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us\Desktop\workspace\Bakalaurinis_darbas\Tyrimas\"/>
    </mc:Choice>
  </mc:AlternateContent>
  <xr:revisionPtr revIDLastSave="0" documentId="13_ncr:1_{E740D0AB-A7BE-4825-A54F-588176888294}" xr6:coauthVersionLast="46" xr6:coauthVersionMax="46" xr10:uidLastSave="{00000000-0000-0000-0000-000000000000}"/>
  <bookViews>
    <workbookView xWindow="-120" yWindow="-120" windowWidth="29040" windowHeight="15840" xr2:uid="{B4BB5E96-30F7-4389-93E5-B246307B30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G37" i="1"/>
  <c r="G38" i="1"/>
  <c r="G35" i="1"/>
  <c r="G34" i="1"/>
  <c r="G36" i="1"/>
  <c r="E39" i="1"/>
  <c r="E37" i="1"/>
  <c r="E38" i="1"/>
  <c r="E35" i="1"/>
  <c r="E34" i="1"/>
  <c r="E36" i="1"/>
  <c r="D39" i="1"/>
  <c r="D37" i="1"/>
  <c r="D38" i="1"/>
  <c r="D35" i="1"/>
  <c r="D34" i="1"/>
  <c r="D36" i="1"/>
  <c r="G22" i="1"/>
  <c r="G21" i="1"/>
  <c r="G20" i="1"/>
  <c r="G19" i="1"/>
  <c r="G17" i="1"/>
  <c r="G18" i="1"/>
  <c r="E22" i="1"/>
  <c r="E21" i="1"/>
  <c r="E20" i="1"/>
  <c r="E19" i="1"/>
  <c r="E17" i="1"/>
  <c r="E18" i="1"/>
  <c r="D22" i="1"/>
  <c r="D21" i="1"/>
  <c r="D20" i="1"/>
  <c r="D19" i="1"/>
  <c r="D17" i="1"/>
  <c r="D18" i="1"/>
  <c r="E11" i="1"/>
  <c r="F11" i="1"/>
  <c r="G11" i="1"/>
  <c r="E10" i="1"/>
  <c r="F10" i="1"/>
  <c r="G10" i="1"/>
  <c r="E9" i="1"/>
  <c r="F9" i="1"/>
  <c r="G9" i="1"/>
  <c r="E8" i="1"/>
  <c r="F8" i="1"/>
  <c r="G8" i="1"/>
  <c r="E7" i="1"/>
  <c r="F7" i="1"/>
  <c r="G7" i="1"/>
  <c r="E6" i="1"/>
  <c r="F6" i="1"/>
  <c r="G6" i="1"/>
</calcChain>
</file>

<file path=xl/sharedStrings.xml><?xml version="1.0" encoding="utf-8"?>
<sst xmlns="http://schemas.openxmlformats.org/spreadsheetml/2006/main" count="14" uniqueCount="6">
  <si>
    <t>Epocha</t>
  </si>
  <si>
    <t>DMDK</t>
  </si>
  <si>
    <t>Loss</t>
  </si>
  <si>
    <t>Acc</t>
  </si>
  <si>
    <t>DMDK reikšmės priklausomybe nuo nuostolių f-jos reikšmės</t>
  </si>
  <si>
    <t>DMDK reikšmės priklausomybė nuo modelio tikslumo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</si>
</sst>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name val="Courier New"/>
      <family val="3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Fill="1" applyBorder="1"/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DMDK reikšmės priklausomybe nuo nuostolių f-jos reikšmės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0666559715143027E-2"/>
                  <c:y val="-2.89854989770914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32C-4290-B664-93AA34BDF63C}"/>
                </c:ext>
              </c:extLst>
            </c:dLbl>
            <c:dLbl>
              <c:idx val="1"/>
              <c:layout>
                <c:manualLayout>
                  <c:x val="2.2257397935737274E-2"/>
                  <c:y val="-1.0869562116409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32C-4290-B664-93AA34BDF63C}"/>
                </c:ext>
              </c:extLst>
            </c:dLbl>
            <c:dLbl>
              <c:idx val="2"/>
              <c:layout>
                <c:manualLayout>
                  <c:x val="-2.920458088970292E-2"/>
                  <c:y val="-6.52173726984558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1953112869528412E-2"/>
                      <c:h val="2.53081064395451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D32C-4290-B664-93AA34BDF63C}"/>
                </c:ext>
              </c:extLst>
            </c:dLbl>
            <c:dLbl>
              <c:idx val="3"/>
              <c:layout>
                <c:manualLayout>
                  <c:x val="-9.4701644849353991E-2"/>
                  <c:y val="3.2608686349227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2C-4290-B664-93AA34BDF63C}"/>
                </c:ext>
              </c:extLst>
            </c:dLbl>
            <c:dLbl>
              <c:idx val="4"/>
              <c:layout>
                <c:manualLayout>
                  <c:x val="-0.10508760784867019"/>
                  <c:y val="-1.08695621164093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2C-4290-B664-93AA34BDF63C}"/>
                </c:ext>
              </c:extLst>
            </c:dLbl>
            <c:dLbl>
              <c:idx val="5"/>
              <c:layout>
                <c:manualLayout>
                  <c:x val="-9.0023283137950341E-2"/>
                  <c:y val="-5.4347810582046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2C-4290-B664-93AA34BDF6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Tiesinė reikšmės priklausomybė</c:nam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Sheet1!$D$17:$D$22</c:f>
              <c:numCache>
                <c:formatCode>General</c:formatCode>
                <c:ptCount val="6"/>
                <c:pt idx="0">
                  <c:v>132.65</c:v>
                </c:pt>
                <c:pt idx="1">
                  <c:v>132.18</c:v>
                </c:pt>
                <c:pt idx="2">
                  <c:v>118.59</c:v>
                </c:pt>
                <c:pt idx="3">
                  <c:v>117.96</c:v>
                </c:pt>
                <c:pt idx="4">
                  <c:v>112.83</c:v>
                </c:pt>
                <c:pt idx="5">
                  <c:v>105.21</c:v>
                </c:pt>
              </c:numCache>
            </c:numRef>
          </c:cat>
          <c:val>
            <c:numRef>
              <c:f>Sheet1!$E$17:$E$22</c:f>
              <c:numCache>
                <c:formatCode>General</c:formatCode>
                <c:ptCount val="6"/>
                <c:pt idx="0">
                  <c:v>93.7</c:v>
                </c:pt>
                <c:pt idx="1">
                  <c:v>96.99</c:v>
                </c:pt>
                <c:pt idx="2">
                  <c:v>93.18</c:v>
                </c:pt>
                <c:pt idx="3">
                  <c:v>93.73</c:v>
                </c:pt>
                <c:pt idx="4">
                  <c:v>86.08</c:v>
                </c:pt>
                <c:pt idx="5">
                  <c:v>87.85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2C-4290-B664-93AA34BDF63C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508537408"/>
        <c:axId val="508537736"/>
      </c:lineChart>
      <c:catAx>
        <c:axId val="5085374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Nuostoli</a:t>
                </a:r>
                <a:r>
                  <a:rPr lang="lt-LT"/>
                  <a:t>ų</a:t>
                </a:r>
                <a:r>
                  <a:rPr lang="lt-LT" baseline="0"/>
                  <a:t> f-jos reikšmė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7736"/>
        <c:crosses val="autoZero"/>
        <c:auto val="1"/>
        <c:lblAlgn val="ctr"/>
        <c:lblOffset val="100"/>
        <c:noMultiLvlLbl val="0"/>
      </c:catAx>
      <c:valAx>
        <c:axId val="5085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DMDK reikšmė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Sheet1!$E$31</c:f>
              <c:strCache>
                <c:ptCount val="1"/>
                <c:pt idx="0">
                  <c:v>DMDK reikšmės priklausomybė nuo modelio tikslumo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467877244945985E-2"/>
                  <c:y val="-6.7001863801819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384214323485873E-2"/>
                  <c:y val="-6.33786764296826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7D-46AE-86B0-CB502CAB730B}"/>
                </c:ext>
              </c:extLst>
            </c:dLbl>
            <c:dLbl>
              <c:idx val="2"/>
              <c:layout>
                <c:manualLayout>
                  <c:x val="6.0229302347598228E-4"/>
                  <c:y val="-1.2654053219772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FF-45CC-A97D-1A7F1C143ACA}"/>
                </c:ext>
              </c:extLst>
            </c:dLbl>
            <c:dLbl>
              <c:idx val="3"/>
              <c:layout>
                <c:manualLayout>
                  <c:x val="-0.11635674976161546"/>
                  <c:y val="-1.26540532197724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FF-45CC-A97D-1A7F1C143ACA}"/>
                </c:ext>
              </c:extLst>
            </c:dLbl>
            <c:dLbl>
              <c:idx val="4"/>
              <c:layout>
                <c:manualLayout>
                  <c:x val="-4.3842143234858647E-2"/>
                  <c:y val="-5.6132301685409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FF-45CC-A97D-1A7F1C143ACA}"/>
                </c:ext>
              </c:extLst>
            </c:dLbl>
            <c:dLbl>
              <c:idx val="5"/>
              <c:layout>
                <c:manualLayout>
                  <c:x val="-0.11167838805021171"/>
                  <c:y val="5.461883640909608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FF-45CC-A97D-1A7F1C143A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Tiesinė reikšmės priklausomybė</c:nam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Sheet1!$D$34:$D$39</c:f>
              <c:numCache>
                <c:formatCode>General</c:formatCode>
                <c:ptCount val="6"/>
                <c:pt idx="0">
                  <c:v>68.34</c:v>
                </c:pt>
                <c:pt idx="1">
                  <c:v>69.53</c:v>
                </c:pt>
                <c:pt idx="2">
                  <c:v>70.12</c:v>
                </c:pt>
                <c:pt idx="3">
                  <c:v>72.78</c:v>
                </c:pt>
                <c:pt idx="4">
                  <c:v>73.959999999999994</c:v>
                </c:pt>
                <c:pt idx="5">
                  <c:v>77.81</c:v>
                </c:pt>
              </c:numCache>
            </c:numRef>
          </c:cat>
          <c:val>
            <c:numRef>
              <c:f>Sheet1!$E$34:$E$39</c:f>
              <c:numCache>
                <c:formatCode>General</c:formatCode>
                <c:ptCount val="6"/>
                <c:pt idx="0">
                  <c:v>93.7</c:v>
                </c:pt>
                <c:pt idx="1">
                  <c:v>93.18</c:v>
                </c:pt>
                <c:pt idx="2">
                  <c:v>96.99</c:v>
                </c:pt>
                <c:pt idx="3">
                  <c:v>86.08</c:v>
                </c:pt>
                <c:pt idx="4">
                  <c:v>93.73</c:v>
                </c:pt>
                <c:pt idx="5">
                  <c:v>87.85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2-4F2F-B0A0-6131118696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08537408"/>
        <c:axId val="508537736"/>
      </c:lineChart>
      <c:catAx>
        <c:axId val="5085374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Modelio tikslumas procentais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7736"/>
        <c:crosses val="autoZero"/>
        <c:auto val="1"/>
        <c:lblAlgn val="ctr"/>
        <c:lblOffset val="100"/>
        <c:noMultiLvlLbl val="0"/>
      </c:catAx>
      <c:valAx>
        <c:axId val="5085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DMDK reikšmė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9</xdr:row>
      <xdr:rowOff>142874</xdr:rowOff>
    </xdr:from>
    <xdr:to>
      <xdr:col>16</xdr:col>
      <xdr:colOff>295275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14665-8F8C-418B-B268-F107C0B62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30</xdr:row>
      <xdr:rowOff>161925</xdr:rowOff>
    </xdr:from>
    <xdr:to>
      <xdr:col>16</xdr:col>
      <xdr:colOff>295276</xdr:colOff>
      <xdr:row>49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751A4-B852-40FF-A924-72E14B86C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3538-53DB-436A-8F16-E19607147852}">
  <dimension ref="D5:G39"/>
  <sheetViews>
    <sheetView tabSelected="1" topLeftCell="A7" workbookViewId="0">
      <selection activeCell="G25" sqref="G25"/>
    </sheetView>
  </sheetViews>
  <sheetFormatPr defaultRowHeight="15" x14ac:dyDescent="0.25"/>
  <cols>
    <col min="5" max="5" width="26.140625" customWidth="1"/>
    <col min="6" max="6" width="28.7109375" customWidth="1"/>
    <col min="7" max="7" width="25.5703125" customWidth="1"/>
  </cols>
  <sheetData>
    <row r="5" spans="4:7" x14ac:dyDescent="0.25">
      <c r="D5" s="2" t="s">
        <v>0</v>
      </c>
      <c r="E5" s="2" t="s">
        <v>1</v>
      </c>
      <c r="F5" s="2" t="s">
        <v>2</v>
      </c>
      <c r="G5" s="2" t="s">
        <v>3</v>
      </c>
    </row>
    <row r="6" spans="4:7" x14ac:dyDescent="0.25">
      <c r="D6" s="2">
        <v>10</v>
      </c>
      <c r="E6" s="4">
        <f>ROUND((98.0971040723968+95.8922249388739)/2,2)</f>
        <v>96.99</v>
      </c>
      <c r="F6" s="3">
        <f>ROUND((126.244886329397+138.118578750109)/2,2)</f>
        <v>132.18</v>
      </c>
      <c r="G6" s="3">
        <f>ROUND((73.9644970414201+66.2721893491124)/2,2)</f>
        <v>70.12</v>
      </c>
    </row>
    <row r="7" spans="4:7" x14ac:dyDescent="0.25">
      <c r="D7" s="2">
        <v>20</v>
      </c>
      <c r="E7" s="2">
        <f>ROUND((89.2287469287457+98.1770731707303)/2,2)</f>
        <v>93.7</v>
      </c>
      <c r="F7" s="2">
        <f>ROUND((135.035325842211+130.267984758596)/2,2)</f>
        <v>132.65</v>
      </c>
      <c r="G7" s="5">
        <f>ROUND((67.4556213017751+69.2307692307692)/2,2)</f>
        <v>68.34</v>
      </c>
    </row>
    <row r="8" spans="4:7" x14ac:dyDescent="0.25">
      <c r="D8" s="2">
        <v>50</v>
      </c>
      <c r="E8" s="2">
        <f>ROUND((97.4852558139521+88.8806896551712)/2,2)</f>
        <v>93.18</v>
      </c>
      <c r="F8" s="2">
        <f>ROUND((115.65969345779+121.515674468129)/2,2)</f>
        <v>118.59</v>
      </c>
      <c r="G8" s="2">
        <f>ROUND((69.2307692307692+69.8224852071006)/2,2)</f>
        <v>69.53</v>
      </c>
    </row>
    <row r="9" spans="4:7" x14ac:dyDescent="0.25">
      <c r="D9" s="2">
        <v>100</v>
      </c>
      <c r="E9" s="2">
        <f>ROUND((94.3198249452941+93.1429910714273)/2,2)</f>
        <v>93.73</v>
      </c>
      <c r="F9" s="2">
        <f>ROUND((122.052673092111+113.873829036951)/2,2)</f>
        <v>117.96</v>
      </c>
      <c r="G9" s="2">
        <f>ROUND((75.1479289940828+72.7810650887574)/2,2)</f>
        <v>73.959999999999994</v>
      </c>
    </row>
    <row r="10" spans="4:7" x14ac:dyDescent="0.25">
      <c r="D10" s="2">
        <v>150</v>
      </c>
      <c r="E10" s="2">
        <f>ROUND((86.42126126126+85.7434883720918)/2,2)</f>
        <v>86.08</v>
      </c>
      <c r="F10" s="2">
        <f>ROUND((107.676046156877+117.97498410369)/2,2)</f>
        <v>112.83</v>
      </c>
      <c r="G10" s="2">
        <f>ROUND((72.7810650887574+72.7810650887574)/2,2)</f>
        <v>72.78</v>
      </c>
    </row>
    <row r="11" spans="4:7" x14ac:dyDescent="0.25">
      <c r="D11" s="2">
        <v>200</v>
      </c>
      <c r="E11" s="2">
        <f>ROUND((87.618725274724+88.0778828828816)/2,2)</f>
        <v>87.85</v>
      </c>
      <c r="F11" s="2">
        <f>ROUND((103.960163681345+106.458935911068)/2,2)</f>
        <v>105.21</v>
      </c>
      <c r="G11" s="2">
        <f>ROUND((75.7396449704142+79.8816568047337)/2,2)</f>
        <v>77.81</v>
      </c>
    </row>
    <row r="14" spans="4:7" x14ac:dyDescent="0.25">
      <c r="E14" t="s">
        <v>4</v>
      </c>
    </row>
    <row r="16" spans="4:7" x14ac:dyDescent="0.25">
      <c r="D16" s="1" t="s">
        <v>2</v>
      </c>
      <c r="E16" s="1" t="s">
        <v>1</v>
      </c>
      <c r="F16" s="1" t="s">
        <v>0</v>
      </c>
      <c r="G16" s="1" t="s">
        <v>3</v>
      </c>
    </row>
    <row r="17" spans="4:7" x14ac:dyDescent="0.25">
      <c r="D17" s="2">
        <f>ROUND((135.035325842211+130.267984758596)/2,2)</f>
        <v>132.65</v>
      </c>
      <c r="E17" s="2">
        <f>ROUND((89.2287469287457+98.1770731707303)/2,2)</f>
        <v>93.7</v>
      </c>
      <c r="F17" s="2">
        <v>20</v>
      </c>
      <c r="G17" s="5">
        <f>ROUND((67.4556213017751+69.2307692307692)/2,2)</f>
        <v>68.34</v>
      </c>
    </row>
    <row r="18" spans="4:7" x14ac:dyDescent="0.25">
      <c r="D18" s="3">
        <f>ROUND((126.244886329397+138.118578750109)/2,2)</f>
        <v>132.18</v>
      </c>
      <c r="E18" s="4">
        <f>ROUND((98.0971040723968+95.8922249388739)/2,2)</f>
        <v>96.99</v>
      </c>
      <c r="F18" s="2">
        <v>10</v>
      </c>
      <c r="G18" s="3">
        <f>ROUND((73.9644970414201+66.2721893491124)/2,2)</f>
        <v>70.12</v>
      </c>
    </row>
    <row r="19" spans="4:7" x14ac:dyDescent="0.25">
      <c r="D19" s="2">
        <f>ROUND((115.65969345779+121.515674468129)/2,2)</f>
        <v>118.59</v>
      </c>
      <c r="E19" s="2">
        <f>ROUND((97.4852558139521+88.8806896551712)/2,2)</f>
        <v>93.18</v>
      </c>
      <c r="F19" s="2">
        <v>50</v>
      </c>
      <c r="G19" s="2">
        <f>ROUND((69.2307692307692+69.8224852071006)/2,2)</f>
        <v>69.53</v>
      </c>
    </row>
    <row r="20" spans="4:7" x14ac:dyDescent="0.25">
      <c r="D20" s="2">
        <f>ROUND((122.052673092111+113.873829036951)/2,2)</f>
        <v>117.96</v>
      </c>
      <c r="E20" s="2">
        <f>ROUND((94.3198249452941+93.1429910714273)/2,2)</f>
        <v>93.73</v>
      </c>
      <c r="F20" s="2">
        <v>100</v>
      </c>
      <c r="G20" s="2">
        <f>ROUND((75.1479289940828+72.7810650887574)/2,2)</f>
        <v>73.959999999999994</v>
      </c>
    </row>
    <row r="21" spans="4:7" x14ac:dyDescent="0.25">
      <c r="D21" s="2">
        <f>ROUND((107.676046156877+117.97498410369)/2,2)</f>
        <v>112.83</v>
      </c>
      <c r="E21" s="2">
        <f>ROUND((86.42126126126+85.7434883720918)/2,2)</f>
        <v>86.08</v>
      </c>
      <c r="F21" s="2">
        <v>150</v>
      </c>
      <c r="G21" s="2">
        <f>ROUND((72.7810650887574+72.7810650887574)/2,2)</f>
        <v>72.78</v>
      </c>
    </row>
    <row r="22" spans="4:7" x14ac:dyDescent="0.25">
      <c r="D22" s="2">
        <f>ROUND((103.960163681345+106.458935911068)/2,2)</f>
        <v>105.21</v>
      </c>
      <c r="E22" s="2">
        <f>ROUND((87.618725274724+88.0778828828816)/2,2)</f>
        <v>87.85</v>
      </c>
      <c r="F22" s="2">
        <v>200</v>
      </c>
      <c r="G22" s="2">
        <f>ROUND((75.7396449704142+79.8816568047337)/2,2)</f>
        <v>77.81</v>
      </c>
    </row>
    <row r="31" spans="4:7" x14ac:dyDescent="0.25">
      <c r="E31" t="s">
        <v>5</v>
      </c>
    </row>
    <row r="33" spans="4:7" x14ac:dyDescent="0.25">
      <c r="D33" s="1" t="s">
        <v>3</v>
      </c>
      <c r="E33" s="1" t="s">
        <v>1</v>
      </c>
      <c r="F33" s="1" t="s">
        <v>0</v>
      </c>
      <c r="G33" s="1" t="s">
        <v>2</v>
      </c>
    </row>
    <row r="34" spans="4:7" x14ac:dyDescent="0.25">
      <c r="D34" s="5">
        <f>ROUND((67.4556213017751+69.2307692307692)/2,2)</f>
        <v>68.34</v>
      </c>
      <c r="E34" s="2">
        <f>ROUND((89.2287469287457+98.1770731707303)/2,2)</f>
        <v>93.7</v>
      </c>
      <c r="F34" s="2">
        <v>20</v>
      </c>
      <c r="G34" s="2">
        <f>ROUND((135.035325842211+130.267984758596)/2,2)</f>
        <v>132.65</v>
      </c>
    </row>
    <row r="35" spans="4:7" x14ac:dyDescent="0.25">
      <c r="D35" s="2">
        <f>ROUND((69.2307692307692+69.8224852071006)/2,2)</f>
        <v>69.53</v>
      </c>
      <c r="E35" s="2">
        <f>ROUND((97.4852558139521+88.8806896551712)/2,2)</f>
        <v>93.18</v>
      </c>
      <c r="F35" s="2">
        <v>50</v>
      </c>
      <c r="G35" s="2">
        <f>ROUND((115.65969345779+121.515674468129)/2,2)</f>
        <v>118.59</v>
      </c>
    </row>
    <row r="36" spans="4:7" x14ac:dyDescent="0.25">
      <c r="D36" s="3">
        <f>ROUND((73.9644970414201+66.2721893491124)/2,2)</f>
        <v>70.12</v>
      </c>
      <c r="E36" s="4">
        <f>ROUND((98.0971040723968+95.8922249388739)/2,2)</f>
        <v>96.99</v>
      </c>
      <c r="F36" s="2">
        <v>10</v>
      </c>
      <c r="G36" s="3">
        <f>ROUND((126.244886329397+138.118578750109)/2,2)</f>
        <v>132.18</v>
      </c>
    </row>
    <row r="37" spans="4:7" x14ac:dyDescent="0.25">
      <c r="D37" s="2">
        <f>ROUND((72.7810650887574+72.7810650887574)/2,2)</f>
        <v>72.78</v>
      </c>
      <c r="E37" s="2">
        <f>ROUND((86.42126126126+85.7434883720918)/2,2)</f>
        <v>86.08</v>
      </c>
      <c r="F37" s="2">
        <v>150</v>
      </c>
      <c r="G37" s="2">
        <f>ROUND((107.676046156877+117.97498410369)/2,2)</f>
        <v>112.83</v>
      </c>
    </row>
    <row r="38" spans="4:7" x14ac:dyDescent="0.25">
      <c r="D38" s="2">
        <f>ROUND((75.1479289940828+72.7810650887574)/2,2)</f>
        <v>73.959999999999994</v>
      </c>
      <c r="E38" s="2">
        <f>ROUND((94.3198249452941+93.1429910714273)/2,2)</f>
        <v>93.73</v>
      </c>
      <c r="F38" s="2">
        <v>100</v>
      </c>
      <c r="G38" s="2">
        <f>ROUND((122.052673092111+113.873829036951)/2,2)</f>
        <v>117.96</v>
      </c>
    </row>
    <row r="39" spans="4:7" x14ac:dyDescent="0.25">
      <c r="D39" s="2">
        <f>ROUND((75.7396449704142+79.8816568047337)/2,2)</f>
        <v>77.81</v>
      </c>
      <c r="E39" s="2">
        <f>ROUND((87.618725274724+88.0778828828816)/2,2)</f>
        <v>87.85</v>
      </c>
      <c r="F39" s="2">
        <v>200</v>
      </c>
      <c r="G39" s="2">
        <f>ROUND((103.960163681345+106.458935911068)/2,2)</f>
        <v>105.21</v>
      </c>
    </row>
  </sheetData>
  <sortState xmlns:xlrd2="http://schemas.microsoft.com/office/spreadsheetml/2017/richdata2" ref="D34:G39">
    <sortCondition ref="D34:D3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Paulius</dc:creator>
  <cp:lastModifiedBy>Paulius</cp:lastModifiedBy>
  <dcterms:created xsi:type="dcterms:W3CDTF">2021-03-07T08:42:37Z</dcterms:created>
  <dcterms:modified xsi:type="dcterms:W3CDTF">2021-05-01T15:12:31Z</dcterms:modified>
</cp:coreProperties>
</file>