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totojas\Desktop\Paulius_Zaicev_B8IT103\"/>
    </mc:Choice>
  </mc:AlternateContent>
  <bookViews>
    <workbookView xWindow="0" yWindow="0" windowWidth="20490" windowHeight="6930"/>
  </bookViews>
  <sheets>
    <sheet name="CA analysis" sheetId="1" r:id="rId1"/>
    <sheet name="Discreptive" sheetId="3" r:id="rId2"/>
    <sheet name="Sheet1" sheetId="2" r:id="rId3"/>
  </sheets>
  <definedNames>
    <definedName name="_xlchart.v1.0" hidden="1">'CA analysis'!$B$1</definedName>
    <definedName name="_xlchart.v1.1" hidden="1">'CA analysis'!$B$2:$B$507</definedName>
    <definedName name="_xlchart.v1.10" hidden="1">'CA analysis'!$B$1</definedName>
    <definedName name="_xlchart.v1.100" hidden="1">Sheet1!$J$1</definedName>
    <definedName name="_xlchart.v1.101" hidden="1">Sheet1!$J$2:$J$507</definedName>
    <definedName name="_xlchart.v1.102" hidden="1">Sheet1!$K$1</definedName>
    <definedName name="_xlchart.v1.103" hidden="1">Sheet1!$K$2:$K$507</definedName>
    <definedName name="_xlchart.v1.104" hidden="1">Sheet1!$L$1</definedName>
    <definedName name="_xlchart.v1.105" hidden="1">Sheet1!$L$2:$L$507</definedName>
    <definedName name="_xlchart.v1.106" hidden="1">Sheet1!$M$1</definedName>
    <definedName name="_xlchart.v1.107" hidden="1">Sheet1!$M$2:$M$507</definedName>
    <definedName name="_xlchart.v1.108" hidden="1">Sheet1!$N$1</definedName>
    <definedName name="_xlchart.v1.109" hidden="1">Sheet1!$N$2:$N$507</definedName>
    <definedName name="_xlchart.v1.11" hidden="1">'CA analysis'!$B$2:$B$507</definedName>
    <definedName name="_xlchart.v1.12" hidden="1">'CA analysis'!$C$1</definedName>
    <definedName name="_xlchart.v1.13" hidden="1">'CA analysis'!$C$2:$C$507</definedName>
    <definedName name="_xlchart.v1.14" hidden="1">'CA analysis'!$A$1</definedName>
    <definedName name="_xlchart.v1.15" hidden="1">'CA analysis'!$A$2:$A$507</definedName>
    <definedName name="_xlchart.v1.16" hidden="1">'CA analysis'!$E$1</definedName>
    <definedName name="_xlchart.v1.17" hidden="1">'CA analysis'!$E$2:$E$507</definedName>
    <definedName name="_xlchart.v1.18" hidden="1">'CA analysis'!$F$1</definedName>
    <definedName name="_xlchart.v1.19" hidden="1">'CA analysis'!$F$2:$F$507</definedName>
    <definedName name="_xlchart.v1.2" hidden="1">'CA analysis'!$B$1</definedName>
    <definedName name="_xlchart.v1.20" hidden="1">'CA analysis'!$G$1</definedName>
    <definedName name="_xlchart.v1.21" hidden="1">'CA analysis'!$G$2:$G$507</definedName>
    <definedName name="_xlchart.v1.22" hidden="1">'CA analysis'!$F$1</definedName>
    <definedName name="_xlchart.v1.23" hidden="1">'CA analysis'!$F$2:$F$507</definedName>
    <definedName name="_xlchart.v1.24" hidden="1">'CA analysis'!$K$1</definedName>
    <definedName name="_xlchart.v1.25" hidden="1">'CA analysis'!$K$2:$K$507</definedName>
    <definedName name="_xlchart.v1.26" hidden="1">'CA analysis'!$L$1</definedName>
    <definedName name="_xlchart.v1.27" hidden="1">'CA analysis'!$L$2:$L$507</definedName>
    <definedName name="_xlchart.v1.28" hidden="1">'CA analysis'!$K$1</definedName>
    <definedName name="_xlchart.v1.29" hidden="1">'CA analysis'!$K$2:$K$507</definedName>
    <definedName name="_xlchart.v1.3" hidden="1">'CA analysis'!$B$2:$B$507</definedName>
    <definedName name="_xlchart.v1.30" hidden="1">'CA analysis'!$L$1</definedName>
    <definedName name="_xlchart.v1.31" hidden="1">'CA analysis'!$L$2:$L$507</definedName>
    <definedName name="_xlchart.v1.32" hidden="1">'CA analysis'!$M$1</definedName>
    <definedName name="_xlchart.v1.33" hidden="1">'CA analysis'!$M$2:$M$507</definedName>
    <definedName name="_xlchart.v1.34" hidden="1">'CA analysis'!$G$1</definedName>
    <definedName name="_xlchart.v1.35" hidden="1">'CA analysis'!$G$2:$G$507</definedName>
    <definedName name="_xlchart.v1.36" hidden="1">'CA analysis'!$H$1</definedName>
    <definedName name="_xlchart.v1.37" hidden="1">'CA analysis'!$H$2:$H$507</definedName>
    <definedName name="_xlchart.v1.38" hidden="1">'CA analysis'!$I$1</definedName>
    <definedName name="_xlchart.v1.39" hidden="1">'CA analysis'!$I$2:$I$507</definedName>
    <definedName name="_xlchart.v1.4" hidden="1">'CA analysis'!$C$1</definedName>
    <definedName name="_xlchart.v1.40" hidden="1">'CA analysis'!$I$1</definedName>
    <definedName name="_xlchart.v1.41" hidden="1">'CA analysis'!$I$2:$I$507</definedName>
    <definedName name="_xlchart.v1.42" hidden="1">'CA analysis'!$H$1</definedName>
    <definedName name="_xlchart.v1.43" hidden="1">'CA analysis'!$H$2:$H$507</definedName>
    <definedName name="_xlchart.v1.44" hidden="1">'CA analysis'!$J$1</definedName>
    <definedName name="_xlchart.v1.45" hidden="1">'CA analysis'!$J$2:$J$507</definedName>
    <definedName name="_xlchart.v1.46" hidden="1">'CA analysis'!$J$1</definedName>
    <definedName name="_xlchart.v1.47" hidden="1">'CA analysis'!$J$2:$J$507</definedName>
    <definedName name="_xlchart.v1.48" hidden="1">'CA analysis'!$M$1</definedName>
    <definedName name="_xlchart.v1.49" hidden="1">'CA analysis'!$M$2:$M$507</definedName>
    <definedName name="_xlchart.v1.5" hidden="1">'CA analysis'!$C$2:$C$507</definedName>
    <definedName name="_xlchart.v1.50" hidden="1">'CA analysis'!$N$1</definedName>
    <definedName name="_xlchart.v1.51" hidden="1">'CA analysis'!$N$2:$N$507</definedName>
    <definedName name="_xlchart.v1.52" hidden="1">'CA analysis'!$N$1</definedName>
    <definedName name="_xlchart.v1.53" hidden="1">'CA analysis'!$N$2:$N$507</definedName>
    <definedName name="_xlchart.v1.54" hidden="1">'CA analysis'!$A$1</definedName>
    <definedName name="_xlchart.v1.55" hidden="1">'CA analysis'!$A$2:$A$507</definedName>
    <definedName name="_xlchart.v1.56" hidden="1">'CA analysis'!$B$1</definedName>
    <definedName name="_xlchart.v1.57" hidden="1">'CA analysis'!$B$2:$B$507</definedName>
    <definedName name="_xlchart.v1.58" hidden="1">'CA analysis'!$C$1</definedName>
    <definedName name="_xlchart.v1.59" hidden="1">'CA analysis'!$C$2:$C$507</definedName>
    <definedName name="_xlchart.v1.6" hidden="1">'CA analysis'!$E$1</definedName>
    <definedName name="_xlchart.v1.60" hidden="1">'CA analysis'!$D$1</definedName>
    <definedName name="_xlchart.v1.61" hidden="1">'CA analysis'!$D$2:$D$507</definedName>
    <definedName name="_xlchart.v1.62" hidden="1">'CA analysis'!$E$1</definedName>
    <definedName name="_xlchart.v1.63" hidden="1">'CA analysis'!$E$2:$E$507</definedName>
    <definedName name="_xlchart.v1.64" hidden="1">'CA analysis'!$F$1</definedName>
    <definedName name="_xlchart.v1.65" hidden="1">'CA analysis'!$F$2:$F$507</definedName>
    <definedName name="_xlchart.v1.66" hidden="1">'CA analysis'!$G$1</definedName>
    <definedName name="_xlchart.v1.67" hidden="1">'CA analysis'!$G$2:$G$507</definedName>
    <definedName name="_xlchart.v1.68" hidden="1">'CA analysis'!$H$1</definedName>
    <definedName name="_xlchart.v1.69" hidden="1">'CA analysis'!$H$2:$H$507</definedName>
    <definedName name="_xlchart.v1.7" hidden="1">'CA analysis'!$E$2:$E$507</definedName>
    <definedName name="_xlchart.v1.70" hidden="1">'CA analysis'!$I$1</definedName>
    <definedName name="_xlchart.v1.71" hidden="1">'CA analysis'!$I$2:$I$507</definedName>
    <definedName name="_xlchart.v1.72" hidden="1">'CA analysis'!$J$1</definedName>
    <definedName name="_xlchart.v1.73" hidden="1">'CA analysis'!$J$2:$J$507</definedName>
    <definedName name="_xlchart.v1.74" hidden="1">'CA analysis'!$K$1</definedName>
    <definedName name="_xlchart.v1.75" hidden="1">'CA analysis'!$K$2:$K$507</definedName>
    <definedName name="_xlchart.v1.76" hidden="1">'CA analysis'!$L$1</definedName>
    <definedName name="_xlchart.v1.77" hidden="1">'CA analysis'!$L$2:$L$507</definedName>
    <definedName name="_xlchart.v1.78" hidden="1">'CA analysis'!$M$1</definedName>
    <definedName name="_xlchart.v1.79" hidden="1">'CA analysis'!$M$2:$M$507</definedName>
    <definedName name="_xlchart.v1.8" hidden="1">'CA analysis'!$A$1</definedName>
    <definedName name="_xlchart.v1.80" hidden="1">'CA analysis'!$N$1</definedName>
    <definedName name="_xlchart.v1.81" hidden="1">'CA analysis'!$N$2:$N$507</definedName>
    <definedName name="_xlchart.v1.82" hidden="1">Sheet1!$A$1</definedName>
    <definedName name="_xlchart.v1.83" hidden="1">Sheet1!$A$2:$A$507</definedName>
    <definedName name="_xlchart.v1.84" hidden="1">Sheet1!$B$1</definedName>
    <definedName name="_xlchart.v1.85" hidden="1">Sheet1!$B$2:$B$507</definedName>
    <definedName name="_xlchart.v1.86" hidden="1">Sheet1!$C$1</definedName>
    <definedName name="_xlchart.v1.87" hidden="1">Sheet1!$C$2:$C$507</definedName>
    <definedName name="_xlchart.v1.88" hidden="1">Sheet1!$D$1</definedName>
    <definedName name="_xlchart.v1.89" hidden="1">Sheet1!$D$2:$D$507</definedName>
    <definedName name="_xlchart.v1.9" hidden="1">'CA analysis'!$A$2:$A$507</definedName>
    <definedName name="_xlchart.v1.90" hidden="1">Sheet1!$E$1</definedName>
    <definedName name="_xlchart.v1.91" hidden="1">Sheet1!$E$2:$E$507</definedName>
    <definedName name="_xlchart.v1.92" hidden="1">Sheet1!$F$1</definedName>
    <definedName name="_xlchart.v1.93" hidden="1">Sheet1!$F$2:$F$507</definedName>
    <definedName name="_xlchart.v1.94" hidden="1">Sheet1!$G$1</definedName>
    <definedName name="_xlchart.v1.95" hidden="1">Sheet1!$G$2:$G$507</definedName>
    <definedName name="_xlchart.v1.96" hidden="1">Sheet1!$H$1</definedName>
    <definedName name="_xlchart.v1.97" hidden="1">Sheet1!$H$2:$H$507</definedName>
    <definedName name="_xlchart.v1.98" hidden="1">Sheet1!$I$1</definedName>
    <definedName name="_xlchart.v1.99" hidden="1">Sheet1!$I$2:$I$507</definedName>
  </definedNames>
  <calcPr calcId="171027"/>
</workbook>
</file>

<file path=xl/calcChain.xml><?xml version="1.0" encoding="utf-8"?>
<calcChain xmlns="http://schemas.openxmlformats.org/spreadsheetml/2006/main">
  <c r="EG33" i="1" l="1"/>
  <c r="EG30" i="1"/>
  <c r="EG29" i="1"/>
  <c r="DU32" i="1" l="1"/>
  <c r="DU29" i="1"/>
  <c r="CJ30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AC2" i="2"/>
  <c r="Q2" i="2"/>
  <c r="R2" i="2"/>
  <c r="S2" i="2"/>
  <c r="T2" i="2"/>
  <c r="U2" i="2"/>
  <c r="V2" i="2"/>
  <c r="W2" i="2"/>
  <c r="X2" i="2"/>
  <c r="Y2" i="2"/>
  <c r="Z2" i="2"/>
  <c r="AA2" i="2"/>
  <c r="A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2" i="2"/>
  <c r="P2" i="2"/>
  <c r="FG35" i="1" l="1"/>
  <c r="FF35" i="1"/>
  <c r="FF30" i="1"/>
  <c r="FG30" i="1" s="1"/>
  <c r="FF29" i="1"/>
  <c r="FG29" i="1" s="1"/>
  <c r="FF34" i="1"/>
  <c r="FG34" i="1" s="1"/>
  <c r="FF21" i="1"/>
  <c r="FF20" i="1"/>
  <c r="FF19" i="1"/>
  <c r="FF18" i="1"/>
  <c r="FF17" i="1"/>
  <c r="ET30" i="1"/>
  <c r="EU30" i="1" s="1"/>
  <c r="ET29" i="1"/>
  <c r="EU29" i="1" s="1"/>
  <c r="ET21" i="1"/>
  <c r="ET20" i="1"/>
  <c r="ET19" i="1"/>
  <c r="ET18" i="1"/>
  <c r="ET17" i="1"/>
  <c r="EG22" i="1"/>
  <c r="FF22" i="1" l="1"/>
  <c r="FF23" i="1" s="1"/>
  <c r="ET22" i="1"/>
  <c r="EG36" i="1"/>
  <c r="EH30" i="1"/>
  <c r="EG31" i="1"/>
  <c r="EH31" i="1" s="1"/>
  <c r="EH33" i="1"/>
  <c r="EG35" i="1"/>
  <c r="EH35" i="1" s="1"/>
  <c r="EG21" i="1"/>
  <c r="EG20" i="1"/>
  <c r="EG19" i="1"/>
  <c r="EG18" i="1"/>
  <c r="DV32" i="1"/>
  <c r="DV29" i="1"/>
  <c r="BM32" i="1"/>
  <c r="DU21" i="1"/>
  <c r="DU20" i="1"/>
  <c r="DU19" i="1"/>
  <c r="DU18" i="1"/>
  <c r="DU17" i="1"/>
  <c r="FF26" i="1" l="1"/>
  <c r="FF25" i="1"/>
  <c r="FF24" i="1"/>
  <c r="ET25" i="1"/>
  <c r="ET23" i="1"/>
  <c r="ET24" i="1"/>
  <c r="ET26" i="1"/>
  <c r="EG23" i="1"/>
  <c r="DU22" i="1"/>
  <c r="DU23" i="1" s="1"/>
  <c r="DI29" i="1"/>
  <c r="DJ29" i="1" s="1"/>
  <c r="DI21" i="1"/>
  <c r="DI20" i="1"/>
  <c r="DI19" i="1"/>
  <c r="DI18" i="1"/>
  <c r="DI17" i="1"/>
  <c r="CW29" i="1"/>
  <c r="CX29" i="1" s="1"/>
  <c r="CW21" i="1"/>
  <c r="CW20" i="1"/>
  <c r="CW19" i="1"/>
  <c r="CW18" i="1"/>
  <c r="CW17" i="1"/>
  <c r="CK30" i="1"/>
  <c r="CJ29" i="1"/>
  <c r="CK29" i="1" s="1"/>
  <c r="CJ20" i="1"/>
  <c r="Q18" i="1"/>
  <c r="AD18" i="1"/>
  <c r="AN18" i="1"/>
  <c r="AW18" i="1"/>
  <c r="AZ18" i="1"/>
  <c r="BM18" i="1"/>
  <c r="BW18" i="1"/>
  <c r="CJ21" i="1"/>
  <c r="CJ19" i="1"/>
  <c r="CJ18" i="1"/>
  <c r="CJ17" i="1"/>
  <c r="BW29" i="1"/>
  <c r="BX29" i="1" s="1"/>
  <c r="BW21" i="1"/>
  <c r="BW20" i="1"/>
  <c r="BW19" i="1"/>
  <c r="BW17" i="1"/>
  <c r="EG26" i="1" l="1"/>
  <c r="EG24" i="1"/>
  <c r="EG25" i="1"/>
  <c r="EG27" i="1"/>
  <c r="DU26" i="1"/>
  <c r="DU25" i="1"/>
  <c r="DU24" i="1"/>
  <c r="DI22" i="1"/>
  <c r="CW22" i="1"/>
  <c r="CW26" i="1" s="1"/>
  <c r="CJ22" i="1"/>
  <c r="CJ24" i="1" s="1"/>
  <c r="BW22" i="1"/>
  <c r="BW24" i="1" s="1"/>
  <c r="BM34" i="1"/>
  <c r="BN34" i="1" s="1"/>
  <c r="BN32" i="1"/>
  <c r="BM30" i="1"/>
  <c r="BN30" i="1" s="1"/>
  <c r="BM35" i="1"/>
  <c r="BM29" i="1"/>
  <c r="BN29" i="1" s="1"/>
  <c r="BM21" i="1"/>
  <c r="BM20" i="1"/>
  <c r="BM19" i="1"/>
  <c r="BM17" i="1"/>
  <c r="DI23" i="1" l="1"/>
  <c r="DI25" i="1"/>
  <c r="DI24" i="1"/>
  <c r="DI26" i="1"/>
  <c r="CW23" i="1"/>
  <c r="CW24" i="1"/>
  <c r="CW25" i="1"/>
  <c r="CJ25" i="1"/>
  <c r="CJ23" i="1"/>
  <c r="CJ26" i="1"/>
  <c r="BW23" i="1"/>
  <c r="BW25" i="1"/>
  <c r="BW26" i="1"/>
  <c r="BM22" i="1"/>
  <c r="AZ29" i="1"/>
  <c r="AZ21" i="1"/>
  <c r="AZ20" i="1"/>
  <c r="AZ19" i="1"/>
  <c r="AZ17" i="1"/>
  <c r="BM23" i="1" l="1"/>
  <c r="BM25" i="1"/>
  <c r="BM24" i="1"/>
  <c r="BM26" i="1"/>
  <c r="AZ22" i="1"/>
  <c r="AZ25" i="1" s="1"/>
  <c r="AW21" i="1"/>
  <c r="AW20" i="1"/>
  <c r="AW19" i="1"/>
  <c r="AW17" i="1"/>
  <c r="AN32" i="1"/>
  <c r="AN30" i="1"/>
  <c r="AN29" i="1"/>
  <c r="AN21" i="1"/>
  <c r="AN20" i="1"/>
  <c r="AN19" i="1"/>
  <c r="AN17" i="1"/>
  <c r="AZ24" i="1" l="1"/>
  <c r="AZ23" i="1"/>
  <c r="AZ26" i="1"/>
  <c r="AW22" i="1"/>
  <c r="AW26" i="1" s="1"/>
  <c r="AN22" i="1"/>
  <c r="AN25" i="1" s="1"/>
  <c r="AD20" i="1"/>
  <c r="AD32" i="1"/>
  <c r="AE32" i="1" s="1"/>
  <c r="AD30" i="1"/>
  <c r="AE30" i="1" s="1"/>
  <c r="AD29" i="1"/>
  <c r="AE29" i="1" s="1"/>
  <c r="AD21" i="1"/>
  <c r="AD19" i="1"/>
  <c r="AD17" i="1"/>
  <c r="AW23" i="1" l="1"/>
  <c r="AW25" i="1"/>
  <c r="AW24" i="1"/>
  <c r="AN26" i="1"/>
  <c r="AN24" i="1"/>
  <c r="AN23" i="1"/>
  <c r="AD22" i="1"/>
  <c r="Q32" i="1"/>
  <c r="R32" i="1" s="1"/>
  <c r="Q30" i="1"/>
  <c r="R30" i="1" s="1"/>
  <c r="Q29" i="1"/>
  <c r="R29" i="1" s="1"/>
  <c r="Q21" i="1"/>
  <c r="Q20" i="1"/>
  <c r="Q19" i="1"/>
  <c r="Q17" i="1"/>
  <c r="AD23" i="1" l="1"/>
  <c r="AD25" i="1"/>
  <c r="AD24" i="1"/>
  <c r="AD26" i="1"/>
  <c r="Q22" i="1"/>
  <c r="Q25" i="1" s="1"/>
  <c r="Q26" i="1" l="1"/>
  <c r="Q24" i="1"/>
  <c r="Q23" i="1"/>
</calcChain>
</file>

<file path=xl/comments1.xml><?xml version="1.0" encoding="utf-8"?>
<comments xmlns="http://schemas.openxmlformats.org/spreadsheetml/2006/main">
  <authors>
    <author>Clonee Provincial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per capita crime rate by town 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Paul:
</t>
        </r>
        <r>
          <rPr>
            <sz val="9"/>
            <color indexed="81"/>
            <rFont val="Tahoma"/>
            <family val="2"/>
          </rPr>
          <t xml:space="preserve">proportion of residential land zoned for lots over 25,000 sq.ft. 
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proportion of non-retail business acres per town 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Charles River dummy variable (= 1 if tract bounds river; 0 otherwise) 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Paul</t>
        </r>
        <r>
          <rPr>
            <sz val="9"/>
            <color indexed="81"/>
            <rFont val="Tahoma"/>
            <family val="2"/>
          </rPr>
          <t xml:space="preserve">
nitric oxides concentration (parts per 10 million) 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average number of rooms per dwelling </t>
        </r>
      </text>
    </comment>
    <comment ref="BV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proportion of owner-occupied units built prior to 1940 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weighted distances to five Boston employment centres </t>
        </r>
      </text>
    </comment>
    <comment ref="CV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index of accessibility to radial highways </t>
        </r>
      </text>
    </comment>
    <comment ref="DH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full-value property-tax rate per $10,000 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pupil-teacher ratio by town </t>
        </r>
      </text>
    </comment>
    <comment ref="EF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1000(Bk - 0.63)^2 where Bk is the proportion of blacks by town </t>
        </r>
      </text>
    </comment>
    <comment ref="ES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% lower status of the population </t>
        </r>
      </text>
    </comment>
    <comment ref="FE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Median value of owner-occupied homes in $1000's</t>
        </r>
      </text>
    </comment>
  </commentList>
</comments>
</file>

<file path=xl/sharedStrings.xml><?xml version="1.0" encoding="utf-8"?>
<sst xmlns="http://schemas.openxmlformats.org/spreadsheetml/2006/main" count="494" uniqueCount="41">
  <si>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</si>
  <si>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</si>
  <si>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</si>
  <si>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</si>
  <si>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</si>
  <si>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</si>
  <si>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</si>
  <si>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</si>
  <si>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</si>
  <si>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</si>
  <si>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</t>
  </si>
  <si>
    <t>B</t>
  </si>
  <si>
    <t>LSTAT</t>
  </si>
  <si>
    <t>MV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</si>
  <si>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</si>
  <si>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</si>
  <si>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</si>
  <si>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</si>
  <si>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</si>
  <si>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</si>
  <si>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</si>
  <si>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</si>
  <si>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</si>
  <si>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</si>
  <si>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</si>
  <si>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</si>
  <si>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</si>
  <si>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QL(25%)</t>
  </si>
  <si>
    <t>QL(75%)</t>
  </si>
  <si>
    <t>IQR</t>
  </si>
  <si>
    <t>Lower inner fence</t>
  </si>
  <si>
    <t>Upper inner fence</t>
  </si>
  <si>
    <t>Lower outter fence</t>
  </si>
  <si>
    <t>Upper outer fence</t>
  </si>
  <si>
    <t>Between Inner fences</t>
  </si>
  <si>
    <t>Outside  upper outer fence</t>
  </si>
  <si>
    <t>Betweee upper inner fence and upper outer fence</t>
  </si>
  <si>
    <t>%</t>
  </si>
  <si>
    <t>Outside  lower outer fence</t>
  </si>
  <si>
    <t>Between  lowwer inner fence and lowwer outer fence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</si>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</sst>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000"/>
  </numFmts>
  <fonts count="2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20" fillId="0" borderId="0" xfId="0" applyFont="1"/>
    <xf numFmtId="2" fontId="20" fillId="0" borderId="0" xfId="0" applyNumberFormat="1" applyFont="1"/>
    <xf numFmtId="165" fontId="20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0" fillId="0" borderId="22" xfId="0" applyBorder="1"/>
    <xf numFmtId="0" fontId="0" fillId="0" borderId="43" xfId="0" applyFill="1" applyBorder="1" applyAlignment="1"/>
    <xf numFmtId="164" fontId="0" fillId="0" borderId="43" xfId="0" applyNumberFormat="1" applyFill="1" applyBorder="1" applyAlignment="1"/>
    <xf numFmtId="0" fontId="0" fillId="0" borderId="44" xfId="0" applyFill="1" applyBorder="1" applyAlignment="1"/>
    <xf numFmtId="0" fontId="21" fillId="0" borderId="43" xfId="0" applyFont="1" applyFill="1" applyBorder="1" applyAlignment="1">
      <alignment horizontal="center"/>
    </xf>
    <xf numFmtId="0" fontId="0" fillId="0" borderId="43" xfId="0" applyBorder="1"/>
    <xf numFmtId="0" fontId="22" fillId="0" borderId="0" xfId="0" applyFont="1"/>
    <xf numFmtId="165" fontId="22" fillId="0" borderId="0" xfId="0" applyNumberFormat="1" applyFont="1"/>
    <xf numFmtId="0" fontId="22" fillId="35" borderId="22" xfId="0" applyFont="1" applyFill="1" applyBorder="1"/>
    <xf numFmtId="0" fontId="22" fillId="35" borderId="23" xfId="0" applyFont="1" applyFill="1" applyBorder="1"/>
    <xf numFmtId="164" fontId="22" fillId="0" borderId="0" xfId="0" applyNumberFormat="1" applyFont="1"/>
    <xf numFmtId="0" fontId="22" fillId="35" borderId="25" xfId="0" applyFont="1" applyFill="1" applyBorder="1"/>
    <xf numFmtId="0" fontId="22" fillId="35" borderId="26" xfId="0" applyFont="1" applyFill="1" applyBorder="1"/>
    <xf numFmtId="0" fontId="22" fillId="35" borderId="24" xfId="0" applyFont="1" applyFill="1" applyBorder="1"/>
    <xf numFmtId="0" fontId="22" fillId="35" borderId="31" xfId="0" applyFont="1" applyFill="1" applyBorder="1"/>
    <xf numFmtId="0" fontId="22" fillId="0" borderId="15" xfId="0" applyFont="1" applyBorder="1"/>
    <xf numFmtId="164" fontId="22" fillId="0" borderId="27" xfId="0" applyNumberFormat="1" applyFont="1" applyBorder="1"/>
    <xf numFmtId="0" fontId="22" fillId="0" borderId="24" xfId="0" applyFont="1" applyBorder="1"/>
    <xf numFmtId="164" fontId="22" fillId="0" borderId="28" xfId="0" applyNumberFormat="1" applyFont="1" applyBorder="1"/>
    <xf numFmtId="0" fontId="22" fillId="0" borderId="22" xfId="0" applyFont="1" applyBorder="1"/>
    <xf numFmtId="164" fontId="22" fillId="0" borderId="23" xfId="0" applyNumberFormat="1" applyFont="1" applyBorder="1"/>
    <xf numFmtId="164" fontId="22" fillId="0" borderId="31" xfId="0" applyNumberFormat="1" applyFont="1" applyBorder="1"/>
    <xf numFmtId="0" fontId="22" fillId="0" borderId="36" xfId="0" applyFont="1" applyBorder="1"/>
    <xf numFmtId="164" fontId="22" fillId="0" borderId="37" xfId="0" applyNumberFormat="1" applyFont="1" applyBorder="1"/>
    <xf numFmtId="0" fontId="22" fillId="0" borderId="39" xfId="0" applyFont="1" applyBorder="1"/>
    <xf numFmtId="164" fontId="22" fillId="0" borderId="40" xfId="0" applyNumberFormat="1" applyFont="1" applyBorder="1"/>
    <xf numFmtId="0" fontId="22" fillId="0" borderId="32" xfId="0" applyFont="1" applyBorder="1"/>
    <xf numFmtId="164" fontId="22" fillId="0" borderId="33" xfId="0" applyNumberFormat="1" applyFont="1" applyBorder="1"/>
    <xf numFmtId="0" fontId="22" fillId="0" borderId="16" xfId="0" applyFont="1" applyBorder="1"/>
    <xf numFmtId="164" fontId="22" fillId="0" borderId="18" xfId="0" applyNumberFormat="1" applyFont="1" applyBorder="1"/>
    <xf numFmtId="0" fontId="22" fillId="0" borderId="17" xfId="0" applyFont="1" applyBorder="1"/>
    <xf numFmtId="164" fontId="22" fillId="0" borderId="19" xfId="0" applyNumberFormat="1" applyFont="1" applyBorder="1"/>
    <xf numFmtId="0" fontId="22" fillId="0" borderId="25" xfId="0" applyFont="1" applyBorder="1"/>
    <xf numFmtId="164" fontId="22" fillId="0" borderId="29" xfId="0" applyNumberFormat="1" applyFont="1" applyBorder="1"/>
    <xf numFmtId="164" fontId="22" fillId="0" borderId="26" xfId="0" applyNumberFormat="1" applyFont="1" applyBorder="1"/>
    <xf numFmtId="0" fontId="22" fillId="0" borderId="34" xfId="0" applyFont="1" applyBorder="1"/>
    <xf numFmtId="164" fontId="22" fillId="0" borderId="35" xfId="0" applyNumberFormat="1" applyFont="1" applyBorder="1"/>
    <xf numFmtId="0" fontId="22" fillId="0" borderId="35" xfId="0" applyFont="1" applyBorder="1"/>
    <xf numFmtId="0" fontId="23" fillId="34" borderId="11" xfId="0" applyFont="1" applyFill="1" applyBorder="1"/>
    <xf numFmtId="164" fontId="22" fillId="0" borderId="15" xfId="0" applyNumberFormat="1" applyFont="1" applyBorder="1"/>
    <xf numFmtId="0" fontId="23" fillId="34" borderId="12" xfId="0" applyFont="1" applyFill="1" applyBorder="1"/>
    <xf numFmtId="164" fontId="22" fillId="0" borderId="16" xfId="0" applyNumberFormat="1" applyFont="1" applyBorder="1"/>
    <xf numFmtId="0" fontId="23" fillId="34" borderId="13" xfId="0" applyFont="1" applyFill="1" applyBorder="1"/>
    <xf numFmtId="164" fontId="22" fillId="0" borderId="17" xfId="0" applyNumberFormat="1" applyFont="1" applyBorder="1"/>
    <xf numFmtId="0" fontId="24" fillId="33" borderId="14" xfId="0" applyFont="1" applyFill="1" applyBorder="1"/>
    <xf numFmtId="164" fontId="22" fillId="0" borderId="10" xfId="0" applyNumberFormat="1" applyFont="1" applyBorder="1"/>
    <xf numFmtId="0" fontId="23" fillId="33" borderId="11" xfId="0" applyFont="1" applyFill="1" applyBorder="1"/>
    <xf numFmtId="2" fontId="22" fillId="0" borderId="0" xfId="0" applyNumberFormat="1" applyFont="1"/>
    <xf numFmtId="0" fontId="23" fillId="33" borderId="13" xfId="0" applyFont="1" applyFill="1" applyBorder="1"/>
    <xf numFmtId="0" fontId="24" fillId="0" borderId="0" xfId="0" applyFont="1"/>
    <xf numFmtId="0" fontId="23" fillId="33" borderId="15" xfId="0" applyFont="1" applyFill="1" applyBorder="1"/>
    <xf numFmtId="0" fontId="22" fillId="0" borderId="15" xfId="0" applyFont="1" applyBorder="1" applyAlignment="1">
      <alignment horizontal="center" vertical="center"/>
    </xf>
    <xf numFmtId="165" fontId="22" fillId="0" borderId="30" xfId="42" applyNumberFormat="1" applyFont="1" applyBorder="1"/>
    <xf numFmtId="165" fontId="22" fillId="0" borderId="30" xfId="0" applyNumberFormat="1" applyFont="1" applyBorder="1"/>
    <xf numFmtId="0" fontId="22" fillId="0" borderId="30" xfId="0" applyFont="1" applyBorder="1"/>
    <xf numFmtId="0" fontId="22" fillId="34" borderId="15" xfId="0" applyFont="1" applyFill="1" applyBorder="1" applyAlignment="1">
      <alignment horizontal="center" vertical="center"/>
    </xf>
    <xf numFmtId="2" fontId="22" fillId="34" borderId="38" xfId="0" applyNumberFormat="1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2" fontId="22" fillId="34" borderId="15" xfId="0" applyNumberFormat="1" applyFont="1" applyFill="1" applyBorder="1" applyAlignment="1">
      <alignment horizontal="center" vertical="center"/>
    </xf>
    <xf numFmtId="0" fontId="22" fillId="34" borderId="30" xfId="0" applyFont="1" applyFill="1" applyBorder="1" applyAlignment="1">
      <alignment horizontal="center" vertical="center"/>
    </xf>
    <xf numFmtId="2" fontId="22" fillId="34" borderId="23" xfId="0" applyNumberFormat="1" applyFont="1" applyFill="1" applyBorder="1" applyAlignment="1">
      <alignment horizontal="center" vertical="center"/>
    </xf>
    <xf numFmtId="0" fontId="23" fillId="33" borderId="16" xfId="0" applyFont="1" applyFill="1" applyBorder="1" applyAlignment="1">
      <alignment horizontal="left" wrapText="1"/>
    </xf>
    <xf numFmtId="0" fontId="22" fillId="0" borderId="20" xfId="0" applyFont="1" applyBorder="1" applyAlignment="1">
      <alignment horizontal="center" vertical="center"/>
    </xf>
    <xf numFmtId="165" fontId="22" fillId="0" borderId="28" xfId="42" applyNumberFormat="1" applyFont="1" applyBorder="1"/>
    <xf numFmtId="0" fontId="23" fillId="33" borderId="16" xfId="0" applyFont="1" applyFill="1" applyBorder="1" applyAlignment="1">
      <alignment horizontal="left" wrapText="1"/>
    </xf>
    <xf numFmtId="0" fontId="22" fillId="0" borderId="20" xfId="0" applyFont="1" applyBorder="1" applyAlignment="1">
      <alignment horizontal="center" vertical="center"/>
    </xf>
    <xf numFmtId="165" fontId="22" fillId="0" borderId="28" xfId="0" applyNumberFormat="1" applyFont="1" applyBorder="1"/>
    <xf numFmtId="0" fontId="22" fillId="37" borderId="20" xfId="0" applyFont="1" applyFill="1" applyBorder="1" applyAlignment="1">
      <alignment horizontal="center" vertical="center"/>
    </xf>
    <xf numFmtId="0" fontId="22" fillId="37" borderId="28" xfId="0" applyFont="1" applyFill="1" applyBorder="1"/>
    <xf numFmtId="0" fontId="22" fillId="0" borderId="28" xfId="0" applyFont="1" applyBorder="1"/>
    <xf numFmtId="0" fontId="23" fillId="33" borderId="20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center" wrapText="1"/>
    </xf>
    <xf numFmtId="0" fontId="22" fillId="0" borderId="16" xfId="0" applyFont="1" applyBorder="1" applyAlignment="1">
      <alignment horizontal="center" vertical="center"/>
    </xf>
    <xf numFmtId="2" fontId="22" fillId="0" borderId="18" xfId="0" applyNumberFormat="1" applyFont="1" applyBorder="1" applyAlignment="1">
      <alignment horizontal="center" vertical="center"/>
    </xf>
    <xf numFmtId="0" fontId="22" fillId="37" borderId="16" xfId="0" applyFont="1" applyFill="1" applyBorder="1" applyAlignment="1">
      <alignment horizontal="center" vertical="center"/>
    </xf>
    <xf numFmtId="2" fontId="22" fillId="37" borderId="18" xfId="0" applyNumberFormat="1" applyFont="1" applyFill="1" applyBorder="1" applyAlignment="1">
      <alignment horizontal="center" vertical="center"/>
    </xf>
    <xf numFmtId="0" fontId="22" fillId="37" borderId="12" xfId="0" applyFont="1" applyFill="1" applyBorder="1" applyAlignment="1">
      <alignment horizontal="center" vertical="center"/>
    </xf>
    <xf numFmtId="2" fontId="22" fillId="37" borderId="16" xfId="0" applyNumberFormat="1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2" fontId="22" fillId="0" borderId="18" xfId="0" applyNumberFormat="1" applyFont="1" applyBorder="1" applyAlignment="1">
      <alignment horizontal="center" vertical="center"/>
    </xf>
    <xf numFmtId="0" fontId="23" fillId="33" borderId="41" xfId="0" applyFont="1" applyFill="1" applyBorder="1" applyAlignment="1">
      <alignment horizontal="center" wrapText="1"/>
    </xf>
    <xf numFmtId="0" fontId="22" fillId="38" borderId="22" xfId="0" applyFont="1" applyFill="1" applyBorder="1" applyAlignment="1">
      <alignment horizontal="center" vertical="center"/>
    </xf>
    <xf numFmtId="2" fontId="22" fillId="38" borderId="30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37" borderId="21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wrapText="1"/>
    </xf>
    <xf numFmtId="0" fontId="22" fillId="37" borderId="41" xfId="0" applyFont="1" applyFill="1" applyBorder="1" applyAlignment="1">
      <alignment horizontal="center" vertical="center"/>
    </xf>
    <xf numFmtId="2" fontId="22" fillId="37" borderId="20" xfId="0" applyNumberFormat="1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wrapText="1"/>
    </xf>
    <xf numFmtId="0" fontId="22" fillId="37" borderId="16" xfId="0" applyFont="1" applyFill="1" applyBorder="1" applyAlignment="1">
      <alignment horizontal="center" vertical="center"/>
    </xf>
    <xf numFmtId="2" fontId="22" fillId="37" borderId="18" xfId="0" applyNumberFormat="1" applyFont="1" applyFill="1" applyBorder="1" applyAlignment="1">
      <alignment horizontal="center" vertical="center"/>
    </xf>
    <xf numFmtId="0" fontId="23" fillId="33" borderId="42" xfId="0" applyFont="1" applyFill="1" applyBorder="1" applyAlignment="1">
      <alignment horizontal="center" wrapText="1"/>
    </xf>
    <xf numFmtId="0" fontId="22" fillId="38" borderId="25" xfId="0" applyFont="1" applyFill="1" applyBorder="1" applyAlignment="1">
      <alignment horizontal="center" vertical="center"/>
    </xf>
    <xf numFmtId="2" fontId="22" fillId="38" borderId="29" xfId="0" applyNumberFormat="1" applyFont="1" applyFill="1" applyBorder="1" applyAlignment="1">
      <alignment horizontal="center" vertical="center"/>
    </xf>
    <xf numFmtId="0" fontId="23" fillId="33" borderId="17" xfId="0" applyFont="1" applyFill="1" applyBorder="1"/>
    <xf numFmtId="0" fontId="22" fillId="0" borderId="17" xfId="0" applyFont="1" applyBorder="1" applyAlignment="1">
      <alignment horizontal="center" vertical="center"/>
    </xf>
    <xf numFmtId="165" fontId="22" fillId="0" borderId="29" xfId="42" applyNumberFormat="1" applyFont="1" applyBorder="1"/>
    <xf numFmtId="165" fontId="22" fillId="0" borderId="29" xfId="0" applyNumberFormat="1" applyFont="1" applyBorder="1"/>
    <xf numFmtId="0" fontId="22" fillId="37" borderId="17" xfId="0" applyFont="1" applyFill="1" applyBorder="1" applyAlignment="1">
      <alignment horizontal="center" vertical="center"/>
    </xf>
    <xf numFmtId="0" fontId="22" fillId="37" borderId="29" xfId="0" applyFont="1" applyFill="1" applyBorder="1"/>
    <xf numFmtId="0" fontId="22" fillId="0" borderId="29" xfId="0" applyFont="1" applyBorder="1"/>
    <xf numFmtId="2" fontId="22" fillId="0" borderId="20" xfId="0" applyNumberFormat="1" applyFont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2" fontId="22" fillId="34" borderId="28" xfId="0" applyNumberFormat="1" applyFont="1" applyFill="1" applyBorder="1" applyAlignment="1">
      <alignment horizontal="center" vertical="center"/>
    </xf>
    <xf numFmtId="2" fontId="22" fillId="37" borderId="20" xfId="0" applyNumberFormat="1" applyFont="1" applyFill="1" applyBorder="1" applyAlignment="1">
      <alignment horizontal="center" vertical="center"/>
    </xf>
    <xf numFmtId="0" fontId="25" fillId="37" borderId="21" xfId="0" applyFont="1" applyFill="1" applyBorder="1" applyAlignment="1">
      <alignment horizontal="center" vertical="center"/>
    </xf>
    <xf numFmtId="2" fontId="25" fillId="37" borderId="28" xfId="0" applyNumberFormat="1" applyFont="1" applyFill="1" applyBorder="1" applyAlignment="1">
      <alignment horizontal="center" vertical="center"/>
    </xf>
    <xf numFmtId="2" fontId="22" fillId="0" borderId="21" xfId="0" applyNumberFormat="1" applyFont="1" applyBorder="1" applyAlignment="1">
      <alignment horizontal="center" vertical="center"/>
    </xf>
    <xf numFmtId="2" fontId="22" fillId="37" borderId="21" xfId="0" applyNumberFormat="1" applyFont="1" applyFill="1" applyBorder="1" applyAlignment="1">
      <alignment horizontal="center" vertical="center"/>
    </xf>
    <xf numFmtId="0" fontId="22" fillId="34" borderId="28" xfId="0" applyFont="1" applyFill="1" applyBorder="1" applyAlignment="1">
      <alignment horizontal="center" vertical="center"/>
    </xf>
    <xf numFmtId="2" fontId="22" fillId="0" borderId="20" xfId="0" applyNumberFormat="1" applyFont="1" applyBorder="1" applyAlignment="1">
      <alignment horizontal="center" vertical="center"/>
    </xf>
    <xf numFmtId="2" fontId="22" fillId="37" borderId="21" xfId="0" applyNumberFormat="1" applyFont="1" applyFill="1" applyBorder="1" applyAlignment="1">
      <alignment horizontal="center" vertical="center"/>
    </xf>
    <xf numFmtId="0" fontId="25" fillId="37" borderId="16" xfId="0" applyFont="1" applyFill="1" applyBorder="1" applyAlignment="1">
      <alignment horizontal="center" vertical="center"/>
    </xf>
    <xf numFmtId="2" fontId="25" fillId="37" borderId="21" xfId="0" applyNumberFormat="1" applyFont="1" applyFill="1" applyBorder="1" applyAlignment="1">
      <alignment horizontal="center" vertical="center"/>
    </xf>
    <xf numFmtId="0" fontId="23" fillId="36" borderId="12" xfId="0" applyFont="1" applyFill="1" applyBorder="1"/>
    <xf numFmtId="0" fontId="22" fillId="36" borderId="16" xfId="0" applyFont="1" applyFill="1" applyBorder="1" applyAlignment="1">
      <alignment horizontal="center" vertical="center"/>
    </xf>
    <xf numFmtId="2" fontId="22" fillId="36" borderId="18" xfId="0" applyNumberFormat="1" applyFont="1" applyFill="1" applyBorder="1" applyAlignment="1">
      <alignment horizontal="center" vertical="center"/>
    </xf>
    <xf numFmtId="0" fontId="22" fillId="37" borderId="42" xfId="0" applyFont="1" applyFill="1" applyBorder="1" applyAlignment="1">
      <alignment horizontal="center" vertical="center"/>
    </xf>
    <xf numFmtId="2" fontId="22" fillId="0" borderId="21" xfId="0" applyNumberFormat="1" applyFont="1" applyBorder="1" applyAlignment="1">
      <alignment horizontal="center" vertical="center"/>
    </xf>
    <xf numFmtId="0" fontId="22" fillId="39" borderId="16" xfId="0" applyFont="1" applyFill="1" applyBorder="1" applyAlignment="1">
      <alignment horizontal="center" vertical="center"/>
    </xf>
    <xf numFmtId="2" fontId="22" fillId="39" borderId="18" xfId="0" applyNumberFormat="1" applyFont="1" applyFill="1" applyBorder="1" applyAlignment="1">
      <alignment horizontal="center" vertical="center"/>
    </xf>
    <xf numFmtId="0" fontId="23" fillId="36" borderId="13" xfId="0" applyFont="1" applyFill="1" applyBorder="1"/>
    <xf numFmtId="0" fontId="22" fillId="37" borderId="19" xfId="0" applyFont="1" applyFill="1" applyBorder="1"/>
    <xf numFmtId="0" fontId="22" fillId="37" borderId="13" xfId="0" applyFont="1" applyFill="1" applyBorder="1" applyAlignment="1">
      <alignment horizontal="center" vertical="center"/>
    </xf>
    <xf numFmtId="0" fontId="22" fillId="37" borderId="17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Proportion of residential land  zoned for lots over 25,000 sq.ft. 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boxWhisker" uniqueId="{6C4499CC-37AF-445C-9A43-3F4BB7DEF4F6}">
          <cx:tx>
            <cx:txData>
              <cx:f>_xlchart.v1.2</cx:f>
              <cx:v>ZN</cx:v>
            </cx:txData>
          </cx:tx>
          <cx:dataLabels>
            <cx:numFmt formatCode="# ##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0" pos="b">
              <cx:numFmt formatCode="# ##0.00" sourceLinked="0"/>
              <cx:visibility seriesName="0" categoryName="0" value="1"/>
              <cx:separator>, </cx:separator>
            </cx:dataLabel>
            <cx:dataLabel idx="437">
              <cx:numFmt formatCode="# ##0.00" sourceLinked="0"/>
              <cx:visibility seriesName="0" categoryName="0" value="1"/>
              <cx:separator>, </cx:separator>
            </cx:dataLabel>
            <cx:dataLabel idx="505">
              <cx:numFmt formatCode="# ##0.00" sourceLinked="0"/>
              <cx:visibility seriesName="0" categoryName="0" value="1"/>
              <cx:separator>, </cx:separator>
            </cx:dataLabel>
            <cx:dataLabel idx="506">
              <cx:numFmt formatCode="# ##0.00" sourceLinked="0"/>
              <cx:visibility seriesName="0" categoryName="0" value="1"/>
              <cx:separator>, </cx:separator>
            </cx:dataLabel>
            <cx:dataLabel idx="508">
              <cx:numFmt formatCode="# ##0.00" sourceLinked="0"/>
              <cx:visibility seriesName="0" categoryName="0" value="1"/>
              <cx:separator>, </cx:separator>
            </cx:dataLabel>
            <cx:dataLabel idx="509" pos="b">
              <cx:numFmt formatCode="# ##0.000" sourceLinked="0"/>
              <cx:visibility seriesName="0" categoryName="0" value="1"/>
              <cx:separator>, </cx:separator>
            </cx:dataLabel>
            <cx:dataLabelHidden idx="438"/>
            <cx:dataLabelHidden idx="445"/>
            <cx:dataLabelHidden idx="448"/>
            <cx:dataLabelHidden idx="455"/>
            <cx:dataLabelHidden idx="461"/>
            <cx:dataLabelHidden idx="464"/>
            <cx:dataLabelHidden idx="467"/>
            <cx:dataLabelHidden idx="471"/>
            <cx:dataLabelHidden idx="474"/>
            <cx:dataLabelHidden idx="477"/>
            <cx:dataLabelHidden idx="492"/>
            <cx:dataLabelHidden idx="494"/>
            <cx:dataLabelHidden idx="496"/>
            <cx:dataLabelHidden idx="501"/>
            <cx:dataLabelHidden idx="50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0" min="-10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Average number of rooms per dwelling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Average number of rooms per dwelling </a:t>
          </a:r>
        </a:p>
      </cx:txPr>
    </cx:title>
    <cx:plotArea>
      <cx:plotAreaRegion>
        <cx:series layoutId="clusteredColumn" uniqueId="{65340738-5CDB-4691-830C-8288DBF2E88F}">
          <cx:tx>
            <cx:txData>
              <cx:f>_xlchart.v1.18</cx:f>
              <cx:v>RM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DC86496A-C98F-4D79-853F-AEFD19F064D0}">
          <cx:axisId val="2"/>
        </cx:series>
      </cx:plotAreaRegion>
      <cx:axis id="0">
        <cx:catScaling gapWidth="0"/>
        <cx:tickLabels/>
        <cx:numFmt formatCode="0.0" sourceLinked="0"/>
      </cx:axis>
      <cx:axis id="1">
        <cx:valScaling/>
        <cx:majorGridlines/>
        <cx:tickLabels/>
        <cx:numFmt formatCode="# ##0" sourceLinked="0"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</a:t>
            </a:r>
            <a:r>
              <a:rPr lang="lt-LT"/>
              <a:t>roportion of owner-occupied units built prior to 1940 </a:t>
            </a:r>
          </a:p>
        </cx:rich>
      </cx:tx>
    </cx:title>
    <cx:plotArea>
      <cx:plotAreaRegion>
        <cx:series layoutId="boxWhisker" uniqueId="{9554CAC9-A1C1-4D5B-8AF6-AE4650F7E144}">
          <cx:tx>
            <cx:txData>
              <cx:f>_xlchart.v1.20</cx:f>
              <cx:v>AGE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0"/>
        <cx:majorGridlines/>
        <cx:tickLabels/>
        <cx:numFmt formatCode="0" sourceLinked="0"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P</a:t>
            </a:r>
            <a:r>
              <a:rPr lang="lt-L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roportion of owner-occupied units built prior to 1940 </a:t>
            </a:r>
            <a:endParaRPr lang="lt-LT">
              <a:effectLst/>
            </a:endParaRPr>
          </a:p>
        </cx:rich>
      </cx:tx>
    </cx:title>
    <cx:plotArea>
      <cx:plotAreaRegion>
        <cx:series layoutId="clusteredColumn" uniqueId="{11B2C7F6-343C-4764-B278-C5F710C09E90}">
          <cx:tx>
            <cx:txData>
              <cx:f>_xlchart.v1.34</cx:f>
              <cx:v>AGE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0E024597-D462-4F1A-BE43-51A9C8855408}">
          <cx:axisId val="2"/>
        </cx:series>
      </cx:plotAreaRegion>
      <cx:axis id="0">
        <cx:catScaling gapWidth="0"/>
        <cx:tickLabels/>
        <cx:numFmt formatCode="0.0" sourceLinked="0"/>
      </cx:axis>
      <cx:axis id="1">
        <cx:valScaling/>
        <cx:majorGridlines/>
        <cx:tickLabels/>
        <cx:numFmt formatCode="# ##0" sourceLinked="0"/>
      </cx:axis>
      <cx:axis id="2">
        <cx:valScaling max="1" min="0"/>
        <cx:units unit="percentage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W</a:t>
            </a:r>
            <a:r>
              <a:rPr lang="lt-LT"/>
              <a:t>eighted distances to five Boston employment centres </a:t>
            </a:r>
          </a:p>
        </cx:rich>
      </cx:tx>
    </cx:title>
    <cx:plotArea>
      <cx:plotAreaRegion>
        <cx:series layoutId="boxWhisker" uniqueId="{E66910E1-F0BC-4698-B43A-0228F10CA8DF}">
          <cx:tx>
            <cx:txData>
              <cx:f>_xlchart.v1.36</cx:f>
              <cx:v>DIS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3" min="1"/>
        <cx:majorGridlines/>
        <cx:tickLabels/>
        <cx:numFmt formatCode="0" sourceLinked="0"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txData>
          <cx:v>Weighted distances to five Boston employment centres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Weighted distances to five Boston employment centres </a:t>
          </a:r>
        </a:p>
      </cx:txPr>
    </cx:title>
    <cx:plotArea>
      <cx:plotAreaRegion>
        <cx:series layoutId="clusteredColumn" uniqueId="{3CAC8F28-40DE-4BCC-B9DB-ED0240DF4B1A}">
          <cx:tx>
            <cx:txData>
              <cx:f>_xlchart.v1.42</cx:f>
              <cx:v>DIS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FC146A8-9D2D-4528-B754-5837C6EF2DB6}">
          <cx:axisId val="2"/>
        </cx:series>
      </cx:plotAreaRegion>
      <cx:axis id="0">
        <cx:catScaling gapWidth="0"/>
        <cx:tickLabels/>
        <cx:numFmt formatCode="0.0" sourceLinked="0"/>
      </cx:axis>
      <cx:axis id="1">
        <cx:valScaling max="13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I</a:t>
            </a:r>
            <a:r>
              <a:rPr lang="lt-LT"/>
              <a:t>ndex of accessibility to radial highways </a:t>
            </a:r>
          </a:p>
        </cx:rich>
      </cx:tx>
    </cx:title>
    <cx:plotArea>
      <cx:plotAreaRegion>
        <cx:series layoutId="boxWhisker" uniqueId="{B71560FB-1327-4EE6-9C04-D62EE3666E8F}">
          <cx:tx>
            <cx:txData>
              <cx:f>_xlchart.v1.38</cx:f>
              <cx:v>RAD</cx:v>
            </cx:txData>
          </cx:tx>
          <cx:dataLabels>
            <cx:numFmt formatCode="# ##0.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509">
              <cx:numFmt formatCode="# ##0.000" sourceLinked="0"/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title pos="t" align="ctr" overlay="0">
      <cx:tx>
        <cx:txData>
          <cx:v>Index of accessibility to radial highways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Index of accessibility to radial highways </a:t>
          </a:r>
        </a:p>
      </cx:txPr>
    </cx:title>
    <cx:plotArea>
      <cx:plotAreaRegion>
        <cx:series layoutId="clusteredColumn" uniqueId="{41ADAD66-268A-45C3-BCD6-AA2519092B68}">
          <cx:tx>
            <cx:txData>
              <cx:f>_xlchart.v1.40</cx:f>
              <cx:v>RAD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F2AE0C83-A867-464A-8F47-A4219448B93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</a:t>
            </a:r>
            <a:r>
              <a:rPr lang="lt-LT"/>
              <a:t>ull-value property-tax rate per $10,000 </a:t>
            </a:r>
          </a:p>
        </cx:rich>
      </cx:tx>
    </cx:title>
    <cx:plotArea>
      <cx:plotAreaRegion>
        <cx:series layoutId="boxWhisker" uniqueId="{2649655B-0E9D-490B-8E4A-8EC10ABEF4AB}">
          <cx:tx>
            <cx:txData>
              <cx:f>_xlchart.v1.46</cx:f>
              <cx:v>TAX</cx:v>
            </cx:txData>
          </cx:tx>
          <cx:dataLabels>
            <cx:numFmt formatCode="# ##0.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509">
              <cx:numFmt formatCode="# ##0.000" sourceLinked="0"/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50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txData>
          <cx:v>Full-value property-tax rate per $10,000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Full-value property-tax rate per $10,000 </a:t>
          </a:r>
        </a:p>
      </cx:txPr>
    </cx:title>
    <cx:plotArea>
      <cx:plotAreaRegion>
        <cx:series layoutId="clusteredColumn" uniqueId="{6E7781BD-18E1-4757-AA98-3ABC0709B587}">
          <cx:tx>
            <cx:txData>
              <cx:f>_xlchart.v1.44</cx:f>
              <cx:v>TAX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73C3D12D-7CCF-4C32-96EF-B6C8B5E5236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</a:t>
            </a:r>
            <a:r>
              <a:rPr lang="lt-LT"/>
              <a:t>upil-teacher ratio by town</a:t>
            </a:r>
          </a:p>
        </cx:rich>
      </cx:tx>
    </cx:title>
    <cx:plotArea>
      <cx:plotAreaRegion>
        <cx:series layoutId="boxWhisker" uniqueId="{EAA288E8-5069-41FE-9962-F95DCB640C7C}">
          <cx:tx>
            <cx:txData>
              <cx:f>_xlchart.v1.24</cx:f>
              <cx:v>PT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3" min="11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Proportion of residential land  zoned for lots over 25,000 sq.ft.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Proportion of residential land  zoned for lots over 25,000 sq.ft. </a:t>
          </a:r>
        </a:p>
      </cx:txPr>
    </cx:title>
    <cx:plotArea>
      <cx:plotAreaRegion>
        <cx:series layoutId="clusteredColumn" uniqueId="{3DEE6210-B6B5-4D36-9B3B-B5A2BE75CEEC}">
          <cx:tx>
            <cx:txData>
              <cx:f>_xlchart.v1.0</cx:f>
              <cx:v>ZN</cx:v>
            </cx:txData>
          </cx:tx>
          <cx:dataLabels pos="outEnd"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  <cx:axisId val="1"/>
        </cx:series>
        <cx:series layoutId="paretoLine" ownerIdx="0" uniqueId="{26B1FC92-24BF-4D23-A00A-26B29781EDF6}">
          <cx:spPr>
            <a:ln w="28575">
              <a:solidFill>
                <a:schemeClr val="bg1">
                  <a:lumMod val="50000"/>
                </a:schemeClr>
              </a:solidFill>
            </a:ln>
            <a:effectLst>
              <a:softEdge rad="0"/>
            </a:effectLst>
          </cx:spPr>
          <cx:axisId val="2"/>
        </cx:series>
      </cx:plotAreaRegion>
      <cx:axis id="0">
        <cx:catScaling gapWidth="0"/>
        <cx:tickLabels/>
        <cx:numFmt formatCode="# 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Pupil-teacher ratio by town Title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Pupil-teacher ratio by town Title</a:t>
          </a:r>
        </a:p>
      </cx:txPr>
    </cx:title>
    <cx:plotArea>
      <cx:plotAreaRegion>
        <cx:series layoutId="clusteredColumn" uniqueId="{75F06294-EB75-476C-A1A5-5887B3AE44A2}">
          <cx:tx>
            <cx:txData>
              <cx:f>_xlchart.v1.28</cx:f>
              <cx:v>PT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DE0EAFA5-C19E-4A75-A0AA-AF45CC25C946}">
          <cx:axisId val="2"/>
        </cx:series>
      </cx:plotAreaRegion>
      <cx:axis id="0">
        <cx:catScaling gapWidth="0"/>
        <cx:tickLabels/>
        <cx:numFmt formatCode="# ##0.0" sourceLinked="0"/>
      </cx:axis>
      <cx:axis id="1">
        <cx:valScaling max="17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Proportion </a:t>
            </a:r>
            <a:r>
              <a:rPr lang="lt-LT"/>
              <a:t>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IC2 and IC6  race people</a:t>
            </a:r>
            <a:r>
              <a:rPr lang="lt-LT"/>
              <a:t> by town </a:t>
            </a:r>
          </a:p>
        </cx:rich>
      </cx:tx>
    </cx:title>
    <cx:plotArea>
      <cx:plotAreaRegion>
        <cx:series layoutId="boxWhisker" uniqueId="{A88D691A-4759-4E41-B242-E2891EC442BA}">
          <cx:tx>
            <cx:txData>
              <cx:f>_xlchart.v1.26</cx:f>
              <cx:v>B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5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9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13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17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18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2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21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2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24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26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29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33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34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36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38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39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4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5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6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8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49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5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 idx="53">
              <cx:visibility seriesName="0" categoryName="0" value="0"/>
              <cx:separator>, </cx:separator>
            </cx:dataLabel>
            <cx:dataLabel idx="55">
              <cx:visibility seriesName="0" categoryName="0" value="0"/>
              <cx:separator>, </cx:separator>
            </cx:dataLabel>
            <cx:dataLabel idx="56">
              <cx:visibility seriesName="0" categoryName="0" value="0"/>
              <cx:separator>, </cx:separator>
            </cx:dataLabel>
            <cx:dataLabel idx="58">
              <cx:visibility seriesName="0" categoryName="0" value="0"/>
              <cx:separator>, </cx:separator>
            </cx:dataLabel>
            <cx:dataLabel idx="64">
              <cx:visibility seriesName="0" categoryName="0" value="0"/>
              <cx:separator>, </cx:separator>
            </cx:dataLabel>
            <cx:dataLabel idx="65">
              <cx:visibility seriesName="0" categoryName="0" value="0"/>
              <cx:separator>, </cx:separator>
            </cx:dataLabel>
            <cx:dataLabel idx="70">
              <cx:visibility seriesName="0" categoryName="0" value="0"/>
              <cx:separator>, </cx:separator>
            </cx:dataLabel>
            <cx:dataLabel idx="76" pos="b">
              <cx:separator>, </cx:separator>
            </cx:dataLabel>
            <cx:dataLabel idx="505" pos="t">
              <cx:separator>, </cx:separator>
            </cx:dataLabel>
            <cx:dataLabel idx="507" pos="l">
              <cx:separator>, </cx:separator>
            </cx:dataLabel>
            <cx:dataLabel idx="508" pos="r">
              <cx:separator>, </cx:separator>
            </cx:dataLabel>
            <cx:dataLabelHidden idx="6"/>
            <cx:dataLabelHidden idx="54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lt-LT"/>
              <a:t>Proportion of IC2 and IC6  </a:t>
            </a:r>
            <a:r>
              <a:rPr lang="en-US"/>
              <a:t>r</a:t>
            </a:r>
            <a:r>
              <a:rPr lang="lt-LT"/>
              <a:t>ace people by town </a:t>
            </a:r>
          </a:p>
        </cx:rich>
      </cx:tx>
    </cx:title>
    <cx:plotArea>
      <cx:plotAreaRegion>
        <cx:series layoutId="clusteredColumn" uniqueId="{451669C5-AEF9-4EBB-95B4-A67823BB188D}">
          <cx:tx>
            <cx:txData>
              <cx:f>_xlchart.v1.30</cx:f>
              <cx:v>B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98CFA77E-7217-4C4C-A652-7F16A3D30669}">
          <cx:axisId val="2"/>
        </cx:series>
      </cx:plotAreaRegion>
      <cx:axis id="0">
        <cx:catScaling gapWidth="0"/>
        <cx:tickLabels/>
        <cx:numFmt formatCode="# ##0.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Lower </a:t>
            </a:r>
            <a:r>
              <a:rPr lang="lt-LT"/>
              <a:t>status of the population </a:t>
            </a:r>
          </a:p>
        </cx:rich>
      </cx:tx>
    </cx:title>
    <cx:plotArea>
      <cx:plotAreaRegion>
        <cx:series layoutId="boxWhisker" uniqueId="{D7914CE9-C4C1-46E9-969B-9AAC6152FCB3}">
          <cx:tx>
            <cx:txData>
              <cx:f>_xlchart.v1.32</cx:f>
              <cx:v>LSTAT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500">
              <cx:numFmt formatCode="# ##0.000" sourceLinked="0"/>
              <cx:visibility seriesName="0" categoryName="0" value="0"/>
              <cx:separator>, </cx:separator>
            </cx:dataLabel>
            <cx:dataLabel idx="503">
              <cx:numFmt formatCode="# ##0.000" sourceLinked="0"/>
              <cx:visibility seriesName="0" categoryName="0" value="0"/>
              <cx:separator>, </cx:separator>
            </cx:dataLabel>
            <cx:dataLabel idx="504">
              <cx:numFmt formatCode="# ##0.000" sourceLinked="0"/>
              <cx:visibility seriesName="0" categoryName="0" value="0"/>
              <cx:separator>, </cx:separator>
            </cx:dataLabel>
            <cx:dataLabel idx="505">
              <cx:numFmt formatCode="# ##0.000" sourceLinked="0"/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Lower </a:t>
            </a:r>
            <a:r>
              <a:rPr lang="lt-LT"/>
              <a:t>status of the population </a:t>
            </a:r>
          </a:p>
        </cx:rich>
      </cx:tx>
    </cx:title>
    <cx:plotArea>
      <cx:plotAreaRegion>
        <cx:series layoutId="clusteredColumn" uniqueId="{5BEDDEBE-6F42-46F7-900B-E924F81D8AB9}">
          <cx:tx>
            <cx:txData>
              <cx:f>_xlchart.v1.48</cx:f>
              <cx:v>LSTAT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3303E9B5-54A9-4056-B830-01D30C7DEF08}">
          <cx:axisId val="2"/>
        </cx:series>
      </cx:plotAreaRegion>
      <cx:axis id="0">
        <cx:catScaling gapWidth="0"/>
        <cx:tickLabels/>
        <cx:numFmt formatCode="# ##0.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</cx:chartData>
  <cx:chart>
    <cx:title pos="t" align="ctr" overlay="0">
      <cx:tx>
        <cx:txData>
          <cx:v>Median value of owner-occupied homes in $1000's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Median value of owner-occupied homes in $1000's</a:t>
          </a:r>
        </a:p>
      </cx:txPr>
    </cx:title>
    <cx:plotArea>
      <cx:plotAreaRegion>
        <cx:series layoutId="boxWhisker" uniqueId="{FA1C7FC7-1B77-4E66-A06D-1B4C63EED6A9}">
          <cx:tx>
            <cx:txData>
              <cx:f>_xlchart.v1.50</cx:f>
              <cx:v>MV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485">
              <cx:numFmt formatCode="# ##0.000" sourceLinked="0"/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/>
                </a:p>
              </cx:txPr>
              <cx:visibility seriesName="0" categoryName="0" value="0"/>
              <cx:separator>, </cx:separator>
            </cx:dataLabel>
            <cx:dataLabel idx="487">
              <cx:numFmt formatCode="# ##0.000" sourceLinked="0"/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/>
                </a:p>
              </cx:txPr>
              <cx:visibility seriesName="0" categoryName="0" value="0"/>
              <cx:separator>, </cx:separator>
            </cx:dataLabel>
            <cx:dataLabelHidden idx="469"/>
            <cx:dataLabelHidden idx="473"/>
            <cx:dataLabelHidden idx="474"/>
            <cx:dataLabelHidden idx="475"/>
            <cx:dataLabelHidden idx="477"/>
            <cx:dataLabelHidden idx="479"/>
            <cx:dataLabelHidden idx="480"/>
            <cx:dataLabelHidden idx="483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title pos="t" align="ctr" overlay="0">
      <cx:tx>
        <cx:txData>
          <cx:v>Median value of owner-occupied homes in $1000's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Median value of owner-occupied homes in $1000's</a:t>
          </a:r>
        </a:p>
      </cx:txPr>
    </cx:title>
    <cx:plotArea>
      <cx:plotAreaRegion>
        <cx:series layoutId="clusteredColumn" uniqueId="{A67BB4E5-1229-4444-9FF8-242CEDAB6230}">
          <cx:tx>
            <cx:txData>
              <cx:f>_xlchart.v1.52</cx:f>
              <cx:v>MV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286AF79B-5179-4317-8EFE-035C5A686E6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_xlchart.v1.63</cx:f>
      </cx:numDim>
    </cx:data>
    <cx:data id="5">
      <cx:numDim type="val">
        <cx:f>_xlchart.v1.65</cx:f>
      </cx:numDim>
    </cx:data>
    <cx:data id="6">
      <cx:numDim type="val">
        <cx:f>_xlchart.v1.67</cx:f>
      </cx:numDim>
    </cx:data>
    <cx:data id="7">
      <cx:numDim type="val">
        <cx:f>_xlchart.v1.69</cx:f>
      </cx:numDim>
    </cx:data>
    <cx:data id="8">
      <cx:numDim type="val">
        <cx:f>_xlchart.v1.71</cx:f>
      </cx:numDim>
    </cx:data>
    <cx:data id="9">
      <cx:numDim type="val">
        <cx:f>_xlchart.v1.73</cx:f>
      </cx:numDim>
    </cx:data>
    <cx:data id="10">
      <cx:numDim type="val">
        <cx:f>_xlchart.v1.75</cx:f>
      </cx:numDim>
    </cx:data>
    <cx:data id="11">
      <cx:numDim type="val">
        <cx:f>_xlchart.v1.77</cx:f>
      </cx:numDim>
    </cx:data>
    <cx:data id="12">
      <cx:numDim type="val">
        <cx:f>_xlchart.v1.79</cx:f>
      </cx:numDim>
    </cx:data>
    <cx:data id="13">
      <cx:numDim type="val">
        <cx:f>_xlchart.v1.81</cx:f>
      </cx:numDim>
    </cx:data>
  </cx:chartData>
  <cx:chart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boxWhisker" uniqueId="{602B5BD3-80A3-4BA0-9D63-11D55428AB09}">
          <cx:tx>
            <cx:txData>
              <cx:f>_xlchart.v1.54</cx:f>
              <cx:v>CRIM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8DD09E14-DD28-40EE-9DDA-CFE524EE14CF}">
          <cx:tx>
            <cx:txData>
              <cx:f>_xlchart.v1.56</cx:f>
              <cx:v>ZN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BF9EEA54-E1A8-4484-8726-D28DF32E90FC}">
          <cx:tx>
            <cx:txData>
              <cx:f>_xlchart.v1.58</cx:f>
              <cx:v>INDUS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409DC4FC-1468-4566-993B-BC30BCA46ADD}">
          <cx:tx>
            <cx:txData>
              <cx:f>_xlchart.v1.60</cx:f>
              <cx:v>CHAS</cx:v>
            </cx:txData>
          </cx:tx>
          <cx:dataId val="3"/>
          <cx:layoutPr>
            <cx:visibility meanLine="0" meanMarker="0" nonoutliers="0" outliers="1"/>
            <cx:statistics quartileMethod="exclusive"/>
          </cx:layoutPr>
        </cx:series>
        <cx:series layoutId="boxWhisker" uniqueId="{2306E3F9-1B0E-44DC-82DD-26929B0D1936}">
          <cx:tx>
            <cx:txData>
              <cx:f>_xlchart.v1.62</cx:f>
              <cx:v>NOX</cx:v>
            </cx:txData>
          </cx:tx>
          <cx:dataId val="4"/>
          <cx:layoutPr>
            <cx:visibility meanLine="0" meanMarker="0" nonoutliers="0" outliers="1"/>
            <cx:statistics quartileMethod="exclusive"/>
          </cx:layoutPr>
        </cx:series>
        <cx:series layoutId="boxWhisker" uniqueId="{C6FEBE3C-57D6-4E00-9A78-7621C08EE0F3}">
          <cx:tx>
            <cx:txData>
              <cx:f>_xlchart.v1.64</cx:f>
              <cx:v>RM</cx:v>
            </cx:txData>
          </cx:tx>
          <cx:dataId val="5"/>
          <cx:layoutPr>
            <cx:visibility meanLine="0" meanMarker="0" nonoutliers="0" outliers="1"/>
            <cx:statistics quartileMethod="exclusive"/>
          </cx:layoutPr>
        </cx:series>
        <cx:series layoutId="boxWhisker" uniqueId="{18B40986-0BF0-43B1-8643-126C9478B1DD}">
          <cx:tx>
            <cx:txData>
              <cx:f>_xlchart.v1.66</cx:f>
              <cx:v>AGE</cx:v>
            </cx:txData>
          </cx:tx>
          <cx:dataId val="6"/>
          <cx:layoutPr>
            <cx:visibility meanLine="0" meanMarker="0" nonoutliers="0" outliers="1"/>
            <cx:statistics quartileMethod="exclusive"/>
          </cx:layoutPr>
        </cx:series>
        <cx:series layoutId="boxWhisker" uniqueId="{442BAB0C-BE50-4CEC-838C-91DE0FC94370}">
          <cx:tx>
            <cx:txData>
              <cx:f>_xlchart.v1.68</cx:f>
              <cx:v>DIS</cx:v>
            </cx:txData>
          </cx:tx>
          <cx:dataId val="7"/>
          <cx:layoutPr>
            <cx:visibility meanLine="0" meanMarker="0" nonoutliers="0" outliers="1"/>
            <cx:statistics quartileMethod="exclusive"/>
          </cx:layoutPr>
        </cx:series>
        <cx:series layoutId="boxWhisker" uniqueId="{7C8B8F92-3718-44E3-BED7-647822ACCF2A}">
          <cx:tx>
            <cx:txData>
              <cx:f>_xlchart.v1.70</cx:f>
              <cx:v>RAD</cx:v>
            </cx:txData>
          </cx:tx>
          <cx:dataId val="8"/>
          <cx:layoutPr>
            <cx:visibility meanLine="0" meanMarker="0" nonoutliers="0" outliers="1"/>
            <cx:statistics quartileMethod="exclusive"/>
          </cx:layoutPr>
        </cx:series>
        <cx:series layoutId="boxWhisker" uniqueId="{BD1AE88D-F552-45EE-BDA6-19627A441DD1}">
          <cx:tx>
            <cx:txData>
              <cx:f>_xlchart.v1.72</cx:f>
              <cx:v>TAX</cx:v>
            </cx:txData>
          </cx:tx>
          <cx:dataId val="9"/>
          <cx:layoutPr>
            <cx:visibility meanLine="0" meanMarker="0" nonoutliers="0" outliers="1"/>
            <cx:statistics quartileMethod="exclusive"/>
          </cx:layoutPr>
        </cx:series>
        <cx:series layoutId="boxWhisker" uniqueId="{0F3FF222-04E9-4DB8-B45D-EB8028A83631}">
          <cx:tx>
            <cx:txData>
              <cx:f>_xlchart.v1.74</cx:f>
              <cx:v>PT</cx:v>
            </cx:txData>
          </cx:tx>
          <cx:dataId val="10"/>
          <cx:layoutPr>
            <cx:visibility meanLine="0" meanMarker="0" nonoutliers="0" outliers="1"/>
            <cx:statistics quartileMethod="exclusive"/>
          </cx:layoutPr>
        </cx:series>
        <cx:series layoutId="boxWhisker" uniqueId="{40D8BCD7-BE6D-440D-9E3F-0C50410E107E}">
          <cx:tx>
            <cx:txData>
              <cx:f>_xlchart.v1.76</cx:f>
              <cx:v>B</cx:v>
            </cx:txData>
          </cx:tx>
          <cx:dataId val="11"/>
          <cx:layoutPr>
            <cx:visibility meanLine="0" meanMarker="0" nonoutliers="0" outliers="1"/>
            <cx:statistics quartileMethod="exclusive"/>
          </cx:layoutPr>
        </cx:series>
        <cx:series layoutId="boxWhisker" uniqueId="{81B49ACA-065F-4048-9B8B-D8DA8A1F7C5F}">
          <cx:tx>
            <cx:txData>
              <cx:f>_xlchart.v1.78</cx:f>
              <cx:v>LSTAT</cx:v>
            </cx:txData>
          </cx:tx>
          <cx:dataId val="12"/>
          <cx:layoutPr>
            <cx:visibility meanLine="0" meanMarker="0" nonoutliers="0" outliers="1"/>
            <cx:statistics quartileMethod="exclusive"/>
          </cx:layoutPr>
        </cx:series>
        <cx:series layoutId="boxWhisker" uniqueId="{1C880925-043C-4121-97ED-283926951CD5}">
          <cx:tx>
            <cx:txData>
              <cx:f>_xlchart.v1.80</cx:f>
              <cx:v>MV</cx:v>
            </cx:txData>
          </cx:tx>
          <cx:dataId val="13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0.140000001"/>
        <cx:tickLabels/>
      </cx:axis>
      <cx:axis id="1">
        <cx:valScaling max="850" min="0"/>
        <cx:tickLabels/>
      </cx:axis>
    </cx:plotArea>
    <cx:legend pos="t" align="ctr" overlay="1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lt-LT"/>
        </a:p>
      </cx:txPr>
    </cx:legend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  <cx:data id="6">
      <cx:numDim type="val">
        <cx:f>_xlchart.v1.95</cx:f>
      </cx:numDim>
    </cx:data>
    <cx:data id="7">
      <cx:numDim type="val">
        <cx:f>_xlchart.v1.97</cx:f>
      </cx:numDim>
    </cx:data>
    <cx:data id="8">
      <cx:numDim type="val">
        <cx:f>_xlchart.v1.99</cx:f>
      </cx:numDim>
    </cx:data>
    <cx:data id="9">
      <cx:numDim type="val">
        <cx:f>_xlchart.v1.101</cx:f>
      </cx:numDim>
    </cx:data>
    <cx:data id="10">
      <cx:numDim type="val">
        <cx:f>_xlchart.v1.103</cx:f>
      </cx:numDim>
    </cx:data>
    <cx:data id="11">
      <cx:numDim type="val">
        <cx:f>_xlchart.v1.105</cx:f>
      </cx:numDim>
    </cx:data>
    <cx:data id="12">
      <cx:numDim type="val">
        <cx:f>_xlchart.v1.107</cx:f>
      </cx:numDim>
    </cx:data>
    <cx:data id="13">
      <cx:numDim type="val">
        <cx:f>_xlchart.v1.109</cx:f>
      </cx:numDim>
    </cx:data>
  </cx:chartData>
  <cx:chart>
    <cx:plotArea>
      <cx:plotAreaRegion>
        <cx:series layoutId="boxWhisker" uniqueId="{96D0D900-DFD0-46AF-B49E-04F736D3309A}">
          <cx:tx>
            <cx:txData>
              <cx:f>_xlchart.v1.82</cx:f>
              <cx:v>CRIM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732F98B-5E3F-4048-9912-A9D8091D76EE}">
          <cx:tx>
            <cx:txData>
              <cx:f>_xlchart.v1.84</cx:f>
              <cx:v>ZN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CF868A-04AD-417C-935E-39D9C2E311FC}">
          <cx:tx>
            <cx:txData>
              <cx:f>_xlchart.v1.86</cx:f>
              <cx:v>INDUS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7C29D8-3D0E-4D58-BFA6-369ECD597EDC}">
          <cx:tx>
            <cx:txData>
              <cx:f>_xlchart.v1.88</cx:f>
              <cx:v>CHAS</cx:v>
            </cx:txData>
          </cx:tx>
          <cx:dataId val="3"/>
          <cx:layoutPr>
            <cx:visibility meanLine="0" meanMarker="0" nonoutliers="0" outliers="1"/>
            <cx:statistics quartileMethod="exclusive"/>
          </cx:layoutPr>
        </cx:series>
        <cx:series layoutId="boxWhisker" uniqueId="{92F0DE8B-985B-41FC-B260-6AAE2F9561E9}">
          <cx:tx>
            <cx:txData>
              <cx:f>_xlchart.v1.90</cx:f>
              <cx:v>NOX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B41C9FE-C1D5-4BF1-A9E8-062EE913D79C}">
          <cx:tx>
            <cx:txData>
              <cx:f>_xlchart.v1.92</cx:f>
              <cx:v>RM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A3D285F-A376-43A1-8E3A-F01070379F67}">
          <cx:tx>
            <cx:txData>
              <cx:f>_xlchart.v1.94</cx:f>
              <cx:v>AGE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4326E5C-3A84-4BA9-AF47-E69B843579E0}">
          <cx:tx>
            <cx:txData>
              <cx:f>_xlchart.v1.96</cx:f>
              <cx:v>DIS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227BE12-A2A2-4645-8D36-B22B8BE4F45B}">
          <cx:tx>
            <cx:txData>
              <cx:f>_xlchart.v1.98</cx:f>
              <cx:v>RAD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E540DA0-15F6-4FED-B647-0AC28FDEAC57}">
          <cx:tx>
            <cx:txData>
              <cx:f>_xlchart.v1.100</cx:f>
              <cx:v>TAX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0169B4C-9760-4D7A-ADB0-2F5B54249FE5}">
          <cx:tx>
            <cx:txData>
              <cx:f>_xlchart.v1.102</cx:f>
              <cx:v>PT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7850FE9-F3ED-429B-9233-3BE126E56D40}">
          <cx:tx>
            <cx:txData>
              <cx:f>_xlchart.v1.104</cx:f>
              <cx:v>B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B576E6C8-DAF9-4323-921F-FE22682026ED}">
          <cx:tx>
            <cx:txData>
              <cx:f>_xlchart.v1.106</cx:f>
              <cx:v>LSTAT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F4890E85-C29C-4D9B-B410-8B050347D9C8}">
          <cx:tx>
            <cx:txData>
              <cx:f>_xlchart.v1.108</cx:f>
              <cx:v>MV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40000001"/>
        <cx:tickLabels/>
      </cx:axis>
      <cx:axis id="1">
        <cx:valScaling max="1.1000000000000001"/>
        <cx:majorGridlines>
          <cx:spPr>
            <a:ln>
              <a:solidFill>
                <a:schemeClr val="bg2"/>
              </a:solidFill>
            </a:ln>
          </cx:spPr>
        </cx:majorGridlines>
        <cx:tickLabels/>
        <cx:numFmt formatCode="0.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049324F4-7E78-4D5F-B5E8-90860E582175}">
          <cx:tx>
            <cx:txData>
              <cx:f>_xlchart.v1.8</cx:f>
              <cx:v>CRIM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0" pos="b">
              <cx:numFmt formatCode="# ##0.000" sourceLinked="0"/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en-US" b="1">
                      <a:solidFill>
                        <a:schemeClr val="accent1">
                          <a:lumMod val="50000"/>
                        </a:schemeClr>
                      </a:solidFill>
                    </a:rPr>
                    <a:t>0.006</a:t>
                  </a:r>
                </a:p>
              </cx:txPr>
              <cx:visibility seriesName="0" categoryName="0" value="1"/>
              <cx:separator>, </cx:separator>
            </cx:dataLabel>
            <cx:dataLabel idx="439">
              <cx:numFmt formatCode="# ##0.000" sourceLinked="0"/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en-US" b="1">
                      <a:solidFill>
                        <a:schemeClr val="accent1">
                          <a:lumMod val="50000"/>
                        </a:schemeClr>
                      </a:solidFill>
                    </a:rPr>
                    <a:t>8.983</a:t>
                  </a:r>
                </a:p>
              </cx:txPr>
              <cx:visibility seriesName="0" categoryName="0" value="1"/>
              <cx:separator>, </cx:separator>
            </cx:dataLabel>
            <cx:dataLabel idx="507" pos="l">
              <cx:numFmt formatCode="# ##0.000" sourceLinked="0"/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en-US" b="1">
                      <a:solidFill>
                        <a:schemeClr val="accent1">
                          <a:lumMod val="50000"/>
                        </a:schemeClr>
                      </a:solidFill>
                    </a:rPr>
                    <a:t>0.257</a:t>
                  </a:r>
                </a:p>
              </cx:txPr>
              <cx:visibility seriesName="0" categoryName="0" value="1"/>
              <cx:separator>, </cx:separator>
            </cx:dataLabel>
            <cx:dataLabelHidden idx="440"/>
            <cx:dataLabelHidden idx="454"/>
            <cx:dataLabelHidden idx="463"/>
            <cx:dataLabelHidden idx="469"/>
            <cx:dataLabelHidden idx="479"/>
            <cx:dataLabelHidden idx="483"/>
            <cx:dataLabelHidden idx="487"/>
            <cx:dataLabelHidden idx="490"/>
            <cx:dataLabelHidden idx="492"/>
            <cx:dataLabelHidden idx="496"/>
            <cx:dataLabelHidden idx="497"/>
            <cx:dataLabelHidden idx="498"/>
            <cx:dataLabelHidden idx="500"/>
            <cx:dataLabelHidden idx="501"/>
            <cx:dataLabelHidden idx="502"/>
            <cx:dataLabelHidden idx="503"/>
            <cx:dataLabelHidden idx="504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E52011A-3874-456F-96F9-CA5BA852C0C2}">
          <cx:tx>
            <cx:txData>
              <cx:f>_xlchart.v1.10</cx:f>
              <cx:v>ZN</cx:v>
            </cx:txData>
          </cx:tx>
          <cx:spPr>
            <a:ln>
              <a:solidFill>
                <a:schemeClr val="bg1">
                  <a:lumMod val="50000"/>
                </a:schemeClr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x:spPr>
          <cx:dataLabels>
            <cx:numFmt formatCode="# ##0.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b="1"/>
              </a:p>
            </cx:txPr>
            <cx:visibility seriesName="0" categoryName="0" value="1"/>
            <cx:separator>, </cx:separator>
            <cx:dataLabelHidden idx="438"/>
            <cx:dataLabelHidden idx="445"/>
            <cx:dataLabelHidden idx="448"/>
            <cx:dataLabelHidden idx="455"/>
            <cx:dataLabelHidden idx="461"/>
            <cx:dataLabelHidden idx="464"/>
            <cx:dataLabelHidden idx="467"/>
            <cx:dataLabelHidden idx="471"/>
            <cx:dataLabelHidden idx="474"/>
            <cx:dataLabelHidden idx="477"/>
            <cx:dataLabelHidden idx="492"/>
            <cx:dataLabelHidden idx="494"/>
            <cx:dataLabelHidden idx="496"/>
            <cx:dataLabelHidden idx="50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ckLabels/>
      </cx:axis>
      <cx:axis id="1">
        <cx:valScaling max="110" min="-10"/>
        <cx:majorGridlines>
          <cx:spPr>
            <a:effectLst>
              <a:glow>
                <a:schemeClr val="accent1"/>
              </a:glow>
              <a:softEdge rad="0"/>
            </a:effectLst>
          </cx:spPr>
        </cx:majorGridlines>
        <cx:tickLabels/>
      </cx:axis>
    </cx:plotArea>
    <cx:legend pos="t" align="ctr" overlay="0"/>
  </cx:chart>
  <cx:spPr>
    <a:effectLst>
      <a:glow>
        <a:schemeClr val="accent1">
          <a:alpha val="38000"/>
        </a:schemeClr>
      </a:glow>
      <a:softEdge rad="0"/>
    </a:effectLst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Proportion of non-retail business acres per town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Proportion of non-retail business acres per town</a:t>
          </a:r>
        </a:p>
      </cx:txPr>
    </cx:title>
    <cx:plotArea>
      <cx:plotAreaRegion>
        <cx:series layoutId="boxWhisker" uniqueId="{5BFA113A-25E2-4829-97CE-72E75326AC3A}">
          <cx:tx>
            <cx:txData>
              <cx:f>_xlchart.v1.12</cx:f>
              <cx:v>INDUS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numFmt formatCode="# ##0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Proportion of non-retail business acres per town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Proportion of non-retail business acres per town</a:t>
          </a:r>
        </a:p>
      </cx:txPr>
    </cx:title>
    <cx:plotArea>
      <cx:plotAreaRegion>
        <cx:series layoutId="clusteredColumn" uniqueId="{C4E3AD95-68E7-45E6-8C42-DF23266296A4}">
          <cx:tx>
            <cx:txData>
              <cx:f>_xlchart.v1.4</cx:f>
              <cx:v>INDUS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CC008E5E-55F0-414F-8618-4A68D1D0DEF0}">
          <cx:axisId val="2"/>
        </cx:series>
      </cx:plotAreaRegion>
      <cx:axis id="0">
        <cx:catScaling gapWidth="0"/>
        <cx:tickLabels/>
        <cx:numFmt formatCode="# 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Nitric oxides concentration (parts per 10 million)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Nitric oxides concentration (parts per 10 million) </a:t>
          </a:r>
        </a:p>
      </cx:txPr>
    </cx:title>
    <cx:plotArea>
      <cx:plotAreaRegion>
        <cx:series layoutId="boxWhisker" uniqueId="{EBD65CA3-91E5-4367-B2F1-119038D5F54D}">
          <cx:tx>
            <cx:txData>
              <cx:f>_xlchart.v1.6</cx:f>
              <cx:v>NOX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30000000000000004"/>
        <cx:majorGridlines/>
        <cx:tickLabels/>
        <cx:numFmt formatCode="# ##0.0" sourceLinked="0"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Per capita crime rate by town 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Per capita crime rate by town </a:t>
          </a:r>
        </a:p>
      </cx:txPr>
    </cx:title>
    <cx:plotArea>
      <cx:plotAreaRegion>
        <cx:series layoutId="boxWhisker" uniqueId="{7665CD1E-8FC4-4811-B151-77ACED06D9E5}">
          <cx:tx>
            <cx:txData>
              <cx:f>_xlchart.v1.14</cx:f>
              <cx:v>CRIM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440">
              <cx:visibility seriesName="0" categoryName="0" value="0"/>
              <cx:separator>, </cx:separator>
            </cx:dataLabel>
            <cx:dataLabel idx="454">
              <cx:visibility seriesName="0" categoryName="0" value="0"/>
              <cx:separator>, </cx:separator>
            </cx:dataLabel>
            <cx:dataLabel idx="463">
              <cx:visibility seriesName="0" categoryName="0" value="0"/>
              <cx:separator>, </cx:separator>
            </cx:dataLabel>
            <cx:dataLabel idx="468">
              <cx:visibility seriesName="0" categoryName="0" value="0"/>
              <cx:separator>, </cx:separator>
            </cx:dataLabel>
            <cx:dataLabel idx="477">
              <cx:visibility seriesName="0" categoryName="0" value="0"/>
              <cx:separator>, </cx:separator>
            </cx:dataLabel>
            <cx:dataLabel idx="482">
              <cx:visibility seriesName="0" categoryName="0" value="0"/>
              <cx:separator>, </cx:separator>
            </cx:dataLabel>
            <cx:dataLabel idx="485">
              <cx:visibility seriesName="0" categoryName="0" value="0"/>
              <cx:separator>, </cx:separator>
            </cx:dataLabel>
            <cx:dataLabel idx="488">
              <cx:visibility seriesName="0" categoryName="0" value="0"/>
              <cx:separator>, </cx:separator>
            </cx:dataLabel>
            <cx:dataLabel idx="490">
              <cx:visibility seriesName="0" categoryName="0" value="0"/>
              <cx:separator>, </cx:separator>
            </cx:dataLabel>
            <cx:dataLabel idx="492">
              <cx:visibility seriesName="0" categoryName="0" value="0"/>
              <cx:separator>, </cx:separator>
            </cx:dataLabel>
            <cx:dataLabel idx="496">
              <cx:visibility seriesName="0" categoryName="0" value="0"/>
              <cx:separator>, </cx:separator>
            </cx:dataLabel>
            <cx:dataLabel idx="497">
              <cx:visibility seriesName="0" categoryName="0" value="0"/>
              <cx:separator>, </cx:separator>
            </cx:dataLabel>
            <cx:dataLabel idx="498">
              <cx:visibility seriesName="0" categoryName="0" value="0"/>
              <cx:separator>, </cx:separator>
            </cx:dataLabel>
            <cx:dataLabel idx="500">
              <cx:visibility seriesName="0" categoryName="0" value="0"/>
              <cx:separator>, </cx:separator>
            </cx:dataLabel>
            <cx:dataLabel idx="501">
              <cx:visibility seriesName="0" categoryName="0" value="0"/>
              <cx:separator>, </cx:separator>
            </cx:dataLabel>
            <cx:dataLabel idx="502">
              <cx:visibility seriesName="0" categoryName="0" value="0"/>
              <cx:separator>, </cx:separator>
            </cx:dataLabel>
            <cx:dataLabel idx="503">
              <cx:visibility seriesName="0" categoryName="0" value="0"/>
              <cx:separator>, </cx:separator>
            </cx:dataLabel>
            <cx:dataLabel idx="504">
              <cx:visibility seriesName="0" categoryName="0" value="0"/>
              <cx:separator>, </cx:separator>
            </cx:dataLabel>
            <cx:dataLabel idx="507" pos="l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lt-LT" b="1">
                      <a:solidFill>
                        <a:schemeClr val="accent1">
                          <a:lumMod val="50000"/>
                        </a:schemeClr>
                      </a:solidFill>
                    </a:rPr>
                    <a:t>0.257</a:t>
                  </a:r>
                </a:p>
              </cx:txPr>
              <cx:separator>, </cx:separator>
            </cx:dataLabel>
            <cx:dataLabel idx="508" pos="r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lt-LT" b="1">
                      <a:solidFill>
                        <a:schemeClr val="accent1">
                          <a:lumMod val="50000"/>
                        </a:schemeClr>
                      </a:solidFill>
                    </a:rPr>
                    <a:t>3.682</a:t>
                  </a:r>
                </a:p>
              </cx:txPr>
              <cx:separator>, </cx:separator>
            </cx:dataLabel>
            <cx:dataLabelHidden idx="63"/>
            <cx:dataLabelHidden idx="96"/>
            <cx:dataLabelHidden idx="100"/>
            <cx:dataLabelHidden idx="164"/>
            <cx:dataLabelHidden idx="166"/>
            <cx:dataLabelHidden idx="203"/>
            <cx:dataLabelHidden idx="232"/>
            <cx:dataLabelHidden idx="241"/>
            <cx:dataLabelHidden idx="246"/>
            <cx:dataLabelHidden idx="256"/>
            <cx:dataLabelHidden idx="260"/>
            <cx:dataLabelHidden idx="378"/>
            <cx:dataLabelHidden idx="409"/>
            <cx:dataLabelHidden idx="410"/>
            <cx:dataLabelHidden idx="445"/>
            <cx:dataLabelHidden idx="476"/>
            <cx:dataLabelHidden idx="479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90" min="-10"/>
        <cx:majorGridlines/>
        <cx:tickLabels/>
        <cx:numFmt formatCode="# ##0" sourceLinked="0"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Nitric oxides concentration (parts per 10 million)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lt-LT"/>
            <a:t>Nitric oxides concentration (parts per 10 million) </a:t>
          </a:r>
        </a:p>
      </cx:txPr>
    </cx:title>
    <cx:plotArea>
      <cx:plotAreaRegion>
        <cx:series layoutId="clusteredColumn" uniqueId="{25582B40-8E88-45A9-A665-4DE93F7F210C}">
          <cx:tx>
            <cx:txData>
              <cx:f>_xlchart.v1.16</cx:f>
              <cx:v>NOX</cx:v>
            </cx:txData>
          </cx:tx>
          <cx:dataLabels>
            <cx:numFmt formatCode="# ##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 underflow="auto" overflow="1.2">
              <cx:binCount val="9"/>
            </cx:binning>
          </cx:layoutPr>
          <cx:axisId val="1"/>
        </cx:series>
        <cx:series layoutId="paretoLine" ownerIdx="0" uniqueId="{ADAD0136-0D2E-4661-B2C0-61F4C598C660}">
          <cx:axisId val="2"/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  <cx:numFmt formatCode="# ##0" sourceLinked="0"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Average number of rooms per dwelling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Average number of rooms per dwelling </a:t>
          </a:r>
        </a:p>
      </cx:txPr>
    </cx:title>
    <cx:plotArea>
      <cx:plotAreaRegion>
        <cx:series layoutId="boxWhisker" uniqueId="{234F5676-34B0-4AFD-B6BB-9D1E03F165B7}">
          <cx:tx>
            <cx:txData>
              <cx:f>_xlchart.v1.22</cx:f>
              <cx:v>RM</cx:v>
            </cx:txData>
          </cx:tx>
          <cx:dataLabels>
            <cx:numFmt formatCode="# ##0.00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lt-LT" b="1">
                  <a:solidFill>
                    <a:schemeClr val="accent1">
                      <a:lumMod val="50000"/>
                    </a:schemeClr>
                  </a:solidFill>
                </a:endParaRPr>
              </a:p>
            </cx:txPr>
            <cx:visibility seriesName="0" categoryName="0" value="1"/>
            <cx:separator>, </cx:separator>
            <cx:dataLabel idx="4" pos="l">
              <cx:numFmt formatCode="# ##0.000" sourceLinked="0"/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endParaRPr lang="lt-LT" b="1">
                    <a:solidFill>
                      <a:schemeClr val="accent1">
                        <a:lumMod val="50000"/>
                      </a:schemeClr>
                    </a:solidFill>
                  </a:endParaRPr>
                </a:p>
              </cx:txPr>
              <cx:visibility seriesName="0" categoryName="0" value="0"/>
              <cx:separator>, </cx:separator>
            </cx:dataLabel>
            <cx:dataLabelHidden idx="1"/>
            <cx:dataLabelHidden idx="2"/>
            <cx:dataLabelHidden idx="5"/>
            <cx:dataLabelHidden idx="6"/>
            <cx:dataLabelHidden idx="30"/>
            <cx:dataLabelHidden idx="36"/>
            <cx:dataLabelHidden idx="73"/>
            <cx:dataLabelHidden idx="115"/>
            <cx:dataLabelHidden idx="179"/>
            <cx:dataLabelHidden idx="186"/>
            <cx:dataLabelHidden idx="326"/>
            <cx:dataLabelHidden idx="329"/>
            <cx:dataLabelHidden idx="453"/>
            <cx:dataLabelHidden idx="459"/>
            <cx:dataLabelHidden idx="484"/>
            <cx:dataLabelHidden idx="489"/>
            <cx:dataLabelHidden idx="493"/>
            <cx:dataLabelHidden idx="496"/>
            <cx:dataLabelHidden idx="500"/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9" min="3"/>
        <cx:majorGridlines/>
        <cx:tickLabels/>
        <cx:numFmt formatCode="# 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107155</xdr:colOff>
      <xdr:row>0</xdr:row>
      <xdr:rowOff>76993</xdr:rowOff>
    </xdr:from>
    <xdr:to>
      <xdr:col>36</xdr:col>
      <xdr:colOff>421930</xdr:colOff>
      <xdr:row>17</xdr:row>
      <xdr:rowOff>54680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B9723DE-3BDF-4A04-803D-BCC6D96646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5880" y="76993"/>
              <a:ext cx="5753550" cy="3254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113506</xdr:colOff>
      <xdr:row>17</xdr:row>
      <xdr:rowOff>86518</xdr:rowOff>
    </xdr:from>
    <xdr:to>
      <xdr:col>37</xdr:col>
      <xdr:colOff>18706</xdr:colOff>
      <xdr:row>34</xdr:row>
      <xdr:rowOff>30868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CB4671B-43C5-4596-921F-0E215D476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01806" y="3363118"/>
              <a:ext cx="5544000" cy="424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1104900</xdr:colOff>
      <xdr:row>33</xdr:row>
      <xdr:rowOff>147637</xdr:rowOff>
    </xdr:from>
    <xdr:to>
      <xdr:col>24</xdr:col>
      <xdr:colOff>276675</xdr:colOff>
      <xdr:row>52</xdr:row>
      <xdr:rowOff>128137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D5DCE69-CDA7-49B8-884A-CDFD2B0EF8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7529512"/>
              <a:ext cx="5544000" cy="361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276225</xdr:colOff>
      <xdr:row>1</xdr:row>
      <xdr:rowOff>14287</xdr:rowOff>
    </xdr:from>
    <xdr:to>
      <xdr:col>46</xdr:col>
      <xdr:colOff>1543500</xdr:colOff>
      <xdr:row>17</xdr:row>
      <xdr:rowOff>177712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6614B9-ACAD-4136-AE7E-D66C1068A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0400" y="204787"/>
              <a:ext cx="5544000" cy="324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280987</xdr:colOff>
      <xdr:row>18</xdr:row>
      <xdr:rowOff>109537</xdr:rowOff>
    </xdr:from>
    <xdr:to>
      <xdr:col>46</xdr:col>
      <xdr:colOff>1548262</xdr:colOff>
      <xdr:row>35</xdr:row>
      <xdr:rowOff>53887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C71F4B4-7124-42BA-BEE0-707A776960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5162" y="3576637"/>
              <a:ext cx="5544000" cy="424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52</xdr:col>
      <xdr:colOff>273844</xdr:colOff>
      <xdr:row>0</xdr:row>
      <xdr:rowOff>178594</xdr:rowOff>
    </xdr:from>
    <xdr:to>
      <xdr:col>62</xdr:col>
      <xdr:colOff>55219</xdr:colOff>
      <xdr:row>17</xdr:row>
      <xdr:rowOff>144375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C360D9E-9DF2-40D6-AAF5-9F03D4721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7119" y="178594"/>
              <a:ext cx="5563050" cy="3242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375047</xdr:colOff>
      <xdr:row>0</xdr:row>
      <xdr:rowOff>45243</xdr:rowOff>
    </xdr:from>
    <xdr:to>
      <xdr:col>27</xdr:col>
      <xdr:colOff>13547</xdr:colOff>
      <xdr:row>17</xdr:row>
      <xdr:rowOff>11024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6B9A16E-22A3-48E7-BBCA-B1B4B0475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5522" y="45243"/>
              <a:ext cx="5563050" cy="3242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75125</xdr:colOff>
      <xdr:row>18</xdr:row>
      <xdr:rowOff>90688</xdr:rowOff>
    </xdr:from>
    <xdr:to>
      <xdr:col>62</xdr:col>
      <xdr:colOff>221850</xdr:colOff>
      <xdr:row>35</xdr:row>
      <xdr:rowOff>57308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4FDAA7-D12E-42FD-A29B-FF7E35BD9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13675" y="3557788"/>
              <a:ext cx="5633125" cy="4271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65</xdr:col>
      <xdr:colOff>383414</xdr:colOff>
      <xdr:row>1</xdr:row>
      <xdr:rowOff>25891</xdr:rowOff>
    </xdr:from>
    <xdr:to>
      <xdr:col>72</xdr:col>
      <xdr:colOff>98114</xdr:colOff>
      <xdr:row>17</xdr:row>
      <xdr:rowOff>189316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F9B056E-08C4-4C74-9C95-4A95C3D2AE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56389" y="216391"/>
              <a:ext cx="5639250" cy="324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66</xdr:col>
      <xdr:colOff>0</xdr:colOff>
      <xdr:row>19</xdr:row>
      <xdr:rowOff>0</xdr:rowOff>
    </xdr:from>
    <xdr:to>
      <xdr:col>72</xdr:col>
      <xdr:colOff>102844</xdr:colOff>
      <xdr:row>35</xdr:row>
      <xdr:rowOff>108656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717FE7E-5C82-400E-8D8A-C9CCF7411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68275" y="3657600"/>
              <a:ext cx="5532094" cy="4223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75</xdr:col>
      <xdr:colOff>71437</xdr:colOff>
      <xdr:row>0</xdr:row>
      <xdr:rowOff>69056</xdr:rowOff>
    </xdr:from>
    <xdr:to>
      <xdr:col>84</xdr:col>
      <xdr:colOff>281437</xdr:colOff>
      <xdr:row>17</xdr:row>
      <xdr:rowOff>34837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28520B5-0DAB-47A5-9B68-C7F3D276A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12287" y="69056"/>
              <a:ext cx="5563050" cy="3242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75</xdr:col>
      <xdr:colOff>440531</xdr:colOff>
      <xdr:row>17</xdr:row>
      <xdr:rowOff>95249</xdr:rowOff>
    </xdr:from>
    <xdr:to>
      <xdr:col>85</xdr:col>
      <xdr:colOff>43313</xdr:colOff>
      <xdr:row>34</xdr:row>
      <xdr:rowOff>25312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05FB9AD-3A66-40F0-9ED7-B750FB502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81381" y="3371849"/>
              <a:ext cx="5565432" cy="4225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88</xdr:col>
      <xdr:colOff>321469</xdr:colOff>
      <xdr:row>0</xdr:row>
      <xdr:rowOff>164305</xdr:rowOff>
    </xdr:from>
    <xdr:to>
      <xdr:col>97</xdr:col>
      <xdr:colOff>602906</xdr:colOff>
      <xdr:row>17</xdr:row>
      <xdr:rowOff>130086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BCB2B42-47C8-4D8A-A254-97FDB81A7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87194" y="164305"/>
              <a:ext cx="5672587" cy="3242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89</xdr:col>
      <xdr:colOff>95250</xdr:colOff>
      <xdr:row>18</xdr:row>
      <xdr:rowOff>69056</xdr:rowOff>
    </xdr:from>
    <xdr:to>
      <xdr:col>98</xdr:col>
      <xdr:colOff>174281</xdr:colOff>
      <xdr:row>34</xdr:row>
      <xdr:rowOff>189619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8A0549A0-E2D0-4425-BE93-75E07AECE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5325" y="3536156"/>
              <a:ext cx="5565431" cy="4225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101</xdr:col>
      <xdr:colOff>47625</xdr:colOff>
      <xdr:row>0</xdr:row>
      <xdr:rowOff>69056</xdr:rowOff>
    </xdr:from>
    <xdr:to>
      <xdr:col>110</xdr:col>
      <xdr:colOff>257625</xdr:colOff>
      <xdr:row>17</xdr:row>
      <xdr:rowOff>34837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87055110-DC43-4065-AECD-C7871BEC1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85925" y="69056"/>
              <a:ext cx="5563050" cy="3242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101</xdr:col>
      <xdr:colOff>369094</xdr:colOff>
      <xdr:row>17</xdr:row>
      <xdr:rowOff>104774</xdr:rowOff>
    </xdr:from>
    <xdr:to>
      <xdr:col>110</xdr:col>
      <xdr:colOff>579094</xdr:colOff>
      <xdr:row>34</xdr:row>
      <xdr:rowOff>34837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DA3B8876-AD72-4ECB-9A9A-DA52E067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7394" y="3381374"/>
              <a:ext cx="5563050" cy="4225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113</xdr:col>
      <xdr:colOff>214312</xdr:colOff>
      <xdr:row>0</xdr:row>
      <xdr:rowOff>92868</xdr:rowOff>
    </xdr:from>
    <xdr:to>
      <xdr:col>122</xdr:col>
      <xdr:colOff>149344</xdr:colOff>
      <xdr:row>17</xdr:row>
      <xdr:rowOff>58649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7F826440-02B3-48F7-A4E2-38F75A2CF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63212" y="92868"/>
              <a:ext cx="5421432" cy="3242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113</xdr:col>
      <xdr:colOff>261937</xdr:colOff>
      <xdr:row>18</xdr:row>
      <xdr:rowOff>128587</xdr:rowOff>
    </xdr:from>
    <xdr:to>
      <xdr:col>122</xdr:col>
      <xdr:colOff>340969</xdr:colOff>
      <xdr:row>35</xdr:row>
      <xdr:rowOff>46743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AAADA128-8DB7-43EF-89B7-AD5F740A4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0837" y="3595687"/>
              <a:ext cx="5565432" cy="4223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125</xdr:col>
      <xdr:colOff>54428</xdr:colOff>
      <xdr:row>0</xdr:row>
      <xdr:rowOff>111579</xdr:rowOff>
    </xdr:from>
    <xdr:to>
      <xdr:col>134</xdr:col>
      <xdr:colOff>305249</xdr:colOff>
      <xdr:row>17</xdr:row>
      <xdr:rowOff>72258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C65AAB7-F07B-4585-A5AE-2768726DA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52003" y="111579"/>
              <a:ext cx="5622921" cy="3237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125</xdr:col>
      <xdr:colOff>292553</xdr:colOff>
      <xdr:row>19</xdr:row>
      <xdr:rowOff>2721</xdr:rowOff>
    </xdr:from>
    <xdr:to>
      <xdr:col>134</xdr:col>
      <xdr:colOff>543374</xdr:colOff>
      <xdr:row>35</xdr:row>
      <xdr:rowOff>99471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ECCBDF2-9BA8-4B6B-9AC1-024166094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90128" y="3660321"/>
              <a:ext cx="5622921" cy="421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137</xdr:col>
      <xdr:colOff>429919</xdr:colOff>
      <xdr:row>0</xdr:row>
      <xdr:rowOff>60774</xdr:rowOff>
    </xdr:from>
    <xdr:to>
      <xdr:col>146</xdr:col>
      <xdr:colOff>508950</xdr:colOff>
      <xdr:row>17</xdr:row>
      <xdr:rowOff>14649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C8BB3C2-9360-4CD3-8390-11098A67D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6119" y="60774"/>
              <a:ext cx="5565431" cy="323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139</xdr:col>
      <xdr:colOff>376859</xdr:colOff>
      <xdr:row>19</xdr:row>
      <xdr:rowOff>75490</xdr:rowOff>
    </xdr:from>
    <xdr:to>
      <xdr:col>148</xdr:col>
      <xdr:colOff>404641</xdr:colOff>
      <xdr:row>32</xdr:row>
      <xdr:rowOff>375163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FC05BAFE-1669-4B72-A642-8B6D59AFD7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2259" y="3733090"/>
              <a:ext cx="5514182" cy="3261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150</xdr:col>
      <xdr:colOff>292719</xdr:colOff>
      <xdr:row>0</xdr:row>
      <xdr:rowOff>173308</xdr:rowOff>
    </xdr:from>
    <xdr:to>
      <xdr:col>159</xdr:col>
      <xdr:colOff>400500</xdr:colOff>
      <xdr:row>18</xdr:row>
      <xdr:rowOff>21479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D235DCB-4BB0-4637-92F6-ABBE302647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06719" y="173308"/>
              <a:ext cx="5594181" cy="3315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150</xdr:col>
      <xdr:colOff>495996</xdr:colOff>
      <xdr:row>19</xdr:row>
      <xdr:rowOff>45534</xdr:rowOff>
    </xdr:from>
    <xdr:to>
      <xdr:col>159</xdr:col>
      <xdr:colOff>603777</xdr:colOff>
      <xdr:row>32</xdr:row>
      <xdr:rowOff>369955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3FD82286-21A8-4F28-A695-237794474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09996" y="3703134"/>
              <a:ext cx="5594181" cy="32866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162</xdr:col>
      <xdr:colOff>228832</xdr:colOff>
      <xdr:row>0</xdr:row>
      <xdr:rowOff>33918</xdr:rowOff>
    </xdr:from>
    <xdr:to>
      <xdr:col>171</xdr:col>
      <xdr:colOff>336613</xdr:colOff>
      <xdr:row>17</xdr:row>
      <xdr:rowOff>67942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77295C69-6207-43FC-8670-4D49A08DB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96332" y="33918"/>
              <a:ext cx="5594181" cy="331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162</xdr:col>
      <xdr:colOff>507611</xdr:colOff>
      <xdr:row>19</xdr:row>
      <xdr:rowOff>45534</xdr:rowOff>
    </xdr:from>
    <xdr:to>
      <xdr:col>172</xdr:col>
      <xdr:colOff>11368</xdr:colOff>
      <xdr:row>32</xdr:row>
      <xdr:rowOff>358339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4B6981AC-5D9E-4684-B7CA-EED869883E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75111" y="3703134"/>
              <a:ext cx="5599757" cy="3275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55</xdr:row>
      <xdr:rowOff>0</xdr:rowOff>
    </xdr:from>
    <xdr:to>
      <xdr:col>22</xdr:col>
      <xdr:colOff>313310</xdr:colOff>
      <xdr:row>72</xdr:row>
      <xdr:rowOff>145500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151C4E50-F166-4BA8-B64A-6DF604456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11591925"/>
              <a:ext cx="5466335" cy="33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4</xdr:row>
      <xdr:rowOff>9525</xdr:rowOff>
    </xdr:from>
    <xdr:to>
      <xdr:col>23</xdr:col>
      <xdr:colOff>448125</xdr:colOff>
      <xdr:row>21</xdr:row>
      <xdr:rowOff>11025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38600A-2A06-41BA-A532-D23263D49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0625" y="771525"/>
              <a:ext cx="5544000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t-L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G507"/>
  <sheetViews>
    <sheetView tabSelected="1" topLeftCell="EZ6" zoomScale="60" zoomScaleNormal="60" workbookViewId="0">
      <selection activeCell="FF17" sqref="FF17:FF26"/>
    </sheetView>
  </sheetViews>
  <sheetFormatPr defaultRowHeight="15" x14ac:dyDescent="0.25"/>
  <cols>
    <col min="1" max="15" width="9.140625" style="12"/>
    <col min="16" max="16" width="25" style="12" customWidth="1"/>
    <col min="17" max="17" width="9.140625" style="12" bestFit="1" customWidth="1"/>
    <col min="18" max="18" width="6.5703125" style="12" bestFit="1" customWidth="1"/>
    <col min="19" max="28" width="9.140625" style="12"/>
    <col min="29" max="29" width="25.5703125" style="12" customWidth="1"/>
    <col min="30" max="30" width="9.28515625" style="12" customWidth="1"/>
    <col min="31" max="31" width="6.140625" style="12" customWidth="1"/>
    <col min="32" max="32" width="9.28515625" style="12" customWidth="1"/>
    <col min="33" max="33" width="40.7109375" style="12" customWidth="1"/>
    <col min="34" max="34" width="8.140625" style="12" customWidth="1"/>
    <col min="35" max="35" width="9.140625" style="12"/>
    <col min="36" max="36" width="8.140625" style="12" customWidth="1"/>
    <col min="37" max="38" width="9.140625" style="12"/>
    <col min="39" max="39" width="27.5703125" style="12" customWidth="1"/>
    <col min="40" max="40" width="8.5703125" style="12" customWidth="1"/>
    <col min="41" max="41" width="3.7109375" style="12" customWidth="1"/>
    <col min="42" max="42" width="10.42578125" style="12" customWidth="1"/>
    <col min="43" max="43" width="18.140625" style="12" customWidth="1"/>
    <col min="44" max="44" width="8.140625" style="12" customWidth="1"/>
    <col min="45" max="45" width="18.140625" style="12" customWidth="1"/>
    <col min="46" max="46" width="9.28515625" style="12" customWidth="1"/>
    <col min="47" max="47" width="30.140625" style="12" customWidth="1"/>
    <col min="48" max="48" width="24.85546875" style="12" customWidth="1"/>
    <col min="49" max="49" width="18.140625" style="12" customWidth="1"/>
    <col min="50" max="50" width="2.5703125" style="12" customWidth="1"/>
    <col min="51" max="51" width="28.7109375" style="12" customWidth="1"/>
    <col min="52" max="52" width="9.140625" style="12"/>
    <col min="53" max="53" width="4.42578125" style="12" customWidth="1"/>
    <col min="54" max="63" width="9.140625" style="12"/>
    <col min="64" max="64" width="30.5703125" style="12" customWidth="1"/>
    <col min="65" max="65" width="9" style="12" bestFit="1" customWidth="1"/>
    <col min="66" max="66" width="7.42578125" style="12" customWidth="1"/>
    <col min="67" max="67" width="10" style="12" bestFit="1" customWidth="1"/>
    <col min="68" max="68" width="18.140625" style="12" bestFit="1" customWidth="1"/>
    <col min="69" max="69" width="8" style="12" bestFit="1" customWidth="1"/>
    <col min="70" max="70" width="18.140625" style="12" bestFit="1" customWidth="1"/>
    <col min="71" max="71" width="9" style="12" bestFit="1" customWidth="1"/>
    <col min="72" max="72" width="18.140625" style="12" bestFit="1" customWidth="1"/>
    <col min="73" max="73" width="11" style="12" bestFit="1" customWidth="1"/>
    <col min="74" max="74" width="24.85546875" style="12" customWidth="1"/>
    <col min="75" max="75" width="20.28515625" style="12" bestFit="1" customWidth="1"/>
    <col min="76" max="76" width="7.140625" style="12" bestFit="1" customWidth="1"/>
    <col min="77" max="85" width="9.140625" style="12"/>
    <col min="86" max="86" width="3.7109375" style="12" customWidth="1"/>
    <col min="87" max="87" width="28" style="12" customWidth="1"/>
    <col min="88" max="88" width="6.7109375" style="12" customWidth="1"/>
    <col min="89" max="89" width="7.7109375" style="12" customWidth="1"/>
    <col min="90" max="99" width="9.140625" style="12"/>
    <col min="100" max="100" width="20.28515625" style="12" bestFit="1" customWidth="1"/>
    <col min="101" max="101" width="18.140625" style="12" customWidth="1"/>
    <col min="102" max="102" width="7.140625" style="12" bestFit="1" customWidth="1"/>
    <col min="103" max="111" width="9.140625" style="12"/>
    <col min="112" max="112" width="28.28515625" style="12" customWidth="1"/>
    <col min="113" max="113" width="11.42578125" style="12" bestFit="1" customWidth="1"/>
    <col min="114" max="123" width="9.140625" style="12"/>
    <col min="124" max="124" width="26.140625" style="12" customWidth="1"/>
    <col min="125" max="125" width="9.140625" style="12"/>
    <col min="126" max="126" width="7.42578125" style="12" customWidth="1"/>
    <col min="127" max="135" width="9.140625" style="12"/>
    <col min="136" max="136" width="18.140625" style="12" bestFit="1" customWidth="1"/>
    <col min="137" max="137" width="12.85546875" style="12" customWidth="1"/>
    <col min="138" max="148" width="9.140625" style="12"/>
    <col min="149" max="149" width="26.28515625" style="12" customWidth="1"/>
    <col min="150" max="160" width="9.140625" style="12"/>
    <col min="161" max="161" width="28.85546875" style="12" customWidth="1"/>
    <col min="162" max="162" width="14" style="12" customWidth="1"/>
    <col min="163" max="16384" width="9.140625" style="12"/>
  </cols>
  <sheetData>
    <row r="1" spans="1:16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P1" s="14" t="s">
        <v>0</v>
      </c>
      <c r="Q1" s="15"/>
      <c r="AC1" s="14" t="s">
        <v>1</v>
      </c>
      <c r="AD1" s="15"/>
      <c r="AM1" s="14" t="s">
        <v>2</v>
      </c>
      <c r="AN1" s="15"/>
      <c r="AV1" s="14" t="s">
        <v>3</v>
      </c>
      <c r="AW1" s="15"/>
      <c r="AY1" s="14" t="s">
        <v>4</v>
      </c>
      <c r="AZ1" s="15"/>
      <c r="BL1" s="14" t="s">
        <v>5</v>
      </c>
      <c r="BM1" s="15"/>
      <c r="BV1" s="14" t="s">
        <v>6</v>
      </c>
      <c r="BW1" s="15"/>
      <c r="CI1" s="14" t="s">
        <v>7</v>
      </c>
      <c r="CJ1" s="15"/>
      <c r="CV1" s="14" t="s">
        <v>8</v>
      </c>
      <c r="CW1" s="15"/>
      <c r="DH1" s="14" t="s">
        <v>9</v>
      </c>
      <c r="DI1" s="15"/>
      <c r="DT1" s="14" t="s">
        <v>10</v>
      </c>
      <c r="DU1" s="15"/>
      <c r="EF1" s="14" t="s">
        <v>11</v>
      </c>
      <c r="EG1" s="15"/>
      <c r="ES1" s="14" t="s">
        <v>12</v>
      </c>
      <c r="ET1" s="15"/>
      <c r="FE1" s="14" t="s">
        <v>13</v>
      </c>
      <c r="FF1" s="15"/>
    </row>
    <row r="2" spans="1:162" ht="15.75" thickBot="1" x14ac:dyDescent="0.3">
      <c r="A2" s="12">
        <v>6.0000000000000001E-3</v>
      </c>
      <c r="B2" s="12">
        <v>18</v>
      </c>
      <c r="C2" s="16">
        <v>2.31</v>
      </c>
      <c r="D2" s="12">
        <v>0</v>
      </c>
      <c r="E2" s="16">
        <v>0.53800000000000003</v>
      </c>
      <c r="F2" s="12">
        <v>6.5750000000000002</v>
      </c>
      <c r="G2" s="13">
        <v>65.2</v>
      </c>
      <c r="H2" s="16">
        <v>4.09</v>
      </c>
      <c r="I2" s="12">
        <v>1</v>
      </c>
      <c r="J2" s="12">
        <v>296</v>
      </c>
      <c r="K2" s="12">
        <v>15.3</v>
      </c>
      <c r="L2" s="12">
        <v>396.9</v>
      </c>
      <c r="M2" s="12">
        <v>4.9800000000000004</v>
      </c>
      <c r="N2" s="12">
        <v>24</v>
      </c>
      <c r="P2" s="17"/>
      <c r="Q2" s="18"/>
      <c r="AC2" s="17"/>
      <c r="AD2" s="18"/>
      <c r="AM2" s="19"/>
      <c r="AN2" s="20"/>
      <c r="AV2" s="17"/>
      <c r="AW2" s="18"/>
      <c r="AY2" s="17"/>
      <c r="AZ2" s="18"/>
      <c r="BL2" s="17"/>
      <c r="BM2" s="18"/>
      <c r="BV2" s="17"/>
      <c r="BW2" s="18"/>
      <c r="CI2" s="17"/>
      <c r="CJ2" s="18"/>
      <c r="CV2" s="17"/>
      <c r="CW2" s="18"/>
      <c r="DH2" s="17"/>
      <c r="DI2" s="18"/>
      <c r="DT2" s="17"/>
      <c r="DU2" s="18"/>
      <c r="EF2" s="19"/>
      <c r="EG2" s="20"/>
      <c r="ES2" s="19"/>
      <c r="ET2" s="20"/>
      <c r="FE2" s="17"/>
      <c r="FF2" s="18"/>
    </row>
    <row r="3" spans="1:162" x14ac:dyDescent="0.25">
      <c r="A3" s="12">
        <v>2.7E-2</v>
      </c>
      <c r="B3" s="12">
        <v>0</v>
      </c>
      <c r="C3" s="16">
        <v>7.07</v>
      </c>
      <c r="D3" s="12">
        <v>0</v>
      </c>
      <c r="E3" s="16">
        <v>0.46899999999999997</v>
      </c>
      <c r="F3" s="12">
        <v>6.4210000000000003</v>
      </c>
      <c r="G3" s="13">
        <v>78.900000000000006</v>
      </c>
      <c r="H3" s="12">
        <v>4.9669999999999996</v>
      </c>
      <c r="I3" s="12">
        <v>2</v>
      </c>
      <c r="J3" s="12">
        <v>242</v>
      </c>
      <c r="K3" s="12">
        <v>17.8</v>
      </c>
      <c r="L3" s="12">
        <v>396.9</v>
      </c>
      <c r="M3" s="12">
        <v>9.14</v>
      </c>
      <c r="N3" s="12">
        <v>21.6</v>
      </c>
      <c r="P3" s="21" t="s">
        <v>14</v>
      </c>
      <c r="Q3" s="22">
        <v>3.6139999999999999</v>
      </c>
      <c r="AC3" s="23" t="s">
        <v>14</v>
      </c>
      <c r="AD3" s="24">
        <v>11.363636359999999</v>
      </c>
      <c r="AM3" s="25" t="s">
        <v>14</v>
      </c>
      <c r="AN3" s="26">
        <v>11.13677875</v>
      </c>
      <c r="AV3" s="23" t="s">
        <v>14</v>
      </c>
      <c r="AW3" s="27">
        <v>6.9169960000000003E-2</v>
      </c>
      <c r="AY3" s="23" t="s">
        <v>14</v>
      </c>
      <c r="AZ3" s="27">
        <v>0.55469506000000002</v>
      </c>
      <c r="BL3" s="28" t="s">
        <v>14</v>
      </c>
      <c r="BM3" s="29">
        <v>6.2846343889999998</v>
      </c>
      <c r="BV3" s="28" t="s">
        <v>14</v>
      </c>
      <c r="BW3" s="29">
        <v>68.574901199999999</v>
      </c>
      <c r="CI3" s="30" t="s">
        <v>14</v>
      </c>
      <c r="CJ3" s="31">
        <v>3.7950426959999999</v>
      </c>
      <c r="CV3" s="30" t="s">
        <v>14</v>
      </c>
      <c r="CW3" s="31">
        <v>9.5494071149999993</v>
      </c>
      <c r="DH3" s="30" t="s">
        <v>14</v>
      </c>
      <c r="DI3" s="31">
        <v>408.23715420000002</v>
      </c>
      <c r="DT3" s="30" t="s">
        <v>14</v>
      </c>
      <c r="DU3" s="31">
        <v>18.45553383</v>
      </c>
      <c r="EF3" s="32" t="s">
        <v>14</v>
      </c>
      <c r="EG3" s="33">
        <v>356.67402959999998</v>
      </c>
      <c r="ES3" s="32" t="s">
        <v>14</v>
      </c>
      <c r="ET3" s="33">
        <v>12.653063230000001</v>
      </c>
      <c r="FE3" s="30" t="s">
        <v>14</v>
      </c>
      <c r="FF3" s="31">
        <v>22.532806359999999</v>
      </c>
    </row>
    <row r="4" spans="1:162" x14ac:dyDescent="0.25">
      <c r="A4" s="12">
        <v>2.7E-2</v>
      </c>
      <c r="B4" s="12">
        <v>0</v>
      </c>
      <c r="C4" s="16">
        <v>7.07</v>
      </c>
      <c r="D4" s="12">
        <v>0</v>
      </c>
      <c r="E4" s="16">
        <v>0.46899999999999997</v>
      </c>
      <c r="F4" s="12">
        <v>7.1849999999999996</v>
      </c>
      <c r="G4" s="13">
        <v>61.1</v>
      </c>
      <c r="H4" s="12">
        <v>4.9669999999999996</v>
      </c>
      <c r="I4" s="12">
        <v>2</v>
      </c>
      <c r="J4" s="12">
        <v>242</v>
      </c>
      <c r="K4" s="12">
        <v>17.8</v>
      </c>
      <c r="L4" s="12">
        <v>392.83</v>
      </c>
      <c r="M4" s="12">
        <v>4.03</v>
      </c>
      <c r="N4" s="12">
        <v>34.700000000000003</v>
      </c>
      <c r="P4" s="34" t="s">
        <v>15</v>
      </c>
      <c r="Q4" s="35">
        <v>0.38200000000000001</v>
      </c>
      <c r="AC4" s="23" t="s">
        <v>15</v>
      </c>
      <c r="AD4" s="24">
        <v>1.0368094999999999</v>
      </c>
      <c r="AM4" s="23" t="s">
        <v>15</v>
      </c>
      <c r="AN4" s="27">
        <v>0.30497988999999998</v>
      </c>
      <c r="AV4" s="23" t="s">
        <v>15</v>
      </c>
      <c r="AW4" s="27">
        <v>1.1291412000000001E-2</v>
      </c>
      <c r="AY4" s="23" t="s">
        <v>15</v>
      </c>
      <c r="AZ4" s="27">
        <v>5.151391E-3</v>
      </c>
      <c r="BL4" s="32" t="s">
        <v>15</v>
      </c>
      <c r="BM4" s="33">
        <v>3.1235142E-2</v>
      </c>
      <c r="BV4" s="32" t="s">
        <v>15</v>
      </c>
      <c r="BW4" s="33">
        <v>1.2513695309999999</v>
      </c>
      <c r="CI4" s="32" t="s">
        <v>15</v>
      </c>
      <c r="CJ4" s="33">
        <v>9.3610234E-2</v>
      </c>
      <c r="CV4" s="32" t="s">
        <v>15</v>
      </c>
      <c r="CW4" s="33">
        <v>0.38708489400000001</v>
      </c>
      <c r="DH4" s="32" t="s">
        <v>15</v>
      </c>
      <c r="DI4" s="33">
        <v>7.4923886919999996</v>
      </c>
      <c r="DT4" s="32" t="s">
        <v>15</v>
      </c>
      <c r="DU4" s="33">
        <v>9.6243578999999996E-2</v>
      </c>
      <c r="EF4" s="32" t="s">
        <v>15</v>
      </c>
      <c r="EG4" s="33">
        <v>4.0585517199999996</v>
      </c>
      <c r="ES4" s="32" t="s">
        <v>15</v>
      </c>
      <c r="ET4" s="33">
        <v>0.31745890599999999</v>
      </c>
      <c r="FE4" s="32" t="s">
        <v>15</v>
      </c>
      <c r="FF4" s="33">
        <v>0.40886114800000001</v>
      </c>
    </row>
    <row r="5" spans="1:162" x14ac:dyDescent="0.25">
      <c r="A5" s="12">
        <v>3.2000000000000001E-2</v>
      </c>
      <c r="B5" s="12">
        <v>0</v>
      </c>
      <c r="C5" s="16">
        <v>2.1800000000000002</v>
      </c>
      <c r="D5" s="12">
        <v>0</v>
      </c>
      <c r="E5" s="16">
        <v>0.45800000000000002</v>
      </c>
      <c r="F5" s="12">
        <v>6.9980000000000002</v>
      </c>
      <c r="G5" s="13">
        <v>45.8</v>
      </c>
      <c r="H5" s="12">
        <v>6.0620000000000003</v>
      </c>
      <c r="I5" s="12">
        <v>3</v>
      </c>
      <c r="J5" s="12">
        <v>222</v>
      </c>
      <c r="K5" s="12">
        <v>18.7</v>
      </c>
      <c r="L5" s="12">
        <v>394.63</v>
      </c>
      <c r="M5" s="12">
        <v>2.94</v>
      </c>
      <c r="N5" s="12">
        <v>33.4</v>
      </c>
      <c r="P5" s="34" t="s">
        <v>16</v>
      </c>
      <c r="Q5" s="35">
        <v>0.25700000000000001</v>
      </c>
      <c r="AC5" s="23" t="s">
        <v>16</v>
      </c>
      <c r="AD5" s="24">
        <v>0</v>
      </c>
      <c r="AM5" s="23" t="s">
        <v>16</v>
      </c>
      <c r="AN5" s="27">
        <v>9.6899995800000003</v>
      </c>
      <c r="AV5" s="23" t="s">
        <v>16</v>
      </c>
      <c r="AW5" s="27">
        <v>0</v>
      </c>
      <c r="AY5" s="23" t="s">
        <v>16</v>
      </c>
      <c r="AZ5" s="27">
        <v>0.53799998800000004</v>
      </c>
      <c r="BL5" s="32" t="s">
        <v>16</v>
      </c>
      <c r="BM5" s="33">
        <v>6.2085001469999996</v>
      </c>
      <c r="BV5" s="32" t="s">
        <v>16</v>
      </c>
      <c r="BW5" s="33">
        <v>77.5</v>
      </c>
      <c r="CI5" s="32" t="s">
        <v>16</v>
      </c>
      <c r="CJ5" s="33">
        <v>3.207449913</v>
      </c>
      <c r="CV5" s="32" t="s">
        <v>16</v>
      </c>
      <c r="CW5" s="33">
        <v>5</v>
      </c>
      <c r="DH5" s="32" t="s">
        <v>16</v>
      </c>
      <c r="DI5" s="33">
        <v>330</v>
      </c>
      <c r="DT5" s="32" t="s">
        <v>16</v>
      </c>
      <c r="DU5" s="33">
        <v>19.050000189999999</v>
      </c>
      <c r="EF5" s="32" t="s">
        <v>16</v>
      </c>
      <c r="EG5" s="33">
        <v>391.44000249999999</v>
      </c>
      <c r="ES5" s="32" t="s">
        <v>16</v>
      </c>
      <c r="ET5" s="33">
        <v>11.36000013</v>
      </c>
      <c r="FE5" s="32" t="s">
        <v>16</v>
      </c>
      <c r="FF5" s="33">
        <v>21.200000760000002</v>
      </c>
    </row>
    <row r="6" spans="1:162" x14ac:dyDescent="0.25">
      <c r="A6" s="12">
        <v>6.9000000000000006E-2</v>
      </c>
      <c r="B6" s="12">
        <v>0</v>
      </c>
      <c r="C6" s="16">
        <v>2.1800000000000002</v>
      </c>
      <c r="D6" s="12">
        <v>0</v>
      </c>
      <c r="E6" s="16">
        <v>0.45800000000000002</v>
      </c>
      <c r="F6" s="12">
        <v>7.1470000000000002</v>
      </c>
      <c r="G6" s="13">
        <v>54.2</v>
      </c>
      <c r="H6" s="12">
        <v>6.0620000000000003</v>
      </c>
      <c r="I6" s="12">
        <v>3</v>
      </c>
      <c r="J6" s="12">
        <v>222</v>
      </c>
      <c r="K6" s="12">
        <v>18.7</v>
      </c>
      <c r="L6" s="12">
        <v>396.9</v>
      </c>
      <c r="M6" s="12">
        <v>5.33</v>
      </c>
      <c r="N6" s="12">
        <v>36.200000000000003</v>
      </c>
      <c r="P6" s="34" t="s">
        <v>17</v>
      </c>
      <c r="Q6" s="35">
        <v>1.4999999999999999E-2</v>
      </c>
      <c r="AC6" s="23" t="s">
        <v>17</v>
      </c>
      <c r="AD6" s="24">
        <v>0</v>
      </c>
      <c r="AM6" s="23" t="s">
        <v>17</v>
      </c>
      <c r="AN6" s="27">
        <v>18.100000380000001</v>
      </c>
      <c r="AV6" s="23" t="s">
        <v>17</v>
      </c>
      <c r="AW6" s="27">
        <v>0</v>
      </c>
      <c r="AY6" s="23" t="s">
        <v>17</v>
      </c>
      <c r="AZ6" s="27">
        <v>0.53799998800000004</v>
      </c>
      <c r="BL6" s="32" t="s">
        <v>17</v>
      </c>
      <c r="BM6" s="33">
        <v>5.7129998210000004</v>
      </c>
      <c r="BV6" s="32" t="s">
        <v>17</v>
      </c>
      <c r="BW6" s="33">
        <v>100</v>
      </c>
      <c r="CI6" s="32" t="s">
        <v>17</v>
      </c>
      <c r="CJ6" s="33">
        <v>3.495199919</v>
      </c>
      <c r="CV6" s="32" t="s">
        <v>17</v>
      </c>
      <c r="CW6" s="33">
        <v>24</v>
      </c>
      <c r="DH6" s="32" t="s">
        <v>17</v>
      </c>
      <c r="DI6" s="33">
        <v>666</v>
      </c>
      <c r="DT6" s="32" t="s">
        <v>17</v>
      </c>
      <c r="DU6" s="33">
        <v>20.200000760000002</v>
      </c>
      <c r="EF6" s="32" t="s">
        <v>17</v>
      </c>
      <c r="EG6" s="33">
        <v>396.89999390000003</v>
      </c>
      <c r="ES6" s="32" t="s">
        <v>17</v>
      </c>
      <c r="ET6" s="33">
        <v>8.0500001910000005</v>
      </c>
      <c r="FE6" s="32" t="s">
        <v>17</v>
      </c>
      <c r="FF6" s="33">
        <v>50</v>
      </c>
    </row>
    <row r="7" spans="1:162" x14ac:dyDescent="0.25">
      <c r="A7" s="12">
        <v>0.03</v>
      </c>
      <c r="B7" s="12">
        <v>0</v>
      </c>
      <c r="C7" s="16">
        <v>2.1800000000000002</v>
      </c>
      <c r="D7" s="12">
        <v>0</v>
      </c>
      <c r="E7" s="16">
        <v>0.45800000000000002</v>
      </c>
      <c r="F7" s="12">
        <v>6.43</v>
      </c>
      <c r="G7" s="13">
        <v>58.7</v>
      </c>
      <c r="H7" s="12">
        <v>6.0620000000000003</v>
      </c>
      <c r="I7" s="12">
        <v>3</v>
      </c>
      <c r="J7" s="12">
        <v>222</v>
      </c>
      <c r="K7" s="12">
        <v>18.7</v>
      </c>
      <c r="L7" s="12">
        <v>394.12</v>
      </c>
      <c r="M7" s="12">
        <v>5.21</v>
      </c>
      <c r="N7" s="12">
        <v>28.7</v>
      </c>
      <c r="P7" s="34" t="s">
        <v>18</v>
      </c>
      <c r="Q7" s="35">
        <v>8.6020000000000003</v>
      </c>
      <c r="AC7" s="23" t="s">
        <v>18</v>
      </c>
      <c r="AD7" s="24">
        <v>23.322452989999999</v>
      </c>
      <c r="AM7" s="23" t="s">
        <v>18</v>
      </c>
      <c r="AN7" s="27">
        <v>6.8603529810000001</v>
      </c>
      <c r="AV7" s="23" t="s">
        <v>18</v>
      </c>
      <c r="AW7" s="27">
        <v>0.253994041</v>
      </c>
      <c r="AY7" s="23" t="s">
        <v>18</v>
      </c>
      <c r="AZ7" s="27">
        <v>0.115877675</v>
      </c>
      <c r="BL7" s="32" t="s">
        <v>18</v>
      </c>
      <c r="BM7" s="33">
        <v>0.70261715499999999</v>
      </c>
      <c r="BV7" s="32" t="s">
        <v>18</v>
      </c>
      <c r="BW7" s="33">
        <v>28.148861530000001</v>
      </c>
      <c r="CI7" s="32" t="s">
        <v>18</v>
      </c>
      <c r="CJ7" s="33">
        <v>2.105710142</v>
      </c>
      <c r="CV7" s="32" t="s">
        <v>18</v>
      </c>
      <c r="CW7" s="33">
        <v>8.7072593840000003</v>
      </c>
      <c r="DH7" s="32" t="s">
        <v>18</v>
      </c>
      <c r="DI7" s="33">
        <v>168.53711609999999</v>
      </c>
      <c r="DT7" s="32" t="s">
        <v>18</v>
      </c>
      <c r="DU7" s="33">
        <v>2.16494578</v>
      </c>
      <c r="EF7" s="32" t="s">
        <v>18</v>
      </c>
      <c r="EG7" s="33">
        <v>91.294863399999997</v>
      </c>
      <c r="ES7" s="32" t="s">
        <v>18</v>
      </c>
      <c r="ET7" s="33">
        <v>7.1410615000000002</v>
      </c>
      <c r="FE7" s="32" t="s">
        <v>18</v>
      </c>
      <c r="FF7" s="33">
        <v>9.1971041079999996</v>
      </c>
    </row>
    <row r="8" spans="1:162" x14ac:dyDescent="0.25">
      <c r="A8" s="12">
        <v>8.7999999999999995E-2</v>
      </c>
      <c r="B8" s="12">
        <v>12.5</v>
      </c>
      <c r="C8" s="16">
        <v>7.87</v>
      </c>
      <c r="D8" s="12">
        <v>0</v>
      </c>
      <c r="E8" s="16">
        <v>0.52400000000000002</v>
      </c>
      <c r="F8" s="12">
        <v>6.0119999999999996</v>
      </c>
      <c r="G8" s="13">
        <v>66.599999999999994</v>
      </c>
      <c r="H8" s="12">
        <v>5.5609999999999999</v>
      </c>
      <c r="I8" s="12">
        <v>5</v>
      </c>
      <c r="J8" s="12">
        <v>311</v>
      </c>
      <c r="K8" s="12">
        <v>15.2</v>
      </c>
      <c r="L8" s="12">
        <v>395.6</v>
      </c>
      <c r="M8" s="12">
        <v>12.43</v>
      </c>
      <c r="N8" s="12">
        <v>22.9</v>
      </c>
      <c r="P8" s="34" t="s">
        <v>19</v>
      </c>
      <c r="Q8" s="35">
        <v>73.986999999999995</v>
      </c>
      <c r="AC8" s="23" t="s">
        <v>19</v>
      </c>
      <c r="AD8" s="24">
        <v>543.93681370000002</v>
      </c>
      <c r="AM8" s="23" t="s">
        <v>19</v>
      </c>
      <c r="AN8" s="27">
        <v>47.064443019999999</v>
      </c>
      <c r="AV8" s="23" t="s">
        <v>19</v>
      </c>
      <c r="AW8" s="27">
        <v>6.4512973000000001E-2</v>
      </c>
      <c r="AY8" s="23" t="s">
        <v>19</v>
      </c>
      <c r="AZ8" s="27">
        <v>1.3427636E-2</v>
      </c>
      <c r="BL8" s="32" t="s">
        <v>19</v>
      </c>
      <c r="BM8" s="33">
        <v>0.49367086599999999</v>
      </c>
      <c r="BV8" s="32" t="s">
        <v>19</v>
      </c>
      <c r="BW8" s="33">
        <v>792.35840559999997</v>
      </c>
      <c r="CI8" s="32" t="s">
        <v>19</v>
      </c>
      <c r="CJ8" s="33">
        <v>4.4340152020000003</v>
      </c>
      <c r="CV8" s="32" t="s">
        <v>19</v>
      </c>
      <c r="CW8" s="33">
        <v>75.81636598</v>
      </c>
      <c r="DH8" s="32" t="s">
        <v>19</v>
      </c>
      <c r="DI8" s="33">
        <v>28404.75949</v>
      </c>
      <c r="DT8" s="32" t="s">
        <v>19</v>
      </c>
      <c r="DU8" s="33">
        <v>4.6869902310000002</v>
      </c>
      <c r="EF8" s="32" t="s">
        <v>19</v>
      </c>
      <c r="EG8" s="33">
        <v>8334.7520839999997</v>
      </c>
      <c r="ES8" s="32" t="s">
        <v>19</v>
      </c>
      <c r="ET8" s="33">
        <v>50.994759350000002</v>
      </c>
      <c r="FE8" s="32" t="s">
        <v>19</v>
      </c>
      <c r="FF8" s="33">
        <v>84.586723969999994</v>
      </c>
    </row>
    <row r="9" spans="1:162" x14ac:dyDescent="0.25">
      <c r="A9" s="12">
        <v>0.14499999999999999</v>
      </c>
      <c r="B9" s="12">
        <v>12.5</v>
      </c>
      <c r="C9" s="16">
        <v>7.87</v>
      </c>
      <c r="D9" s="12">
        <v>0</v>
      </c>
      <c r="E9" s="16">
        <v>0.52400000000000002</v>
      </c>
      <c r="F9" s="12">
        <v>6.1719999999999997</v>
      </c>
      <c r="G9" s="13">
        <v>96.1</v>
      </c>
      <c r="H9" s="12">
        <v>5.9509999999999996</v>
      </c>
      <c r="I9" s="12">
        <v>5</v>
      </c>
      <c r="J9" s="12">
        <v>311</v>
      </c>
      <c r="K9" s="12">
        <v>15.2</v>
      </c>
      <c r="L9" s="12">
        <v>396.9</v>
      </c>
      <c r="M9" s="12">
        <v>19.149999999999999</v>
      </c>
      <c r="N9" s="12">
        <v>27.1</v>
      </c>
      <c r="P9" s="34" t="s">
        <v>20</v>
      </c>
      <c r="Q9" s="35">
        <v>37.131</v>
      </c>
      <c r="AC9" s="23" t="s">
        <v>20</v>
      </c>
      <c r="AD9" s="24">
        <v>4.0315100839999998</v>
      </c>
      <c r="AM9" s="23" t="s">
        <v>20</v>
      </c>
      <c r="AN9" s="27">
        <v>-1.233539698</v>
      </c>
      <c r="AV9" s="23" t="s">
        <v>20</v>
      </c>
      <c r="AW9" s="27">
        <v>9.6382637780000007</v>
      </c>
      <c r="AY9" s="23" t="s">
        <v>20</v>
      </c>
      <c r="AZ9" s="27">
        <v>-6.4667332999999994E-2</v>
      </c>
      <c r="BL9" s="32" t="s">
        <v>20</v>
      </c>
      <c r="BM9" s="33">
        <v>1.8915001760000001</v>
      </c>
      <c r="BV9" s="32" t="s">
        <v>20</v>
      </c>
      <c r="BW9" s="33">
        <v>-0.96771560599999995</v>
      </c>
      <c r="CI9" s="32" t="s">
        <v>20</v>
      </c>
      <c r="CJ9" s="33">
        <v>0.48794116799999998</v>
      </c>
      <c r="CV9" s="32" t="s">
        <v>20</v>
      </c>
      <c r="CW9" s="33">
        <v>-0.86723199399999995</v>
      </c>
      <c r="DH9" s="32" t="s">
        <v>20</v>
      </c>
      <c r="DI9" s="33">
        <v>-1.1424079920000001</v>
      </c>
      <c r="DT9" s="32" t="s">
        <v>20</v>
      </c>
      <c r="DU9" s="33">
        <v>-0.28509198499999999</v>
      </c>
      <c r="EF9" s="32" t="s">
        <v>20</v>
      </c>
      <c r="EG9" s="33">
        <v>7.2268177319999998</v>
      </c>
      <c r="ES9" s="32" t="s">
        <v>20</v>
      </c>
      <c r="ET9" s="33">
        <v>0.49323953799999998</v>
      </c>
      <c r="FE9" s="32" t="s">
        <v>20</v>
      </c>
      <c r="FF9" s="33">
        <v>1.49519687</v>
      </c>
    </row>
    <row r="10" spans="1:162" x14ac:dyDescent="0.25">
      <c r="A10" s="12">
        <v>0.21099999999999999</v>
      </c>
      <c r="B10" s="12">
        <v>12.5</v>
      </c>
      <c r="C10" s="16">
        <v>7.87</v>
      </c>
      <c r="D10" s="12">
        <v>0</v>
      </c>
      <c r="E10" s="16">
        <v>0.52400000000000002</v>
      </c>
      <c r="F10" s="12">
        <v>5.6310000000000002</v>
      </c>
      <c r="G10" s="13">
        <v>100</v>
      </c>
      <c r="H10" s="12">
        <v>6.0819999999999999</v>
      </c>
      <c r="I10" s="12">
        <v>5</v>
      </c>
      <c r="J10" s="12">
        <v>311</v>
      </c>
      <c r="K10" s="12">
        <v>15.2</v>
      </c>
      <c r="L10" s="12">
        <v>386.63</v>
      </c>
      <c r="M10" s="12">
        <v>29.93</v>
      </c>
      <c r="N10" s="12">
        <v>16.5</v>
      </c>
      <c r="P10" s="34" t="s">
        <v>21</v>
      </c>
      <c r="Q10" s="35">
        <v>5.2229999999999999</v>
      </c>
      <c r="AC10" s="23" t="s">
        <v>21</v>
      </c>
      <c r="AD10" s="24">
        <v>2.225666323</v>
      </c>
      <c r="AM10" s="23" t="s">
        <v>21</v>
      </c>
      <c r="AN10" s="27">
        <v>0.29502153199999998</v>
      </c>
      <c r="AV10" s="23" t="s">
        <v>21</v>
      </c>
      <c r="AW10" s="27">
        <v>3.4059041720000001</v>
      </c>
      <c r="AY10" s="23" t="s">
        <v>21</v>
      </c>
      <c r="AZ10" s="27">
        <v>0.72930787200000002</v>
      </c>
      <c r="BL10" s="32" t="s">
        <v>21</v>
      </c>
      <c r="BM10" s="33">
        <v>0.40361211899999999</v>
      </c>
      <c r="BV10" s="32" t="s">
        <v>21</v>
      </c>
      <c r="BW10" s="33">
        <v>-0.59896263299999997</v>
      </c>
      <c r="CI10" s="32" t="s">
        <v>21</v>
      </c>
      <c r="CJ10" s="33">
        <v>1.011780589</v>
      </c>
      <c r="CV10" s="32" t="s">
        <v>21</v>
      </c>
      <c r="CW10" s="33">
        <v>1.004814648</v>
      </c>
      <c r="DH10" s="32" t="s">
        <v>21</v>
      </c>
      <c r="DI10" s="33">
        <v>0.66995594199999997</v>
      </c>
      <c r="DT10" s="32" t="s">
        <v>21</v>
      </c>
      <c r="DU10" s="33">
        <v>-0.80232476699999999</v>
      </c>
      <c r="EF10" s="32" t="s">
        <v>21</v>
      </c>
      <c r="EG10" s="33">
        <v>-2.8903737519999999</v>
      </c>
      <c r="ES10" s="32" t="s">
        <v>21</v>
      </c>
      <c r="ET10" s="33">
        <v>0.90646009400000005</v>
      </c>
      <c r="FE10" s="32" t="s">
        <v>21</v>
      </c>
      <c r="FF10" s="33">
        <v>1.1080983900000001</v>
      </c>
    </row>
    <row r="11" spans="1:162" x14ac:dyDescent="0.25">
      <c r="A11" s="12">
        <v>0.17</v>
      </c>
      <c r="B11" s="12">
        <v>12.5</v>
      </c>
      <c r="C11" s="16">
        <v>7.87</v>
      </c>
      <c r="D11" s="12">
        <v>0</v>
      </c>
      <c r="E11" s="16">
        <v>0.52400000000000002</v>
      </c>
      <c r="F11" s="12">
        <v>6.0039999999999996</v>
      </c>
      <c r="G11" s="13">
        <v>85.9</v>
      </c>
      <c r="H11" s="12">
        <v>6.5919999999999996</v>
      </c>
      <c r="I11" s="12">
        <v>5</v>
      </c>
      <c r="J11" s="12">
        <v>311</v>
      </c>
      <c r="K11" s="12">
        <v>15.2</v>
      </c>
      <c r="L11" s="12">
        <v>386.71</v>
      </c>
      <c r="M11" s="12">
        <v>17.100000000000001</v>
      </c>
      <c r="N11" s="12">
        <v>18.899999999999999</v>
      </c>
      <c r="P11" s="34" t="s">
        <v>22</v>
      </c>
      <c r="Q11" s="35">
        <v>88.97</v>
      </c>
      <c r="AC11" s="23" t="s">
        <v>22</v>
      </c>
      <c r="AD11" s="24">
        <v>100</v>
      </c>
      <c r="AM11" s="23" t="s">
        <v>22</v>
      </c>
      <c r="AN11" s="27">
        <v>27.279999759999999</v>
      </c>
      <c r="AV11" s="23" t="s">
        <v>22</v>
      </c>
      <c r="AW11" s="27">
        <v>1</v>
      </c>
      <c r="AY11" s="23" t="s">
        <v>22</v>
      </c>
      <c r="AZ11" s="27">
        <v>0.48600000199999999</v>
      </c>
      <c r="BL11" s="32" t="s">
        <v>22</v>
      </c>
      <c r="BM11" s="33">
        <v>5.2189996240000003</v>
      </c>
      <c r="BV11" s="32" t="s">
        <v>22</v>
      </c>
      <c r="BW11" s="33">
        <v>97.099999909999994</v>
      </c>
      <c r="CI11" s="32" t="s">
        <v>22</v>
      </c>
      <c r="CJ11" s="33">
        <v>10.99690008</v>
      </c>
      <c r="CV11" s="32" t="s">
        <v>22</v>
      </c>
      <c r="CW11" s="33">
        <v>23</v>
      </c>
      <c r="DH11" s="32" t="s">
        <v>22</v>
      </c>
      <c r="DI11" s="33">
        <v>524</v>
      </c>
      <c r="DT11" s="32" t="s">
        <v>22</v>
      </c>
      <c r="DU11" s="33">
        <v>9.3999996199999991</v>
      </c>
      <c r="EF11" s="32" t="s">
        <v>22</v>
      </c>
      <c r="EG11" s="33">
        <v>396.57999389999998</v>
      </c>
      <c r="ES11" s="32" t="s">
        <v>22</v>
      </c>
      <c r="ET11" s="33">
        <v>36.240001200000002</v>
      </c>
      <c r="FE11" s="32" t="s">
        <v>22</v>
      </c>
      <c r="FF11" s="33">
        <v>45</v>
      </c>
    </row>
    <row r="12" spans="1:162" x14ac:dyDescent="0.25">
      <c r="A12" s="12">
        <v>0.22500000000000001</v>
      </c>
      <c r="B12" s="12">
        <v>12.5</v>
      </c>
      <c r="C12" s="16">
        <v>7.87</v>
      </c>
      <c r="D12" s="12">
        <v>0</v>
      </c>
      <c r="E12" s="16">
        <v>0.52400000000000002</v>
      </c>
      <c r="F12" s="12">
        <v>6.3769999999999998</v>
      </c>
      <c r="G12" s="13">
        <v>94.3</v>
      </c>
      <c r="H12" s="12">
        <v>6.3470000000000004</v>
      </c>
      <c r="I12" s="12">
        <v>5</v>
      </c>
      <c r="J12" s="12">
        <v>311</v>
      </c>
      <c r="K12" s="12">
        <v>15.2</v>
      </c>
      <c r="L12" s="12">
        <v>392.52</v>
      </c>
      <c r="M12" s="12">
        <v>20.45</v>
      </c>
      <c r="N12" s="12">
        <v>15</v>
      </c>
      <c r="P12" s="34" t="s">
        <v>23</v>
      </c>
      <c r="Q12" s="35">
        <v>6.0000000000000001E-3</v>
      </c>
      <c r="AC12" s="23" t="s">
        <v>23</v>
      </c>
      <c r="AD12" s="24">
        <v>0</v>
      </c>
      <c r="AM12" s="23" t="s">
        <v>23</v>
      </c>
      <c r="AN12" s="27">
        <v>0.46000000800000002</v>
      </c>
      <c r="AV12" s="23" t="s">
        <v>23</v>
      </c>
      <c r="AW12" s="27">
        <v>0</v>
      </c>
      <c r="AY12" s="23" t="s">
        <v>23</v>
      </c>
      <c r="AZ12" s="27">
        <v>0.38499999000000001</v>
      </c>
      <c r="BL12" s="32" t="s">
        <v>23</v>
      </c>
      <c r="BM12" s="33">
        <v>3.5610001090000001</v>
      </c>
      <c r="BV12" s="32" t="s">
        <v>23</v>
      </c>
      <c r="BW12" s="33">
        <v>2.9000000950000002</v>
      </c>
      <c r="CI12" s="32" t="s">
        <v>23</v>
      </c>
      <c r="CJ12" s="33">
        <v>1.1296000479999999</v>
      </c>
      <c r="CV12" s="32" t="s">
        <v>23</v>
      </c>
      <c r="CW12" s="33">
        <v>1</v>
      </c>
      <c r="DH12" s="32" t="s">
        <v>23</v>
      </c>
      <c r="DI12" s="33">
        <v>187</v>
      </c>
      <c r="DT12" s="32" t="s">
        <v>23</v>
      </c>
      <c r="DU12" s="33">
        <v>12.600000380000001</v>
      </c>
      <c r="EF12" s="32" t="s">
        <v>23</v>
      </c>
      <c r="EG12" s="33">
        <v>0.31999999299999998</v>
      </c>
      <c r="ES12" s="32" t="s">
        <v>23</v>
      </c>
      <c r="ET12" s="33">
        <v>1.730000019</v>
      </c>
      <c r="FE12" s="32" t="s">
        <v>23</v>
      </c>
      <c r="FF12" s="33">
        <v>5</v>
      </c>
    </row>
    <row r="13" spans="1:162" x14ac:dyDescent="0.25">
      <c r="A13" s="12">
        <v>0.11700000000000001</v>
      </c>
      <c r="B13" s="12">
        <v>12.5</v>
      </c>
      <c r="C13" s="16">
        <v>7.87</v>
      </c>
      <c r="D13" s="12">
        <v>0</v>
      </c>
      <c r="E13" s="16">
        <v>0.52400000000000002</v>
      </c>
      <c r="F13" s="12">
        <v>6.0090000000000003</v>
      </c>
      <c r="G13" s="13">
        <v>82.9</v>
      </c>
      <c r="H13" s="12">
        <v>6.2270000000000003</v>
      </c>
      <c r="I13" s="12">
        <v>5</v>
      </c>
      <c r="J13" s="12">
        <v>311</v>
      </c>
      <c r="K13" s="12">
        <v>15.2</v>
      </c>
      <c r="L13" s="12">
        <v>396.9</v>
      </c>
      <c r="M13" s="12">
        <v>13.27</v>
      </c>
      <c r="N13" s="12">
        <v>18.899999999999999</v>
      </c>
      <c r="P13" s="34" t="s">
        <v>24</v>
      </c>
      <c r="Q13" s="35">
        <v>88.975999999999999</v>
      </c>
      <c r="AC13" s="23" t="s">
        <v>24</v>
      </c>
      <c r="AD13" s="24">
        <v>100</v>
      </c>
      <c r="AM13" s="23" t="s">
        <v>24</v>
      </c>
      <c r="AN13" s="27">
        <v>27.739999770000001</v>
      </c>
      <c r="AV13" s="23" t="s">
        <v>24</v>
      </c>
      <c r="AW13" s="27">
        <v>1</v>
      </c>
      <c r="AY13" s="23" t="s">
        <v>24</v>
      </c>
      <c r="AZ13" s="27">
        <v>0.870999992</v>
      </c>
      <c r="BL13" s="32" t="s">
        <v>24</v>
      </c>
      <c r="BM13" s="33">
        <v>8.7799997330000004</v>
      </c>
      <c r="BV13" s="32" t="s">
        <v>24</v>
      </c>
      <c r="BW13" s="33">
        <v>100</v>
      </c>
      <c r="CI13" s="32" t="s">
        <v>24</v>
      </c>
      <c r="CJ13" s="33">
        <v>12.12650013</v>
      </c>
      <c r="CV13" s="32" t="s">
        <v>24</v>
      </c>
      <c r="CW13" s="33">
        <v>24</v>
      </c>
      <c r="DH13" s="32" t="s">
        <v>24</v>
      </c>
      <c r="DI13" s="33">
        <v>711</v>
      </c>
      <c r="DT13" s="32" t="s">
        <v>24</v>
      </c>
      <c r="DU13" s="33">
        <v>22</v>
      </c>
      <c r="EF13" s="32" t="s">
        <v>24</v>
      </c>
      <c r="EG13" s="33">
        <v>396.89999390000003</v>
      </c>
      <c r="ES13" s="32" t="s">
        <v>24</v>
      </c>
      <c r="ET13" s="33">
        <v>37.97000122</v>
      </c>
      <c r="FE13" s="32" t="s">
        <v>24</v>
      </c>
      <c r="FF13" s="33">
        <v>50</v>
      </c>
    </row>
    <row r="14" spans="1:162" x14ac:dyDescent="0.25">
      <c r="A14" s="12">
        <v>9.4E-2</v>
      </c>
      <c r="B14" s="12">
        <v>12.5</v>
      </c>
      <c r="C14" s="16">
        <v>7.87</v>
      </c>
      <c r="D14" s="12">
        <v>0</v>
      </c>
      <c r="E14" s="16">
        <v>0.52400000000000002</v>
      </c>
      <c r="F14" s="12">
        <v>5.8890000000000002</v>
      </c>
      <c r="G14" s="13">
        <v>39</v>
      </c>
      <c r="H14" s="12">
        <v>5.4509999999999996</v>
      </c>
      <c r="I14" s="12">
        <v>5</v>
      </c>
      <c r="J14" s="12">
        <v>311</v>
      </c>
      <c r="K14" s="12">
        <v>15.2</v>
      </c>
      <c r="L14" s="12">
        <v>390.5</v>
      </c>
      <c r="M14" s="12">
        <v>15.71</v>
      </c>
      <c r="N14" s="12">
        <v>21.7</v>
      </c>
      <c r="P14" s="34" t="s">
        <v>25</v>
      </c>
      <c r="Q14" s="35">
        <v>1828.443</v>
      </c>
      <c r="AC14" s="23" t="s">
        <v>25</v>
      </c>
      <c r="AD14" s="24">
        <v>5750</v>
      </c>
      <c r="AM14" s="23" t="s">
        <v>25</v>
      </c>
      <c r="AN14" s="27">
        <v>5635.2100469999996</v>
      </c>
      <c r="AV14" s="23" t="s">
        <v>25</v>
      </c>
      <c r="AW14" s="27">
        <v>35</v>
      </c>
      <c r="AY14" s="23" t="s">
        <v>25</v>
      </c>
      <c r="AZ14" s="27">
        <v>280.6757005</v>
      </c>
      <c r="BL14" s="32" t="s">
        <v>25</v>
      </c>
      <c r="BM14" s="33">
        <v>3180.025001</v>
      </c>
      <c r="BV14" s="32" t="s">
        <v>25</v>
      </c>
      <c r="BW14" s="33">
        <v>34698.900009999998</v>
      </c>
      <c r="CI14" s="32" t="s">
        <v>25</v>
      </c>
      <c r="CJ14" s="33">
        <v>1920.291604</v>
      </c>
      <c r="CV14" s="32" t="s">
        <v>25</v>
      </c>
      <c r="CW14" s="33">
        <v>4832</v>
      </c>
      <c r="DH14" s="32" t="s">
        <v>25</v>
      </c>
      <c r="DI14" s="33">
        <v>206568</v>
      </c>
      <c r="DT14" s="32" t="s">
        <v>25</v>
      </c>
      <c r="DU14" s="33">
        <v>9338.5001169999996</v>
      </c>
      <c r="EF14" s="32" t="s">
        <v>25</v>
      </c>
      <c r="EG14" s="33">
        <v>180477.05900000001</v>
      </c>
      <c r="ES14" s="32" t="s">
        <v>25</v>
      </c>
      <c r="ET14" s="33">
        <v>6402.4499960000003</v>
      </c>
      <c r="FE14" s="32" t="s">
        <v>25</v>
      </c>
      <c r="FF14" s="33">
        <v>11401.60002</v>
      </c>
    </row>
    <row r="15" spans="1:162" ht="15.75" thickBot="1" x14ac:dyDescent="0.3">
      <c r="A15" s="12">
        <v>0.63</v>
      </c>
      <c r="B15" s="12">
        <v>0</v>
      </c>
      <c r="C15" s="16">
        <v>8.14</v>
      </c>
      <c r="D15" s="12">
        <v>0</v>
      </c>
      <c r="E15" s="16">
        <v>0.53800000000000003</v>
      </c>
      <c r="F15" s="12">
        <v>5.9489999999999998</v>
      </c>
      <c r="G15" s="13">
        <v>61.8</v>
      </c>
      <c r="H15" s="12">
        <v>4.7069999999999999</v>
      </c>
      <c r="I15" s="12">
        <v>4</v>
      </c>
      <c r="J15" s="12">
        <v>307</v>
      </c>
      <c r="K15" s="12">
        <v>21</v>
      </c>
      <c r="L15" s="12">
        <v>396.9</v>
      </c>
      <c r="M15" s="12">
        <v>8.26</v>
      </c>
      <c r="N15" s="12">
        <v>20.399999999999999</v>
      </c>
      <c r="P15" s="36" t="s">
        <v>26</v>
      </c>
      <c r="Q15" s="37">
        <v>506</v>
      </c>
      <c r="AC15" s="38" t="s">
        <v>26</v>
      </c>
      <c r="AD15" s="39">
        <v>506</v>
      </c>
      <c r="AM15" s="38" t="s">
        <v>26</v>
      </c>
      <c r="AN15" s="40">
        <v>506</v>
      </c>
      <c r="AV15" s="38" t="s">
        <v>26</v>
      </c>
      <c r="AW15" s="40">
        <v>506</v>
      </c>
      <c r="AY15" s="38" t="s">
        <v>26</v>
      </c>
      <c r="AZ15" s="40">
        <v>506</v>
      </c>
      <c r="BL15" s="41" t="s">
        <v>26</v>
      </c>
      <c r="BM15" s="42">
        <v>506</v>
      </c>
      <c r="BV15" s="41" t="s">
        <v>26</v>
      </c>
      <c r="BW15" s="42">
        <v>506</v>
      </c>
      <c r="CI15" s="41" t="s">
        <v>26</v>
      </c>
      <c r="CJ15" s="42">
        <v>506</v>
      </c>
      <c r="CV15" s="41" t="s">
        <v>26</v>
      </c>
      <c r="CW15" s="42">
        <v>506</v>
      </c>
      <c r="DH15" s="41" t="s">
        <v>26</v>
      </c>
      <c r="DI15" s="42">
        <v>506</v>
      </c>
      <c r="DT15" s="41" t="s">
        <v>26</v>
      </c>
      <c r="DU15" s="42">
        <v>506</v>
      </c>
      <c r="EF15" s="32" t="s">
        <v>26</v>
      </c>
      <c r="EG15" s="33">
        <v>506</v>
      </c>
      <c r="ES15" s="41" t="s">
        <v>26</v>
      </c>
      <c r="ET15" s="42">
        <v>506</v>
      </c>
      <c r="FE15" s="41" t="s">
        <v>26</v>
      </c>
      <c r="FF15" s="42">
        <v>506</v>
      </c>
    </row>
    <row r="16" spans="1:162" ht="15.75" thickBot="1" x14ac:dyDescent="0.3">
      <c r="A16" s="12">
        <v>0.63800000000000001</v>
      </c>
      <c r="B16" s="12">
        <v>0</v>
      </c>
      <c r="C16" s="16">
        <v>8.14</v>
      </c>
      <c r="D16" s="12">
        <v>0</v>
      </c>
      <c r="E16" s="16">
        <v>0.53800000000000003</v>
      </c>
      <c r="F16" s="12">
        <v>6.0960000000000001</v>
      </c>
      <c r="G16" s="13">
        <v>84.5</v>
      </c>
      <c r="H16" s="12">
        <v>4.4619999999999997</v>
      </c>
      <c r="I16" s="12">
        <v>4</v>
      </c>
      <c r="J16" s="12">
        <v>307</v>
      </c>
      <c r="K16" s="12">
        <v>21</v>
      </c>
      <c r="L16" s="12">
        <v>380.02</v>
      </c>
      <c r="M16" s="12">
        <v>10.26</v>
      </c>
      <c r="N16" s="12">
        <v>18.2</v>
      </c>
      <c r="EF16" s="41"/>
      <c r="EG16" s="43"/>
    </row>
    <row r="17" spans="1:163" ht="15.75" thickBot="1" x14ac:dyDescent="0.3">
      <c r="A17" s="12">
        <v>0.627</v>
      </c>
      <c r="B17" s="12">
        <v>0</v>
      </c>
      <c r="C17" s="16">
        <v>8.14</v>
      </c>
      <c r="D17" s="12">
        <v>0</v>
      </c>
      <c r="E17" s="16">
        <v>0.53800000000000003</v>
      </c>
      <c r="F17" s="12">
        <v>5.8339999999999996</v>
      </c>
      <c r="G17" s="13">
        <v>56.5</v>
      </c>
      <c r="H17" s="12">
        <v>4.4989999999999997</v>
      </c>
      <c r="I17" s="12">
        <v>4</v>
      </c>
      <c r="J17" s="12">
        <v>307</v>
      </c>
      <c r="K17" s="12">
        <v>21</v>
      </c>
      <c r="L17" s="12">
        <v>395.62</v>
      </c>
      <c r="M17" s="12">
        <v>8.4700000000000006</v>
      </c>
      <c r="N17" s="12">
        <v>19.899999999999999</v>
      </c>
      <c r="P17" s="44" t="s">
        <v>23</v>
      </c>
      <c r="Q17" s="45">
        <f>MIN(A2:A507)</f>
        <v>6.0000000000000001E-3</v>
      </c>
      <c r="AC17" s="44" t="s">
        <v>23</v>
      </c>
      <c r="AD17" s="45">
        <f>MIN(B2:B507)</f>
        <v>0</v>
      </c>
      <c r="AM17" s="44" t="s">
        <v>23</v>
      </c>
      <c r="AN17" s="45">
        <f>MIN(C2:C507)</f>
        <v>0.46</v>
      </c>
      <c r="AV17" s="44" t="s">
        <v>23</v>
      </c>
      <c r="AW17" s="45">
        <f>MIN(D2:D507)</f>
        <v>0</v>
      </c>
      <c r="AY17" s="44" t="s">
        <v>23</v>
      </c>
      <c r="AZ17" s="45">
        <f>MIN(E2:E507)</f>
        <v>0.38500000000000001</v>
      </c>
      <c r="BL17" s="44" t="s">
        <v>23</v>
      </c>
      <c r="BM17" s="45">
        <f>MIN(F2:F507)</f>
        <v>3.5609999999999999</v>
      </c>
      <c r="BV17" s="44" t="s">
        <v>23</v>
      </c>
      <c r="BW17" s="45">
        <f>MIN(G2:G507)</f>
        <v>2.9</v>
      </c>
      <c r="CI17" s="44" t="s">
        <v>23</v>
      </c>
      <c r="CJ17" s="45">
        <f>MIN(H2:H507)</f>
        <v>1.1299999999999999</v>
      </c>
      <c r="CV17" s="44" t="s">
        <v>23</v>
      </c>
      <c r="CW17" s="45">
        <f>MIN(I2:I507)</f>
        <v>1</v>
      </c>
      <c r="DH17" s="44" t="s">
        <v>23</v>
      </c>
      <c r="DI17" s="45">
        <f>MIN(J2:J507)</f>
        <v>187</v>
      </c>
      <c r="DT17" s="44" t="s">
        <v>23</v>
      </c>
      <c r="DU17" s="45">
        <f>MIN(K2:K507)</f>
        <v>12.6</v>
      </c>
      <c r="ES17" s="44" t="s">
        <v>23</v>
      </c>
      <c r="ET17" s="45">
        <f>MIN(M2:M507)</f>
        <v>1.73</v>
      </c>
      <c r="FE17" s="44" t="s">
        <v>23</v>
      </c>
      <c r="FF17" s="45">
        <f>MIN(N2:N507)</f>
        <v>5</v>
      </c>
    </row>
    <row r="18" spans="1:163" ht="15" customHeight="1" x14ac:dyDescent="0.25">
      <c r="A18" s="12">
        <v>1.054</v>
      </c>
      <c r="B18" s="12">
        <v>0</v>
      </c>
      <c r="C18" s="16">
        <v>8.14</v>
      </c>
      <c r="D18" s="12">
        <v>0</v>
      </c>
      <c r="E18" s="16">
        <v>0.53800000000000003</v>
      </c>
      <c r="F18" s="12">
        <v>5.9349999999999996</v>
      </c>
      <c r="G18" s="13">
        <v>29.3</v>
      </c>
      <c r="H18" s="12">
        <v>4.4989999999999997</v>
      </c>
      <c r="I18" s="12">
        <v>4</v>
      </c>
      <c r="J18" s="12">
        <v>307</v>
      </c>
      <c r="K18" s="12">
        <v>21</v>
      </c>
      <c r="L18" s="12">
        <v>386.85</v>
      </c>
      <c r="M18" s="12">
        <v>6.58</v>
      </c>
      <c r="N18" s="12">
        <v>23.1</v>
      </c>
      <c r="P18" s="46" t="s">
        <v>27</v>
      </c>
      <c r="Q18" s="47">
        <f>_xlfn.QUARTILE.EXC(A2:A507,1)</f>
        <v>8.2000000000000003E-2</v>
      </c>
      <c r="AC18" s="46" t="s">
        <v>27</v>
      </c>
      <c r="AD18" s="47">
        <f>_xlfn.QUARTILE.EXC(B2:B507,1)</f>
        <v>0</v>
      </c>
      <c r="AM18" s="46" t="s">
        <v>27</v>
      </c>
      <c r="AN18" s="47">
        <f>_xlfn.QUARTILE.EXC(C2:C507,1)</f>
        <v>5.1750000000000007</v>
      </c>
      <c r="AV18" s="46" t="s">
        <v>27</v>
      </c>
      <c r="AW18" s="47">
        <f>_xlfn.QUARTILE.EXC(D2:D507,1)</f>
        <v>0</v>
      </c>
      <c r="AY18" s="46" t="s">
        <v>27</v>
      </c>
      <c r="AZ18" s="47">
        <f>_xlfn.QUARTILE.EXC(E2:E507,1)</f>
        <v>0.44900000000000001</v>
      </c>
      <c r="BL18" s="46" t="s">
        <v>27</v>
      </c>
      <c r="BM18" s="47">
        <f>_xlfn.QUARTILE.EXC(F2:F507,1)</f>
        <v>5.8847500000000004</v>
      </c>
      <c r="BV18" s="46" t="s">
        <v>27</v>
      </c>
      <c r="BW18" s="47">
        <f>_xlfn.QUARTILE.EXC(G2:G507,1)</f>
        <v>44.85</v>
      </c>
      <c r="CI18" s="46" t="s">
        <v>27</v>
      </c>
      <c r="CJ18" s="47">
        <f>_xlfn.QUARTILE.INC(H2:H507,1)</f>
        <v>2.10025</v>
      </c>
      <c r="CV18" s="46" t="s">
        <v>27</v>
      </c>
      <c r="CW18" s="47">
        <f>_xlfn.QUARTILE.EXC(I2:I507,1)</f>
        <v>4</v>
      </c>
      <c r="DH18" s="46" t="s">
        <v>27</v>
      </c>
      <c r="DI18" s="47">
        <f>_xlfn.QUARTILE.EXC(J2:J507,1)</f>
        <v>279</v>
      </c>
      <c r="DT18" s="46" t="s">
        <v>27</v>
      </c>
      <c r="DU18" s="47">
        <f>_xlfn.QUARTILE.EXC(K2:K507,1)</f>
        <v>17.375</v>
      </c>
      <c r="EF18" s="44" t="s">
        <v>23</v>
      </c>
      <c r="EG18" s="45">
        <f>MIN(L2:L509)</f>
        <v>0.32</v>
      </c>
      <c r="ES18" s="46" t="s">
        <v>27</v>
      </c>
      <c r="ET18" s="47">
        <f>_xlfn.QUARTILE.EXC(M2:M507,1)</f>
        <v>6.9275000000000002</v>
      </c>
      <c r="FE18" s="46" t="s">
        <v>27</v>
      </c>
      <c r="FF18" s="47">
        <f>_xlfn.QUARTILE.EXC(N2:N507,1)</f>
        <v>16.95</v>
      </c>
    </row>
    <row r="19" spans="1:163" x14ac:dyDescent="0.25">
      <c r="A19" s="12">
        <v>0.78400000000000003</v>
      </c>
      <c r="B19" s="12">
        <v>0</v>
      </c>
      <c r="C19" s="16">
        <v>8.14</v>
      </c>
      <c r="D19" s="12">
        <v>0</v>
      </c>
      <c r="E19" s="16">
        <v>0.53800000000000003</v>
      </c>
      <c r="F19" s="12">
        <v>5.99</v>
      </c>
      <c r="G19" s="13">
        <v>81.7</v>
      </c>
      <c r="H19" s="12">
        <v>4.258</v>
      </c>
      <c r="I19" s="12">
        <v>4</v>
      </c>
      <c r="J19" s="12">
        <v>307</v>
      </c>
      <c r="K19" s="12">
        <v>21</v>
      </c>
      <c r="L19" s="12">
        <v>386.75</v>
      </c>
      <c r="M19" s="12">
        <v>14.67</v>
      </c>
      <c r="N19" s="12">
        <v>17.5</v>
      </c>
      <c r="P19" s="46" t="s">
        <v>16</v>
      </c>
      <c r="Q19" s="47">
        <f>MEDIAN(A2:A507)</f>
        <v>0.25650000000000001</v>
      </c>
      <c r="AC19" s="46" t="s">
        <v>16</v>
      </c>
      <c r="AD19" s="47">
        <f>MEDIAN(B2:B507)</f>
        <v>0</v>
      </c>
      <c r="AM19" s="46" t="s">
        <v>16</v>
      </c>
      <c r="AN19" s="47">
        <f>MEDIAN(C2:C507)</f>
        <v>9.69</v>
      </c>
      <c r="AV19" s="46" t="s">
        <v>16</v>
      </c>
      <c r="AW19" s="47">
        <f>MEDIAN(D2:D507)</f>
        <v>0</v>
      </c>
      <c r="AY19" s="46" t="s">
        <v>16</v>
      </c>
      <c r="AZ19" s="47">
        <f>MEDIAN(E2:E507)</f>
        <v>0.53800000000000003</v>
      </c>
      <c r="BL19" s="46" t="s">
        <v>16</v>
      </c>
      <c r="BM19" s="47">
        <f>MEDIAN(F2:F507)</f>
        <v>6.2084999999999999</v>
      </c>
      <c r="BV19" s="46" t="s">
        <v>16</v>
      </c>
      <c r="BW19" s="47">
        <f>MEDIAN(G2:G507)</f>
        <v>77.5</v>
      </c>
      <c r="CI19" s="46" t="s">
        <v>16</v>
      </c>
      <c r="CJ19" s="47">
        <f>MEDIAN(H2:H507)</f>
        <v>3.2075</v>
      </c>
      <c r="CV19" s="46" t="s">
        <v>16</v>
      </c>
      <c r="CW19" s="47">
        <f>MEDIAN(I2:I507)</f>
        <v>5</v>
      </c>
      <c r="DH19" s="46" t="s">
        <v>16</v>
      </c>
      <c r="DI19" s="47">
        <f>MEDIAN(J2:J507)</f>
        <v>330</v>
      </c>
      <c r="DT19" s="46" t="s">
        <v>16</v>
      </c>
      <c r="DU19" s="47">
        <f>MEDIAN(K2:K507)</f>
        <v>19.05</v>
      </c>
      <c r="EF19" s="46" t="s">
        <v>27</v>
      </c>
      <c r="EG19" s="47">
        <f>_xlfn.QUARTILE.EXC(L2:L509,1)</f>
        <v>375.29999999999995</v>
      </c>
      <c r="ES19" s="46" t="s">
        <v>16</v>
      </c>
      <c r="ET19" s="47">
        <f>MEDIAN(M2:M507)</f>
        <v>11.36</v>
      </c>
      <c r="FE19" s="46" t="s">
        <v>16</v>
      </c>
      <c r="FF19" s="47">
        <f>MEDIAN(N2:N507)</f>
        <v>21.2</v>
      </c>
    </row>
    <row r="20" spans="1:163" ht="15" customHeight="1" x14ac:dyDescent="0.25">
      <c r="A20" s="12">
        <v>0.80300000000000005</v>
      </c>
      <c r="B20" s="12">
        <v>0</v>
      </c>
      <c r="C20" s="16">
        <v>8.14</v>
      </c>
      <c r="D20" s="12">
        <v>0</v>
      </c>
      <c r="E20" s="16">
        <v>0.53800000000000003</v>
      </c>
      <c r="F20" s="12">
        <v>5.4560000000000004</v>
      </c>
      <c r="G20" s="13">
        <v>36.6</v>
      </c>
      <c r="H20" s="12">
        <v>3.7959999999999998</v>
      </c>
      <c r="I20" s="12">
        <v>4</v>
      </c>
      <c r="J20" s="12">
        <v>307</v>
      </c>
      <c r="K20" s="12">
        <v>21</v>
      </c>
      <c r="L20" s="12">
        <v>288.99</v>
      </c>
      <c r="M20" s="12">
        <v>11.69</v>
      </c>
      <c r="N20" s="12">
        <v>20.2</v>
      </c>
      <c r="P20" s="46" t="s">
        <v>28</v>
      </c>
      <c r="Q20" s="47">
        <f>_xlfn.QUARTILE.EXC(A2:A507,3)</f>
        <v>3.6817500000000001</v>
      </c>
      <c r="AC20" s="46" t="s">
        <v>28</v>
      </c>
      <c r="AD20" s="47">
        <f>_xlfn.QUARTILE.EXC(B2:B507,3)</f>
        <v>12.5</v>
      </c>
      <c r="AM20" s="46" t="s">
        <v>28</v>
      </c>
      <c r="AN20" s="47">
        <f>_xlfn.QUARTILE.EXC(C2:C507,3)</f>
        <v>18.100000000000001</v>
      </c>
      <c r="AV20" s="46" t="s">
        <v>28</v>
      </c>
      <c r="AW20" s="47">
        <f>_xlfn.QUARTILE.EXC(D2:D507,3)</f>
        <v>0</v>
      </c>
      <c r="AY20" s="46" t="s">
        <v>28</v>
      </c>
      <c r="AZ20" s="47">
        <f>_xlfn.QUARTILE.EXC(E2:E507,3)</f>
        <v>0.624</v>
      </c>
      <c r="BL20" s="46" t="s">
        <v>28</v>
      </c>
      <c r="BM20" s="47">
        <f>_xlfn.QUARTILE.EXC(F2:F507,3)</f>
        <v>6.6259999999999994</v>
      </c>
      <c r="BV20" s="46" t="s">
        <v>28</v>
      </c>
      <c r="BW20" s="47">
        <f>_xlfn.QUARTILE.EXC(G2:G507,3)</f>
        <v>94.1</v>
      </c>
      <c r="CI20" s="46" t="s">
        <v>28</v>
      </c>
      <c r="CJ20" s="47">
        <f>_xlfn.QUARTILE.EXC(H2:H507,3)</f>
        <v>5.2127499999999998</v>
      </c>
      <c r="CV20" s="46" t="s">
        <v>28</v>
      </c>
      <c r="CW20" s="47">
        <f>_xlfn.QUARTILE.EXC(I2:I507,3)</f>
        <v>24</v>
      </c>
      <c r="DH20" s="46" t="s">
        <v>28</v>
      </c>
      <c r="DI20" s="47">
        <f>_xlfn.QUARTILE.EXC(J2:J507,3)</f>
        <v>666</v>
      </c>
      <c r="DT20" s="46" t="s">
        <v>28</v>
      </c>
      <c r="DU20" s="47">
        <f>_xlfn.QUARTILE.EXC(K2:K507,3)</f>
        <v>20.2</v>
      </c>
      <c r="EF20" s="46" t="s">
        <v>16</v>
      </c>
      <c r="EG20" s="47">
        <f>MEDIAN(L2:L509)</f>
        <v>391.44</v>
      </c>
      <c r="ES20" s="46" t="s">
        <v>28</v>
      </c>
      <c r="ET20" s="47">
        <f>_xlfn.QUARTILE.EXC(M2:M507,3)</f>
        <v>16.9925</v>
      </c>
      <c r="FE20" s="46" t="s">
        <v>28</v>
      </c>
      <c r="FF20" s="47">
        <f>_xlfn.QUARTILE.EXC(N2:N507,3)</f>
        <v>25</v>
      </c>
    </row>
    <row r="21" spans="1:163" ht="15.75" thickBot="1" x14ac:dyDescent="0.3">
      <c r="A21" s="12">
        <v>0.72599999999999998</v>
      </c>
      <c r="B21" s="12">
        <v>0</v>
      </c>
      <c r="C21" s="16">
        <v>8.14</v>
      </c>
      <c r="D21" s="12">
        <v>0</v>
      </c>
      <c r="E21" s="16">
        <v>0.53800000000000003</v>
      </c>
      <c r="F21" s="12">
        <v>5.7270000000000003</v>
      </c>
      <c r="G21" s="13">
        <v>69.5</v>
      </c>
      <c r="H21" s="12">
        <v>3.7959999999999998</v>
      </c>
      <c r="I21" s="12">
        <v>4</v>
      </c>
      <c r="J21" s="12">
        <v>307</v>
      </c>
      <c r="K21" s="12">
        <v>21</v>
      </c>
      <c r="L21" s="12">
        <v>390.95</v>
      </c>
      <c r="M21" s="12">
        <v>11.28</v>
      </c>
      <c r="N21" s="12">
        <v>18.2</v>
      </c>
      <c r="P21" s="48" t="s">
        <v>24</v>
      </c>
      <c r="Q21" s="49">
        <f>MAX(A2:A507)</f>
        <v>88.975999999999999</v>
      </c>
      <c r="AC21" s="48" t="s">
        <v>24</v>
      </c>
      <c r="AD21" s="49">
        <f>MAX(B2:B507)</f>
        <v>100</v>
      </c>
      <c r="AM21" s="48" t="s">
        <v>24</v>
      </c>
      <c r="AN21" s="49">
        <f>MAX(C2:C507)</f>
        <v>27.74</v>
      </c>
      <c r="AV21" s="48" t="s">
        <v>24</v>
      </c>
      <c r="AW21" s="49">
        <f>MAX(D2:D507)</f>
        <v>1</v>
      </c>
      <c r="AY21" s="48" t="s">
        <v>24</v>
      </c>
      <c r="AZ21" s="49">
        <f>MAX(E2:E507)</f>
        <v>0.871</v>
      </c>
      <c r="BL21" s="48" t="s">
        <v>24</v>
      </c>
      <c r="BM21" s="49">
        <f>MAX(F2:F507)</f>
        <v>8.7799999999999994</v>
      </c>
      <c r="BV21" s="48" t="s">
        <v>24</v>
      </c>
      <c r="BW21" s="49">
        <f>MAX(G2:G507)</f>
        <v>100</v>
      </c>
      <c r="CI21" s="48" t="s">
        <v>24</v>
      </c>
      <c r="CJ21" s="49">
        <f>MAX(H2:H507)</f>
        <v>12.127000000000001</v>
      </c>
      <c r="CV21" s="48" t="s">
        <v>24</v>
      </c>
      <c r="CW21" s="49">
        <f>MAX(I2:I507)</f>
        <v>24</v>
      </c>
      <c r="DH21" s="48" t="s">
        <v>24</v>
      </c>
      <c r="DI21" s="49">
        <f>MAX(J2:J507)</f>
        <v>711</v>
      </c>
      <c r="DT21" s="48" t="s">
        <v>24</v>
      </c>
      <c r="DU21" s="49">
        <f>MAX(K2:K507)</f>
        <v>22</v>
      </c>
      <c r="EF21" s="46" t="s">
        <v>28</v>
      </c>
      <c r="EG21" s="47">
        <f>_xlfn.QUARTILE.EXC(L2:L509,3)</f>
        <v>396.23250000000002</v>
      </c>
      <c r="ES21" s="48" t="s">
        <v>24</v>
      </c>
      <c r="ET21" s="49">
        <f>MAX(M2:M507)</f>
        <v>37.97</v>
      </c>
      <c r="FE21" s="48" t="s">
        <v>24</v>
      </c>
      <c r="FF21" s="49">
        <f>MAX(N2:N507)</f>
        <v>50</v>
      </c>
    </row>
    <row r="22" spans="1:163" ht="15.75" thickBot="1" x14ac:dyDescent="0.3">
      <c r="A22" s="12">
        <v>1.252</v>
      </c>
      <c r="B22" s="12">
        <v>0</v>
      </c>
      <c r="C22" s="16">
        <v>8.14</v>
      </c>
      <c r="D22" s="12">
        <v>0</v>
      </c>
      <c r="E22" s="16">
        <v>0.53800000000000003</v>
      </c>
      <c r="F22" s="12">
        <v>5.57</v>
      </c>
      <c r="G22" s="13">
        <v>98.1</v>
      </c>
      <c r="H22" s="12">
        <v>3.798</v>
      </c>
      <c r="I22" s="12">
        <v>4</v>
      </c>
      <c r="J22" s="12">
        <v>307</v>
      </c>
      <c r="K22" s="12">
        <v>21</v>
      </c>
      <c r="L22" s="12">
        <v>376.57</v>
      </c>
      <c r="M22" s="12">
        <v>21.02</v>
      </c>
      <c r="N22" s="12">
        <v>13.6</v>
      </c>
      <c r="P22" s="50" t="s">
        <v>29</v>
      </c>
      <c r="Q22" s="51">
        <f>Q20-Q18</f>
        <v>3.5997500000000002</v>
      </c>
      <c r="AC22" s="50" t="s">
        <v>29</v>
      </c>
      <c r="AD22" s="51">
        <f>AD20-AD18</f>
        <v>12.5</v>
      </c>
      <c r="AM22" s="50" t="s">
        <v>29</v>
      </c>
      <c r="AN22" s="51">
        <f>AN20-AN18</f>
        <v>12.925000000000001</v>
      </c>
      <c r="AV22" s="50" t="s">
        <v>29</v>
      </c>
      <c r="AW22" s="51">
        <f>AW20-AW18</f>
        <v>0</v>
      </c>
      <c r="AY22" s="50" t="s">
        <v>29</v>
      </c>
      <c r="AZ22" s="51">
        <f>AZ20-AZ18</f>
        <v>0.17499999999999999</v>
      </c>
      <c r="BL22" s="50" t="s">
        <v>29</v>
      </c>
      <c r="BM22" s="51">
        <f>BM20-BM18</f>
        <v>0.74124999999999908</v>
      </c>
      <c r="BV22" s="50" t="s">
        <v>29</v>
      </c>
      <c r="BW22" s="51">
        <f>BW20-BW18</f>
        <v>49.249999999999993</v>
      </c>
      <c r="CI22" s="50" t="s">
        <v>29</v>
      </c>
      <c r="CJ22" s="51">
        <f>CJ20-CJ18</f>
        <v>3.1124999999999998</v>
      </c>
      <c r="CV22" s="50" t="s">
        <v>29</v>
      </c>
      <c r="CW22" s="51">
        <f>CW20-CW18</f>
        <v>20</v>
      </c>
      <c r="DH22" s="50" t="s">
        <v>29</v>
      </c>
      <c r="DI22" s="51">
        <f>DI20-DI18</f>
        <v>387</v>
      </c>
      <c r="DT22" s="50" t="s">
        <v>29</v>
      </c>
      <c r="DU22" s="51">
        <f>DU20-DU18</f>
        <v>2.8249999999999993</v>
      </c>
      <c r="EF22" s="48" t="s">
        <v>24</v>
      </c>
      <c r="EG22" s="49">
        <f>MAX(L2:L509)</f>
        <v>396.9</v>
      </c>
      <c r="ES22" s="50" t="s">
        <v>29</v>
      </c>
      <c r="ET22" s="51">
        <f>ET20-ET18</f>
        <v>10.065</v>
      </c>
      <c r="FE22" s="50" t="s">
        <v>29</v>
      </c>
      <c r="FF22" s="51">
        <f>FF20-FF18</f>
        <v>8.0500000000000007</v>
      </c>
    </row>
    <row r="23" spans="1:163" ht="15.75" thickBot="1" x14ac:dyDescent="0.3">
      <c r="A23" s="12">
        <v>0.85199999999999998</v>
      </c>
      <c r="B23" s="12">
        <v>0</v>
      </c>
      <c r="C23" s="16">
        <v>8.14</v>
      </c>
      <c r="D23" s="12">
        <v>0</v>
      </c>
      <c r="E23" s="16">
        <v>0.53800000000000003</v>
      </c>
      <c r="F23" s="12">
        <v>5.9649999999999999</v>
      </c>
      <c r="G23" s="13">
        <v>89.2</v>
      </c>
      <c r="H23" s="12">
        <v>4.0119999999999996</v>
      </c>
      <c r="I23" s="12">
        <v>4</v>
      </c>
      <c r="J23" s="12">
        <v>307</v>
      </c>
      <c r="K23" s="12">
        <v>21</v>
      </c>
      <c r="L23" s="12">
        <v>392.53</v>
      </c>
      <c r="M23" s="12">
        <v>13.83</v>
      </c>
      <c r="N23" s="12">
        <v>19.600000000000001</v>
      </c>
      <c r="P23" s="44" t="s">
        <v>30</v>
      </c>
      <c r="Q23" s="45">
        <f>Q18-1.5*Q22</f>
        <v>-5.3176250000000005</v>
      </c>
      <c r="AC23" s="44" t="s">
        <v>30</v>
      </c>
      <c r="AD23" s="45">
        <f>AD18-1.5*AD22</f>
        <v>-18.75</v>
      </c>
      <c r="AM23" s="44" t="s">
        <v>30</v>
      </c>
      <c r="AN23" s="45">
        <f>AN18-1.5*AN22</f>
        <v>-14.212500000000002</v>
      </c>
      <c r="AV23" s="44" t="s">
        <v>30</v>
      </c>
      <c r="AW23" s="45">
        <f>AW18-1.5*AW22</f>
        <v>0</v>
      </c>
      <c r="AY23" s="44" t="s">
        <v>30</v>
      </c>
      <c r="AZ23" s="45">
        <f>AZ18-1.5*AZ22</f>
        <v>0.18650000000000005</v>
      </c>
      <c r="BL23" s="44" t="s">
        <v>30</v>
      </c>
      <c r="BM23" s="45">
        <f>BM18-1.5*BM22</f>
        <v>4.7728750000000018</v>
      </c>
      <c r="BV23" s="44" t="s">
        <v>30</v>
      </c>
      <c r="BW23" s="45">
        <f>BW18-1.5*BW22</f>
        <v>-29.024999999999984</v>
      </c>
      <c r="CI23" s="44" t="s">
        <v>30</v>
      </c>
      <c r="CJ23" s="45">
        <f>CJ18-1.5*CJ22</f>
        <v>-2.5684999999999993</v>
      </c>
      <c r="CV23" s="44" t="s">
        <v>30</v>
      </c>
      <c r="CW23" s="45">
        <f>CW18-1.5*CW22</f>
        <v>-26</v>
      </c>
      <c r="DH23" s="44" t="s">
        <v>30</v>
      </c>
      <c r="DI23" s="45">
        <f>DI18-1.5*DI22</f>
        <v>-301.5</v>
      </c>
      <c r="DT23" s="44" t="s">
        <v>30</v>
      </c>
      <c r="DU23" s="45">
        <f>DU18-1.5*DU22</f>
        <v>13.137500000000001</v>
      </c>
      <c r="EF23" s="50" t="s">
        <v>29</v>
      </c>
      <c r="EG23" s="51">
        <f>EG21-EG19</f>
        <v>20.932500000000061</v>
      </c>
      <c r="ES23" s="44" t="s">
        <v>30</v>
      </c>
      <c r="ET23" s="45">
        <f>ET18-1.5*ET22</f>
        <v>-8.17</v>
      </c>
      <c r="FE23" s="44" t="s">
        <v>30</v>
      </c>
      <c r="FF23" s="45">
        <f>FF18-1.5*FF22</f>
        <v>4.8749999999999982</v>
      </c>
    </row>
    <row r="24" spans="1:163" ht="15.75" thickBot="1" x14ac:dyDescent="0.3">
      <c r="A24" s="12">
        <v>1.232</v>
      </c>
      <c r="B24" s="12">
        <v>0</v>
      </c>
      <c r="C24" s="16">
        <v>8.14</v>
      </c>
      <c r="D24" s="12">
        <v>0</v>
      </c>
      <c r="E24" s="16">
        <v>0.53800000000000003</v>
      </c>
      <c r="F24" s="12">
        <v>6.1420000000000003</v>
      </c>
      <c r="G24" s="13">
        <v>91.7</v>
      </c>
      <c r="H24" s="12">
        <v>3.9769999999999999</v>
      </c>
      <c r="I24" s="12">
        <v>4</v>
      </c>
      <c r="J24" s="12">
        <v>307</v>
      </c>
      <c r="K24" s="12">
        <v>21</v>
      </c>
      <c r="L24" s="12">
        <v>396.9</v>
      </c>
      <c r="M24" s="12">
        <v>18.72</v>
      </c>
      <c r="N24" s="12">
        <v>15.2</v>
      </c>
      <c r="P24" s="48" t="s">
        <v>31</v>
      </c>
      <c r="Q24" s="49">
        <f>Q20+1.5*Q22</f>
        <v>9.0813750000000013</v>
      </c>
      <c r="AC24" s="48" t="s">
        <v>31</v>
      </c>
      <c r="AD24" s="49">
        <f>AD20+1.5*AD22</f>
        <v>31.25</v>
      </c>
      <c r="AM24" s="48" t="s">
        <v>31</v>
      </c>
      <c r="AN24" s="49">
        <f>AN20+1.5*AN22</f>
        <v>37.487500000000004</v>
      </c>
      <c r="AV24" s="48" t="s">
        <v>31</v>
      </c>
      <c r="AW24" s="49">
        <f>AW20+1.5*AW22</f>
        <v>0</v>
      </c>
      <c r="AY24" s="48" t="s">
        <v>31</v>
      </c>
      <c r="AZ24" s="49">
        <f>AZ20+1.5*AZ22</f>
        <v>0.88649999999999995</v>
      </c>
      <c r="BL24" s="48" t="s">
        <v>31</v>
      </c>
      <c r="BM24" s="49">
        <f>BM20+1.5*BM22</f>
        <v>7.7378749999999981</v>
      </c>
      <c r="BV24" s="48" t="s">
        <v>31</v>
      </c>
      <c r="BW24" s="49">
        <f>BW20+1.5*BW22</f>
        <v>167.97499999999997</v>
      </c>
      <c r="CI24" s="48" t="s">
        <v>31</v>
      </c>
      <c r="CJ24" s="49">
        <f>CJ20+1.5*CJ22</f>
        <v>9.8814999999999991</v>
      </c>
      <c r="CV24" s="48" t="s">
        <v>31</v>
      </c>
      <c r="CW24" s="49">
        <f>CW20+1.5*CW22</f>
        <v>54</v>
      </c>
      <c r="DH24" s="48" t="s">
        <v>31</v>
      </c>
      <c r="DI24" s="49">
        <f>DI20+1.5*DI22</f>
        <v>1246.5</v>
      </c>
      <c r="DT24" s="48" t="s">
        <v>31</v>
      </c>
      <c r="DU24" s="49">
        <f>DU20+1.5*DU22</f>
        <v>24.4375</v>
      </c>
      <c r="EF24" s="44" t="s">
        <v>30</v>
      </c>
      <c r="EG24" s="45">
        <f>EG19-1.5*EG23</f>
        <v>343.90124999999989</v>
      </c>
      <c r="ES24" s="48" t="s">
        <v>31</v>
      </c>
      <c r="ET24" s="49">
        <f>ET20+1.5*ET22</f>
        <v>32.090000000000003</v>
      </c>
      <c r="FE24" s="48" t="s">
        <v>31</v>
      </c>
      <c r="FF24" s="49">
        <f>FF20+1.5*FF22</f>
        <v>37.075000000000003</v>
      </c>
    </row>
    <row r="25" spans="1:163" ht="15.75" thickBot="1" x14ac:dyDescent="0.3">
      <c r="A25" s="12">
        <v>0.98799999999999999</v>
      </c>
      <c r="B25" s="12">
        <v>0</v>
      </c>
      <c r="C25" s="16">
        <v>8.14</v>
      </c>
      <c r="D25" s="12">
        <v>0</v>
      </c>
      <c r="E25" s="16">
        <v>0.53800000000000003</v>
      </c>
      <c r="F25" s="12">
        <v>5.8129999999999997</v>
      </c>
      <c r="G25" s="13">
        <v>100</v>
      </c>
      <c r="H25" s="12">
        <v>4.0949999999999998</v>
      </c>
      <c r="I25" s="12">
        <v>4</v>
      </c>
      <c r="J25" s="12">
        <v>307</v>
      </c>
      <c r="K25" s="12">
        <v>21</v>
      </c>
      <c r="L25" s="12">
        <v>394.54</v>
      </c>
      <c r="M25" s="12">
        <v>19.88</v>
      </c>
      <c r="N25" s="12">
        <v>14.5</v>
      </c>
      <c r="P25" s="52" t="s">
        <v>32</v>
      </c>
      <c r="Q25" s="45">
        <f>Q18-3*Q22</f>
        <v>-10.71725</v>
      </c>
      <c r="AC25" s="52" t="s">
        <v>32</v>
      </c>
      <c r="AD25" s="45">
        <f>AD18-3*AD22</f>
        <v>-37.5</v>
      </c>
      <c r="AM25" s="52" t="s">
        <v>32</v>
      </c>
      <c r="AN25" s="45">
        <f>AN18-3*AN22</f>
        <v>-33.600000000000009</v>
      </c>
      <c r="AV25" s="52" t="s">
        <v>32</v>
      </c>
      <c r="AW25" s="45">
        <f>AW18-3*AW22</f>
        <v>0</v>
      </c>
      <c r="AY25" s="52" t="s">
        <v>32</v>
      </c>
      <c r="AZ25" s="45">
        <f>AZ18-3*AZ22</f>
        <v>-7.5999999999999901E-2</v>
      </c>
      <c r="BL25" s="52" t="s">
        <v>32</v>
      </c>
      <c r="BM25" s="45">
        <f>BM18-3*BM22</f>
        <v>3.6610000000000031</v>
      </c>
      <c r="BV25" s="52" t="s">
        <v>32</v>
      </c>
      <c r="BW25" s="45">
        <f>BW18-3*BW22</f>
        <v>-102.89999999999998</v>
      </c>
      <c r="CI25" s="52" t="s">
        <v>32</v>
      </c>
      <c r="CJ25" s="45">
        <f>CJ18-3*CJ22</f>
        <v>-7.2372499999999986</v>
      </c>
      <c r="CV25" s="52" t="s">
        <v>32</v>
      </c>
      <c r="CW25" s="45">
        <f>CW18-3*CW22</f>
        <v>-56</v>
      </c>
      <c r="DH25" s="52" t="s">
        <v>32</v>
      </c>
      <c r="DI25" s="45">
        <f>DI18-3*DI22</f>
        <v>-882</v>
      </c>
      <c r="DT25" s="52" t="s">
        <v>32</v>
      </c>
      <c r="DU25" s="45">
        <f>DU18-3*DU22</f>
        <v>8.9000000000000021</v>
      </c>
      <c r="EF25" s="48" t="s">
        <v>31</v>
      </c>
      <c r="EG25" s="49">
        <f>EG21+1.5*EG23</f>
        <v>427.63125000000014</v>
      </c>
      <c r="ES25" s="52" t="s">
        <v>32</v>
      </c>
      <c r="ET25" s="45">
        <f>ET18-3*ET22</f>
        <v>-23.267499999999998</v>
      </c>
      <c r="FE25" s="52" t="s">
        <v>32</v>
      </c>
      <c r="FF25" s="45">
        <f>FF18-3*FF22</f>
        <v>-7.2000000000000028</v>
      </c>
    </row>
    <row r="26" spans="1:163" ht="15.75" thickBot="1" x14ac:dyDescent="0.3">
      <c r="A26" s="12">
        <v>0.75</v>
      </c>
      <c r="B26" s="12">
        <v>0</v>
      </c>
      <c r="C26" s="16">
        <v>8.14</v>
      </c>
      <c r="D26" s="12">
        <v>0</v>
      </c>
      <c r="E26" s="16">
        <v>0.53800000000000003</v>
      </c>
      <c r="F26" s="12">
        <v>5.9240000000000004</v>
      </c>
      <c r="G26" s="13">
        <v>94.1</v>
      </c>
      <c r="H26" s="53">
        <v>4.4000000000000004</v>
      </c>
      <c r="I26" s="12">
        <v>4</v>
      </c>
      <c r="J26" s="12">
        <v>307</v>
      </c>
      <c r="K26" s="12">
        <v>21</v>
      </c>
      <c r="L26" s="12">
        <v>394.33</v>
      </c>
      <c r="M26" s="12">
        <v>16.3</v>
      </c>
      <c r="N26" s="12">
        <v>15.6</v>
      </c>
      <c r="P26" s="54" t="s">
        <v>33</v>
      </c>
      <c r="Q26" s="49">
        <f>Q20+3*Q22</f>
        <v>14.481000000000002</v>
      </c>
      <c r="AC26" s="54" t="s">
        <v>33</v>
      </c>
      <c r="AD26" s="49">
        <f>AD20+3*AD22</f>
        <v>50</v>
      </c>
      <c r="AM26" s="54" t="s">
        <v>33</v>
      </c>
      <c r="AN26" s="49">
        <f>AN20+3*AN22</f>
        <v>56.875000000000007</v>
      </c>
      <c r="AV26" s="54" t="s">
        <v>33</v>
      </c>
      <c r="AW26" s="49">
        <f>AW20+3*AW22</f>
        <v>0</v>
      </c>
      <c r="AY26" s="54" t="s">
        <v>33</v>
      </c>
      <c r="AZ26" s="49">
        <f>AZ20+3*AZ22</f>
        <v>1.149</v>
      </c>
      <c r="BL26" s="54" t="s">
        <v>33</v>
      </c>
      <c r="BM26" s="49">
        <f>BM20+3*BM22</f>
        <v>8.8497499999999967</v>
      </c>
      <c r="BV26" s="54" t="s">
        <v>33</v>
      </c>
      <c r="BW26" s="49">
        <f>BW20+3*BW22</f>
        <v>241.84999999999997</v>
      </c>
      <c r="CI26" s="54" t="s">
        <v>33</v>
      </c>
      <c r="CJ26" s="49">
        <f>CJ20+3*CJ22</f>
        <v>14.550249999999998</v>
      </c>
      <c r="CV26" s="54" t="s">
        <v>33</v>
      </c>
      <c r="CW26" s="49">
        <f>CW20+3*CW22</f>
        <v>84</v>
      </c>
      <c r="DH26" s="54" t="s">
        <v>33</v>
      </c>
      <c r="DI26" s="49">
        <f>DI20+3*DI22</f>
        <v>1827</v>
      </c>
      <c r="DT26" s="54" t="s">
        <v>33</v>
      </c>
      <c r="DU26" s="49">
        <f>DU20+3*DU22</f>
        <v>28.674999999999997</v>
      </c>
      <c r="EF26" s="52" t="s">
        <v>32</v>
      </c>
      <c r="EG26" s="45">
        <f>EG19-3*EG23</f>
        <v>312.50249999999977</v>
      </c>
      <c r="ES26" s="54" t="s">
        <v>33</v>
      </c>
      <c r="ET26" s="49">
        <f>ET20+3*ET22</f>
        <v>47.1875</v>
      </c>
      <c r="FE26" s="54" t="s">
        <v>33</v>
      </c>
      <c r="FF26" s="49">
        <f>FF20+3*FF22</f>
        <v>49.150000000000006</v>
      </c>
    </row>
    <row r="27" spans="1:163" ht="15.75" thickBot="1" x14ac:dyDescent="0.3">
      <c r="A27" s="12">
        <v>0.84099999999999997</v>
      </c>
      <c r="B27" s="12">
        <v>0</v>
      </c>
      <c r="C27" s="16">
        <v>8.14</v>
      </c>
      <c r="D27" s="12">
        <v>0</v>
      </c>
      <c r="E27" s="16">
        <v>0.53800000000000003</v>
      </c>
      <c r="F27" s="12">
        <v>5.5990000000000002</v>
      </c>
      <c r="G27" s="13">
        <v>85.7</v>
      </c>
      <c r="H27" s="12">
        <v>4.4550000000000001</v>
      </c>
      <c r="I27" s="12">
        <v>4</v>
      </c>
      <c r="J27" s="12">
        <v>307</v>
      </c>
      <c r="K27" s="12">
        <v>21</v>
      </c>
      <c r="L27" s="12">
        <v>303.42</v>
      </c>
      <c r="M27" s="12">
        <v>16.510000000000002</v>
      </c>
      <c r="N27" s="12">
        <v>13.9</v>
      </c>
      <c r="EF27" s="54" t="s">
        <v>33</v>
      </c>
      <c r="EG27" s="49">
        <f>EG21+3*EG23</f>
        <v>459.0300000000002</v>
      </c>
    </row>
    <row r="28" spans="1:163" ht="15.75" thickBot="1" x14ac:dyDescent="0.3">
      <c r="A28" s="12">
        <v>0.67200000000000004</v>
      </c>
      <c r="B28" s="12">
        <v>0</v>
      </c>
      <c r="C28" s="16">
        <v>8.14</v>
      </c>
      <c r="D28" s="12">
        <v>0</v>
      </c>
      <c r="E28" s="16">
        <v>0.53800000000000003</v>
      </c>
      <c r="F28" s="12">
        <v>5.8129999999999997</v>
      </c>
      <c r="G28" s="13">
        <v>90.3</v>
      </c>
      <c r="H28" s="12">
        <v>4.6820000000000004</v>
      </c>
      <c r="I28" s="12">
        <v>4</v>
      </c>
      <c r="J28" s="12">
        <v>307</v>
      </c>
      <c r="K28" s="12">
        <v>21</v>
      </c>
      <c r="L28" s="12">
        <v>376.88</v>
      </c>
      <c r="M28" s="12">
        <v>14.81</v>
      </c>
      <c r="N28" s="12">
        <v>16.600000000000001</v>
      </c>
      <c r="R28" s="55" t="s">
        <v>37</v>
      </c>
      <c r="AE28" s="12" t="s">
        <v>37</v>
      </c>
      <c r="AO28" s="12" t="s">
        <v>37</v>
      </c>
      <c r="AX28" s="12" t="s">
        <v>37</v>
      </c>
      <c r="BA28" s="12" t="s">
        <v>37</v>
      </c>
      <c r="BN28" s="12" t="s">
        <v>37</v>
      </c>
      <c r="BX28" s="12" t="s">
        <v>37</v>
      </c>
      <c r="CK28" s="12" t="s">
        <v>37</v>
      </c>
      <c r="CX28" s="12" t="s">
        <v>37</v>
      </c>
      <c r="DJ28" s="12" t="s">
        <v>37</v>
      </c>
      <c r="DV28" s="12" t="s">
        <v>37</v>
      </c>
      <c r="EU28" s="12" t="s">
        <v>37</v>
      </c>
      <c r="FG28" s="12" t="s">
        <v>37</v>
      </c>
    </row>
    <row r="29" spans="1:163" ht="15.75" thickBot="1" x14ac:dyDescent="0.3">
      <c r="A29" s="12">
        <v>0.95599999999999996</v>
      </c>
      <c r="B29" s="12">
        <v>0</v>
      </c>
      <c r="C29" s="16">
        <v>8.14</v>
      </c>
      <c r="D29" s="12">
        <v>0</v>
      </c>
      <c r="E29" s="16">
        <v>0.53800000000000003</v>
      </c>
      <c r="F29" s="12">
        <v>6.0469999999999997</v>
      </c>
      <c r="G29" s="13">
        <v>88.8</v>
      </c>
      <c r="H29" s="12">
        <v>4.4530000000000003</v>
      </c>
      <c r="I29" s="12">
        <v>4</v>
      </c>
      <c r="J29" s="12">
        <v>307</v>
      </c>
      <c r="K29" s="12">
        <v>21</v>
      </c>
      <c r="L29" s="12">
        <v>306.38</v>
      </c>
      <c r="M29" s="12">
        <v>17.28</v>
      </c>
      <c r="N29" s="12">
        <v>14.8</v>
      </c>
      <c r="P29" s="56" t="s">
        <v>34</v>
      </c>
      <c r="Q29" s="57">
        <f>COUNTIFS(A2:A507,"&gt;=-5.318",A2:A507,"&lt;=8.983")</f>
        <v>440</v>
      </c>
      <c r="R29" s="58">
        <f>(Q29/$Q$15)*100</f>
        <v>86.956521739130437</v>
      </c>
      <c r="AC29" s="56" t="s">
        <v>34</v>
      </c>
      <c r="AD29" s="57">
        <f>COUNTIFS(B2:B507,"&gt;=-18.750",B2:B507,"&lt;=31.250")</f>
        <v>438</v>
      </c>
      <c r="AE29" s="59">
        <f>AD29/$AD$15*100</f>
        <v>86.56126482213439</v>
      </c>
      <c r="AM29" s="56" t="s">
        <v>34</v>
      </c>
      <c r="AN29" s="57">
        <f>COUNTIFS(C2:C507,"&gt;=-14.175",C2:C507,"&lt;=37.465")</f>
        <v>506</v>
      </c>
      <c r="AO29" s="60">
        <v>100</v>
      </c>
      <c r="AV29" s="56" t="s">
        <v>34</v>
      </c>
      <c r="AW29" s="57"/>
      <c r="AX29" s="60"/>
      <c r="AY29" s="56" t="s">
        <v>34</v>
      </c>
      <c r="AZ29" s="57">
        <f>COUNTIFS(E2:E507,"&gt;=0.187",E2:E507,"&lt;=0.887")</f>
        <v>506</v>
      </c>
      <c r="BA29" s="60">
        <v>100</v>
      </c>
      <c r="BL29" s="44" t="s">
        <v>34</v>
      </c>
      <c r="BM29" s="61">
        <f>COUNTIFS(F2:F507,"&gt;=4.775",F2:F507,"&lt;=7.737")</f>
        <v>476</v>
      </c>
      <c r="BN29" s="62">
        <f>BM29/$BM$15*100</f>
        <v>94.071146245059296</v>
      </c>
      <c r="BV29" s="44" t="s">
        <v>34</v>
      </c>
      <c r="BW29" s="61">
        <f>COUNTIFS(G2:G507,"&gt;=-28.588",G2:G507,"&lt;=167.713")</f>
        <v>506</v>
      </c>
      <c r="BX29" s="62">
        <f>BW29/$BM$15*100</f>
        <v>100</v>
      </c>
      <c r="CI29" s="44" t="s">
        <v>34</v>
      </c>
      <c r="CJ29" s="61">
        <f>COUNTIFS(H2:H507,"&gt;=-2.569",H2:H507,"&lt;=9.882")</f>
        <v>501</v>
      </c>
      <c r="CK29" s="62">
        <f>CJ29/$CJ$15*100</f>
        <v>99.011857707509876</v>
      </c>
      <c r="CV29" s="44" t="s">
        <v>34</v>
      </c>
      <c r="CW29" s="61">
        <f>COUNTIFS(I2:I507,"&gt;=-26.00",I2:I507,"&lt;=54.00")</f>
        <v>506</v>
      </c>
      <c r="CX29" s="62">
        <f>CW29/$BM$15*100</f>
        <v>100</v>
      </c>
      <c r="DH29" s="44" t="s">
        <v>34</v>
      </c>
      <c r="DI29" s="61">
        <f>COUNTIFS(J2:J507,"&gt;=-301.5",J2:J507,"&lt;=1246.5")</f>
        <v>506</v>
      </c>
      <c r="DJ29" s="62">
        <f>DI29/$BM$15*100</f>
        <v>100</v>
      </c>
      <c r="DT29" s="44" t="s">
        <v>34</v>
      </c>
      <c r="DU29" s="63">
        <f>COUNTIFS(K2:K507,"&gt;=13.6",K2:K507,"&lt;=22")</f>
        <v>491</v>
      </c>
      <c r="DV29" s="64">
        <f>DU29/$DU$15*100</f>
        <v>97.035573122529641</v>
      </c>
      <c r="EG29" s="61">
        <f>COUNTIFS(L2:L507,"&gt;=375.3",L2:L507,"&lt;=396.233")</f>
        <v>254</v>
      </c>
      <c r="EH29" s="12" t="s">
        <v>37</v>
      </c>
      <c r="ES29" s="44" t="s">
        <v>34</v>
      </c>
      <c r="ET29" s="61">
        <f>COUNTIFS(M2:M507,"&gt;=-8.170",M2:M507,"&lt;=32.090")</f>
        <v>500</v>
      </c>
      <c r="EU29" s="62">
        <f>ET29/$BM$15*100</f>
        <v>98.814229249011859</v>
      </c>
      <c r="FE29" s="44" t="s">
        <v>34</v>
      </c>
      <c r="FF29" s="65">
        <f>COUNTIFS(N2:N507,"&gt;=4.875",N2:N507,"&lt;=37.075")</f>
        <v>469</v>
      </c>
      <c r="FG29" s="66">
        <f>FF29/$BM$15*100</f>
        <v>92.687747035573125</v>
      </c>
    </row>
    <row r="30" spans="1:163" ht="15" customHeight="1" x14ac:dyDescent="0.25">
      <c r="A30" s="12">
        <v>0.77300000000000002</v>
      </c>
      <c r="B30" s="12">
        <v>0</v>
      </c>
      <c r="C30" s="16">
        <v>8.14</v>
      </c>
      <c r="D30" s="12">
        <v>0</v>
      </c>
      <c r="E30" s="16">
        <v>0.53800000000000003</v>
      </c>
      <c r="F30" s="12">
        <v>6.4950000000000001</v>
      </c>
      <c r="G30" s="13">
        <v>94.4</v>
      </c>
      <c r="H30" s="12">
        <v>4.4550000000000001</v>
      </c>
      <c r="I30" s="12">
        <v>4</v>
      </c>
      <c r="J30" s="12">
        <v>307</v>
      </c>
      <c r="K30" s="12">
        <v>21</v>
      </c>
      <c r="L30" s="12">
        <v>387.94</v>
      </c>
      <c r="M30" s="12">
        <v>12.8</v>
      </c>
      <c r="N30" s="12">
        <v>18.399999999999999</v>
      </c>
      <c r="P30" s="67" t="s">
        <v>36</v>
      </c>
      <c r="Q30" s="68">
        <f>COUNTIFS(A2:A507,"&gt;=8.983",A2:A507,"&lt;=14.481")</f>
        <v>37</v>
      </c>
      <c r="R30" s="69">
        <f t="shared" ref="R30:R32" si="0">(Q30/$Q$15)*100</f>
        <v>7.312252964426877</v>
      </c>
      <c r="AC30" s="70" t="s">
        <v>36</v>
      </c>
      <c r="AD30" s="71">
        <f>COUNTIFS(B2:B507,"&gt;=31.250",B2:B507,"&lt;=50.000")</f>
        <v>23</v>
      </c>
      <c r="AE30" s="72">
        <f>AD30/$AD$15*100</f>
        <v>4.5454545454545459</v>
      </c>
      <c r="AM30" s="70" t="s">
        <v>36</v>
      </c>
      <c r="AN30" s="73">
        <f>COUNTIFS(C2:C507,"&gt;=37,465",C2:C507,"&lt;=56,8630")</f>
        <v>0</v>
      </c>
      <c r="AO30" s="74"/>
      <c r="AV30" s="70" t="s">
        <v>36</v>
      </c>
      <c r="AW30" s="71"/>
      <c r="AX30" s="75"/>
      <c r="AY30" s="76" t="s">
        <v>36</v>
      </c>
      <c r="AZ30" s="73">
        <v>0</v>
      </c>
      <c r="BA30" s="74"/>
      <c r="BL30" s="77" t="s">
        <v>36</v>
      </c>
      <c r="BM30" s="78">
        <f>COUNTIFS(F2:F507,"&gt;=7.737",F2:F507,"&lt;=8.848")</f>
        <v>22</v>
      </c>
      <c r="BN30" s="79">
        <f>BM30/$BM$15*100</f>
        <v>4.3478260869565215</v>
      </c>
      <c r="BV30" s="77" t="s">
        <v>36</v>
      </c>
      <c r="BW30" s="80"/>
      <c r="BX30" s="81"/>
      <c r="CI30" s="77" t="s">
        <v>36</v>
      </c>
      <c r="CJ30" s="78">
        <f>COUNTIFS(H2:H507,"&gt;=9.223",H2:H507,"&lt;=14.550")</f>
        <v>6</v>
      </c>
      <c r="CK30" s="79">
        <f>CJ30/$BM$15*100</f>
        <v>1.1857707509881421</v>
      </c>
      <c r="CV30" s="77" t="s">
        <v>36</v>
      </c>
      <c r="CW30" s="80"/>
      <c r="CX30" s="81"/>
      <c r="DH30" s="77" t="s">
        <v>36</v>
      </c>
      <c r="DI30" s="80"/>
      <c r="DJ30" s="81"/>
      <c r="DT30" s="77" t="s">
        <v>36</v>
      </c>
      <c r="DU30" s="82"/>
      <c r="DV30" s="83"/>
      <c r="EF30" s="44" t="s">
        <v>34</v>
      </c>
      <c r="EG30" s="61">
        <f>COUNTIFS(L2:L507,"&gt;=344.050",L2:L507,"&lt;=396.9")</f>
        <v>430</v>
      </c>
      <c r="EH30" s="62">
        <f>EG30/$BM$15*100</f>
        <v>84.980237154150188</v>
      </c>
      <c r="ES30" s="76" t="s">
        <v>36</v>
      </c>
      <c r="ET30" s="84">
        <f>+COUNTIFS(M2:M507,"&gt;=32.090",M2:M507,"&lt;=47.188")</f>
        <v>6</v>
      </c>
      <c r="EU30" s="85">
        <f>ET30/$BM$15*100</f>
        <v>1.1857707509881421</v>
      </c>
      <c r="FE30" s="86" t="s">
        <v>36</v>
      </c>
      <c r="FF30" s="87">
        <f>COUNTIFS(N2:N507,"&gt;=37.075",N2:N507,"&lt;=49.15")</f>
        <v>21</v>
      </c>
      <c r="FG30" s="88">
        <f>FF30/$BM$15*100</f>
        <v>4.150197628458498</v>
      </c>
    </row>
    <row r="31" spans="1:163" ht="45.75" thickBot="1" x14ac:dyDescent="0.3">
      <c r="A31" s="12">
        <v>1.002</v>
      </c>
      <c r="B31" s="12">
        <v>0</v>
      </c>
      <c r="C31" s="16">
        <v>8.14</v>
      </c>
      <c r="D31" s="12">
        <v>0</v>
      </c>
      <c r="E31" s="16">
        <v>0.53800000000000003</v>
      </c>
      <c r="F31" s="12">
        <v>6.6740000000000004</v>
      </c>
      <c r="G31" s="13">
        <v>87.3</v>
      </c>
      <c r="H31" s="12">
        <v>4.2389999999999999</v>
      </c>
      <c r="I31" s="12">
        <v>4</v>
      </c>
      <c r="J31" s="12">
        <v>307</v>
      </c>
      <c r="K31" s="12">
        <v>21</v>
      </c>
      <c r="L31" s="12">
        <v>380.23</v>
      </c>
      <c r="M31" s="12">
        <v>11.98</v>
      </c>
      <c r="N31" s="12">
        <v>21</v>
      </c>
      <c r="P31" s="67"/>
      <c r="Q31" s="89"/>
      <c r="R31" s="69"/>
      <c r="AC31" s="70"/>
      <c r="AD31" s="90"/>
      <c r="AE31" s="72"/>
      <c r="AM31" s="70"/>
      <c r="AN31" s="91"/>
      <c r="AO31" s="74"/>
      <c r="AV31" s="70"/>
      <c r="AW31" s="90"/>
      <c r="AX31" s="75"/>
      <c r="AY31" s="92"/>
      <c r="AZ31" s="91"/>
      <c r="BA31" s="74"/>
      <c r="BL31" s="77"/>
      <c r="BM31" s="78"/>
      <c r="BN31" s="79"/>
      <c r="BV31" s="77"/>
      <c r="BW31" s="80"/>
      <c r="BX31" s="81"/>
      <c r="CI31" s="77"/>
      <c r="CJ31" s="78"/>
      <c r="CK31" s="79"/>
      <c r="CV31" s="77"/>
      <c r="CW31" s="80"/>
      <c r="CX31" s="81"/>
      <c r="DH31" s="77"/>
      <c r="DI31" s="80"/>
      <c r="DJ31" s="81"/>
      <c r="DT31" s="77"/>
      <c r="DU31" s="93"/>
      <c r="DV31" s="94"/>
      <c r="EF31" s="95" t="s">
        <v>36</v>
      </c>
      <c r="EG31" s="84">
        <f>COUNTIFS(L2:L507,"&gt;=427.631",L2:L507,"&lt;=459.030")</f>
        <v>0</v>
      </c>
      <c r="EH31" s="85">
        <f>EG31/$BM$15*100</f>
        <v>0</v>
      </c>
      <c r="ES31" s="92"/>
      <c r="ET31" s="96"/>
      <c r="EU31" s="97"/>
      <c r="FE31" s="98"/>
      <c r="FF31" s="99"/>
      <c r="FG31" s="100"/>
    </row>
    <row r="32" spans="1:163" ht="15.75" customHeight="1" thickBot="1" x14ac:dyDescent="0.3">
      <c r="A32" s="12">
        <v>1.131</v>
      </c>
      <c r="B32" s="12">
        <v>0</v>
      </c>
      <c r="C32" s="16">
        <v>8.14</v>
      </c>
      <c r="D32" s="12">
        <v>0</v>
      </c>
      <c r="E32" s="16">
        <v>0.53800000000000003</v>
      </c>
      <c r="F32" s="12">
        <v>5.7130000000000001</v>
      </c>
      <c r="G32" s="13">
        <v>94.1</v>
      </c>
      <c r="H32" s="12">
        <v>4.2329999999999997</v>
      </c>
      <c r="I32" s="12">
        <v>4</v>
      </c>
      <c r="J32" s="12">
        <v>307</v>
      </c>
      <c r="K32" s="12">
        <v>21</v>
      </c>
      <c r="L32" s="12">
        <v>360.17</v>
      </c>
      <c r="M32" s="12">
        <v>22.6</v>
      </c>
      <c r="N32" s="12">
        <v>12.7</v>
      </c>
      <c r="P32" s="101" t="s">
        <v>35</v>
      </c>
      <c r="Q32" s="102">
        <f>COUNTIFS(A2:A507,"&gt;=14.481")</f>
        <v>30</v>
      </c>
      <c r="R32" s="103">
        <f t="shared" si="0"/>
        <v>5.928853754940711</v>
      </c>
      <c r="AC32" s="101" t="s">
        <v>35</v>
      </c>
      <c r="AD32" s="102">
        <f>COUNTIFS(B2:B507,"&gt;=50.000")</f>
        <v>45</v>
      </c>
      <c r="AE32" s="104">
        <f>AD32/$AD$15*100</f>
        <v>8.8932806324110665</v>
      </c>
      <c r="AM32" s="101" t="s">
        <v>35</v>
      </c>
      <c r="AN32" s="105">
        <f>COUNTIFS(L2:L507,"&gt;=56,830")</f>
        <v>0</v>
      </c>
      <c r="AO32" s="106"/>
      <c r="AV32" s="101" t="s">
        <v>35</v>
      </c>
      <c r="AW32" s="102"/>
      <c r="AX32" s="107"/>
      <c r="AY32" s="101" t="s">
        <v>35</v>
      </c>
      <c r="AZ32" s="105">
        <v>0</v>
      </c>
      <c r="BA32" s="106"/>
      <c r="BL32" s="77" t="s">
        <v>39</v>
      </c>
      <c r="BM32" s="78">
        <f>COUNTIFS(F2:F507,"&gt;=3.664",F2:F507,"&lt;=4.775")</f>
        <v>7</v>
      </c>
      <c r="BN32" s="108">
        <f>BM32/$BM$15*100</f>
        <v>1.383399209486166</v>
      </c>
      <c r="BV32" s="77" t="s">
        <v>39</v>
      </c>
      <c r="BW32" s="80"/>
      <c r="BX32" s="94"/>
      <c r="CI32" s="77" t="s">
        <v>39</v>
      </c>
      <c r="CJ32" s="80"/>
      <c r="CK32" s="94"/>
      <c r="CV32" s="77" t="s">
        <v>39</v>
      </c>
      <c r="CW32" s="80"/>
      <c r="CX32" s="94"/>
      <c r="DH32" s="77" t="s">
        <v>39</v>
      </c>
      <c r="DI32" s="80"/>
      <c r="DJ32" s="94"/>
      <c r="DT32" s="77" t="s">
        <v>39</v>
      </c>
      <c r="DU32" s="109">
        <f>COUNTIFS(K2:K507,"&gt;=8.9",K2:K507,"&lt;13.6")</f>
        <v>15</v>
      </c>
      <c r="DV32" s="110">
        <f>DU32/$DU$15*100</f>
        <v>2.9644268774703555</v>
      </c>
      <c r="EF32" s="95"/>
      <c r="EG32" s="84"/>
      <c r="EH32" s="85"/>
      <c r="ES32" s="76" t="s">
        <v>39</v>
      </c>
      <c r="ET32" s="96"/>
      <c r="EU32" s="111"/>
      <c r="FE32" s="76" t="s">
        <v>39</v>
      </c>
      <c r="FF32" s="112"/>
      <c r="FG32" s="113"/>
    </row>
    <row r="33" spans="1:163" ht="60" x14ac:dyDescent="0.25">
      <c r="A33" s="12">
        <v>1.355</v>
      </c>
      <c r="B33" s="12">
        <v>0</v>
      </c>
      <c r="C33" s="16">
        <v>8.14</v>
      </c>
      <c r="D33" s="12">
        <v>0</v>
      </c>
      <c r="E33" s="16">
        <v>0.53800000000000003</v>
      </c>
      <c r="F33" s="12">
        <v>6.0720000000000001</v>
      </c>
      <c r="G33" s="13">
        <v>100</v>
      </c>
      <c r="H33" s="12">
        <v>4.1749999999999998</v>
      </c>
      <c r="I33" s="12">
        <v>4</v>
      </c>
      <c r="J33" s="12">
        <v>307</v>
      </c>
      <c r="K33" s="12">
        <v>21</v>
      </c>
      <c r="L33" s="12">
        <v>376.73</v>
      </c>
      <c r="M33" s="12">
        <v>13.04</v>
      </c>
      <c r="N33" s="12">
        <v>14.5</v>
      </c>
      <c r="BL33" s="77"/>
      <c r="BM33" s="78"/>
      <c r="BN33" s="114"/>
      <c r="BV33" s="77"/>
      <c r="BW33" s="80"/>
      <c r="BX33" s="115"/>
      <c r="CI33" s="77"/>
      <c r="CJ33" s="80"/>
      <c r="CK33" s="115"/>
      <c r="CV33" s="77"/>
      <c r="CW33" s="80"/>
      <c r="CX33" s="115"/>
      <c r="DH33" s="77"/>
      <c r="DI33" s="80"/>
      <c r="DJ33" s="115"/>
      <c r="DT33" s="77"/>
      <c r="DU33" s="109"/>
      <c r="DV33" s="116"/>
      <c r="EF33" s="95" t="s">
        <v>39</v>
      </c>
      <c r="EG33" s="84">
        <f>COUNTIFS(L2:L507,"&gt;=312.503",L2:L507,"&lt;344.05")</f>
        <v>18</v>
      </c>
      <c r="EH33" s="117">
        <f>EG33/$BM$15*100</f>
        <v>3.5573122529644272</v>
      </c>
      <c r="ES33" s="92"/>
      <c r="ET33" s="96"/>
      <c r="EU33" s="118"/>
      <c r="FE33" s="92"/>
      <c r="FF33" s="119"/>
      <c r="FG33" s="120"/>
    </row>
    <row r="34" spans="1:163" ht="15" customHeight="1" x14ac:dyDescent="0.25">
      <c r="A34" s="12">
        <v>1.3879999999999999</v>
      </c>
      <c r="B34" s="12">
        <v>0</v>
      </c>
      <c r="C34" s="16">
        <v>8.14</v>
      </c>
      <c r="D34" s="12">
        <v>0</v>
      </c>
      <c r="E34" s="16">
        <v>0.53800000000000003</v>
      </c>
      <c r="F34" s="12">
        <v>5.95</v>
      </c>
      <c r="G34" s="13">
        <v>82</v>
      </c>
      <c r="H34" s="12">
        <v>3.99</v>
      </c>
      <c r="I34" s="12">
        <v>4</v>
      </c>
      <c r="J34" s="12">
        <v>307</v>
      </c>
      <c r="K34" s="12">
        <v>21</v>
      </c>
      <c r="L34" s="12">
        <v>232.6</v>
      </c>
      <c r="M34" s="12">
        <v>27.71</v>
      </c>
      <c r="N34" s="12">
        <v>13.2</v>
      </c>
      <c r="BL34" s="121" t="s">
        <v>38</v>
      </c>
      <c r="BM34" s="122">
        <f>COUNTIFS(F1:F506,"&lt;=3.664")</f>
        <v>1</v>
      </c>
      <c r="BN34" s="123">
        <f>BM34/$BM$15*100</f>
        <v>0.19762845849802371</v>
      </c>
      <c r="BV34" s="121" t="s">
        <v>38</v>
      </c>
      <c r="BW34" s="96"/>
      <c r="BX34" s="97"/>
      <c r="CI34" s="121" t="s">
        <v>38</v>
      </c>
      <c r="CJ34" s="96"/>
      <c r="CK34" s="97"/>
      <c r="CV34" s="121" t="s">
        <v>38</v>
      </c>
      <c r="CW34" s="96"/>
      <c r="CX34" s="97"/>
      <c r="DH34" s="121" t="s">
        <v>38</v>
      </c>
      <c r="DI34" s="96"/>
      <c r="DJ34" s="97"/>
      <c r="DT34" s="121" t="s">
        <v>38</v>
      </c>
      <c r="DU34" s="124"/>
      <c r="DV34" s="118"/>
      <c r="EF34" s="95"/>
      <c r="EG34" s="84"/>
      <c r="EH34" s="125"/>
      <c r="ES34" s="121" t="s">
        <v>38</v>
      </c>
      <c r="ET34" s="96"/>
      <c r="EU34" s="97"/>
      <c r="FE34" s="121" t="s">
        <v>38</v>
      </c>
      <c r="FF34" s="126">
        <f>COUNTIFS(AK1:AK506,"&lt;=312.503")</f>
        <v>0</v>
      </c>
      <c r="FG34" s="127">
        <f>FF34/$BM$15*100</f>
        <v>0</v>
      </c>
    </row>
    <row r="35" spans="1:163" ht="15.75" thickBot="1" x14ac:dyDescent="0.3">
      <c r="A35" s="12">
        <v>1.1519999999999999</v>
      </c>
      <c r="B35" s="12">
        <v>0</v>
      </c>
      <c r="C35" s="16">
        <v>8.14</v>
      </c>
      <c r="D35" s="12">
        <v>0</v>
      </c>
      <c r="E35" s="16">
        <v>0.53800000000000003</v>
      </c>
      <c r="F35" s="12">
        <v>5.7009999999999996</v>
      </c>
      <c r="G35" s="13">
        <v>95</v>
      </c>
      <c r="H35" s="12">
        <v>3.7869999999999999</v>
      </c>
      <c r="I35" s="12">
        <v>4</v>
      </c>
      <c r="J35" s="12">
        <v>307</v>
      </c>
      <c r="K35" s="12">
        <v>21</v>
      </c>
      <c r="L35" s="12">
        <v>358.77</v>
      </c>
      <c r="M35" s="12">
        <v>18.350000000000001</v>
      </c>
      <c r="N35" s="12">
        <v>13.1</v>
      </c>
      <c r="BL35" s="128" t="s">
        <v>35</v>
      </c>
      <c r="BM35" s="105">
        <f>COUNTIFS(F2:F507,"&gt;=8.848")</f>
        <v>0</v>
      </c>
      <c r="BN35" s="129"/>
      <c r="BV35" s="128" t="s">
        <v>35</v>
      </c>
      <c r="BW35" s="105"/>
      <c r="BX35" s="129"/>
      <c r="CI35" s="128" t="s">
        <v>35</v>
      </c>
      <c r="CJ35" s="105"/>
      <c r="CK35" s="129"/>
      <c r="CV35" s="128" t="s">
        <v>35</v>
      </c>
      <c r="CW35" s="105"/>
      <c r="CX35" s="129"/>
      <c r="DH35" s="128" t="s">
        <v>35</v>
      </c>
      <c r="DI35" s="105"/>
      <c r="DJ35" s="129"/>
      <c r="DT35" s="128" t="s">
        <v>35</v>
      </c>
      <c r="DU35" s="130"/>
      <c r="DV35" s="131"/>
      <c r="EF35" s="121" t="s">
        <v>38</v>
      </c>
      <c r="EG35" s="122">
        <f>COUNTIFS(L2:L507,"&lt;=312.503")</f>
        <v>58</v>
      </c>
      <c r="EH35" s="123">
        <f>EG35/$BM$15*100</f>
        <v>11.462450592885375</v>
      </c>
      <c r="ES35" s="128" t="s">
        <v>35</v>
      </c>
      <c r="ET35" s="96"/>
      <c r="EU35" s="129"/>
      <c r="FE35" s="128" t="s">
        <v>35</v>
      </c>
      <c r="FF35" s="122">
        <f>COUNTIFS(N2:N507,"&gt;=49.15")</f>
        <v>16</v>
      </c>
      <c r="FG35" s="123">
        <f>FF35/$BM$15*100</f>
        <v>3.1620553359683794</v>
      </c>
    </row>
    <row r="36" spans="1:163" ht="15.75" thickBot="1" x14ac:dyDescent="0.3">
      <c r="A36" s="12">
        <v>1.613</v>
      </c>
      <c r="B36" s="12">
        <v>0</v>
      </c>
      <c r="C36" s="16">
        <v>8.14</v>
      </c>
      <c r="D36" s="12">
        <v>0</v>
      </c>
      <c r="E36" s="16">
        <v>0.53800000000000003</v>
      </c>
      <c r="F36" s="12">
        <v>6.0960000000000001</v>
      </c>
      <c r="G36" s="13">
        <v>96.9</v>
      </c>
      <c r="H36" s="12">
        <v>3.76</v>
      </c>
      <c r="I36" s="12">
        <v>4</v>
      </c>
      <c r="J36" s="12">
        <v>307</v>
      </c>
      <c r="K36" s="12">
        <v>21</v>
      </c>
      <c r="L36" s="12">
        <v>248.31</v>
      </c>
      <c r="M36" s="12">
        <v>20.34</v>
      </c>
      <c r="N36" s="12">
        <v>13.5</v>
      </c>
      <c r="EF36" s="128" t="s">
        <v>35</v>
      </c>
      <c r="EG36" s="122">
        <f>COUNTIFS(L2:L57,"&gt;=459.030")</f>
        <v>0</v>
      </c>
      <c r="EH36" s="129"/>
    </row>
    <row r="37" spans="1:163" x14ac:dyDescent="0.25">
      <c r="A37" s="12">
        <v>6.4000000000000001E-2</v>
      </c>
      <c r="B37" s="12">
        <v>0</v>
      </c>
      <c r="C37" s="16">
        <v>5.96</v>
      </c>
      <c r="D37" s="12">
        <v>0</v>
      </c>
      <c r="E37" s="16">
        <v>0.499</v>
      </c>
      <c r="F37" s="12">
        <v>5.9329999999999998</v>
      </c>
      <c r="G37" s="13">
        <v>68.2</v>
      </c>
      <c r="H37" s="12">
        <v>3.36</v>
      </c>
      <c r="I37" s="12">
        <v>5</v>
      </c>
      <c r="J37" s="12">
        <v>279</v>
      </c>
      <c r="K37" s="12">
        <v>19.2</v>
      </c>
      <c r="L37" s="12">
        <v>396.9</v>
      </c>
      <c r="M37" s="12">
        <v>9.68</v>
      </c>
      <c r="N37" s="12">
        <v>18.899999999999999</v>
      </c>
    </row>
    <row r="38" spans="1:163" x14ac:dyDescent="0.25">
      <c r="A38" s="12">
        <v>9.7000000000000003E-2</v>
      </c>
      <c r="B38" s="12">
        <v>0</v>
      </c>
      <c r="C38" s="16">
        <v>5.96</v>
      </c>
      <c r="D38" s="12">
        <v>0</v>
      </c>
      <c r="E38" s="16">
        <v>0.499</v>
      </c>
      <c r="F38" s="12">
        <v>5.8410000000000002</v>
      </c>
      <c r="G38" s="13">
        <v>61.4</v>
      </c>
      <c r="H38" s="12">
        <v>3.3780000000000001</v>
      </c>
      <c r="I38" s="12">
        <v>5</v>
      </c>
      <c r="J38" s="12">
        <v>279</v>
      </c>
      <c r="K38" s="12">
        <v>19.2</v>
      </c>
      <c r="L38" s="12">
        <v>377.56</v>
      </c>
      <c r="M38" s="12">
        <v>11.41</v>
      </c>
      <c r="N38" s="12">
        <v>20</v>
      </c>
    </row>
    <row r="39" spans="1:163" x14ac:dyDescent="0.25">
      <c r="A39" s="12">
        <v>0.08</v>
      </c>
      <c r="B39" s="12">
        <v>0</v>
      </c>
      <c r="C39" s="16">
        <v>5.96</v>
      </c>
      <c r="D39" s="12">
        <v>0</v>
      </c>
      <c r="E39" s="16">
        <v>0.499</v>
      </c>
      <c r="F39" s="12">
        <v>5.85</v>
      </c>
      <c r="G39" s="13">
        <v>41.5</v>
      </c>
      <c r="H39" s="12">
        <v>3.9340000000000002</v>
      </c>
      <c r="I39" s="12">
        <v>5</v>
      </c>
      <c r="J39" s="12">
        <v>279</v>
      </c>
      <c r="K39" s="12">
        <v>19.2</v>
      </c>
      <c r="L39" s="12">
        <v>396.9</v>
      </c>
      <c r="M39" s="12">
        <v>8.77</v>
      </c>
      <c r="N39" s="12">
        <v>21</v>
      </c>
    </row>
    <row r="40" spans="1:163" x14ac:dyDescent="0.25">
      <c r="A40" s="12">
        <v>0.17499999999999999</v>
      </c>
      <c r="B40" s="12">
        <v>0</v>
      </c>
      <c r="C40" s="16">
        <v>5.96</v>
      </c>
      <c r="D40" s="12">
        <v>0</v>
      </c>
      <c r="E40" s="16">
        <v>0.499</v>
      </c>
      <c r="F40" s="12">
        <v>5.9660000000000002</v>
      </c>
      <c r="G40" s="13">
        <v>30.2</v>
      </c>
      <c r="H40" s="12">
        <v>3.847</v>
      </c>
      <c r="I40" s="12">
        <v>5</v>
      </c>
      <c r="J40" s="12">
        <v>279</v>
      </c>
      <c r="K40" s="12">
        <v>19.2</v>
      </c>
      <c r="L40" s="12">
        <v>393.43</v>
      </c>
      <c r="M40" s="12">
        <v>10.130000000000001</v>
      </c>
      <c r="N40" s="12">
        <v>24.7</v>
      </c>
    </row>
    <row r="41" spans="1:163" x14ac:dyDescent="0.25">
      <c r="A41" s="12">
        <v>2.8000000000000001E-2</v>
      </c>
      <c r="B41" s="12">
        <v>75</v>
      </c>
      <c r="C41" s="16">
        <v>2.95</v>
      </c>
      <c r="D41" s="12">
        <v>0</v>
      </c>
      <c r="E41" s="16">
        <v>0.42799999999999999</v>
      </c>
      <c r="F41" s="12">
        <v>6.5949999999999998</v>
      </c>
      <c r="G41" s="13">
        <v>21.8</v>
      </c>
      <c r="H41" s="12">
        <v>5.4009999999999998</v>
      </c>
      <c r="I41" s="12">
        <v>3</v>
      </c>
      <c r="J41" s="12">
        <v>252</v>
      </c>
      <c r="K41" s="12">
        <v>18.3</v>
      </c>
      <c r="L41" s="12">
        <v>395.63</v>
      </c>
      <c r="M41" s="12">
        <v>4.32</v>
      </c>
      <c r="N41" s="12">
        <v>30.8</v>
      </c>
    </row>
    <row r="42" spans="1:163" x14ac:dyDescent="0.25">
      <c r="A42" s="12">
        <v>3.4000000000000002E-2</v>
      </c>
      <c r="B42" s="12">
        <v>75</v>
      </c>
      <c r="C42" s="16">
        <v>2.95</v>
      </c>
      <c r="D42" s="12">
        <v>0</v>
      </c>
      <c r="E42" s="16">
        <v>0.42799999999999999</v>
      </c>
      <c r="F42" s="12">
        <v>7.024</v>
      </c>
      <c r="G42" s="13">
        <v>15.8</v>
      </c>
      <c r="H42" s="12">
        <v>5.4009999999999998</v>
      </c>
      <c r="I42" s="12">
        <v>3</v>
      </c>
      <c r="J42" s="12">
        <v>252</v>
      </c>
      <c r="K42" s="12">
        <v>18.3</v>
      </c>
      <c r="L42" s="12">
        <v>395.62</v>
      </c>
      <c r="M42" s="12">
        <v>1.98</v>
      </c>
      <c r="N42" s="12">
        <v>34.9</v>
      </c>
    </row>
    <row r="43" spans="1:163" x14ac:dyDescent="0.25">
      <c r="A43" s="12">
        <v>0.127</v>
      </c>
      <c r="B43" s="12">
        <v>0</v>
      </c>
      <c r="C43" s="16">
        <v>6.91</v>
      </c>
      <c r="D43" s="12">
        <v>0</v>
      </c>
      <c r="E43" s="16">
        <v>0.44800000000000001</v>
      </c>
      <c r="F43" s="12">
        <v>6.77</v>
      </c>
      <c r="G43" s="13">
        <v>2.9</v>
      </c>
      <c r="H43" s="12">
        <v>5.7210000000000001</v>
      </c>
      <c r="I43" s="12">
        <v>3</v>
      </c>
      <c r="J43" s="12">
        <v>233</v>
      </c>
      <c r="K43" s="12">
        <v>17.899999999999999</v>
      </c>
      <c r="L43" s="12">
        <v>385.41</v>
      </c>
      <c r="M43" s="12">
        <v>4.84</v>
      </c>
      <c r="N43" s="12">
        <v>26.6</v>
      </c>
    </row>
    <row r="44" spans="1:163" x14ac:dyDescent="0.25">
      <c r="A44" s="12">
        <v>0.14099999999999999</v>
      </c>
      <c r="B44" s="12">
        <v>0</v>
      </c>
      <c r="C44" s="16">
        <v>6.91</v>
      </c>
      <c r="D44" s="12">
        <v>0</v>
      </c>
      <c r="E44" s="16">
        <v>0.44800000000000001</v>
      </c>
      <c r="F44" s="12">
        <v>6.1689999999999996</v>
      </c>
      <c r="G44" s="13">
        <v>6.6</v>
      </c>
      <c r="H44" s="12">
        <v>5.7210000000000001</v>
      </c>
      <c r="I44" s="12">
        <v>3</v>
      </c>
      <c r="J44" s="12">
        <v>233</v>
      </c>
      <c r="K44" s="12">
        <v>17.899999999999999</v>
      </c>
      <c r="L44" s="12">
        <v>383.37</v>
      </c>
      <c r="M44" s="12">
        <v>5.81</v>
      </c>
      <c r="N44" s="12">
        <v>25.3</v>
      </c>
    </row>
    <row r="45" spans="1:163" x14ac:dyDescent="0.25">
      <c r="A45" s="12">
        <v>0.159</v>
      </c>
      <c r="B45" s="12">
        <v>0</v>
      </c>
      <c r="C45" s="16">
        <v>6.91</v>
      </c>
      <c r="D45" s="12">
        <v>0</v>
      </c>
      <c r="E45" s="16">
        <v>0.44800000000000001</v>
      </c>
      <c r="F45" s="12">
        <v>6.2110000000000003</v>
      </c>
      <c r="G45" s="13">
        <v>6.5</v>
      </c>
      <c r="H45" s="12">
        <v>5.7210000000000001</v>
      </c>
      <c r="I45" s="12">
        <v>3</v>
      </c>
      <c r="J45" s="12">
        <v>233</v>
      </c>
      <c r="K45" s="12">
        <v>17.899999999999999</v>
      </c>
      <c r="L45" s="12">
        <v>394.46</v>
      </c>
      <c r="M45" s="12">
        <v>7.44</v>
      </c>
      <c r="N45" s="12">
        <v>24.7</v>
      </c>
    </row>
    <row r="46" spans="1:163" x14ac:dyDescent="0.25">
      <c r="A46" s="12">
        <v>0.123</v>
      </c>
      <c r="B46" s="12">
        <v>0</v>
      </c>
      <c r="C46" s="16">
        <v>6.91</v>
      </c>
      <c r="D46" s="12">
        <v>0</v>
      </c>
      <c r="E46" s="16">
        <v>0.44800000000000001</v>
      </c>
      <c r="F46" s="12">
        <v>6.069</v>
      </c>
      <c r="G46" s="13">
        <v>40</v>
      </c>
      <c r="H46" s="12">
        <v>5.7210000000000001</v>
      </c>
      <c r="I46" s="12">
        <v>3</v>
      </c>
      <c r="J46" s="12">
        <v>233</v>
      </c>
      <c r="K46" s="12">
        <v>17.899999999999999</v>
      </c>
      <c r="L46" s="12">
        <v>389.39</v>
      </c>
      <c r="M46" s="12">
        <v>9.5500000000000007</v>
      </c>
      <c r="N46" s="12">
        <v>21.2</v>
      </c>
    </row>
    <row r="47" spans="1:163" x14ac:dyDescent="0.25">
      <c r="A47" s="12">
        <v>0.17100000000000001</v>
      </c>
      <c r="B47" s="12">
        <v>0</v>
      </c>
      <c r="C47" s="16">
        <v>6.91</v>
      </c>
      <c r="D47" s="12">
        <v>0</v>
      </c>
      <c r="E47" s="16">
        <v>0.44800000000000001</v>
      </c>
      <c r="F47" s="12">
        <v>5.6820000000000004</v>
      </c>
      <c r="G47" s="13">
        <v>33.799999999999997</v>
      </c>
      <c r="H47" s="12">
        <v>5.0999999999999996</v>
      </c>
      <c r="I47" s="12">
        <v>3</v>
      </c>
      <c r="J47" s="12">
        <v>233</v>
      </c>
      <c r="K47" s="12">
        <v>17.899999999999999</v>
      </c>
      <c r="L47" s="12">
        <v>396.9</v>
      </c>
      <c r="M47" s="12">
        <v>10.210000000000001</v>
      </c>
      <c r="N47" s="12">
        <v>19.3</v>
      </c>
    </row>
    <row r="48" spans="1:163" x14ac:dyDescent="0.25">
      <c r="A48" s="12">
        <v>0.188</v>
      </c>
      <c r="B48" s="12">
        <v>0</v>
      </c>
      <c r="C48" s="16">
        <v>6.91</v>
      </c>
      <c r="D48" s="12">
        <v>0</v>
      </c>
      <c r="E48" s="16">
        <v>0.44800000000000001</v>
      </c>
      <c r="F48" s="12">
        <v>5.7859999999999996</v>
      </c>
      <c r="G48" s="13">
        <v>33.299999999999997</v>
      </c>
      <c r="H48" s="12">
        <v>5.0999999999999996</v>
      </c>
      <c r="I48" s="12">
        <v>3</v>
      </c>
      <c r="J48" s="12">
        <v>233</v>
      </c>
      <c r="K48" s="12">
        <v>17.899999999999999</v>
      </c>
      <c r="L48" s="12">
        <v>396.9</v>
      </c>
      <c r="M48" s="12">
        <v>14.15</v>
      </c>
      <c r="N48" s="12">
        <v>20</v>
      </c>
    </row>
    <row r="49" spans="1:14" x14ac:dyDescent="0.25">
      <c r="A49" s="12">
        <v>0.22900000000000001</v>
      </c>
      <c r="B49" s="12">
        <v>0</v>
      </c>
      <c r="C49" s="16">
        <v>6.91</v>
      </c>
      <c r="D49" s="12">
        <v>0</v>
      </c>
      <c r="E49" s="16">
        <v>0.44800000000000001</v>
      </c>
      <c r="F49" s="12">
        <v>6.03</v>
      </c>
      <c r="G49" s="13">
        <v>85.5</v>
      </c>
      <c r="H49" s="12">
        <v>5.6890000000000001</v>
      </c>
      <c r="I49" s="12">
        <v>3</v>
      </c>
      <c r="J49" s="12">
        <v>233</v>
      </c>
      <c r="K49" s="12">
        <v>17.899999999999999</v>
      </c>
      <c r="L49" s="12">
        <v>392.74</v>
      </c>
      <c r="M49" s="12">
        <v>18.8</v>
      </c>
      <c r="N49" s="12">
        <v>16.600000000000001</v>
      </c>
    </row>
    <row r="50" spans="1:14" x14ac:dyDescent="0.25">
      <c r="A50" s="12">
        <v>0.254</v>
      </c>
      <c r="B50" s="12">
        <v>0</v>
      </c>
      <c r="C50" s="16">
        <v>6.91</v>
      </c>
      <c r="D50" s="12">
        <v>0</v>
      </c>
      <c r="E50" s="16">
        <v>0.44800000000000001</v>
      </c>
      <c r="F50" s="12">
        <v>5.399</v>
      </c>
      <c r="G50" s="13">
        <v>95.3</v>
      </c>
      <c r="H50" s="12">
        <v>5.87</v>
      </c>
      <c r="I50" s="12">
        <v>3</v>
      </c>
      <c r="J50" s="12">
        <v>233</v>
      </c>
      <c r="K50" s="12">
        <v>17.899999999999999</v>
      </c>
      <c r="L50" s="12">
        <v>396.9</v>
      </c>
      <c r="M50" s="12">
        <v>30.81</v>
      </c>
      <c r="N50" s="12">
        <v>14.4</v>
      </c>
    </row>
    <row r="51" spans="1:14" x14ac:dyDescent="0.25">
      <c r="A51" s="12">
        <v>0.22</v>
      </c>
      <c r="B51" s="12">
        <v>0</v>
      </c>
      <c r="C51" s="16">
        <v>6.91</v>
      </c>
      <c r="D51" s="12">
        <v>0</v>
      </c>
      <c r="E51" s="16">
        <v>0.44800000000000001</v>
      </c>
      <c r="F51" s="12">
        <v>5.6020000000000003</v>
      </c>
      <c r="G51" s="13">
        <v>62</v>
      </c>
      <c r="H51" s="12">
        <v>6.0880000000000001</v>
      </c>
      <c r="I51" s="12">
        <v>3</v>
      </c>
      <c r="J51" s="12">
        <v>233</v>
      </c>
      <c r="K51" s="12">
        <v>17.899999999999999</v>
      </c>
      <c r="L51" s="12">
        <v>396.9</v>
      </c>
      <c r="M51" s="12">
        <v>16.2</v>
      </c>
      <c r="N51" s="12">
        <v>19.399999999999999</v>
      </c>
    </row>
    <row r="52" spans="1:14" x14ac:dyDescent="0.25">
      <c r="A52" s="12">
        <v>8.8999999999999996E-2</v>
      </c>
      <c r="B52" s="12">
        <v>21</v>
      </c>
      <c r="C52" s="16">
        <v>5.64</v>
      </c>
      <c r="D52" s="12">
        <v>0</v>
      </c>
      <c r="E52" s="16">
        <v>0.439</v>
      </c>
      <c r="F52" s="12">
        <v>5.9630000000000001</v>
      </c>
      <c r="G52" s="13">
        <v>45.7</v>
      </c>
      <c r="H52" s="12">
        <v>6.8150000000000004</v>
      </c>
      <c r="I52" s="12">
        <v>4</v>
      </c>
      <c r="J52" s="12">
        <v>243</v>
      </c>
      <c r="K52" s="12">
        <v>16.8</v>
      </c>
      <c r="L52" s="12">
        <v>395.56</v>
      </c>
      <c r="M52" s="12">
        <v>13.45</v>
      </c>
      <c r="N52" s="12">
        <v>19.7</v>
      </c>
    </row>
    <row r="53" spans="1:14" x14ac:dyDescent="0.25">
      <c r="A53" s="12">
        <v>4.2999999999999997E-2</v>
      </c>
      <c r="B53" s="12">
        <v>21</v>
      </c>
      <c r="C53" s="16">
        <v>5.64</v>
      </c>
      <c r="D53" s="12">
        <v>0</v>
      </c>
      <c r="E53" s="16">
        <v>0.439</v>
      </c>
      <c r="F53" s="12">
        <v>6.1150000000000002</v>
      </c>
      <c r="G53" s="13">
        <v>63</v>
      </c>
      <c r="H53" s="12">
        <v>6.8150000000000004</v>
      </c>
      <c r="I53" s="12">
        <v>4</v>
      </c>
      <c r="J53" s="12">
        <v>243</v>
      </c>
      <c r="K53" s="12">
        <v>16.8</v>
      </c>
      <c r="L53" s="12">
        <v>393.97</v>
      </c>
      <c r="M53" s="12">
        <v>9.43</v>
      </c>
      <c r="N53" s="12">
        <v>20.5</v>
      </c>
    </row>
    <row r="54" spans="1:14" x14ac:dyDescent="0.25">
      <c r="A54" s="12">
        <v>5.3999999999999999E-2</v>
      </c>
      <c r="B54" s="12">
        <v>21</v>
      </c>
      <c r="C54" s="16">
        <v>5.64</v>
      </c>
      <c r="D54" s="12">
        <v>0</v>
      </c>
      <c r="E54" s="16">
        <v>0.439</v>
      </c>
      <c r="F54" s="12">
        <v>6.5110000000000001</v>
      </c>
      <c r="G54" s="13">
        <v>21.1</v>
      </c>
      <c r="H54" s="12">
        <v>6.8150000000000004</v>
      </c>
      <c r="I54" s="12">
        <v>4</v>
      </c>
      <c r="J54" s="12">
        <v>243</v>
      </c>
      <c r="K54" s="12">
        <v>16.8</v>
      </c>
      <c r="L54" s="12">
        <v>396.9</v>
      </c>
      <c r="M54" s="12">
        <v>5.28</v>
      </c>
      <c r="N54" s="12">
        <v>25</v>
      </c>
    </row>
    <row r="55" spans="1:14" x14ac:dyDescent="0.25">
      <c r="A55" s="12">
        <v>0.05</v>
      </c>
      <c r="B55" s="12">
        <v>21</v>
      </c>
      <c r="C55" s="16">
        <v>5.64</v>
      </c>
      <c r="D55" s="12">
        <v>0</v>
      </c>
      <c r="E55" s="16">
        <v>0.439</v>
      </c>
      <c r="F55" s="12">
        <v>5.9980000000000002</v>
      </c>
      <c r="G55" s="13">
        <v>21.4</v>
      </c>
      <c r="H55" s="12">
        <v>6.8150000000000004</v>
      </c>
      <c r="I55" s="12">
        <v>4</v>
      </c>
      <c r="J55" s="12">
        <v>243</v>
      </c>
      <c r="K55" s="12">
        <v>16.8</v>
      </c>
      <c r="L55" s="12">
        <v>396.9</v>
      </c>
      <c r="M55" s="12">
        <v>8.43</v>
      </c>
      <c r="N55" s="12">
        <v>23.4</v>
      </c>
    </row>
    <row r="56" spans="1:14" x14ac:dyDescent="0.25">
      <c r="A56" s="12">
        <v>1.4E-2</v>
      </c>
      <c r="B56" s="12">
        <v>75</v>
      </c>
      <c r="C56" s="16">
        <v>4</v>
      </c>
      <c r="D56" s="12">
        <v>0</v>
      </c>
      <c r="E56" s="16">
        <v>0.41</v>
      </c>
      <c r="F56" s="12">
        <v>5.8879999999999999</v>
      </c>
      <c r="G56" s="13">
        <v>47.6</v>
      </c>
      <c r="H56" s="12">
        <v>7.32</v>
      </c>
      <c r="I56" s="12">
        <v>3</v>
      </c>
      <c r="J56" s="12">
        <v>469</v>
      </c>
      <c r="K56" s="12">
        <v>21.1</v>
      </c>
      <c r="L56" s="12">
        <v>396.9</v>
      </c>
      <c r="M56" s="12">
        <v>14.8</v>
      </c>
      <c r="N56" s="12">
        <v>18.899999999999999</v>
      </c>
    </row>
    <row r="57" spans="1:14" x14ac:dyDescent="0.25">
      <c r="A57" s="12">
        <v>1.2999999999999999E-2</v>
      </c>
      <c r="B57" s="12">
        <v>90</v>
      </c>
      <c r="C57" s="16">
        <v>1.22</v>
      </c>
      <c r="D57" s="12">
        <v>0</v>
      </c>
      <c r="E57" s="16">
        <v>0.40300000000000002</v>
      </c>
      <c r="F57" s="12">
        <v>7.2489999999999997</v>
      </c>
      <c r="G57" s="13">
        <v>21.9</v>
      </c>
      <c r="H57" s="12">
        <v>8.6969999999999992</v>
      </c>
      <c r="I57" s="12">
        <v>5</v>
      </c>
      <c r="J57" s="12">
        <v>226</v>
      </c>
      <c r="K57" s="12">
        <v>17.899999999999999</v>
      </c>
      <c r="L57" s="12">
        <v>395.93</v>
      </c>
      <c r="M57" s="12">
        <v>4.8099999999999996</v>
      </c>
      <c r="N57" s="12">
        <v>35.4</v>
      </c>
    </row>
    <row r="58" spans="1:14" x14ac:dyDescent="0.25">
      <c r="A58" s="12">
        <v>2.1000000000000001E-2</v>
      </c>
      <c r="B58" s="12">
        <v>85</v>
      </c>
      <c r="C58" s="16">
        <v>0.74</v>
      </c>
      <c r="D58" s="12">
        <v>0</v>
      </c>
      <c r="E58" s="16">
        <v>0.41</v>
      </c>
      <c r="F58" s="12">
        <v>6.383</v>
      </c>
      <c r="G58" s="13">
        <v>35.700000000000003</v>
      </c>
      <c r="H58" s="12">
        <v>9.1880000000000006</v>
      </c>
      <c r="I58" s="12">
        <v>2</v>
      </c>
      <c r="J58" s="12">
        <v>313</v>
      </c>
      <c r="K58" s="12">
        <v>17.3</v>
      </c>
      <c r="L58" s="12">
        <v>396.9</v>
      </c>
      <c r="M58" s="12">
        <v>5.77</v>
      </c>
      <c r="N58" s="12">
        <v>24.7</v>
      </c>
    </row>
    <row r="59" spans="1:14" x14ac:dyDescent="0.25">
      <c r="A59" s="12">
        <v>1.4E-2</v>
      </c>
      <c r="B59" s="12">
        <v>100</v>
      </c>
      <c r="C59" s="16">
        <v>1.32</v>
      </c>
      <c r="D59" s="12">
        <v>0</v>
      </c>
      <c r="E59" s="16">
        <v>0.41099999999999998</v>
      </c>
      <c r="F59" s="12">
        <v>6.8159999999999998</v>
      </c>
      <c r="G59" s="13">
        <v>40.5</v>
      </c>
      <c r="H59" s="12">
        <v>8.3249999999999993</v>
      </c>
      <c r="I59" s="12">
        <v>5</v>
      </c>
      <c r="J59" s="12">
        <v>256</v>
      </c>
      <c r="K59" s="12">
        <v>15.1</v>
      </c>
      <c r="L59" s="12">
        <v>392.9</v>
      </c>
      <c r="M59" s="12">
        <v>3.95</v>
      </c>
      <c r="N59" s="12">
        <v>31.6</v>
      </c>
    </row>
    <row r="60" spans="1:14" x14ac:dyDescent="0.25">
      <c r="A60" s="12">
        <v>0.154</v>
      </c>
      <c r="B60" s="12">
        <v>25</v>
      </c>
      <c r="C60" s="16">
        <v>5.13</v>
      </c>
      <c r="D60" s="12">
        <v>0</v>
      </c>
      <c r="E60" s="16">
        <v>0.45300000000000001</v>
      </c>
      <c r="F60" s="12">
        <v>6.1449999999999996</v>
      </c>
      <c r="G60" s="13">
        <v>29.2</v>
      </c>
      <c r="H60" s="12">
        <v>7.8150000000000004</v>
      </c>
      <c r="I60" s="12">
        <v>8</v>
      </c>
      <c r="J60" s="12">
        <v>284</v>
      </c>
      <c r="K60" s="12">
        <v>19.7</v>
      </c>
      <c r="L60" s="12">
        <v>390.68</v>
      </c>
      <c r="M60" s="12">
        <v>6.86</v>
      </c>
      <c r="N60" s="12">
        <v>23.3</v>
      </c>
    </row>
    <row r="61" spans="1:14" x14ac:dyDescent="0.25">
      <c r="A61" s="12">
        <v>0.10299999999999999</v>
      </c>
      <c r="B61" s="12">
        <v>25</v>
      </c>
      <c r="C61" s="16">
        <v>5.13</v>
      </c>
      <c r="D61" s="12">
        <v>0</v>
      </c>
      <c r="E61" s="16">
        <v>0.45300000000000001</v>
      </c>
      <c r="F61" s="12">
        <v>5.9269999999999996</v>
      </c>
      <c r="G61" s="13">
        <v>47.2</v>
      </c>
      <c r="H61" s="12">
        <v>6.9320000000000004</v>
      </c>
      <c r="I61" s="12">
        <v>8</v>
      </c>
      <c r="J61" s="12">
        <v>284</v>
      </c>
      <c r="K61" s="12">
        <v>19.7</v>
      </c>
      <c r="L61" s="12">
        <v>396.9</v>
      </c>
      <c r="M61" s="12">
        <v>9.2200000000000006</v>
      </c>
      <c r="N61" s="12">
        <v>19.600000000000001</v>
      </c>
    </row>
    <row r="62" spans="1:14" x14ac:dyDescent="0.25">
      <c r="A62" s="12">
        <v>0.14899999999999999</v>
      </c>
      <c r="B62" s="12">
        <v>25</v>
      </c>
      <c r="C62" s="16">
        <v>5.13</v>
      </c>
      <c r="D62" s="12">
        <v>0</v>
      </c>
      <c r="E62" s="16">
        <v>0.45300000000000001</v>
      </c>
      <c r="F62" s="12">
        <v>5.7409999999999997</v>
      </c>
      <c r="G62" s="13">
        <v>66.2</v>
      </c>
      <c r="H62" s="12">
        <v>7.2249999999999996</v>
      </c>
      <c r="I62" s="12">
        <v>8</v>
      </c>
      <c r="J62" s="12">
        <v>284</v>
      </c>
      <c r="K62" s="12">
        <v>19.7</v>
      </c>
      <c r="L62" s="12">
        <v>395.11</v>
      </c>
      <c r="M62" s="12">
        <v>13.15</v>
      </c>
      <c r="N62" s="12">
        <v>18.7</v>
      </c>
    </row>
    <row r="63" spans="1:14" x14ac:dyDescent="0.25">
      <c r="A63" s="12">
        <v>0.17199999999999999</v>
      </c>
      <c r="B63" s="12">
        <v>25</v>
      </c>
      <c r="C63" s="16">
        <v>5.13</v>
      </c>
      <c r="D63" s="12">
        <v>0</v>
      </c>
      <c r="E63" s="16">
        <v>0.45300000000000001</v>
      </c>
      <c r="F63" s="12">
        <v>5.9660000000000002</v>
      </c>
      <c r="G63" s="13">
        <v>93.4</v>
      </c>
      <c r="H63" s="12">
        <v>6.819</v>
      </c>
      <c r="I63" s="12">
        <v>8</v>
      </c>
      <c r="J63" s="12">
        <v>284</v>
      </c>
      <c r="K63" s="12">
        <v>19.7</v>
      </c>
      <c r="L63" s="12">
        <v>378.08</v>
      </c>
      <c r="M63" s="12">
        <v>14.44</v>
      </c>
      <c r="N63" s="12">
        <v>16</v>
      </c>
    </row>
    <row r="64" spans="1:14" x14ac:dyDescent="0.25">
      <c r="A64" s="12">
        <v>0.11</v>
      </c>
      <c r="B64" s="12">
        <v>25</v>
      </c>
      <c r="C64" s="16">
        <v>5.13</v>
      </c>
      <c r="D64" s="12">
        <v>0</v>
      </c>
      <c r="E64" s="16">
        <v>0.45300000000000001</v>
      </c>
      <c r="F64" s="12">
        <v>6.4560000000000004</v>
      </c>
      <c r="G64" s="13">
        <v>67.8</v>
      </c>
      <c r="H64" s="12">
        <v>7.226</v>
      </c>
      <c r="I64" s="12">
        <v>8</v>
      </c>
      <c r="J64" s="12">
        <v>284</v>
      </c>
      <c r="K64" s="12">
        <v>19.7</v>
      </c>
      <c r="L64" s="12">
        <v>396.9</v>
      </c>
      <c r="M64" s="12">
        <v>6.73</v>
      </c>
      <c r="N64" s="12">
        <v>22.2</v>
      </c>
    </row>
    <row r="65" spans="1:14" x14ac:dyDescent="0.25">
      <c r="A65" s="12">
        <v>0.126</v>
      </c>
      <c r="B65" s="12">
        <v>25</v>
      </c>
      <c r="C65" s="16">
        <v>5.13</v>
      </c>
      <c r="D65" s="12">
        <v>0</v>
      </c>
      <c r="E65" s="16">
        <v>0.45300000000000001</v>
      </c>
      <c r="F65" s="12">
        <v>6.7619999999999996</v>
      </c>
      <c r="G65" s="13">
        <v>43.4</v>
      </c>
      <c r="H65" s="12">
        <v>7.9809999999999999</v>
      </c>
      <c r="I65" s="12">
        <v>8</v>
      </c>
      <c r="J65" s="12">
        <v>284</v>
      </c>
      <c r="K65" s="12">
        <v>19.7</v>
      </c>
      <c r="L65" s="12">
        <v>395.58</v>
      </c>
      <c r="M65" s="12">
        <v>9.5</v>
      </c>
      <c r="N65" s="12">
        <v>25</v>
      </c>
    </row>
    <row r="66" spans="1:14" x14ac:dyDescent="0.25">
      <c r="A66" s="12">
        <v>0.02</v>
      </c>
      <c r="B66" s="12">
        <v>17.5</v>
      </c>
      <c r="C66" s="16">
        <v>1.38</v>
      </c>
      <c r="D66" s="12">
        <v>0</v>
      </c>
      <c r="E66" s="16">
        <v>0.41599999999999998</v>
      </c>
      <c r="F66" s="12">
        <v>7.1040000000000001</v>
      </c>
      <c r="G66" s="13">
        <v>59.5</v>
      </c>
      <c r="H66" s="12">
        <v>9.2230000000000008</v>
      </c>
      <c r="I66" s="12">
        <v>3</v>
      </c>
      <c r="J66" s="12">
        <v>216</v>
      </c>
      <c r="K66" s="12">
        <v>18.600000000000001</v>
      </c>
      <c r="L66" s="12">
        <v>393.24</v>
      </c>
      <c r="M66" s="12">
        <v>8.0500000000000007</v>
      </c>
      <c r="N66" s="12">
        <v>33</v>
      </c>
    </row>
    <row r="67" spans="1:14" x14ac:dyDescent="0.25">
      <c r="A67" s="12">
        <v>3.5999999999999997E-2</v>
      </c>
      <c r="B67" s="12">
        <v>80</v>
      </c>
      <c r="C67" s="16">
        <v>3.37</v>
      </c>
      <c r="D67" s="12">
        <v>0</v>
      </c>
      <c r="E67" s="16">
        <v>0.39800000000000002</v>
      </c>
      <c r="F67" s="12">
        <v>6.29</v>
      </c>
      <c r="G67" s="13">
        <v>17.8</v>
      </c>
      <c r="H67" s="12">
        <v>6.6109999999999998</v>
      </c>
      <c r="I67" s="12">
        <v>4</v>
      </c>
      <c r="J67" s="12">
        <v>337</v>
      </c>
      <c r="K67" s="12">
        <v>16.100000000000001</v>
      </c>
      <c r="L67" s="12">
        <v>396.9</v>
      </c>
      <c r="M67" s="12">
        <v>4.67</v>
      </c>
      <c r="N67" s="12">
        <v>23.5</v>
      </c>
    </row>
    <row r="68" spans="1:14" x14ac:dyDescent="0.25">
      <c r="A68" s="12">
        <v>4.3999999999999997E-2</v>
      </c>
      <c r="B68" s="12">
        <v>80</v>
      </c>
      <c r="C68" s="16">
        <v>3.37</v>
      </c>
      <c r="D68" s="12">
        <v>0</v>
      </c>
      <c r="E68" s="16">
        <v>0.39800000000000002</v>
      </c>
      <c r="F68" s="12">
        <v>5.7869999999999999</v>
      </c>
      <c r="G68" s="13">
        <v>31.1</v>
      </c>
      <c r="H68" s="12">
        <v>6.6109999999999998</v>
      </c>
      <c r="I68" s="12">
        <v>4</v>
      </c>
      <c r="J68" s="12">
        <v>337</v>
      </c>
      <c r="K68" s="12">
        <v>16.100000000000001</v>
      </c>
      <c r="L68" s="12">
        <v>396.9</v>
      </c>
      <c r="M68" s="12">
        <v>10.24</v>
      </c>
      <c r="N68" s="12">
        <v>19.399999999999999</v>
      </c>
    </row>
    <row r="69" spans="1:14" x14ac:dyDescent="0.25">
      <c r="A69" s="12">
        <v>5.8000000000000003E-2</v>
      </c>
      <c r="B69" s="12">
        <v>12.5</v>
      </c>
      <c r="C69" s="16">
        <v>6.07</v>
      </c>
      <c r="D69" s="12">
        <v>0</v>
      </c>
      <c r="E69" s="16">
        <v>0.40899999999999997</v>
      </c>
      <c r="F69" s="12">
        <v>5.8780000000000001</v>
      </c>
      <c r="G69" s="13">
        <v>21.4</v>
      </c>
      <c r="H69" s="12">
        <v>6.4980000000000002</v>
      </c>
      <c r="I69" s="12">
        <v>4</v>
      </c>
      <c r="J69" s="12">
        <v>345</v>
      </c>
      <c r="K69" s="12">
        <v>18.899999999999999</v>
      </c>
      <c r="L69" s="12">
        <v>396.21</v>
      </c>
      <c r="M69" s="12">
        <v>8.1</v>
      </c>
      <c r="N69" s="12">
        <v>22</v>
      </c>
    </row>
    <row r="70" spans="1:14" x14ac:dyDescent="0.25">
      <c r="A70" s="12">
        <v>0.13600000000000001</v>
      </c>
      <c r="B70" s="12">
        <v>12.5</v>
      </c>
      <c r="C70" s="16">
        <v>6.07</v>
      </c>
      <c r="D70" s="12">
        <v>0</v>
      </c>
      <c r="E70" s="16">
        <v>0.40899999999999997</v>
      </c>
      <c r="F70" s="12">
        <v>5.5940000000000003</v>
      </c>
      <c r="G70" s="13">
        <v>36.799999999999997</v>
      </c>
      <c r="H70" s="12">
        <v>6.4980000000000002</v>
      </c>
      <c r="I70" s="12">
        <v>4</v>
      </c>
      <c r="J70" s="12">
        <v>345</v>
      </c>
      <c r="K70" s="12">
        <v>18.899999999999999</v>
      </c>
      <c r="L70" s="12">
        <v>396.9</v>
      </c>
      <c r="M70" s="12">
        <v>13.09</v>
      </c>
      <c r="N70" s="12">
        <v>17.399999999999999</v>
      </c>
    </row>
    <row r="71" spans="1:14" x14ac:dyDescent="0.25">
      <c r="A71" s="12">
        <v>0.128</v>
      </c>
      <c r="B71" s="12">
        <v>12.5</v>
      </c>
      <c r="C71" s="16">
        <v>6.07</v>
      </c>
      <c r="D71" s="12">
        <v>0</v>
      </c>
      <c r="E71" s="16">
        <v>0.40899999999999997</v>
      </c>
      <c r="F71" s="12">
        <v>5.8849999999999998</v>
      </c>
      <c r="G71" s="13">
        <v>33</v>
      </c>
      <c r="H71" s="12">
        <v>6.4980000000000002</v>
      </c>
      <c r="I71" s="12">
        <v>4</v>
      </c>
      <c r="J71" s="12">
        <v>345</v>
      </c>
      <c r="K71" s="12">
        <v>18.899999999999999</v>
      </c>
      <c r="L71" s="12">
        <v>396.9</v>
      </c>
      <c r="M71" s="12">
        <v>8.7899999999999991</v>
      </c>
      <c r="N71" s="12">
        <v>20.9</v>
      </c>
    </row>
    <row r="72" spans="1:14" x14ac:dyDescent="0.25">
      <c r="A72" s="12">
        <v>8.7999999999999995E-2</v>
      </c>
      <c r="B72" s="12">
        <v>0</v>
      </c>
      <c r="C72" s="16">
        <v>10.81</v>
      </c>
      <c r="D72" s="12">
        <v>0</v>
      </c>
      <c r="E72" s="16">
        <v>0.41299999999999998</v>
      </c>
      <c r="F72" s="12">
        <v>6.4169999999999998</v>
      </c>
      <c r="G72" s="13">
        <v>6.6</v>
      </c>
      <c r="H72" s="12">
        <v>5.2869999999999999</v>
      </c>
      <c r="I72" s="12">
        <v>4</v>
      </c>
      <c r="J72" s="12">
        <v>305</v>
      </c>
      <c r="K72" s="12">
        <v>19.2</v>
      </c>
      <c r="L72" s="12">
        <v>383.73</v>
      </c>
      <c r="M72" s="12">
        <v>6.72</v>
      </c>
      <c r="N72" s="12">
        <v>24.2</v>
      </c>
    </row>
    <row r="73" spans="1:14" x14ac:dyDescent="0.25">
      <c r="A73" s="12">
        <v>0.159</v>
      </c>
      <c r="B73" s="12">
        <v>0</v>
      </c>
      <c r="C73" s="16">
        <v>10.81</v>
      </c>
      <c r="D73" s="12">
        <v>0</v>
      </c>
      <c r="E73" s="16">
        <v>0.41299999999999998</v>
      </c>
      <c r="F73" s="12">
        <v>5.9610000000000003</v>
      </c>
      <c r="G73" s="13">
        <v>17.5</v>
      </c>
      <c r="H73" s="12">
        <v>5.2869999999999999</v>
      </c>
      <c r="I73" s="12">
        <v>4</v>
      </c>
      <c r="J73" s="12">
        <v>305</v>
      </c>
      <c r="K73" s="12">
        <v>19.2</v>
      </c>
      <c r="L73" s="12">
        <v>376.94</v>
      </c>
      <c r="M73" s="12">
        <v>9.8800000000000008</v>
      </c>
      <c r="N73" s="12">
        <v>21.7</v>
      </c>
    </row>
    <row r="74" spans="1:14" x14ac:dyDescent="0.25">
      <c r="A74" s="12">
        <v>9.1999999999999998E-2</v>
      </c>
      <c r="B74" s="12">
        <v>0</v>
      </c>
      <c r="C74" s="16">
        <v>10.81</v>
      </c>
      <c r="D74" s="12">
        <v>0</v>
      </c>
      <c r="E74" s="16">
        <v>0.41299999999999998</v>
      </c>
      <c r="F74" s="12">
        <v>6.0650000000000004</v>
      </c>
      <c r="G74" s="13">
        <v>7.8</v>
      </c>
      <c r="H74" s="12">
        <v>5.2869999999999999</v>
      </c>
      <c r="I74" s="12">
        <v>4</v>
      </c>
      <c r="J74" s="12">
        <v>305</v>
      </c>
      <c r="K74" s="12">
        <v>19.2</v>
      </c>
      <c r="L74" s="12">
        <v>390.91</v>
      </c>
      <c r="M74" s="12">
        <v>5.52</v>
      </c>
      <c r="N74" s="12">
        <v>22.8</v>
      </c>
    </row>
    <row r="75" spans="1:14" x14ac:dyDescent="0.25">
      <c r="A75" s="12">
        <v>0.19500000000000001</v>
      </c>
      <c r="B75" s="12">
        <v>0</v>
      </c>
      <c r="C75" s="16">
        <v>10.81</v>
      </c>
      <c r="D75" s="12">
        <v>0</v>
      </c>
      <c r="E75" s="16">
        <v>0.41299999999999998</v>
      </c>
      <c r="F75" s="12">
        <v>6.2450000000000001</v>
      </c>
      <c r="G75" s="13">
        <v>6.2</v>
      </c>
      <c r="H75" s="12">
        <v>5.2869999999999999</v>
      </c>
      <c r="I75" s="12">
        <v>4</v>
      </c>
      <c r="J75" s="12">
        <v>305</v>
      </c>
      <c r="K75" s="12">
        <v>19.2</v>
      </c>
      <c r="L75" s="12">
        <v>377.17</v>
      </c>
      <c r="M75" s="12">
        <v>7.54</v>
      </c>
      <c r="N75" s="12">
        <v>23.4</v>
      </c>
    </row>
    <row r="76" spans="1:14" x14ac:dyDescent="0.25">
      <c r="A76" s="12">
        <v>7.9000000000000001E-2</v>
      </c>
      <c r="B76" s="12">
        <v>0</v>
      </c>
      <c r="C76" s="16">
        <v>12.83</v>
      </c>
      <c r="D76" s="12">
        <v>0</v>
      </c>
      <c r="E76" s="16">
        <v>0.437</v>
      </c>
      <c r="F76" s="12">
        <v>6.2729999999999997</v>
      </c>
      <c r="G76" s="13">
        <v>6</v>
      </c>
      <c r="H76" s="12">
        <v>4.2519999999999998</v>
      </c>
      <c r="I76" s="12">
        <v>5</v>
      </c>
      <c r="J76" s="12">
        <v>398</v>
      </c>
      <c r="K76" s="12">
        <v>18.7</v>
      </c>
      <c r="L76" s="12">
        <v>394.92</v>
      </c>
      <c r="M76" s="12">
        <v>6.78</v>
      </c>
      <c r="N76" s="12">
        <v>24.1</v>
      </c>
    </row>
    <row r="77" spans="1:14" x14ac:dyDescent="0.25">
      <c r="A77" s="12">
        <v>9.5000000000000001E-2</v>
      </c>
      <c r="B77" s="12">
        <v>0</v>
      </c>
      <c r="C77" s="16">
        <v>12.83</v>
      </c>
      <c r="D77" s="12">
        <v>0</v>
      </c>
      <c r="E77" s="16">
        <v>0.437</v>
      </c>
      <c r="F77" s="12">
        <v>6.2859999999999996</v>
      </c>
      <c r="G77" s="13">
        <v>45</v>
      </c>
      <c r="H77" s="12">
        <v>4.5030000000000001</v>
      </c>
      <c r="I77" s="12">
        <v>5</v>
      </c>
      <c r="J77" s="12">
        <v>398</v>
      </c>
      <c r="K77" s="12">
        <v>18.7</v>
      </c>
      <c r="L77" s="12">
        <v>383.23</v>
      </c>
      <c r="M77" s="12">
        <v>8.94</v>
      </c>
      <c r="N77" s="12">
        <v>21.4</v>
      </c>
    </row>
    <row r="78" spans="1:14" x14ac:dyDescent="0.25">
      <c r="A78" s="12">
        <v>0.10199999999999999</v>
      </c>
      <c r="B78" s="12">
        <v>0</v>
      </c>
      <c r="C78" s="16">
        <v>12.83</v>
      </c>
      <c r="D78" s="12">
        <v>0</v>
      </c>
      <c r="E78" s="16">
        <v>0.437</v>
      </c>
      <c r="F78" s="12">
        <v>6.2789999999999999</v>
      </c>
      <c r="G78" s="13">
        <v>74.5</v>
      </c>
      <c r="H78" s="12">
        <v>4.0519999999999996</v>
      </c>
      <c r="I78" s="12">
        <v>5</v>
      </c>
      <c r="J78" s="12">
        <v>398</v>
      </c>
      <c r="K78" s="12">
        <v>18.7</v>
      </c>
      <c r="L78" s="12">
        <v>373.66</v>
      </c>
      <c r="M78" s="12">
        <v>11.97</v>
      </c>
      <c r="N78" s="12">
        <v>20</v>
      </c>
    </row>
    <row r="79" spans="1:14" x14ac:dyDescent="0.25">
      <c r="A79" s="12">
        <v>8.6999999999999994E-2</v>
      </c>
      <c r="B79" s="12">
        <v>0</v>
      </c>
      <c r="C79" s="16">
        <v>12.83</v>
      </c>
      <c r="D79" s="12">
        <v>0</v>
      </c>
      <c r="E79" s="16">
        <v>0.437</v>
      </c>
      <c r="F79" s="12">
        <v>6.14</v>
      </c>
      <c r="G79" s="13">
        <v>45.8</v>
      </c>
      <c r="H79" s="12">
        <v>4.09</v>
      </c>
      <c r="I79" s="12">
        <v>5</v>
      </c>
      <c r="J79" s="12">
        <v>398</v>
      </c>
      <c r="K79" s="12">
        <v>18.7</v>
      </c>
      <c r="L79" s="12">
        <v>386.96</v>
      </c>
      <c r="M79" s="12">
        <v>10.27</v>
      </c>
      <c r="N79" s="12">
        <v>20.8</v>
      </c>
    </row>
    <row r="80" spans="1:14" x14ac:dyDescent="0.25">
      <c r="A80" s="12">
        <v>5.6000000000000001E-2</v>
      </c>
      <c r="B80" s="12">
        <v>0</v>
      </c>
      <c r="C80" s="16">
        <v>12.83</v>
      </c>
      <c r="D80" s="12">
        <v>0</v>
      </c>
      <c r="E80" s="16">
        <v>0.437</v>
      </c>
      <c r="F80" s="12">
        <v>6.2320000000000002</v>
      </c>
      <c r="G80" s="13">
        <v>53.7</v>
      </c>
      <c r="H80" s="12">
        <v>5.0140000000000002</v>
      </c>
      <c r="I80" s="12">
        <v>5</v>
      </c>
      <c r="J80" s="12">
        <v>398</v>
      </c>
      <c r="K80" s="12">
        <v>18.7</v>
      </c>
      <c r="L80" s="12">
        <v>386.4</v>
      </c>
      <c r="M80" s="12">
        <v>12.34</v>
      </c>
      <c r="N80" s="12">
        <v>21.2</v>
      </c>
    </row>
    <row r="81" spans="1:14" x14ac:dyDescent="0.25">
      <c r="A81" s="12">
        <v>8.4000000000000005E-2</v>
      </c>
      <c r="B81" s="12">
        <v>0</v>
      </c>
      <c r="C81" s="16">
        <v>12.83</v>
      </c>
      <c r="D81" s="12">
        <v>0</v>
      </c>
      <c r="E81" s="16">
        <v>0.437</v>
      </c>
      <c r="F81" s="12">
        <v>5.8739999999999997</v>
      </c>
      <c r="G81" s="13">
        <v>36.6</v>
      </c>
      <c r="H81" s="12">
        <v>4.5030000000000001</v>
      </c>
      <c r="I81" s="12">
        <v>5</v>
      </c>
      <c r="J81" s="12">
        <v>398</v>
      </c>
      <c r="K81" s="12">
        <v>18.7</v>
      </c>
      <c r="L81" s="12">
        <v>396.06</v>
      </c>
      <c r="M81" s="12">
        <v>9.1</v>
      </c>
      <c r="N81" s="12">
        <v>20.3</v>
      </c>
    </row>
    <row r="82" spans="1:14" x14ac:dyDescent="0.25">
      <c r="A82" s="12">
        <v>4.1000000000000002E-2</v>
      </c>
      <c r="B82" s="12">
        <v>25</v>
      </c>
      <c r="C82" s="16">
        <v>4.8600000000000003</v>
      </c>
      <c r="D82" s="12">
        <v>0</v>
      </c>
      <c r="E82" s="16">
        <v>0.42599999999999999</v>
      </c>
      <c r="F82" s="12">
        <v>6.7270000000000003</v>
      </c>
      <c r="G82" s="13">
        <v>33.5</v>
      </c>
      <c r="H82" s="12">
        <v>5.4009999999999998</v>
      </c>
      <c r="I82" s="12">
        <v>4</v>
      </c>
      <c r="J82" s="12">
        <v>281</v>
      </c>
      <c r="K82" s="12">
        <v>19</v>
      </c>
      <c r="L82" s="12">
        <v>396.9</v>
      </c>
      <c r="M82" s="12">
        <v>5.29</v>
      </c>
      <c r="N82" s="12">
        <v>28</v>
      </c>
    </row>
    <row r="83" spans="1:14" x14ac:dyDescent="0.25">
      <c r="A83" s="12">
        <v>4.4999999999999998E-2</v>
      </c>
      <c r="B83" s="12">
        <v>25</v>
      </c>
      <c r="C83" s="16">
        <v>4.8600000000000003</v>
      </c>
      <c r="D83" s="12">
        <v>0</v>
      </c>
      <c r="E83" s="16">
        <v>0.42599999999999999</v>
      </c>
      <c r="F83" s="12">
        <v>6.6189999999999998</v>
      </c>
      <c r="G83" s="13">
        <v>70.400000000000006</v>
      </c>
      <c r="H83" s="12">
        <v>5.4009999999999998</v>
      </c>
      <c r="I83" s="12">
        <v>4</v>
      </c>
      <c r="J83" s="12">
        <v>281</v>
      </c>
      <c r="K83" s="12">
        <v>19</v>
      </c>
      <c r="L83" s="12">
        <v>395.63</v>
      </c>
      <c r="M83" s="12">
        <v>7.22</v>
      </c>
      <c r="N83" s="12">
        <v>23.9</v>
      </c>
    </row>
    <row r="84" spans="1:14" x14ac:dyDescent="0.25">
      <c r="A84" s="12">
        <v>3.6999999999999998E-2</v>
      </c>
      <c r="B84" s="12">
        <v>25</v>
      </c>
      <c r="C84" s="16">
        <v>4.8600000000000003</v>
      </c>
      <c r="D84" s="12">
        <v>0</v>
      </c>
      <c r="E84" s="16">
        <v>0.42599999999999999</v>
      </c>
      <c r="F84" s="12">
        <v>6.3019999999999996</v>
      </c>
      <c r="G84" s="13">
        <v>32.200000000000003</v>
      </c>
      <c r="H84" s="12">
        <v>5.4009999999999998</v>
      </c>
      <c r="I84" s="12">
        <v>4</v>
      </c>
      <c r="J84" s="12">
        <v>281</v>
      </c>
      <c r="K84" s="12">
        <v>19</v>
      </c>
      <c r="L84" s="12">
        <v>396.9</v>
      </c>
      <c r="M84" s="12">
        <v>6.72</v>
      </c>
      <c r="N84" s="12">
        <v>24.8</v>
      </c>
    </row>
    <row r="85" spans="1:14" x14ac:dyDescent="0.25">
      <c r="A85" s="12">
        <v>3.5999999999999997E-2</v>
      </c>
      <c r="B85" s="12">
        <v>25</v>
      </c>
      <c r="C85" s="16">
        <v>4.8600000000000003</v>
      </c>
      <c r="D85" s="12">
        <v>0</v>
      </c>
      <c r="E85" s="16">
        <v>0.42599999999999999</v>
      </c>
      <c r="F85" s="12">
        <v>6.1669999999999998</v>
      </c>
      <c r="G85" s="13">
        <v>46.7</v>
      </c>
      <c r="H85" s="12">
        <v>5.4009999999999998</v>
      </c>
      <c r="I85" s="12">
        <v>4</v>
      </c>
      <c r="J85" s="12">
        <v>281</v>
      </c>
      <c r="K85" s="12">
        <v>19</v>
      </c>
      <c r="L85" s="12">
        <v>390.64</v>
      </c>
      <c r="M85" s="12">
        <v>7.51</v>
      </c>
      <c r="N85" s="12">
        <v>22.9</v>
      </c>
    </row>
    <row r="86" spans="1:14" x14ac:dyDescent="0.25">
      <c r="A86" s="12">
        <v>5.0999999999999997E-2</v>
      </c>
      <c r="B86" s="12">
        <v>0</v>
      </c>
      <c r="C86" s="16">
        <v>4.49</v>
      </c>
      <c r="D86" s="12">
        <v>0</v>
      </c>
      <c r="E86" s="16">
        <v>0.44900000000000001</v>
      </c>
      <c r="F86" s="12">
        <v>6.3890000000000002</v>
      </c>
      <c r="G86" s="13">
        <v>48</v>
      </c>
      <c r="H86" s="12">
        <v>4.7789999999999999</v>
      </c>
      <c r="I86" s="12">
        <v>3</v>
      </c>
      <c r="J86" s="12">
        <v>247</v>
      </c>
      <c r="K86" s="12">
        <v>18.5</v>
      </c>
      <c r="L86" s="12">
        <v>396.9</v>
      </c>
      <c r="M86" s="12">
        <v>9.6199999999999992</v>
      </c>
      <c r="N86" s="12">
        <v>23.9</v>
      </c>
    </row>
    <row r="87" spans="1:14" x14ac:dyDescent="0.25">
      <c r="A87" s="12">
        <v>5.7000000000000002E-2</v>
      </c>
      <c r="B87" s="12">
        <v>0</v>
      </c>
      <c r="C87" s="16">
        <v>4.49</v>
      </c>
      <c r="D87" s="12">
        <v>0</v>
      </c>
      <c r="E87" s="16">
        <v>0.44900000000000001</v>
      </c>
      <c r="F87" s="12">
        <v>6.63</v>
      </c>
      <c r="G87" s="13">
        <v>56.1</v>
      </c>
      <c r="H87" s="12">
        <v>4.4379999999999997</v>
      </c>
      <c r="I87" s="12">
        <v>3</v>
      </c>
      <c r="J87" s="12">
        <v>247</v>
      </c>
      <c r="K87" s="12">
        <v>18.5</v>
      </c>
      <c r="L87" s="12">
        <v>392.3</v>
      </c>
      <c r="M87" s="12">
        <v>6.53</v>
      </c>
      <c r="N87" s="12">
        <v>26.6</v>
      </c>
    </row>
    <row r="88" spans="1:14" x14ac:dyDescent="0.25">
      <c r="A88" s="12">
        <v>5.1999999999999998E-2</v>
      </c>
      <c r="B88" s="12">
        <v>0</v>
      </c>
      <c r="C88" s="16">
        <v>4.49</v>
      </c>
      <c r="D88" s="12">
        <v>0</v>
      </c>
      <c r="E88" s="16">
        <v>0.44900000000000001</v>
      </c>
      <c r="F88" s="12">
        <v>6.0149999999999997</v>
      </c>
      <c r="G88" s="13">
        <v>45.1</v>
      </c>
      <c r="H88" s="12">
        <v>4.4269999999999996</v>
      </c>
      <c r="I88" s="12">
        <v>3</v>
      </c>
      <c r="J88" s="12">
        <v>247</v>
      </c>
      <c r="K88" s="12">
        <v>18.5</v>
      </c>
      <c r="L88" s="12">
        <v>395.99</v>
      </c>
      <c r="M88" s="12">
        <v>12.86</v>
      </c>
      <c r="N88" s="12">
        <v>22.5</v>
      </c>
    </row>
    <row r="89" spans="1:14" x14ac:dyDescent="0.25">
      <c r="A89" s="12">
        <v>7.1999999999999995E-2</v>
      </c>
      <c r="B89" s="12">
        <v>0</v>
      </c>
      <c r="C89" s="16">
        <v>4.49</v>
      </c>
      <c r="D89" s="12">
        <v>0</v>
      </c>
      <c r="E89" s="16">
        <v>0.44900000000000001</v>
      </c>
      <c r="F89" s="12">
        <v>6.1210000000000004</v>
      </c>
      <c r="G89" s="13">
        <v>56.8</v>
      </c>
      <c r="H89" s="12">
        <v>3.7480000000000002</v>
      </c>
      <c r="I89" s="12">
        <v>3</v>
      </c>
      <c r="J89" s="12">
        <v>247</v>
      </c>
      <c r="K89" s="12">
        <v>18.5</v>
      </c>
      <c r="L89" s="12">
        <v>395.15</v>
      </c>
      <c r="M89" s="12">
        <v>8.44</v>
      </c>
      <c r="N89" s="12">
        <v>22.2</v>
      </c>
    </row>
    <row r="90" spans="1:14" x14ac:dyDescent="0.25">
      <c r="A90" s="12">
        <v>5.7000000000000002E-2</v>
      </c>
      <c r="B90" s="12">
        <v>0</v>
      </c>
      <c r="C90" s="16">
        <v>3.41</v>
      </c>
      <c r="D90" s="12">
        <v>0</v>
      </c>
      <c r="E90" s="16">
        <v>0.48899999999999999</v>
      </c>
      <c r="F90" s="12">
        <v>7.0069999999999997</v>
      </c>
      <c r="G90" s="13">
        <v>86.3</v>
      </c>
      <c r="H90" s="12">
        <v>3.4220000000000002</v>
      </c>
      <c r="I90" s="12">
        <v>2</v>
      </c>
      <c r="J90" s="12">
        <v>270</v>
      </c>
      <c r="K90" s="12">
        <v>17.8</v>
      </c>
      <c r="L90" s="12">
        <v>396.9</v>
      </c>
      <c r="M90" s="12">
        <v>5.5</v>
      </c>
      <c r="N90" s="12">
        <v>23.6</v>
      </c>
    </row>
    <row r="91" spans="1:14" x14ac:dyDescent="0.25">
      <c r="A91" s="12">
        <v>5.2999999999999999E-2</v>
      </c>
      <c r="B91" s="12">
        <v>0</v>
      </c>
      <c r="C91" s="16">
        <v>3.41</v>
      </c>
      <c r="D91" s="12">
        <v>0</v>
      </c>
      <c r="E91" s="16">
        <v>0.48899999999999999</v>
      </c>
      <c r="F91" s="12">
        <v>7.0789999999999997</v>
      </c>
      <c r="G91" s="13">
        <v>63.1</v>
      </c>
      <c r="H91" s="12">
        <v>3.4140000000000001</v>
      </c>
      <c r="I91" s="12">
        <v>2</v>
      </c>
      <c r="J91" s="12">
        <v>270</v>
      </c>
      <c r="K91" s="12">
        <v>17.8</v>
      </c>
      <c r="L91" s="12">
        <v>396.06</v>
      </c>
      <c r="M91" s="12">
        <v>5.7</v>
      </c>
      <c r="N91" s="12">
        <v>28.7</v>
      </c>
    </row>
    <row r="92" spans="1:14" x14ac:dyDescent="0.25">
      <c r="A92" s="12">
        <v>4.7E-2</v>
      </c>
      <c r="B92" s="12">
        <v>0</v>
      </c>
      <c r="C92" s="16">
        <v>3.41</v>
      </c>
      <c r="D92" s="12">
        <v>0</v>
      </c>
      <c r="E92" s="16">
        <v>0.48899999999999999</v>
      </c>
      <c r="F92" s="12">
        <v>6.4169999999999998</v>
      </c>
      <c r="G92" s="13">
        <v>66.099999999999994</v>
      </c>
      <c r="H92" s="12">
        <v>3.0920000000000001</v>
      </c>
      <c r="I92" s="12">
        <v>2</v>
      </c>
      <c r="J92" s="12">
        <v>270</v>
      </c>
      <c r="K92" s="12">
        <v>17.8</v>
      </c>
      <c r="L92" s="12">
        <v>392.18</v>
      </c>
      <c r="M92" s="12">
        <v>8.81</v>
      </c>
      <c r="N92" s="12">
        <v>22.6</v>
      </c>
    </row>
    <row r="93" spans="1:14" x14ac:dyDescent="0.25">
      <c r="A93" s="12">
        <v>3.9E-2</v>
      </c>
      <c r="B93" s="12">
        <v>0</v>
      </c>
      <c r="C93" s="16">
        <v>3.41</v>
      </c>
      <c r="D93" s="12">
        <v>0</v>
      </c>
      <c r="E93" s="16">
        <v>0.48899999999999999</v>
      </c>
      <c r="F93" s="12">
        <v>6.4050000000000002</v>
      </c>
      <c r="G93" s="13">
        <v>73.900000000000006</v>
      </c>
      <c r="H93" s="12">
        <v>3.0920000000000001</v>
      </c>
      <c r="I93" s="12">
        <v>2</v>
      </c>
      <c r="J93" s="12">
        <v>270</v>
      </c>
      <c r="K93" s="12">
        <v>17.8</v>
      </c>
      <c r="L93" s="12">
        <v>393.55</v>
      </c>
      <c r="M93" s="12">
        <v>8.1999999999999993</v>
      </c>
      <c r="N93" s="12">
        <v>22</v>
      </c>
    </row>
    <row r="94" spans="1:14" x14ac:dyDescent="0.25">
      <c r="A94" s="12">
        <v>4.2000000000000003E-2</v>
      </c>
      <c r="B94" s="12">
        <v>28</v>
      </c>
      <c r="C94" s="16">
        <v>15.04</v>
      </c>
      <c r="D94" s="12">
        <v>0</v>
      </c>
      <c r="E94" s="16">
        <v>0.46400000000000002</v>
      </c>
      <c r="F94" s="12">
        <v>6.4420000000000002</v>
      </c>
      <c r="G94" s="13">
        <v>53.6</v>
      </c>
      <c r="H94" s="12">
        <v>3.6659999999999999</v>
      </c>
      <c r="I94" s="12">
        <v>4</v>
      </c>
      <c r="J94" s="12">
        <v>270</v>
      </c>
      <c r="K94" s="12">
        <v>18.2</v>
      </c>
      <c r="L94" s="12">
        <v>395.01</v>
      </c>
      <c r="M94" s="12">
        <v>8.16</v>
      </c>
      <c r="N94" s="12">
        <v>22.9</v>
      </c>
    </row>
    <row r="95" spans="1:14" x14ac:dyDescent="0.25">
      <c r="A95" s="12">
        <v>2.9000000000000001E-2</v>
      </c>
      <c r="B95" s="12">
        <v>28</v>
      </c>
      <c r="C95" s="16">
        <v>15.04</v>
      </c>
      <c r="D95" s="12">
        <v>0</v>
      </c>
      <c r="E95" s="16">
        <v>0.46400000000000002</v>
      </c>
      <c r="F95" s="12">
        <v>6.2110000000000003</v>
      </c>
      <c r="G95" s="13">
        <v>28.9</v>
      </c>
      <c r="H95" s="12">
        <v>3.6659999999999999</v>
      </c>
      <c r="I95" s="12">
        <v>4</v>
      </c>
      <c r="J95" s="12">
        <v>270</v>
      </c>
      <c r="K95" s="12">
        <v>18.2</v>
      </c>
      <c r="L95" s="12">
        <v>396.33</v>
      </c>
      <c r="M95" s="12">
        <v>6.21</v>
      </c>
      <c r="N95" s="12">
        <v>25</v>
      </c>
    </row>
    <row r="96" spans="1:14" x14ac:dyDescent="0.25">
      <c r="A96" s="12">
        <v>4.2999999999999997E-2</v>
      </c>
      <c r="B96" s="12">
        <v>28</v>
      </c>
      <c r="C96" s="16">
        <v>15.04</v>
      </c>
      <c r="D96" s="12">
        <v>0</v>
      </c>
      <c r="E96" s="16">
        <v>0.46400000000000002</v>
      </c>
      <c r="F96" s="12">
        <v>6.2489999999999997</v>
      </c>
      <c r="G96" s="13">
        <v>77.3</v>
      </c>
      <c r="H96" s="12">
        <v>3.6150000000000002</v>
      </c>
      <c r="I96" s="12">
        <v>4</v>
      </c>
      <c r="J96" s="12">
        <v>270</v>
      </c>
      <c r="K96" s="12">
        <v>18.2</v>
      </c>
      <c r="L96" s="12">
        <v>396.9</v>
      </c>
      <c r="M96" s="12">
        <v>10.59</v>
      </c>
      <c r="N96" s="12">
        <v>20.6</v>
      </c>
    </row>
    <row r="97" spans="1:14" x14ac:dyDescent="0.25">
      <c r="A97" s="12">
        <v>0.122</v>
      </c>
      <c r="B97" s="12">
        <v>0</v>
      </c>
      <c r="C97" s="16">
        <v>2.89</v>
      </c>
      <c r="D97" s="12">
        <v>0</v>
      </c>
      <c r="E97" s="16">
        <v>0.44500000000000001</v>
      </c>
      <c r="F97" s="12">
        <v>6.625</v>
      </c>
      <c r="G97" s="13">
        <v>57.8</v>
      </c>
      <c r="H97" s="12">
        <v>3.4950000000000001</v>
      </c>
      <c r="I97" s="12">
        <v>2</v>
      </c>
      <c r="J97" s="12">
        <v>276</v>
      </c>
      <c r="K97" s="12">
        <v>18</v>
      </c>
      <c r="L97" s="12">
        <v>357.98</v>
      </c>
      <c r="M97" s="12">
        <v>6.65</v>
      </c>
      <c r="N97" s="12">
        <v>28.4</v>
      </c>
    </row>
    <row r="98" spans="1:14" x14ac:dyDescent="0.25">
      <c r="A98" s="12">
        <v>0.115</v>
      </c>
      <c r="B98" s="12">
        <v>0</v>
      </c>
      <c r="C98" s="16">
        <v>2.89</v>
      </c>
      <c r="D98" s="12">
        <v>0</v>
      </c>
      <c r="E98" s="16">
        <v>0.44500000000000001</v>
      </c>
      <c r="F98" s="12">
        <v>6.1630000000000003</v>
      </c>
      <c r="G98" s="13">
        <v>69.599999999999994</v>
      </c>
      <c r="H98" s="12">
        <v>3.4950000000000001</v>
      </c>
      <c r="I98" s="12">
        <v>2</v>
      </c>
      <c r="J98" s="12">
        <v>276</v>
      </c>
      <c r="K98" s="12">
        <v>18</v>
      </c>
      <c r="L98" s="12">
        <v>391.83</v>
      </c>
      <c r="M98" s="12">
        <v>11.34</v>
      </c>
      <c r="N98" s="12">
        <v>21.4</v>
      </c>
    </row>
    <row r="99" spans="1:14" x14ac:dyDescent="0.25">
      <c r="A99" s="12">
        <v>0.121</v>
      </c>
      <c r="B99" s="12">
        <v>0</v>
      </c>
      <c r="C99" s="16">
        <v>2.89</v>
      </c>
      <c r="D99" s="12">
        <v>0</v>
      </c>
      <c r="E99" s="16">
        <v>0.44500000000000001</v>
      </c>
      <c r="F99" s="12">
        <v>8.0690000000000008</v>
      </c>
      <c r="G99" s="13">
        <v>76</v>
      </c>
      <c r="H99" s="12">
        <v>3.4950000000000001</v>
      </c>
      <c r="I99" s="12">
        <v>2</v>
      </c>
      <c r="J99" s="12">
        <v>276</v>
      </c>
      <c r="K99" s="12">
        <v>18</v>
      </c>
      <c r="L99" s="12">
        <v>396.9</v>
      </c>
      <c r="M99" s="12">
        <v>4.21</v>
      </c>
      <c r="N99" s="12">
        <v>38.700000000000003</v>
      </c>
    </row>
    <row r="100" spans="1:14" x14ac:dyDescent="0.25">
      <c r="A100" s="12">
        <v>8.2000000000000003E-2</v>
      </c>
      <c r="B100" s="12">
        <v>0</v>
      </c>
      <c r="C100" s="16">
        <v>2.89</v>
      </c>
      <c r="D100" s="12">
        <v>0</v>
      </c>
      <c r="E100" s="16">
        <v>0.44500000000000001</v>
      </c>
      <c r="F100" s="12">
        <v>7.82</v>
      </c>
      <c r="G100" s="13">
        <v>36.9</v>
      </c>
      <c r="H100" s="12">
        <v>3.4950000000000001</v>
      </c>
      <c r="I100" s="12">
        <v>2</v>
      </c>
      <c r="J100" s="12">
        <v>276</v>
      </c>
      <c r="K100" s="12">
        <v>18</v>
      </c>
      <c r="L100" s="12">
        <v>393.53</v>
      </c>
      <c r="M100" s="12">
        <v>3.57</v>
      </c>
      <c r="N100" s="12">
        <v>43.8</v>
      </c>
    </row>
    <row r="101" spans="1:14" x14ac:dyDescent="0.25">
      <c r="A101" s="12">
        <v>6.9000000000000006E-2</v>
      </c>
      <c r="B101" s="12">
        <v>0</v>
      </c>
      <c r="C101" s="16">
        <v>2.89</v>
      </c>
      <c r="D101" s="12">
        <v>0</v>
      </c>
      <c r="E101" s="16">
        <v>0.44500000000000001</v>
      </c>
      <c r="F101" s="12">
        <v>7.4160000000000004</v>
      </c>
      <c r="G101" s="13">
        <v>62.5</v>
      </c>
      <c r="H101" s="12">
        <v>3.4950000000000001</v>
      </c>
      <c r="I101" s="12">
        <v>2</v>
      </c>
      <c r="J101" s="12">
        <v>276</v>
      </c>
      <c r="K101" s="12">
        <v>18</v>
      </c>
      <c r="L101" s="12">
        <v>396.9</v>
      </c>
      <c r="M101" s="12">
        <v>6.19</v>
      </c>
      <c r="N101" s="12">
        <v>33.200000000000003</v>
      </c>
    </row>
    <row r="102" spans="1:14" x14ac:dyDescent="0.25">
      <c r="A102" s="12">
        <v>0.14899999999999999</v>
      </c>
      <c r="B102" s="12">
        <v>0</v>
      </c>
      <c r="C102" s="16">
        <v>8.56</v>
      </c>
      <c r="D102" s="12">
        <v>0</v>
      </c>
      <c r="E102" s="16">
        <v>0.52</v>
      </c>
      <c r="F102" s="12">
        <v>6.7270000000000003</v>
      </c>
      <c r="G102" s="13">
        <v>79.900000000000006</v>
      </c>
      <c r="H102" s="12">
        <v>2.778</v>
      </c>
      <c r="I102" s="12">
        <v>5</v>
      </c>
      <c r="J102" s="12">
        <v>384</v>
      </c>
      <c r="K102" s="12">
        <v>20.9</v>
      </c>
      <c r="L102" s="12">
        <v>394.76</v>
      </c>
      <c r="M102" s="12">
        <v>9.42</v>
      </c>
      <c r="N102" s="12">
        <v>27.5</v>
      </c>
    </row>
    <row r="103" spans="1:14" x14ac:dyDescent="0.25">
      <c r="A103" s="12">
        <v>0.114</v>
      </c>
      <c r="B103" s="12">
        <v>0</v>
      </c>
      <c r="C103" s="16">
        <v>8.56</v>
      </c>
      <c r="D103" s="12">
        <v>0</v>
      </c>
      <c r="E103" s="16">
        <v>0.52</v>
      </c>
      <c r="F103" s="12">
        <v>6.7809999999999997</v>
      </c>
      <c r="G103" s="13">
        <v>71.3</v>
      </c>
      <c r="H103" s="12">
        <v>2.8559999999999999</v>
      </c>
      <c r="I103" s="12">
        <v>5</v>
      </c>
      <c r="J103" s="12">
        <v>384</v>
      </c>
      <c r="K103" s="12">
        <v>20.9</v>
      </c>
      <c r="L103" s="12">
        <v>395.58</v>
      </c>
      <c r="M103" s="12">
        <v>7.67</v>
      </c>
      <c r="N103" s="12">
        <v>26.5</v>
      </c>
    </row>
    <row r="104" spans="1:14" x14ac:dyDescent="0.25">
      <c r="A104" s="12">
        <v>0.22900000000000001</v>
      </c>
      <c r="B104" s="12">
        <v>0</v>
      </c>
      <c r="C104" s="16">
        <v>8.56</v>
      </c>
      <c r="D104" s="12">
        <v>0</v>
      </c>
      <c r="E104" s="16">
        <v>0.52</v>
      </c>
      <c r="F104" s="12">
        <v>6.4050000000000002</v>
      </c>
      <c r="G104" s="13">
        <v>85.4</v>
      </c>
      <c r="H104" s="12">
        <v>2.7149999999999999</v>
      </c>
      <c r="I104" s="12">
        <v>5</v>
      </c>
      <c r="J104" s="12">
        <v>384</v>
      </c>
      <c r="K104" s="12">
        <v>20.9</v>
      </c>
      <c r="L104" s="12">
        <v>70.8</v>
      </c>
      <c r="M104" s="12">
        <v>10.63</v>
      </c>
      <c r="N104" s="12">
        <v>18.600000000000001</v>
      </c>
    </row>
    <row r="105" spans="1:14" x14ac:dyDescent="0.25">
      <c r="A105" s="12">
        <v>0.21199999999999999</v>
      </c>
      <c r="B105" s="12">
        <v>0</v>
      </c>
      <c r="C105" s="16">
        <v>8.56</v>
      </c>
      <c r="D105" s="12">
        <v>0</v>
      </c>
      <c r="E105" s="16">
        <v>0.52</v>
      </c>
      <c r="F105" s="12">
        <v>6.1369999999999996</v>
      </c>
      <c r="G105" s="13">
        <v>87.4</v>
      </c>
      <c r="H105" s="12">
        <v>2.7149999999999999</v>
      </c>
      <c r="I105" s="12">
        <v>5</v>
      </c>
      <c r="J105" s="12">
        <v>384</v>
      </c>
      <c r="K105" s="12">
        <v>20.9</v>
      </c>
      <c r="L105" s="12">
        <v>394.47</v>
      </c>
      <c r="M105" s="12">
        <v>13.44</v>
      </c>
      <c r="N105" s="12">
        <v>19.3</v>
      </c>
    </row>
    <row r="106" spans="1:14" x14ac:dyDescent="0.25">
      <c r="A106" s="12">
        <v>0.14000000000000001</v>
      </c>
      <c r="B106" s="12">
        <v>0</v>
      </c>
      <c r="C106" s="16">
        <v>8.56</v>
      </c>
      <c r="D106" s="12">
        <v>0</v>
      </c>
      <c r="E106" s="16">
        <v>0.52</v>
      </c>
      <c r="F106" s="12">
        <v>6.1669999999999998</v>
      </c>
      <c r="G106" s="13">
        <v>90</v>
      </c>
      <c r="H106" s="12">
        <v>2.4209999999999998</v>
      </c>
      <c r="I106" s="12">
        <v>5</v>
      </c>
      <c r="J106" s="12">
        <v>384</v>
      </c>
      <c r="K106" s="12">
        <v>20.9</v>
      </c>
      <c r="L106" s="12">
        <v>392.69</v>
      </c>
      <c r="M106" s="12">
        <v>12.33</v>
      </c>
      <c r="N106" s="12">
        <v>20.100000000000001</v>
      </c>
    </row>
    <row r="107" spans="1:14" x14ac:dyDescent="0.25">
      <c r="A107" s="12">
        <v>0.13300000000000001</v>
      </c>
      <c r="B107" s="12">
        <v>0</v>
      </c>
      <c r="C107" s="16">
        <v>8.56</v>
      </c>
      <c r="D107" s="12">
        <v>0</v>
      </c>
      <c r="E107" s="16">
        <v>0.52</v>
      </c>
      <c r="F107" s="12">
        <v>5.851</v>
      </c>
      <c r="G107" s="13">
        <v>96.7</v>
      </c>
      <c r="H107" s="12">
        <v>2.1070000000000002</v>
      </c>
      <c r="I107" s="12">
        <v>5</v>
      </c>
      <c r="J107" s="12">
        <v>384</v>
      </c>
      <c r="K107" s="12">
        <v>20.9</v>
      </c>
      <c r="L107" s="12">
        <v>394.05</v>
      </c>
      <c r="M107" s="12">
        <v>16.47</v>
      </c>
      <c r="N107" s="12">
        <v>19.5</v>
      </c>
    </row>
    <row r="108" spans="1:14" x14ac:dyDescent="0.25">
      <c r="A108" s="12">
        <v>0.17100000000000001</v>
      </c>
      <c r="B108" s="12">
        <v>0</v>
      </c>
      <c r="C108" s="16">
        <v>8.56</v>
      </c>
      <c r="D108" s="12">
        <v>0</v>
      </c>
      <c r="E108" s="16">
        <v>0.52</v>
      </c>
      <c r="F108" s="12">
        <v>5.8360000000000003</v>
      </c>
      <c r="G108" s="13">
        <v>91.9</v>
      </c>
      <c r="H108" s="12">
        <v>2.2109999999999999</v>
      </c>
      <c r="I108" s="12">
        <v>5</v>
      </c>
      <c r="J108" s="12">
        <v>384</v>
      </c>
      <c r="K108" s="12">
        <v>20.9</v>
      </c>
      <c r="L108" s="12">
        <v>395.67</v>
      </c>
      <c r="M108" s="12">
        <v>18.66</v>
      </c>
      <c r="N108" s="12">
        <v>19.5</v>
      </c>
    </row>
    <row r="109" spans="1:14" x14ac:dyDescent="0.25">
      <c r="A109" s="12">
        <v>0.13100000000000001</v>
      </c>
      <c r="B109" s="12">
        <v>0</v>
      </c>
      <c r="C109" s="16">
        <v>8.56</v>
      </c>
      <c r="D109" s="12">
        <v>0</v>
      </c>
      <c r="E109" s="16">
        <v>0.52</v>
      </c>
      <c r="F109" s="12">
        <v>6.1269999999999998</v>
      </c>
      <c r="G109" s="13">
        <v>85.2</v>
      </c>
      <c r="H109" s="12">
        <v>2.1219999999999999</v>
      </c>
      <c r="I109" s="12">
        <v>5</v>
      </c>
      <c r="J109" s="12">
        <v>384</v>
      </c>
      <c r="K109" s="12">
        <v>20.9</v>
      </c>
      <c r="L109" s="12">
        <v>387.69</v>
      </c>
      <c r="M109" s="12">
        <v>14.09</v>
      </c>
      <c r="N109" s="12">
        <v>20.399999999999999</v>
      </c>
    </row>
    <row r="110" spans="1:14" x14ac:dyDescent="0.25">
      <c r="A110" s="12">
        <v>0.128</v>
      </c>
      <c r="B110" s="12">
        <v>0</v>
      </c>
      <c r="C110" s="16">
        <v>8.56</v>
      </c>
      <c r="D110" s="12">
        <v>0</v>
      </c>
      <c r="E110" s="16">
        <v>0.52</v>
      </c>
      <c r="F110" s="12">
        <v>6.4740000000000002</v>
      </c>
      <c r="G110" s="13">
        <v>97.1</v>
      </c>
      <c r="H110" s="12">
        <v>2.4329999999999998</v>
      </c>
      <c r="I110" s="12">
        <v>5</v>
      </c>
      <c r="J110" s="12">
        <v>384</v>
      </c>
      <c r="K110" s="12">
        <v>20.9</v>
      </c>
      <c r="L110" s="12">
        <v>395.24</v>
      </c>
      <c r="M110" s="12">
        <v>12.27</v>
      </c>
      <c r="N110" s="12">
        <v>19.8</v>
      </c>
    </row>
    <row r="111" spans="1:14" x14ac:dyDescent="0.25">
      <c r="A111" s="12">
        <v>0.26400000000000001</v>
      </c>
      <c r="B111" s="12">
        <v>0</v>
      </c>
      <c r="C111" s="16">
        <v>8.56</v>
      </c>
      <c r="D111" s="12">
        <v>0</v>
      </c>
      <c r="E111" s="16">
        <v>0.52</v>
      </c>
      <c r="F111" s="12">
        <v>6.2290000000000001</v>
      </c>
      <c r="G111" s="13">
        <v>91.2</v>
      </c>
      <c r="H111" s="12">
        <v>2.5449999999999999</v>
      </c>
      <c r="I111" s="12">
        <v>5</v>
      </c>
      <c r="J111" s="12">
        <v>384</v>
      </c>
      <c r="K111" s="12">
        <v>20.9</v>
      </c>
      <c r="L111" s="12">
        <v>391.23</v>
      </c>
      <c r="M111" s="12">
        <v>15.55</v>
      </c>
      <c r="N111" s="12">
        <v>19.399999999999999</v>
      </c>
    </row>
    <row r="112" spans="1:14" x14ac:dyDescent="0.25">
      <c r="A112" s="12">
        <v>0.108</v>
      </c>
      <c r="B112" s="12">
        <v>0</v>
      </c>
      <c r="C112" s="16">
        <v>8.56</v>
      </c>
      <c r="D112" s="12">
        <v>0</v>
      </c>
      <c r="E112" s="16">
        <v>0.52</v>
      </c>
      <c r="F112" s="12">
        <v>6.1950000000000003</v>
      </c>
      <c r="G112" s="13">
        <v>54.4</v>
      </c>
      <c r="H112" s="12">
        <v>2.778</v>
      </c>
      <c r="I112" s="12">
        <v>5</v>
      </c>
      <c r="J112" s="12">
        <v>384</v>
      </c>
      <c r="K112" s="12">
        <v>20.9</v>
      </c>
      <c r="L112" s="12">
        <v>393.49</v>
      </c>
      <c r="M112" s="12">
        <v>13</v>
      </c>
      <c r="N112" s="12">
        <v>21.7</v>
      </c>
    </row>
    <row r="113" spans="1:14" x14ac:dyDescent="0.25">
      <c r="A113" s="12">
        <v>0.10100000000000001</v>
      </c>
      <c r="B113" s="12">
        <v>0</v>
      </c>
      <c r="C113" s="16">
        <v>10.01</v>
      </c>
      <c r="D113" s="12">
        <v>0</v>
      </c>
      <c r="E113" s="16">
        <v>0.54700000000000004</v>
      </c>
      <c r="F113" s="12">
        <v>6.7149999999999999</v>
      </c>
      <c r="G113" s="13">
        <v>81.599999999999994</v>
      </c>
      <c r="H113" s="12">
        <v>2.6779999999999999</v>
      </c>
      <c r="I113" s="12">
        <v>6</v>
      </c>
      <c r="J113" s="12">
        <v>432</v>
      </c>
      <c r="K113" s="12">
        <v>17.8</v>
      </c>
      <c r="L113" s="12">
        <v>395.59</v>
      </c>
      <c r="M113" s="12">
        <v>10.16</v>
      </c>
      <c r="N113" s="12">
        <v>22.8</v>
      </c>
    </row>
    <row r="114" spans="1:14" x14ac:dyDescent="0.25">
      <c r="A114" s="12">
        <v>0.123</v>
      </c>
      <c r="B114" s="12">
        <v>0</v>
      </c>
      <c r="C114" s="16">
        <v>10.01</v>
      </c>
      <c r="D114" s="12">
        <v>0</v>
      </c>
      <c r="E114" s="16">
        <v>0.54700000000000004</v>
      </c>
      <c r="F114" s="12">
        <v>5.9130000000000003</v>
      </c>
      <c r="G114" s="13">
        <v>92.9</v>
      </c>
      <c r="H114" s="12">
        <v>2.3530000000000002</v>
      </c>
      <c r="I114" s="12">
        <v>6</v>
      </c>
      <c r="J114" s="12">
        <v>432</v>
      </c>
      <c r="K114" s="12">
        <v>17.8</v>
      </c>
      <c r="L114" s="12">
        <v>394.95</v>
      </c>
      <c r="M114" s="12">
        <v>16.21</v>
      </c>
      <c r="N114" s="12">
        <v>18.8</v>
      </c>
    </row>
    <row r="115" spans="1:14" x14ac:dyDescent="0.25">
      <c r="A115" s="12">
        <v>0.222</v>
      </c>
      <c r="B115" s="12">
        <v>0</v>
      </c>
      <c r="C115" s="16">
        <v>10.01</v>
      </c>
      <c r="D115" s="12">
        <v>0</v>
      </c>
      <c r="E115" s="16">
        <v>0.54700000000000004</v>
      </c>
      <c r="F115" s="12">
        <v>6.0919999999999996</v>
      </c>
      <c r="G115" s="13">
        <v>95.4</v>
      </c>
      <c r="H115" s="12">
        <v>2.548</v>
      </c>
      <c r="I115" s="12">
        <v>6</v>
      </c>
      <c r="J115" s="12">
        <v>432</v>
      </c>
      <c r="K115" s="12">
        <v>17.8</v>
      </c>
      <c r="L115" s="12">
        <v>396.9</v>
      </c>
      <c r="M115" s="12">
        <v>17.09</v>
      </c>
      <c r="N115" s="12">
        <v>18.7</v>
      </c>
    </row>
    <row r="116" spans="1:14" x14ac:dyDescent="0.25">
      <c r="A116" s="12">
        <v>0.14199999999999999</v>
      </c>
      <c r="B116" s="12">
        <v>0</v>
      </c>
      <c r="C116" s="16">
        <v>10.01</v>
      </c>
      <c r="D116" s="12">
        <v>0</v>
      </c>
      <c r="E116" s="16">
        <v>0.54700000000000004</v>
      </c>
      <c r="F116" s="12">
        <v>6.2539999999999996</v>
      </c>
      <c r="G116" s="13">
        <v>84.2</v>
      </c>
      <c r="H116" s="12">
        <v>2.2570000000000001</v>
      </c>
      <c r="I116" s="12">
        <v>6</v>
      </c>
      <c r="J116" s="12">
        <v>432</v>
      </c>
      <c r="K116" s="12">
        <v>17.8</v>
      </c>
      <c r="L116" s="12">
        <v>388.74</v>
      </c>
      <c r="M116" s="12">
        <v>10.45</v>
      </c>
      <c r="N116" s="12">
        <v>18.5</v>
      </c>
    </row>
    <row r="117" spans="1:14" x14ac:dyDescent="0.25">
      <c r="A117" s="12">
        <v>0.17100000000000001</v>
      </c>
      <c r="B117" s="12">
        <v>0</v>
      </c>
      <c r="C117" s="16">
        <v>10.01</v>
      </c>
      <c r="D117" s="12">
        <v>0</v>
      </c>
      <c r="E117" s="16">
        <v>0.54700000000000004</v>
      </c>
      <c r="F117" s="12">
        <v>5.9279999999999999</v>
      </c>
      <c r="G117" s="13">
        <v>88.2</v>
      </c>
      <c r="H117" s="12">
        <v>2.4630000000000001</v>
      </c>
      <c r="I117" s="12">
        <v>6</v>
      </c>
      <c r="J117" s="12">
        <v>432</v>
      </c>
      <c r="K117" s="12">
        <v>17.8</v>
      </c>
      <c r="L117" s="12">
        <v>344.91</v>
      </c>
      <c r="M117" s="12">
        <v>15.76</v>
      </c>
      <c r="N117" s="12">
        <v>18.3</v>
      </c>
    </row>
    <row r="118" spans="1:14" x14ac:dyDescent="0.25">
      <c r="A118" s="12">
        <v>0.13200000000000001</v>
      </c>
      <c r="B118" s="12">
        <v>0</v>
      </c>
      <c r="C118" s="16">
        <v>10.01</v>
      </c>
      <c r="D118" s="12">
        <v>0</v>
      </c>
      <c r="E118" s="16">
        <v>0.54700000000000004</v>
      </c>
      <c r="F118" s="12">
        <v>6.1760000000000002</v>
      </c>
      <c r="G118" s="13">
        <v>72.5</v>
      </c>
      <c r="H118" s="12">
        <v>2.73</v>
      </c>
      <c r="I118" s="12">
        <v>6</v>
      </c>
      <c r="J118" s="12">
        <v>432</v>
      </c>
      <c r="K118" s="12">
        <v>17.8</v>
      </c>
      <c r="L118" s="12">
        <v>393.3</v>
      </c>
      <c r="M118" s="12">
        <v>12.04</v>
      </c>
      <c r="N118" s="12">
        <v>21.2</v>
      </c>
    </row>
    <row r="119" spans="1:14" x14ac:dyDescent="0.25">
      <c r="A119" s="12">
        <v>0.151</v>
      </c>
      <c r="B119" s="12">
        <v>0</v>
      </c>
      <c r="C119" s="16">
        <v>10.01</v>
      </c>
      <c r="D119" s="12">
        <v>0</v>
      </c>
      <c r="E119" s="16">
        <v>0.54700000000000004</v>
      </c>
      <c r="F119" s="12">
        <v>6.0209999999999999</v>
      </c>
      <c r="G119" s="13">
        <v>82.6</v>
      </c>
      <c r="H119" s="12">
        <v>2.7469999999999999</v>
      </c>
      <c r="I119" s="12">
        <v>6</v>
      </c>
      <c r="J119" s="12">
        <v>432</v>
      </c>
      <c r="K119" s="12">
        <v>17.8</v>
      </c>
      <c r="L119" s="12">
        <v>394.51</v>
      </c>
      <c r="M119" s="12">
        <v>10.3</v>
      </c>
      <c r="N119" s="12">
        <v>19.2</v>
      </c>
    </row>
    <row r="120" spans="1:14" x14ac:dyDescent="0.25">
      <c r="A120" s="12">
        <v>0.13100000000000001</v>
      </c>
      <c r="B120" s="12">
        <v>0</v>
      </c>
      <c r="C120" s="16">
        <v>10.01</v>
      </c>
      <c r="D120" s="12">
        <v>0</v>
      </c>
      <c r="E120" s="16">
        <v>0.54700000000000004</v>
      </c>
      <c r="F120" s="12">
        <v>5.8719999999999999</v>
      </c>
      <c r="G120" s="13">
        <v>73.099999999999994</v>
      </c>
      <c r="H120" s="12">
        <v>2.4769999999999999</v>
      </c>
      <c r="I120" s="12">
        <v>6</v>
      </c>
      <c r="J120" s="12">
        <v>432</v>
      </c>
      <c r="K120" s="12">
        <v>17.8</v>
      </c>
      <c r="L120" s="12">
        <v>338.63</v>
      </c>
      <c r="M120" s="12">
        <v>15.37</v>
      </c>
      <c r="N120" s="12">
        <v>20.399999999999999</v>
      </c>
    </row>
    <row r="121" spans="1:14" x14ac:dyDescent="0.25">
      <c r="A121" s="12">
        <v>0.14499999999999999</v>
      </c>
      <c r="B121" s="12">
        <v>0</v>
      </c>
      <c r="C121" s="16">
        <v>10.01</v>
      </c>
      <c r="D121" s="12">
        <v>0</v>
      </c>
      <c r="E121" s="16">
        <v>0.54700000000000004</v>
      </c>
      <c r="F121" s="12">
        <v>5.7309999999999999</v>
      </c>
      <c r="G121" s="13">
        <v>65.2</v>
      </c>
      <c r="H121" s="12">
        <v>2.7589999999999999</v>
      </c>
      <c r="I121" s="12">
        <v>6</v>
      </c>
      <c r="J121" s="12">
        <v>432</v>
      </c>
      <c r="K121" s="12">
        <v>17.8</v>
      </c>
      <c r="L121" s="12">
        <v>391.5</v>
      </c>
      <c r="M121" s="12">
        <v>13.61</v>
      </c>
      <c r="N121" s="12">
        <v>19.3</v>
      </c>
    </row>
    <row r="122" spans="1:14" x14ac:dyDescent="0.25">
      <c r="A122" s="12">
        <v>6.9000000000000006E-2</v>
      </c>
      <c r="B122" s="12">
        <v>0</v>
      </c>
      <c r="C122" s="16">
        <v>25.65</v>
      </c>
      <c r="D122" s="12">
        <v>0</v>
      </c>
      <c r="E122" s="16">
        <v>0.58099999999999996</v>
      </c>
      <c r="F122" s="12">
        <v>5.87</v>
      </c>
      <c r="G122" s="13">
        <v>69.7</v>
      </c>
      <c r="H122" s="12">
        <v>2.258</v>
      </c>
      <c r="I122" s="12">
        <v>2</v>
      </c>
      <c r="J122" s="12">
        <v>188</v>
      </c>
      <c r="K122" s="12">
        <v>19.100000000000001</v>
      </c>
      <c r="L122" s="12">
        <v>389.15</v>
      </c>
      <c r="M122" s="12">
        <v>14.37</v>
      </c>
      <c r="N122" s="12">
        <v>22</v>
      </c>
    </row>
    <row r="123" spans="1:14" x14ac:dyDescent="0.25">
      <c r="A123" s="12">
        <v>7.1999999999999995E-2</v>
      </c>
      <c r="B123" s="12">
        <v>0</v>
      </c>
      <c r="C123" s="16">
        <v>25.65</v>
      </c>
      <c r="D123" s="12">
        <v>0</v>
      </c>
      <c r="E123" s="16">
        <v>0.58099999999999996</v>
      </c>
      <c r="F123" s="12">
        <v>6.0039999999999996</v>
      </c>
      <c r="G123" s="13">
        <v>84.1</v>
      </c>
      <c r="H123" s="12">
        <v>2.1970000000000001</v>
      </c>
      <c r="I123" s="12">
        <v>2</v>
      </c>
      <c r="J123" s="12">
        <v>188</v>
      </c>
      <c r="K123" s="12">
        <v>19.100000000000001</v>
      </c>
      <c r="L123" s="12">
        <v>377.67</v>
      </c>
      <c r="M123" s="12">
        <v>14.27</v>
      </c>
      <c r="N123" s="12">
        <v>20.3</v>
      </c>
    </row>
    <row r="124" spans="1:14" x14ac:dyDescent="0.25">
      <c r="A124" s="12">
        <v>9.2999999999999999E-2</v>
      </c>
      <c r="B124" s="12">
        <v>0</v>
      </c>
      <c r="C124" s="16">
        <v>25.65</v>
      </c>
      <c r="D124" s="12">
        <v>0</v>
      </c>
      <c r="E124" s="16">
        <v>0.58099999999999996</v>
      </c>
      <c r="F124" s="12">
        <v>5.9610000000000003</v>
      </c>
      <c r="G124" s="13">
        <v>92.9</v>
      </c>
      <c r="H124" s="12">
        <v>2.0870000000000002</v>
      </c>
      <c r="I124" s="12">
        <v>2</v>
      </c>
      <c r="J124" s="12">
        <v>188</v>
      </c>
      <c r="K124" s="12">
        <v>19.100000000000001</v>
      </c>
      <c r="L124" s="12">
        <v>378.09</v>
      </c>
      <c r="M124" s="12">
        <v>17.93</v>
      </c>
      <c r="N124" s="12">
        <v>20.5</v>
      </c>
    </row>
    <row r="125" spans="1:14" x14ac:dyDescent="0.25">
      <c r="A125" s="12">
        <v>0.15</v>
      </c>
      <c r="B125" s="12">
        <v>0</v>
      </c>
      <c r="C125" s="16">
        <v>25.65</v>
      </c>
      <c r="D125" s="12">
        <v>0</v>
      </c>
      <c r="E125" s="16">
        <v>0.58099999999999996</v>
      </c>
      <c r="F125" s="12">
        <v>5.8559999999999999</v>
      </c>
      <c r="G125" s="13">
        <v>97</v>
      </c>
      <c r="H125" s="12">
        <v>1.944</v>
      </c>
      <c r="I125" s="12">
        <v>2</v>
      </c>
      <c r="J125" s="12">
        <v>188</v>
      </c>
      <c r="K125" s="12">
        <v>19.100000000000001</v>
      </c>
      <c r="L125" s="12">
        <v>370.31</v>
      </c>
      <c r="M125" s="12">
        <v>25.41</v>
      </c>
      <c r="N125" s="12">
        <v>17.3</v>
      </c>
    </row>
    <row r="126" spans="1:14" x14ac:dyDescent="0.25">
      <c r="A126" s="12">
        <v>9.8000000000000004E-2</v>
      </c>
      <c r="B126" s="12">
        <v>0</v>
      </c>
      <c r="C126" s="16">
        <v>25.65</v>
      </c>
      <c r="D126" s="12">
        <v>0</v>
      </c>
      <c r="E126" s="16">
        <v>0.58099999999999996</v>
      </c>
      <c r="F126" s="12">
        <v>5.8789999999999996</v>
      </c>
      <c r="G126" s="13">
        <v>95.8</v>
      </c>
      <c r="H126" s="12">
        <v>2.0059999999999998</v>
      </c>
      <c r="I126" s="12">
        <v>2</v>
      </c>
      <c r="J126" s="12">
        <v>188</v>
      </c>
      <c r="K126" s="12">
        <v>19.100000000000001</v>
      </c>
      <c r="L126" s="12">
        <v>379.38</v>
      </c>
      <c r="M126" s="12">
        <v>17.579999999999998</v>
      </c>
      <c r="N126" s="12">
        <v>18.8</v>
      </c>
    </row>
    <row r="127" spans="1:14" x14ac:dyDescent="0.25">
      <c r="A127" s="12">
        <v>0.16900000000000001</v>
      </c>
      <c r="B127" s="12">
        <v>0</v>
      </c>
      <c r="C127" s="16">
        <v>25.65</v>
      </c>
      <c r="D127" s="12">
        <v>0</v>
      </c>
      <c r="E127" s="16">
        <v>0.58099999999999996</v>
      </c>
      <c r="F127" s="12">
        <v>5.9859999999999998</v>
      </c>
      <c r="G127" s="13">
        <v>88.4</v>
      </c>
      <c r="H127" s="12">
        <v>1.9930000000000001</v>
      </c>
      <c r="I127" s="12">
        <v>2</v>
      </c>
      <c r="J127" s="12">
        <v>188</v>
      </c>
      <c r="K127" s="12">
        <v>19.100000000000001</v>
      </c>
      <c r="L127" s="12">
        <v>385.02</v>
      </c>
      <c r="M127" s="12">
        <v>14.81</v>
      </c>
      <c r="N127" s="12">
        <v>21.4</v>
      </c>
    </row>
    <row r="128" spans="1:14" x14ac:dyDescent="0.25">
      <c r="A128" s="12">
        <v>0.38700000000000001</v>
      </c>
      <c r="B128" s="12">
        <v>0</v>
      </c>
      <c r="C128" s="16">
        <v>25.65</v>
      </c>
      <c r="D128" s="12">
        <v>0</v>
      </c>
      <c r="E128" s="16">
        <v>0.58099999999999996</v>
      </c>
      <c r="F128" s="12">
        <v>5.6130000000000004</v>
      </c>
      <c r="G128" s="13">
        <v>95.6</v>
      </c>
      <c r="H128" s="12">
        <v>1.7569999999999999</v>
      </c>
      <c r="I128" s="12">
        <v>2</v>
      </c>
      <c r="J128" s="12">
        <v>188</v>
      </c>
      <c r="K128" s="12">
        <v>19.100000000000001</v>
      </c>
      <c r="L128" s="12">
        <v>359.29</v>
      </c>
      <c r="M128" s="12">
        <v>27.26</v>
      </c>
      <c r="N128" s="12">
        <v>15.7</v>
      </c>
    </row>
    <row r="129" spans="1:14" x14ac:dyDescent="0.25">
      <c r="A129" s="12">
        <v>0.25900000000000001</v>
      </c>
      <c r="B129" s="12">
        <v>0</v>
      </c>
      <c r="C129" s="16">
        <v>21.89</v>
      </c>
      <c r="D129" s="12">
        <v>0</v>
      </c>
      <c r="E129" s="16">
        <v>0.624</v>
      </c>
      <c r="F129" s="12">
        <v>5.6929999999999996</v>
      </c>
      <c r="G129" s="13">
        <v>96</v>
      </c>
      <c r="H129" s="12">
        <v>1.788</v>
      </c>
      <c r="I129" s="12">
        <v>4</v>
      </c>
      <c r="J129" s="12">
        <v>437</v>
      </c>
      <c r="K129" s="12">
        <v>21.2</v>
      </c>
      <c r="L129" s="12">
        <v>392.11</v>
      </c>
      <c r="M129" s="12">
        <v>17.190000000000001</v>
      </c>
      <c r="N129" s="12">
        <v>16.2</v>
      </c>
    </row>
    <row r="130" spans="1:14" x14ac:dyDescent="0.25">
      <c r="A130" s="12">
        <v>0.32500000000000001</v>
      </c>
      <c r="B130" s="12">
        <v>0</v>
      </c>
      <c r="C130" s="16">
        <v>21.89</v>
      </c>
      <c r="D130" s="12">
        <v>0</v>
      </c>
      <c r="E130" s="16">
        <v>0.624</v>
      </c>
      <c r="F130" s="12">
        <v>6.431</v>
      </c>
      <c r="G130" s="13">
        <v>98.8</v>
      </c>
      <c r="H130" s="12">
        <v>1.8129999999999999</v>
      </c>
      <c r="I130" s="12">
        <v>4</v>
      </c>
      <c r="J130" s="12">
        <v>437</v>
      </c>
      <c r="K130" s="12">
        <v>21.2</v>
      </c>
      <c r="L130" s="12">
        <v>396.9</v>
      </c>
      <c r="M130" s="12">
        <v>15.39</v>
      </c>
      <c r="N130" s="12">
        <v>18</v>
      </c>
    </row>
    <row r="131" spans="1:14" x14ac:dyDescent="0.25">
      <c r="A131" s="12">
        <v>0.88100000000000001</v>
      </c>
      <c r="B131" s="12">
        <v>0</v>
      </c>
      <c r="C131" s="16">
        <v>21.89</v>
      </c>
      <c r="D131" s="12">
        <v>0</v>
      </c>
      <c r="E131" s="16">
        <v>0.624</v>
      </c>
      <c r="F131" s="12">
        <v>5.6369999999999996</v>
      </c>
      <c r="G131" s="13">
        <v>94.7</v>
      </c>
      <c r="H131" s="12">
        <v>1.98</v>
      </c>
      <c r="I131" s="12">
        <v>4</v>
      </c>
      <c r="J131" s="12">
        <v>437</v>
      </c>
      <c r="K131" s="12">
        <v>21.2</v>
      </c>
      <c r="L131" s="12">
        <v>396.9</v>
      </c>
      <c r="M131" s="12">
        <v>18.34</v>
      </c>
      <c r="N131" s="12">
        <v>14.3</v>
      </c>
    </row>
    <row r="132" spans="1:14" x14ac:dyDescent="0.25">
      <c r="A132" s="12">
        <v>0.34</v>
      </c>
      <c r="B132" s="12">
        <v>0</v>
      </c>
      <c r="C132" s="16">
        <v>21.89</v>
      </c>
      <c r="D132" s="12">
        <v>0</v>
      </c>
      <c r="E132" s="16">
        <v>0.624</v>
      </c>
      <c r="F132" s="12">
        <v>6.4580000000000002</v>
      </c>
      <c r="G132" s="13">
        <v>98.9</v>
      </c>
      <c r="H132" s="12">
        <v>2.1179999999999999</v>
      </c>
      <c r="I132" s="12">
        <v>4</v>
      </c>
      <c r="J132" s="12">
        <v>437</v>
      </c>
      <c r="K132" s="12">
        <v>21.2</v>
      </c>
      <c r="L132" s="12">
        <v>395.04</v>
      </c>
      <c r="M132" s="12">
        <v>12.6</v>
      </c>
      <c r="N132" s="12">
        <v>19.2</v>
      </c>
    </row>
    <row r="133" spans="1:14" x14ac:dyDescent="0.25">
      <c r="A133" s="12">
        <v>1.1930000000000001</v>
      </c>
      <c r="B133" s="12">
        <v>0</v>
      </c>
      <c r="C133" s="16">
        <v>21.89</v>
      </c>
      <c r="D133" s="12">
        <v>0</v>
      </c>
      <c r="E133" s="16">
        <v>0.624</v>
      </c>
      <c r="F133" s="12">
        <v>6.3259999999999996</v>
      </c>
      <c r="G133" s="13">
        <v>97.7</v>
      </c>
      <c r="H133" s="12">
        <v>2.2709999999999999</v>
      </c>
      <c r="I133" s="12">
        <v>4</v>
      </c>
      <c r="J133" s="12">
        <v>437</v>
      </c>
      <c r="K133" s="12">
        <v>21.2</v>
      </c>
      <c r="L133" s="12">
        <v>396.9</v>
      </c>
      <c r="M133" s="12">
        <v>12.26</v>
      </c>
      <c r="N133" s="12">
        <v>19.600000000000001</v>
      </c>
    </row>
    <row r="134" spans="1:14" x14ac:dyDescent="0.25">
      <c r="A134" s="12">
        <v>0.59</v>
      </c>
      <c r="B134" s="12">
        <v>0</v>
      </c>
      <c r="C134" s="16">
        <v>21.89</v>
      </c>
      <c r="D134" s="12">
        <v>0</v>
      </c>
      <c r="E134" s="16">
        <v>0.624</v>
      </c>
      <c r="F134" s="12">
        <v>6.3719999999999999</v>
      </c>
      <c r="G134" s="13">
        <v>97.9</v>
      </c>
      <c r="H134" s="12">
        <v>2.327</v>
      </c>
      <c r="I134" s="12">
        <v>4</v>
      </c>
      <c r="J134" s="12">
        <v>437</v>
      </c>
      <c r="K134" s="12">
        <v>21.2</v>
      </c>
      <c r="L134" s="12">
        <v>385.76</v>
      </c>
      <c r="M134" s="12">
        <v>11.12</v>
      </c>
      <c r="N134" s="12">
        <v>23</v>
      </c>
    </row>
    <row r="135" spans="1:14" x14ac:dyDescent="0.25">
      <c r="A135" s="12">
        <v>0.33</v>
      </c>
      <c r="B135" s="12">
        <v>0</v>
      </c>
      <c r="C135" s="16">
        <v>21.89</v>
      </c>
      <c r="D135" s="12">
        <v>0</v>
      </c>
      <c r="E135" s="16">
        <v>0.624</v>
      </c>
      <c r="F135" s="12">
        <v>5.8220000000000001</v>
      </c>
      <c r="G135" s="13">
        <v>95.4</v>
      </c>
      <c r="H135" s="12">
        <v>2.4700000000000002</v>
      </c>
      <c r="I135" s="12">
        <v>4</v>
      </c>
      <c r="J135" s="12">
        <v>437</v>
      </c>
      <c r="K135" s="12">
        <v>21.2</v>
      </c>
      <c r="L135" s="12">
        <v>388.69</v>
      </c>
      <c r="M135" s="12">
        <v>15.03</v>
      </c>
      <c r="N135" s="12">
        <v>18.399999999999999</v>
      </c>
    </row>
    <row r="136" spans="1:14" x14ac:dyDescent="0.25">
      <c r="A136" s="12">
        <v>0.97599999999999998</v>
      </c>
      <c r="B136" s="12">
        <v>0</v>
      </c>
      <c r="C136" s="16">
        <v>21.89</v>
      </c>
      <c r="D136" s="12">
        <v>0</v>
      </c>
      <c r="E136" s="16">
        <v>0.624</v>
      </c>
      <c r="F136" s="12">
        <v>5.7569999999999997</v>
      </c>
      <c r="G136" s="13">
        <v>98.4</v>
      </c>
      <c r="H136" s="12">
        <v>2.3460000000000001</v>
      </c>
      <c r="I136" s="12">
        <v>4</v>
      </c>
      <c r="J136" s="12">
        <v>437</v>
      </c>
      <c r="K136" s="12">
        <v>21.2</v>
      </c>
      <c r="L136" s="12">
        <v>262.76</v>
      </c>
      <c r="M136" s="12">
        <v>17.309999999999999</v>
      </c>
      <c r="N136" s="12">
        <v>15.6</v>
      </c>
    </row>
    <row r="137" spans="1:14" x14ac:dyDescent="0.25">
      <c r="A137" s="12">
        <v>0.55800000000000005</v>
      </c>
      <c r="B137" s="12">
        <v>0</v>
      </c>
      <c r="C137" s="16">
        <v>21.89</v>
      </c>
      <c r="D137" s="12">
        <v>0</v>
      </c>
      <c r="E137" s="16">
        <v>0.624</v>
      </c>
      <c r="F137" s="12">
        <v>6.335</v>
      </c>
      <c r="G137" s="13">
        <v>98.2</v>
      </c>
      <c r="H137" s="12">
        <v>2.1110000000000002</v>
      </c>
      <c r="I137" s="12">
        <v>4</v>
      </c>
      <c r="J137" s="12">
        <v>437</v>
      </c>
      <c r="K137" s="12">
        <v>21.2</v>
      </c>
      <c r="L137" s="12">
        <v>394.67</v>
      </c>
      <c r="M137" s="12">
        <v>16.96</v>
      </c>
      <c r="N137" s="12">
        <v>18.100000000000001</v>
      </c>
    </row>
    <row r="138" spans="1:14" x14ac:dyDescent="0.25">
      <c r="A138" s="12">
        <v>0.32300000000000001</v>
      </c>
      <c r="B138" s="12">
        <v>0</v>
      </c>
      <c r="C138" s="16">
        <v>21.89</v>
      </c>
      <c r="D138" s="12">
        <v>0</v>
      </c>
      <c r="E138" s="16">
        <v>0.624</v>
      </c>
      <c r="F138" s="12">
        <v>5.9420000000000002</v>
      </c>
      <c r="G138" s="13">
        <v>93.5</v>
      </c>
      <c r="H138" s="12">
        <v>1.9670000000000001</v>
      </c>
      <c r="I138" s="12">
        <v>4</v>
      </c>
      <c r="J138" s="12">
        <v>437</v>
      </c>
      <c r="K138" s="12">
        <v>21.2</v>
      </c>
      <c r="L138" s="12">
        <v>378.25</v>
      </c>
      <c r="M138" s="12">
        <v>16.899999999999999</v>
      </c>
      <c r="N138" s="12">
        <v>17.399999999999999</v>
      </c>
    </row>
    <row r="139" spans="1:14" x14ac:dyDescent="0.25">
      <c r="A139" s="12">
        <v>0.35199999999999998</v>
      </c>
      <c r="B139" s="12">
        <v>0</v>
      </c>
      <c r="C139" s="16">
        <v>21.89</v>
      </c>
      <c r="D139" s="12">
        <v>0</v>
      </c>
      <c r="E139" s="16">
        <v>0.624</v>
      </c>
      <c r="F139" s="12">
        <v>6.4539999999999997</v>
      </c>
      <c r="G139" s="13">
        <v>98.4</v>
      </c>
      <c r="H139" s="12">
        <v>1.85</v>
      </c>
      <c r="I139" s="12">
        <v>4</v>
      </c>
      <c r="J139" s="12">
        <v>437</v>
      </c>
      <c r="K139" s="12">
        <v>21.2</v>
      </c>
      <c r="L139" s="12">
        <v>394.08</v>
      </c>
      <c r="M139" s="12">
        <v>14.59</v>
      </c>
      <c r="N139" s="12">
        <v>17.100000000000001</v>
      </c>
    </row>
    <row r="140" spans="1:14" x14ac:dyDescent="0.25">
      <c r="A140" s="12">
        <v>0.25</v>
      </c>
      <c r="B140" s="12">
        <v>0</v>
      </c>
      <c r="C140" s="16">
        <v>21.89</v>
      </c>
      <c r="D140" s="12">
        <v>0</v>
      </c>
      <c r="E140" s="16">
        <v>0.624</v>
      </c>
      <c r="F140" s="12">
        <v>5.8570000000000002</v>
      </c>
      <c r="G140" s="13">
        <v>98.2</v>
      </c>
      <c r="H140" s="12">
        <v>1.669</v>
      </c>
      <c r="I140" s="12">
        <v>4</v>
      </c>
      <c r="J140" s="12">
        <v>437</v>
      </c>
      <c r="K140" s="12">
        <v>21.2</v>
      </c>
      <c r="L140" s="12">
        <v>392.04</v>
      </c>
      <c r="M140" s="12">
        <v>21.32</v>
      </c>
      <c r="N140" s="12">
        <v>13.3</v>
      </c>
    </row>
    <row r="141" spans="1:14" x14ac:dyDescent="0.25">
      <c r="A141" s="12">
        <v>0.54500000000000004</v>
      </c>
      <c r="B141" s="12">
        <v>0</v>
      </c>
      <c r="C141" s="16">
        <v>21.89</v>
      </c>
      <c r="D141" s="12">
        <v>0</v>
      </c>
      <c r="E141" s="16">
        <v>0.624</v>
      </c>
      <c r="F141" s="12">
        <v>6.1509999999999998</v>
      </c>
      <c r="G141" s="13">
        <v>97.9</v>
      </c>
      <c r="H141" s="12">
        <v>1.669</v>
      </c>
      <c r="I141" s="12">
        <v>4</v>
      </c>
      <c r="J141" s="12">
        <v>437</v>
      </c>
      <c r="K141" s="12">
        <v>21.2</v>
      </c>
      <c r="L141" s="12">
        <v>396.9</v>
      </c>
      <c r="M141" s="12">
        <v>18.46</v>
      </c>
      <c r="N141" s="12">
        <v>17.8</v>
      </c>
    </row>
    <row r="142" spans="1:14" x14ac:dyDescent="0.25">
      <c r="A142" s="12">
        <v>0.29099999999999998</v>
      </c>
      <c r="B142" s="12">
        <v>0</v>
      </c>
      <c r="C142" s="16">
        <v>21.89</v>
      </c>
      <c r="D142" s="12">
        <v>0</v>
      </c>
      <c r="E142" s="16">
        <v>0.624</v>
      </c>
      <c r="F142" s="12">
        <v>6.1740000000000004</v>
      </c>
      <c r="G142" s="13">
        <v>93.6</v>
      </c>
      <c r="H142" s="12">
        <v>1.6120000000000001</v>
      </c>
      <c r="I142" s="12">
        <v>4</v>
      </c>
      <c r="J142" s="12">
        <v>437</v>
      </c>
      <c r="K142" s="12">
        <v>21.2</v>
      </c>
      <c r="L142" s="12">
        <v>388.08</v>
      </c>
      <c r="M142" s="12">
        <v>24.16</v>
      </c>
      <c r="N142" s="12">
        <v>14</v>
      </c>
    </row>
    <row r="143" spans="1:14" x14ac:dyDescent="0.25">
      <c r="A143" s="12">
        <v>1.629</v>
      </c>
      <c r="B143" s="12">
        <v>0</v>
      </c>
      <c r="C143" s="16">
        <v>21.89</v>
      </c>
      <c r="D143" s="12">
        <v>0</v>
      </c>
      <c r="E143" s="16">
        <v>0.624</v>
      </c>
      <c r="F143" s="12">
        <v>5.0190000000000001</v>
      </c>
      <c r="G143" s="13">
        <v>100</v>
      </c>
      <c r="H143" s="12">
        <v>1.4390000000000001</v>
      </c>
      <c r="I143" s="12">
        <v>4</v>
      </c>
      <c r="J143" s="12">
        <v>437</v>
      </c>
      <c r="K143" s="12">
        <v>21.2</v>
      </c>
      <c r="L143" s="12">
        <v>396.9</v>
      </c>
      <c r="M143" s="12">
        <v>34.409999999999997</v>
      </c>
      <c r="N143" s="12">
        <v>14.4</v>
      </c>
    </row>
    <row r="144" spans="1:14" x14ac:dyDescent="0.25">
      <c r="A144" s="12">
        <v>3.3210000000000002</v>
      </c>
      <c r="B144" s="12">
        <v>0</v>
      </c>
      <c r="C144" s="16">
        <v>19.579999999999998</v>
      </c>
      <c r="D144" s="12">
        <v>1</v>
      </c>
      <c r="E144" s="16">
        <v>0.871</v>
      </c>
      <c r="F144" s="12">
        <v>5.4029999999999996</v>
      </c>
      <c r="G144" s="13">
        <v>100</v>
      </c>
      <c r="H144" s="12">
        <v>1.3220000000000001</v>
      </c>
      <c r="I144" s="12">
        <v>5</v>
      </c>
      <c r="J144" s="12">
        <v>403</v>
      </c>
      <c r="K144" s="12">
        <v>14.7</v>
      </c>
      <c r="L144" s="12">
        <v>396.9</v>
      </c>
      <c r="M144" s="12">
        <v>26.82</v>
      </c>
      <c r="N144" s="12">
        <v>13.4</v>
      </c>
    </row>
    <row r="145" spans="1:14" x14ac:dyDescent="0.25">
      <c r="A145" s="12">
        <v>4.0970000000000004</v>
      </c>
      <c r="B145" s="12">
        <v>0</v>
      </c>
      <c r="C145" s="16">
        <v>19.579999999999998</v>
      </c>
      <c r="D145" s="12">
        <v>0</v>
      </c>
      <c r="E145" s="16">
        <v>0.871</v>
      </c>
      <c r="F145" s="12">
        <v>5.468</v>
      </c>
      <c r="G145" s="13">
        <v>100</v>
      </c>
      <c r="H145" s="12">
        <v>1.4119999999999999</v>
      </c>
      <c r="I145" s="12">
        <v>5</v>
      </c>
      <c r="J145" s="12">
        <v>403</v>
      </c>
      <c r="K145" s="12">
        <v>14.7</v>
      </c>
      <c r="L145" s="12">
        <v>396.9</v>
      </c>
      <c r="M145" s="12">
        <v>26.42</v>
      </c>
      <c r="N145" s="12">
        <v>15.6</v>
      </c>
    </row>
    <row r="146" spans="1:14" x14ac:dyDescent="0.25">
      <c r="A146" s="12">
        <v>2.78</v>
      </c>
      <c r="B146" s="12">
        <v>0</v>
      </c>
      <c r="C146" s="16">
        <v>19.579999999999998</v>
      </c>
      <c r="D146" s="12">
        <v>0</v>
      </c>
      <c r="E146" s="16">
        <v>0.871</v>
      </c>
      <c r="F146" s="12">
        <v>4.9029999999999996</v>
      </c>
      <c r="G146" s="13">
        <v>97.8</v>
      </c>
      <c r="H146" s="12">
        <v>1.3460000000000001</v>
      </c>
      <c r="I146" s="12">
        <v>5</v>
      </c>
      <c r="J146" s="12">
        <v>403</v>
      </c>
      <c r="K146" s="12">
        <v>14.7</v>
      </c>
      <c r="L146" s="12">
        <v>396.9</v>
      </c>
      <c r="M146" s="12">
        <v>29.29</v>
      </c>
      <c r="N146" s="12">
        <v>11.8</v>
      </c>
    </row>
    <row r="147" spans="1:14" x14ac:dyDescent="0.25">
      <c r="A147" s="12">
        <v>2.379</v>
      </c>
      <c r="B147" s="12">
        <v>0</v>
      </c>
      <c r="C147" s="16">
        <v>19.579999999999998</v>
      </c>
      <c r="D147" s="12">
        <v>0</v>
      </c>
      <c r="E147" s="16">
        <v>0.871</v>
      </c>
      <c r="F147" s="12">
        <v>6.13</v>
      </c>
      <c r="G147" s="13">
        <v>100</v>
      </c>
      <c r="H147" s="12">
        <v>1.419</v>
      </c>
      <c r="I147" s="12">
        <v>5</v>
      </c>
      <c r="J147" s="12">
        <v>403</v>
      </c>
      <c r="K147" s="12">
        <v>14.7</v>
      </c>
      <c r="L147" s="12">
        <v>172.91</v>
      </c>
      <c r="M147" s="12">
        <v>27.8</v>
      </c>
      <c r="N147" s="12">
        <v>13.8</v>
      </c>
    </row>
    <row r="148" spans="1:14" x14ac:dyDescent="0.25">
      <c r="A148" s="12">
        <v>2.1549999999999998</v>
      </c>
      <c r="B148" s="12">
        <v>0</v>
      </c>
      <c r="C148" s="16">
        <v>19.579999999999998</v>
      </c>
      <c r="D148" s="12">
        <v>0</v>
      </c>
      <c r="E148" s="16">
        <v>0.871</v>
      </c>
      <c r="F148" s="12">
        <v>5.6280000000000001</v>
      </c>
      <c r="G148" s="13">
        <v>100</v>
      </c>
      <c r="H148" s="12">
        <v>1.5169999999999999</v>
      </c>
      <c r="I148" s="12">
        <v>5</v>
      </c>
      <c r="J148" s="12">
        <v>403</v>
      </c>
      <c r="K148" s="12">
        <v>14.7</v>
      </c>
      <c r="L148" s="12">
        <v>169.27</v>
      </c>
      <c r="M148" s="12">
        <v>16.649999999999999</v>
      </c>
      <c r="N148" s="12">
        <v>15.6</v>
      </c>
    </row>
    <row r="149" spans="1:14" x14ac:dyDescent="0.25">
      <c r="A149" s="12">
        <v>2.3690000000000002</v>
      </c>
      <c r="B149" s="12">
        <v>0</v>
      </c>
      <c r="C149" s="16">
        <v>19.579999999999998</v>
      </c>
      <c r="D149" s="12">
        <v>0</v>
      </c>
      <c r="E149" s="16">
        <v>0.871</v>
      </c>
      <c r="F149" s="12">
        <v>4.9260000000000002</v>
      </c>
      <c r="G149" s="13">
        <v>95.7</v>
      </c>
      <c r="H149" s="12">
        <v>1.4610000000000001</v>
      </c>
      <c r="I149" s="12">
        <v>5</v>
      </c>
      <c r="J149" s="12">
        <v>403</v>
      </c>
      <c r="K149" s="12">
        <v>14.7</v>
      </c>
      <c r="L149" s="12">
        <v>391.71</v>
      </c>
      <c r="M149" s="12">
        <v>29.53</v>
      </c>
      <c r="N149" s="12">
        <v>14.6</v>
      </c>
    </row>
    <row r="150" spans="1:14" x14ac:dyDescent="0.25">
      <c r="A150" s="12">
        <v>2.331</v>
      </c>
      <c r="B150" s="12">
        <v>0</v>
      </c>
      <c r="C150" s="16">
        <v>19.579999999999998</v>
      </c>
      <c r="D150" s="12">
        <v>0</v>
      </c>
      <c r="E150" s="16">
        <v>0.871</v>
      </c>
      <c r="F150" s="12">
        <v>5.1859999999999999</v>
      </c>
      <c r="G150" s="13">
        <v>93.8</v>
      </c>
      <c r="H150" s="12">
        <v>1.53</v>
      </c>
      <c r="I150" s="12">
        <v>5</v>
      </c>
      <c r="J150" s="12">
        <v>403</v>
      </c>
      <c r="K150" s="12">
        <v>14.7</v>
      </c>
      <c r="L150" s="12">
        <v>356.99</v>
      </c>
      <c r="M150" s="12">
        <v>28.32</v>
      </c>
      <c r="N150" s="12">
        <v>17.8</v>
      </c>
    </row>
    <row r="151" spans="1:14" x14ac:dyDescent="0.25">
      <c r="A151" s="12">
        <v>2.734</v>
      </c>
      <c r="B151" s="12">
        <v>0</v>
      </c>
      <c r="C151" s="16">
        <v>19.579999999999998</v>
      </c>
      <c r="D151" s="12">
        <v>0</v>
      </c>
      <c r="E151" s="16">
        <v>0.871</v>
      </c>
      <c r="F151" s="12">
        <v>5.5970000000000004</v>
      </c>
      <c r="G151" s="13">
        <v>94.9</v>
      </c>
      <c r="H151" s="12">
        <v>1.526</v>
      </c>
      <c r="I151" s="12">
        <v>5</v>
      </c>
      <c r="J151" s="12">
        <v>403</v>
      </c>
      <c r="K151" s="12">
        <v>14.7</v>
      </c>
      <c r="L151" s="12">
        <v>351.85</v>
      </c>
      <c r="M151" s="12">
        <v>21.45</v>
      </c>
      <c r="N151" s="12">
        <v>15.4</v>
      </c>
    </row>
    <row r="152" spans="1:14" x14ac:dyDescent="0.25">
      <c r="A152" s="12">
        <v>1.657</v>
      </c>
      <c r="B152" s="12">
        <v>0</v>
      </c>
      <c r="C152" s="16">
        <v>19.579999999999998</v>
      </c>
      <c r="D152" s="12">
        <v>0</v>
      </c>
      <c r="E152" s="16">
        <v>0.871</v>
      </c>
      <c r="F152" s="12">
        <v>6.1219999999999999</v>
      </c>
      <c r="G152" s="13">
        <v>97.3</v>
      </c>
      <c r="H152" s="12">
        <v>1.6180000000000001</v>
      </c>
      <c r="I152" s="12">
        <v>5</v>
      </c>
      <c r="J152" s="12">
        <v>403</v>
      </c>
      <c r="K152" s="12">
        <v>14.7</v>
      </c>
      <c r="L152" s="12">
        <v>372.8</v>
      </c>
      <c r="M152" s="12">
        <v>14.1</v>
      </c>
      <c r="N152" s="12">
        <v>21.5</v>
      </c>
    </row>
    <row r="153" spans="1:14" x14ac:dyDescent="0.25">
      <c r="A153" s="12">
        <v>1.496</v>
      </c>
      <c r="B153" s="12">
        <v>0</v>
      </c>
      <c r="C153" s="16">
        <v>19.579999999999998</v>
      </c>
      <c r="D153" s="12">
        <v>0</v>
      </c>
      <c r="E153" s="16">
        <v>0.871</v>
      </c>
      <c r="F153" s="12">
        <v>5.4039999999999999</v>
      </c>
      <c r="G153" s="13">
        <v>100</v>
      </c>
      <c r="H153" s="12">
        <v>1.5920000000000001</v>
      </c>
      <c r="I153" s="12">
        <v>5</v>
      </c>
      <c r="J153" s="12">
        <v>403</v>
      </c>
      <c r="K153" s="12">
        <v>14.7</v>
      </c>
      <c r="L153" s="12">
        <v>341.6</v>
      </c>
      <c r="M153" s="12">
        <v>13.28</v>
      </c>
      <c r="N153" s="12">
        <v>19.600000000000001</v>
      </c>
    </row>
    <row r="154" spans="1:14" x14ac:dyDescent="0.25">
      <c r="A154" s="12">
        <v>1.127</v>
      </c>
      <c r="B154" s="12">
        <v>0</v>
      </c>
      <c r="C154" s="16">
        <v>19.579999999999998</v>
      </c>
      <c r="D154" s="12">
        <v>1</v>
      </c>
      <c r="E154" s="16">
        <v>0.871</v>
      </c>
      <c r="F154" s="12">
        <v>5.0119999999999996</v>
      </c>
      <c r="G154" s="13">
        <v>88</v>
      </c>
      <c r="H154" s="12">
        <v>1.61</v>
      </c>
      <c r="I154" s="12">
        <v>5</v>
      </c>
      <c r="J154" s="12">
        <v>403</v>
      </c>
      <c r="K154" s="12">
        <v>14.7</v>
      </c>
      <c r="L154" s="12">
        <v>343.28</v>
      </c>
      <c r="M154" s="12">
        <v>12.12</v>
      </c>
      <c r="N154" s="12">
        <v>15.3</v>
      </c>
    </row>
    <row r="155" spans="1:14" x14ac:dyDescent="0.25">
      <c r="A155" s="12">
        <v>2.149</v>
      </c>
      <c r="B155" s="12">
        <v>0</v>
      </c>
      <c r="C155" s="16">
        <v>19.579999999999998</v>
      </c>
      <c r="D155" s="12">
        <v>0</v>
      </c>
      <c r="E155" s="16">
        <v>0.871</v>
      </c>
      <c r="F155" s="12">
        <v>5.7089999999999996</v>
      </c>
      <c r="G155" s="13">
        <v>98.5</v>
      </c>
      <c r="H155" s="12">
        <v>1.623</v>
      </c>
      <c r="I155" s="12">
        <v>5</v>
      </c>
      <c r="J155" s="12">
        <v>403</v>
      </c>
      <c r="K155" s="12">
        <v>14.7</v>
      </c>
      <c r="L155" s="12">
        <v>261.95</v>
      </c>
      <c r="M155" s="12">
        <v>15.79</v>
      </c>
      <c r="N155" s="12">
        <v>19.399999999999999</v>
      </c>
    </row>
    <row r="156" spans="1:14" x14ac:dyDescent="0.25">
      <c r="A156" s="12">
        <v>1.4139999999999999</v>
      </c>
      <c r="B156" s="12">
        <v>0</v>
      </c>
      <c r="C156" s="16">
        <v>19.579999999999998</v>
      </c>
      <c r="D156" s="12">
        <v>1</v>
      </c>
      <c r="E156" s="16">
        <v>0.871</v>
      </c>
      <c r="F156" s="12">
        <v>6.1289999999999996</v>
      </c>
      <c r="G156" s="13">
        <v>96</v>
      </c>
      <c r="H156" s="12">
        <v>1.7490000000000001</v>
      </c>
      <c r="I156" s="12">
        <v>5</v>
      </c>
      <c r="J156" s="12">
        <v>403</v>
      </c>
      <c r="K156" s="12">
        <v>14.7</v>
      </c>
      <c r="L156" s="12">
        <v>321.02</v>
      </c>
      <c r="M156" s="12">
        <v>15.12</v>
      </c>
      <c r="N156" s="12">
        <v>17</v>
      </c>
    </row>
    <row r="157" spans="1:14" x14ac:dyDescent="0.25">
      <c r="A157" s="12">
        <v>3.5350000000000001</v>
      </c>
      <c r="B157" s="12">
        <v>0</v>
      </c>
      <c r="C157" s="16">
        <v>19.579999999999998</v>
      </c>
      <c r="D157" s="12">
        <v>1</v>
      </c>
      <c r="E157" s="16">
        <v>0.871</v>
      </c>
      <c r="F157" s="12">
        <v>6.1520000000000001</v>
      </c>
      <c r="G157" s="13">
        <v>82.6</v>
      </c>
      <c r="H157" s="12">
        <v>1.7450000000000001</v>
      </c>
      <c r="I157" s="12">
        <v>5</v>
      </c>
      <c r="J157" s="12">
        <v>403</v>
      </c>
      <c r="K157" s="12">
        <v>14.7</v>
      </c>
      <c r="L157" s="12">
        <v>88.01</v>
      </c>
      <c r="M157" s="12">
        <v>15.02</v>
      </c>
      <c r="N157" s="12">
        <v>15.6</v>
      </c>
    </row>
    <row r="158" spans="1:14" x14ac:dyDescent="0.25">
      <c r="A158" s="12">
        <v>2.4470000000000001</v>
      </c>
      <c r="B158" s="12">
        <v>0</v>
      </c>
      <c r="C158" s="16">
        <v>19.579999999999998</v>
      </c>
      <c r="D158" s="12">
        <v>0</v>
      </c>
      <c r="E158" s="16">
        <v>0.871</v>
      </c>
      <c r="F158" s="12">
        <v>5.2720000000000002</v>
      </c>
      <c r="G158" s="13">
        <v>94</v>
      </c>
      <c r="H158" s="12">
        <v>1.736</v>
      </c>
      <c r="I158" s="12">
        <v>5</v>
      </c>
      <c r="J158" s="12">
        <v>403</v>
      </c>
      <c r="K158" s="12">
        <v>14.7</v>
      </c>
      <c r="L158" s="12">
        <v>88.63</v>
      </c>
      <c r="M158" s="12">
        <v>16.14</v>
      </c>
      <c r="N158" s="12">
        <v>13.1</v>
      </c>
    </row>
    <row r="159" spans="1:14" x14ac:dyDescent="0.25">
      <c r="A159" s="12">
        <v>1.224</v>
      </c>
      <c r="B159" s="12">
        <v>0</v>
      </c>
      <c r="C159" s="16">
        <v>19.579999999999998</v>
      </c>
      <c r="D159" s="12">
        <v>0</v>
      </c>
      <c r="E159" s="16">
        <v>0.60499999999999998</v>
      </c>
      <c r="F159" s="12">
        <v>6.9429999999999996</v>
      </c>
      <c r="G159" s="13">
        <v>97.4</v>
      </c>
      <c r="H159" s="12">
        <v>1.877</v>
      </c>
      <c r="I159" s="12">
        <v>5</v>
      </c>
      <c r="J159" s="12">
        <v>403</v>
      </c>
      <c r="K159" s="12">
        <v>14.7</v>
      </c>
      <c r="L159" s="12">
        <v>363.43</v>
      </c>
      <c r="M159" s="12">
        <v>4.59</v>
      </c>
      <c r="N159" s="12">
        <v>41.3</v>
      </c>
    </row>
    <row r="160" spans="1:14" x14ac:dyDescent="0.25">
      <c r="A160" s="12">
        <v>1.343</v>
      </c>
      <c r="B160" s="12">
        <v>0</v>
      </c>
      <c r="C160" s="16">
        <v>19.579999999999998</v>
      </c>
      <c r="D160" s="12">
        <v>0</v>
      </c>
      <c r="E160" s="16">
        <v>0.60499999999999998</v>
      </c>
      <c r="F160" s="12">
        <v>6.0659999999999998</v>
      </c>
      <c r="G160" s="13">
        <v>100</v>
      </c>
      <c r="H160" s="12">
        <v>1.7569999999999999</v>
      </c>
      <c r="I160" s="12">
        <v>5</v>
      </c>
      <c r="J160" s="12">
        <v>403</v>
      </c>
      <c r="K160" s="12">
        <v>14.7</v>
      </c>
      <c r="L160" s="12">
        <v>353.89</v>
      </c>
      <c r="M160" s="12">
        <v>6.43</v>
      </c>
      <c r="N160" s="12">
        <v>24.3</v>
      </c>
    </row>
    <row r="161" spans="1:14" x14ac:dyDescent="0.25">
      <c r="A161" s="12">
        <v>1.425</v>
      </c>
      <c r="B161" s="12">
        <v>0</v>
      </c>
      <c r="C161" s="16">
        <v>19.579999999999998</v>
      </c>
      <c r="D161" s="12">
        <v>0</v>
      </c>
      <c r="E161" s="16">
        <v>0.871</v>
      </c>
      <c r="F161" s="12">
        <v>6.51</v>
      </c>
      <c r="G161" s="13">
        <v>100</v>
      </c>
      <c r="H161" s="12">
        <v>1.766</v>
      </c>
      <c r="I161" s="12">
        <v>5</v>
      </c>
      <c r="J161" s="12">
        <v>403</v>
      </c>
      <c r="K161" s="12">
        <v>14.7</v>
      </c>
      <c r="L161" s="12">
        <v>364.31</v>
      </c>
      <c r="M161" s="12">
        <v>7.39</v>
      </c>
      <c r="N161" s="12">
        <v>23.3</v>
      </c>
    </row>
    <row r="162" spans="1:14" x14ac:dyDescent="0.25">
      <c r="A162" s="12">
        <v>1.2729999999999999</v>
      </c>
      <c r="B162" s="12">
        <v>0</v>
      </c>
      <c r="C162" s="16">
        <v>19.579999999999998</v>
      </c>
      <c r="D162" s="12">
        <v>1</v>
      </c>
      <c r="E162" s="16">
        <v>0.60499999999999998</v>
      </c>
      <c r="F162" s="12">
        <v>6.25</v>
      </c>
      <c r="G162" s="13">
        <v>92.6</v>
      </c>
      <c r="H162" s="12">
        <v>1.798</v>
      </c>
      <c r="I162" s="12">
        <v>5</v>
      </c>
      <c r="J162" s="12">
        <v>403</v>
      </c>
      <c r="K162" s="12">
        <v>14.7</v>
      </c>
      <c r="L162" s="12">
        <v>338.92</v>
      </c>
      <c r="M162" s="12">
        <v>5.5</v>
      </c>
      <c r="N162" s="12">
        <v>27</v>
      </c>
    </row>
    <row r="163" spans="1:14" x14ac:dyDescent="0.25">
      <c r="A163" s="12">
        <v>1.4630000000000001</v>
      </c>
      <c r="B163" s="12">
        <v>0</v>
      </c>
      <c r="C163" s="16">
        <v>19.579999999999998</v>
      </c>
      <c r="D163" s="12">
        <v>0</v>
      </c>
      <c r="E163" s="16">
        <v>0.60499999999999998</v>
      </c>
      <c r="F163" s="12">
        <v>7.4889999999999999</v>
      </c>
      <c r="G163" s="13">
        <v>90.8</v>
      </c>
      <c r="H163" s="12">
        <v>1.9710000000000001</v>
      </c>
      <c r="I163" s="12">
        <v>5</v>
      </c>
      <c r="J163" s="12">
        <v>403</v>
      </c>
      <c r="K163" s="12">
        <v>14.7</v>
      </c>
      <c r="L163" s="12">
        <v>374.43</v>
      </c>
      <c r="M163" s="12">
        <v>1.73</v>
      </c>
      <c r="N163" s="12">
        <v>50</v>
      </c>
    </row>
    <row r="164" spans="1:14" x14ac:dyDescent="0.25">
      <c r="A164" s="12">
        <v>1.8340000000000001</v>
      </c>
      <c r="B164" s="12">
        <v>0</v>
      </c>
      <c r="C164" s="16">
        <v>19.579999999999998</v>
      </c>
      <c r="D164" s="12">
        <v>1</v>
      </c>
      <c r="E164" s="16">
        <v>0.60499999999999998</v>
      </c>
      <c r="F164" s="12">
        <v>7.8019999999999996</v>
      </c>
      <c r="G164" s="13">
        <v>98.2</v>
      </c>
      <c r="H164" s="12">
        <v>2.0409999999999999</v>
      </c>
      <c r="I164" s="12">
        <v>5</v>
      </c>
      <c r="J164" s="12">
        <v>403</v>
      </c>
      <c r="K164" s="12">
        <v>14.7</v>
      </c>
      <c r="L164" s="12">
        <v>389.61</v>
      </c>
      <c r="M164" s="12">
        <v>1.92</v>
      </c>
      <c r="N164" s="12">
        <v>50</v>
      </c>
    </row>
    <row r="165" spans="1:14" x14ac:dyDescent="0.25">
      <c r="A165" s="12">
        <v>1.5189999999999999</v>
      </c>
      <c r="B165" s="12">
        <v>0</v>
      </c>
      <c r="C165" s="16">
        <v>19.579999999999998</v>
      </c>
      <c r="D165" s="12">
        <v>1</v>
      </c>
      <c r="E165" s="16">
        <v>0.60499999999999998</v>
      </c>
      <c r="F165" s="12">
        <v>8.375</v>
      </c>
      <c r="G165" s="13">
        <v>93.9</v>
      </c>
      <c r="H165" s="12">
        <v>2.1619999999999999</v>
      </c>
      <c r="I165" s="12">
        <v>5</v>
      </c>
      <c r="J165" s="12">
        <v>403</v>
      </c>
      <c r="K165" s="12">
        <v>14.7</v>
      </c>
      <c r="L165" s="12">
        <v>388.45</v>
      </c>
      <c r="M165" s="12">
        <v>3.32</v>
      </c>
      <c r="N165" s="12">
        <v>50</v>
      </c>
    </row>
    <row r="166" spans="1:14" x14ac:dyDescent="0.25">
      <c r="A166" s="12">
        <v>2.242</v>
      </c>
      <c r="B166" s="12">
        <v>0</v>
      </c>
      <c r="C166" s="16">
        <v>19.579999999999998</v>
      </c>
      <c r="D166" s="12">
        <v>0</v>
      </c>
      <c r="E166" s="16">
        <v>0.60499999999999998</v>
      </c>
      <c r="F166" s="12">
        <v>5.8540000000000001</v>
      </c>
      <c r="G166" s="13">
        <v>91.8</v>
      </c>
      <c r="H166" s="12">
        <v>2.4220000000000002</v>
      </c>
      <c r="I166" s="12">
        <v>5</v>
      </c>
      <c r="J166" s="12">
        <v>403</v>
      </c>
      <c r="K166" s="12">
        <v>14.7</v>
      </c>
      <c r="L166" s="12">
        <v>395.11</v>
      </c>
      <c r="M166" s="12">
        <v>11.64</v>
      </c>
      <c r="N166" s="12">
        <v>22.7</v>
      </c>
    </row>
    <row r="167" spans="1:14" x14ac:dyDescent="0.25">
      <c r="A167" s="12">
        <v>2.9239999999999999</v>
      </c>
      <c r="B167" s="12">
        <v>0</v>
      </c>
      <c r="C167" s="16">
        <v>19.579999999999998</v>
      </c>
      <c r="D167" s="12">
        <v>0</v>
      </c>
      <c r="E167" s="16">
        <v>0.60499999999999998</v>
      </c>
      <c r="F167" s="12">
        <v>6.101</v>
      </c>
      <c r="G167" s="13">
        <v>93</v>
      </c>
      <c r="H167" s="12">
        <v>2.2829999999999999</v>
      </c>
      <c r="I167" s="12">
        <v>5</v>
      </c>
      <c r="J167" s="12">
        <v>403</v>
      </c>
      <c r="K167" s="12">
        <v>14.7</v>
      </c>
      <c r="L167" s="12">
        <v>240.16</v>
      </c>
      <c r="M167" s="12">
        <v>9.81</v>
      </c>
      <c r="N167" s="12">
        <v>25</v>
      </c>
    </row>
    <row r="168" spans="1:14" x14ac:dyDescent="0.25">
      <c r="A168" s="12">
        <v>2.0099999999999998</v>
      </c>
      <c r="B168" s="12">
        <v>0</v>
      </c>
      <c r="C168" s="16">
        <v>19.579999999999998</v>
      </c>
      <c r="D168" s="12">
        <v>0</v>
      </c>
      <c r="E168" s="16">
        <v>0.60499999999999998</v>
      </c>
      <c r="F168" s="12">
        <v>7.9290000000000003</v>
      </c>
      <c r="G168" s="13">
        <v>96.2</v>
      </c>
      <c r="H168" s="12">
        <v>2.0459999999999998</v>
      </c>
      <c r="I168" s="12">
        <v>5</v>
      </c>
      <c r="J168" s="12">
        <v>403</v>
      </c>
      <c r="K168" s="12">
        <v>14.7</v>
      </c>
      <c r="L168" s="12">
        <v>369.3</v>
      </c>
      <c r="M168" s="12">
        <v>3.7</v>
      </c>
      <c r="N168" s="12">
        <v>50</v>
      </c>
    </row>
    <row r="169" spans="1:14" x14ac:dyDescent="0.25">
      <c r="A169" s="12">
        <v>1.8</v>
      </c>
      <c r="B169" s="12">
        <v>0</v>
      </c>
      <c r="C169" s="16">
        <v>19.579999999999998</v>
      </c>
      <c r="D169" s="12">
        <v>0</v>
      </c>
      <c r="E169" s="16">
        <v>0.60499999999999998</v>
      </c>
      <c r="F169" s="12">
        <v>5.8769999999999998</v>
      </c>
      <c r="G169" s="13">
        <v>79.2</v>
      </c>
      <c r="H169" s="12">
        <v>2.4260000000000002</v>
      </c>
      <c r="I169" s="12">
        <v>5</v>
      </c>
      <c r="J169" s="12">
        <v>403</v>
      </c>
      <c r="K169" s="12">
        <v>14.7</v>
      </c>
      <c r="L169" s="12">
        <v>227.61</v>
      </c>
      <c r="M169" s="12">
        <v>12.14</v>
      </c>
      <c r="N169" s="12">
        <v>23.8</v>
      </c>
    </row>
    <row r="170" spans="1:14" x14ac:dyDescent="0.25">
      <c r="A170" s="12">
        <v>2.2999999999999998</v>
      </c>
      <c r="B170" s="12">
        <v>0</v>
      </c>
      <c r="C170" s="16">
        <v>19.579999999999998</v>
      </c>
      <c r="D170" s="12">
        <v>0</v>
      </c>
      <c r="E170" s="16">
        <v>0.60499999999999998</v>
      </c>
      <c r="F170" s="12">
        <v>6.319</v>
      </c>
      <c r="G170" s="13">
        <v>96.1</v>
      </c>
      <c r="H170" s="12">
        <v>2.1</v>
      </c>
      <c r="I170" s="12">
        <v>5</v>
      </c>
      <c r="J170" s="12">
        <v>403</v>
      </c>
      <c r="K170" s="12">
        <v>14.7</v>
      </c>
      <c r="L170" s="12">
        <v>297.08999999999997</v>
      </c>
      <c r="M170" s="12">
        <v>11.1</v>
      </c>
      <c r="N170" s="12">
        <v>23.8</v>
      </c>
    </row>
    <row r="171" spans="1:14" x14ac:dyDescent="0.25">
      <c r="A171" s="12">
        <v>2.4500000000000002</v>
      </c>
      <c r="B171" s="12">
        <v>0</v>
      </c>
      <c r="C171" s="16">
        <v>19.579999999999998</v>
      </c>
      <c r="D171" s="12">
        <v>0</v>
      </c>
      <c r="E171" s="16">
        <v>0.60499999999999998</v>
      </c>
      <c r="F171" s="12">
        <v>6.4020000000000001</v>
      </c>
      <c r="G171" s="13">
        <v>95.2</v>
      </c>
      <c r="H171" s="12">
        <v>2.2629999999999999</v>
      </c>
      <c r="I171" s="12">
        <v>5</v>
      </c>
      <c r="J171" s="12">
        <v>403</v>
      </c>
      <c r="K171" s="12">
        <v>14.7</v>
      </c>
      <c r="L171" s="12">
        <v>330.04</v>
      </c>
      <c r="M171" s="12">
        <v>11.32</v>
      </c>
      <c r="N171" s="12">
        <v>22.3</v>
      </c>
    </row>
    <row r="172" spans="1:14" x14ac:dyDescent="0.25">
      <c r="A172" s="12">
        <v>1.2070000000000001</v>
      </c>
      <c r="B172" s="12">
        <v>0</v>
      </c>
      <c r="C172" s="16">
        <v>19.579999999999998</v>
      </c>
      <c r="D172" s="12">
        <v>0</v>
      </c>
      <c r="E172" s="16">
        <v>0.60499999999999998</v>
      </c>
      <c r="F172" s="12">
        <v>5.875</v>
      </c>
      <c r="G172" s="13">
        <v>94.6</v>
      </c>
      <c r="H172" s="12">
        <v>2.4260000000000002</v>
      </c>
      <c r="I172" s="12">
        <v>5</v>
      </c>
      <c r="J172" s="12">
        <v>403</v>
      </c>
      <c r="K172" s="12">
        <v>14.7</v>
      </c>
      <c r="L172" s="12">
        <v>292.29000000000002</v>
      </c>
      <c r="M172" s="12">
        <v>14.43</v>
      </c>
      <c r="N172" s="12">
        <v>17.399999999999999</v>
      </c>
    </row>
    <row r="173" spans="1:14" x14ac:dyDescent="0.25">
      <c r="A173" s="12">
        <v>2.3140000000000001</v>
      </c>
      <c r="B173" s="12">
        <v>0</v>
      </c>
      <c r="C173" s="16">
        <v>19.579999999999998</v>
      </c>
      <c r="D173" s="12">
        <v>0</v>
      </c>
      <c r="E173" s="16">
        <v>0.60499999999999998</v>
      </c>
      <c r="F173" s="12">
        <v>5.88</v>
      </c>
      <c r="G173" s="13">
        <v>97.3</v>
      </c>
      <c r="H173" s="12">
        <v>2.3889999999999998</v>
      </c>
      <c r="I173" s="12">
        <v>5</v>
      </c>
      <c r="J173" s="12">
        <v>403</v>
      </c>
      <c r="K173" s="12">
        <v>14.7</v>
      </c>
      <c r="L173" s="12">
        <v>348.13</v>
      </c>
      <c r="M173" s="12">
        <v>12.03</v>
      </c>
      <c r="N173" s="12">
        <v>19.100000000000001</v>
      </c>
    </row>
    <row r="174" spans="1:14" x14ac:dyDescent="0.25">
      <c r="A174" s="12">
        <v>0.13900000000000001</v>
      </c>
      <c r="B174" s="12">
        <v>0</v>
      </c>
      <c r="C174" s="16">
        <v>4.05</v>
      </c>
      <c r="D174" s="12">
        <v>0</v>
      </c>
      <c r="E174" s="16">
        <v>0.51</v>
      </c>
      <c r="F174" s="12">
        <v>5.5720000000000001</v>
      </c>
      <c r="G174" s="13">
        <v>88.5</v>
      </c>
      <c r="H174" s="12">
        <v>2.5960000000000001</v>
      </c>
      <c r="I174" s="12">
        <v>5</v>
      </c>
      <c r="J174" s="12">
        <v>296</v>
      </c>
      <c r="K174" s="12">
        <v>16.600000000000001</v>
      </c>
      <c r="L174" s="12">
        <v>396.9</v>
      </c>
      <c r="M174" s="12">
        <v>14.69</v>
      </c>
      <c r="N174" s="12">
        <v>23.1</v>
      </c>
    </row>
    <row r="175" spans="1:14" x14ac:dyDescent="0.25">
      <c r="A175" s="12">
        <v>9.1999999999999998E-2</v>
      </c>
      <c r="B175" s="12">
        <v>0</v>
      </c>
      <c r="C175" s="16">
        <v>4.05</v>
      </c>
      <c r="D175" s="12">
        <v>0</v>
      </c>
      <c r="E175" s="16">
        <v>0.51</v>
      </c>
      <c r="F175" s="12">
        <v>6.4160000000000004</v>
      </c>
      <c r="G175" s="13">
        <v>84.1</v>
      </c>
      <c r="H175" s="12">
        <v>2.6459999999999999</v>
      </c>
      <c r="I175" s="12">
        <v>5</v>
      </c>
      <c r="J175" s="12">
        <v>296</v>
      </c>
      <c r="K175" s="12">
        <v>16.600000000000001</v>
      </c>
      <c r="L175" s="12">
        <v>395.5</v>
      </c>
      <c r="M175" s="12">
        <v>9.0399999999999991</v>
      </c>
      <c r="N175" s="12">
        <v>23.6</v>
      </c>
    </row>
    <row r="176" spans="1:14" x14ac:dyDescent="0.25">
      <c r="A176" s="12">
        <v>8.4000000000000005E-2</v>
      </c>
      <c r="B176" s="12">
        <v>0</v>
      </c>
      <c r="C176" s="16">
        <v>4.05</v>
      </c>
      <c r="D176" s="12">
        <v>0</v>
      </c>
      <c r="E176" s="16">
        <v>0.51</v>
      </c>
      <c r="F176" s="12">
        <v>5.859</v>
      </c>
      <c r="G176" s="13">
        <v>68.7</v>
      </c>
      <c r="H176" s="12">
        <v>2.702</v>
      </c>
      <c r="I176" s="12">
        <v>5</v>
      </c>
      <c r="J176" s="12">
        <v>296</v>
      </c>
      <c r="K176" s="12">
        <v>16.600000000000001</v>
      </c>
      <c r="L176" s="12">
        <v>393.23</v>
      </c>
      <c r="M176" s="12">
        <v>9.64</v>
      </c>
      <c r="N176" s="12">
        <v>22.6</v>
      </c>
    </row>
    <row r="177" spans="1:14" x14ac:dyDescent="0.25">
      <c r="A177" s="12">
        <v>6.7000000000000004E-2</v>
      </c>
      <c r="B177" s="12">
        <v>0</v>
      </c>
      <c r="C177" s="16">
        <v>4.05</v>
      </c>
      <c r="D177" s="12">
        <v>0</v>
      </c>
      <c r="E177" s="16">
        <v>0.51</v>
      </c>
      <c r="F177" s="12">
        <v>6.5460000000000003</v>
      </c>
      <c r="G177" s="13">
        <v>33.1</v>
      </c>
      <c r="H177" s="12">
        <v>3.1320000000000001</v>
      </c>
      <c r="I177" s="12">
        <v>5</v>
      </c>
      <c r="J177" s="12">
        <v>296</v>
      </c>
      <c r="K177" s="12">
        <v>16.600000000000001</v>
      </c>
      <c r="L177" s="12">
        <v>390.96</v>
      </c>
      <c r="M177" s="12">
        <v>5.33</v>
      </c>
      <c r="N177" s="12">
        <v>29.4</v>
      </c>
    </row>
    <row r="178" spans="1:14" x14ac:dyDescent="0.25">
      <c r="A178" s="12">
        <v>7.0000000000000007E-2</v>
      </c>
      <c r="B178" s="12">
        <v>0</v>
      </c>
      <c r="C178" s="16">
        <v>4.05</v>
      </c>
      <c r="D178" s="12">
        <v>0</v>
      </c>
      <c r="E178" s="16">
        <v>0.51</v>
      </c>
      <c r="F178" s="12">
        <v>6.02</v>
      </c>
      <c r="G178" s="13">
        <v>47.2</v>
      </c>
      <c r="H178" s="12">
        <v>3.5550000000000002</v>
      </c>
      <c r="I178" s="12">
        <v>5</v>
      </c>
      <c r="J178" s="12">
        <v>296</v>
      </c>
      <c r="K178" s="12">
        <v>16.600000000000001</v>
      </c>
      <c r="L178" s="12">
        <v>393.23</v>
      </c>
      <c r="M178" s="12">
        <v>10.11</v>
      </c>
      <c r="N178" s="12">
        <v>23.2</v>
      </c>
    </row>
    <row r="179" spans="1:14" x14ac:dyDescent="0.25">
      <c r="A179" s="12">
        <v>5.3999999999999999E-2</v>
      </c>
      <c r="B179" s="12">
        <v>0</v>
      </c>
      <c r="C179" s="16">
        <v>4.05</v>
      </c>
      <c r="D179" s="12">
        <v>0</v>
      </c>
      <c r="E179" s="16">
        <v>0.51</v>
      </c>
      <c r="F179" s="12">
        <v>6.3150000000000004</v>
      </c>
      <c r="G179" s="13">
        <v>73.400000000000006</v>
      </c>
      <c r="H179" s="12">
        <v>3.3180000000000001</v>
      </c>
      <c r="I179" s="12">
        <v>5</v>
      </c>
      <c r="J179" s="12">
        <v>296</v>
      </c>
      <c r="K179" s="12">
        <v>16.600000000000001</v>
      </c>
      <c r="L179" s="12">
        <v>395.6</v>
      </c>
      <c r="M179" s="12">
        <v>6.29</v>
      </c>
      <c r="N179" s="12">
        <v>24.6</v>
      </c>
    </row>
    <row r="180" spans="1:14" x14ac:dyDescent="0.25">
      <c r="A180" s="12">
        <v>6.6000000000000003E-2</v>
      </c>
      <c r="B180" s="12">
        <v>0</v>
      </c>
      <c r="C180" s="16">
        <v>4.05</v>
      </c>
      <c r="D180" s="12">
        <v>0</v>
      </c>
      <c r="E180" s="16">
        <v>0.51</v>
      </c>
      <c r="F180" s="12">
        <v>6.86</v>
      </c>
      <c r="G180" s="13">
        <v>74.400000000000006</v>
      </c>
      <c r="H180" s="12">
        <v>2.915</v>
      </c>
      <c r="I180" s="12">
        <v>5</v>
      </c>
      <c r="J180" s="12">
        <v>296</v>
      </c>
      <c r="K180" s="12">
        <v>16.600000000000001</v>
      </c>
      <c r="L180" s="12">
        <v>391.27</v>
      </c>
      <c r="M180" s="12">
        <v>6.92</v>
      </c>
      <c r="N180" s="12">
        <v>29.9</v>
      </c>
    </row>
    <row r="181" spans="1:14" x14ac:dyDescent="0.25">
      <c r="A181" s="12">
        <v>5.8000000000000003E-2</v>
      </c>
      <c r="B181" s="12">
        <v>0</v>
      </c>
      <c r="C181" s="16">
        <v>2.46</v>
      </c>
      <c r="D181" s="12">
        <v>0</v>
      </c>
      <c r="E181" s="16">
        <v>0.48799999999999999</v>
      </c>
      <c r="F181" s="12">
        <v>6.98</v>
      </c>
      <c r="G181" s="13">
        <v>58.4</v>
      </c>
      <c r="H181" s="12">
        <v>2.8290000000000002</v>
      </c>
      <c r="I181" s="12">
        <v>3</v>
      </c>
      <c r="J181" s="12">
        <v>193</v>
      </c>
      <c r="K181" s="12">
        <v>17.8</v>
      </c>
      <c r="L181" s="12">
        <v>396.9</v>
      </c>
      <c r="M181" s="12">
        <v>5.04</v>
      </c>
      <c r="N181" s="12">
        <v>37.200000000000003</v>
      </c>
    </row>
    <row r="182" spans="1:14" x14ac:dyDescent="0.25">
      <c r="A182" s="12">
        <v>6.6000000000000003E-2</v>
      </c>
      <c r="B182" s="12">
        <v>0</v>
      </c>
      <c r="C182" s="16">
        <v>2.46</v>
      </c>
      <c r="D182" s="12">
        <v>0</v>
      </c>
      <c r="E182" s="16">
        <v>0.48799999999999999</v>
      </c>
      <c r="F182" s="12">
        <v>7.7649999999999997</v>
      </c>
      <c r="G182" s="13">
        <v>83.3</v>
      </c>
      <c r="H182" s="12">
        <v>2.7410000000000001</v>
      </c>
      <c r="I182" s="12">
        <v>3</v>
      </c>
      <c r="J182" s="12">
        <v>193</v>
      </c>
      <c r="K182" s="12">
        <v>17.8</v>
      </c>
      <c r="L182" s="12">
        <v>395.56</v>
      </c>
      <c r="M182" s="12">
        <v>7.56</v>
      </c>
      <c r="N182" s="12">
        <v>39.799999999999997</v>
      </c>
    </row>
    <row r="183" spans="1:14" x14ac:dyDescent="0.25">
      <c r="A183" s="12">
        <v>6.9000000000000006E-2</v>
      </c>
      <c r="B183" s="12">
        <v>0</v>
      </c>
      <c r="C183" s="16">
        <v>2.46</v>
      </c>
      <c r="D183" s="12">
        <v>0</v>
      </c>
      <c r="E183" s="16">
        <v>0.48799999999999999</v>
      </c>
      <c r="F183" s="12">
        <v>6.1440000000000001</v>
      </c>
      <c r="G183" s="13">
        <v>62.2</v>
      </c>
      <c r="H183" s="12">
        <v>2.5979999999999999</v>
      </c>
      <c r="I183" s="12">
        <v>3</v>
      </c>
      <c r="J183" s="12">
        <v>193</v>
      </c>
      <c r="K183" s="12">
        <v>17.8</v>
      </c>
      <c r="L183" s="12">
        <v>396.9</v>
      </c>
      <c r="M183" s="12">
        <v>9.4499999999999993</v>
      </c>
      <c r="N183" s="12">
        <v>36.200000000000003</v>
      </c>
    </row>
    <row r="184" spans="1:14" x14ac:dyDescent="0.25">
      <c r="A184" s="12">
        <v>9.0999999999999998E-2</v>
      </c>
      <c r="B184" s="12">
        <v>0</v>
      </c>
      <c r="C184" s="16">
        <v>2.46</v>
      </c>
      <c r="D184" s="12">
        <v>0</v>
      </c>
      <c r="E184" s="16">
        <v>0.48799999999999999</v>
      </c>
      <c r="F184" s="12">
        <v>7.1550000000000002</v>
      </c>
      <c r="G184" s="13">
        <v>92.2</v>
      </c>
      <c r="H184" s="12">
        <v>2.7010000000000001</v>
      </c>
      <c r="I184" s="12">
        <v>3</v>
      </c>
      <c r="J184" s="12">
        <v>193</v>
      </c>
      <c r="K184" s="12">
        <v>17.8</v>
      </c>
      <c r="L184" s="12">
        <v>394.12</v>
      </c>
      <c r="M184" s="12">
        <v>4.82</v>
      </c>
      <c r="N184" s="12">
        <v>37.9</v>
      </c>
    </row>
    <row r="185" spans="1:14" x14ac:dyDescent="0.25">
      <c r="A185" s="12">
        <v>0.1</v>
      </c>
      <c r="B185" s="12">
        <v>0</v>
      </c>
      <c r="C185" s="16">
        <v>2.46</v>
      </c>
      <c r="D185" s="12">
        <v>0</v>
      </c>
      <c r="E185" s="16">
        <v>0.48799999999999999</v>
      </c>
      <c r="F185" s="12">
        <v>6.5629999999999997</v>
      </c>
      <c r="G185" s="13">
        <v>95.6</v>
      </c>
      <c r="H185" s="12">
        <v>2.847</v>
      </c>
      <c r="I185" s="12">
        <v>3</v>
      </c>
      <c r="J185" s="12">
        <v>193</v>
      </c>
      <c r="K185" s="12">
        <v>17.8</v>
      </c>
      <c r="L185" s="12">
        <v>396.9</v>
      </c>
      <c r="M185" s="12">
        <v>5.68</v>
      </c>
      <c r="N185" s="12">
        <v>32.5</v>
      </c>
    </row>
    <row r="186" spans="1:14" x14ac:dyDescent="0.25">
      <c r="A186" s="12">
        <v>8.3000000000000004E-2</v>
      </c>
      <c r="B186" s="12">
        <v>0</v>
      </c>
      <c r="C186" s="16">
        <v>2.46</v>
      </c>
      <c r="D186" s="12">
        <v>0</v>
      </c>
      <c r="E186" s="16">
        <v>0.48799999999999999</v>
      </c>
      <c r="F186" s="12">
        <v>5.6040000000000001</v>
      </c>
      <c r="G186" s="13">
        <v>89.8</v>
      </c>
      <c r="H186" s="12">
        <v>2.988</v>
      </c>
      <c r="I186" s="12">
        <v>3</v>
      </c>
      <c r="J186" s="12">
        <v>193</v>
      </c>
      <c r="K186" s="12">
        <v>17.8</v>
      </c>
      <c r="L186" s="12">
        <v>391</v>
      </c>
      <c r="M186" s="12">
        <v>13.98</v>
      </c>
      <c r="N186" s="12">
        <v>26.4</v>
      </c>
    </row>
    <row r="187" spans="1:14" x14ac:dyDescent="0.25">
      <c r="A187" s="12">
        <v>0.06</v>
      </c>
      <c r="B187" s="12">
        <v>0</v>
      </c>
      <c r="C187" s="16">
        <v>2.46</v>
      </c>
      <c r="D187" s="12">
        <v>0</v>
      </c>
      <c r="E187" s="16">
        <v>0.48799999999999999</v>
      </c>
      <c r="F187" s="12">
        <v>6.1529999999999996</v>
      </c>
      <c r="G187" s="13">
        <v>68.8</v>
      </c>
      <c r="H187" s="12">
        <v>3.28</v>
      </c>
      <c r="I187" s="12">
        <v>3</v>
      </c>
      <c r="J187" s="12">
        <v>193</v>
      </c>
      <c r="K187" s="12">
        <v>17.8</v>
      </c>
      <c r="L187" s="12">
        <v>387.11</v>
      </c>
      <c r="M187" s="12">
        <v>13.15</v>
      </c>
      <c r="N187" s="12">
        <v>29.6</v>
      </c>
    </row>
    <row r="188" spans="1:14" x14ac:dyDescent="0.25">
      <c r="A188" s="12">
        <v>5.6000000000000001E-2</v>
      </c>
      <c r="B188" s="12">
        <v>0</v>
      </c>
      <c r="C188" s="16">
        <v>2.46</v>
      </c>
      <c r="D188" s="12">
        <v>0</v>
      </c>
      <c r="E188" s="16">
        <v>0.48799999999999999</v>
      </c>
      <c r="F188" s="12">
        <v>7.8310000000000004</v>
      </c>
      <c r="G188" s="13">
        <v>53.6</v>
      </c>
      <c r="H188" s="12">
        <v>3.1989999999999998</v>
      </c>
      <c r="I188" s="12">
        <v>3</v>
      </c>
      <c r="J188" s="12">
        <v>193</v>
      </c>
      <c r="K188" s="12">
        <v>17.8</v>
      </c>
      <c r="L188" s="12">
        <v>392.63</v>
      </c>
      <c r="M188" s="12">
        <v>4.45</v>
      </c>
      <c r="N188" s="12">
        <v>50</v>
      </c>
    </row>
    <row r="189" spans="1:14" x14ac:dyDescent="0.25">
      <c r="A189" s="12">
        <v>7.9000000000000001E-2</v>
      </c>
      <c r="B189" s="12">
        <v>45</v>
      </c>
      <c r="C189" s="16">
        <v>3.44</v>
      </c>
      <c r="D189" s="12">
        <v>0</v>
      </c>
      <c r="E189" s="16">
        <v>0.437</v>
      </c>
      <c r="F189" s="12">
        <v>6.782</v>
      </c>
      <c r="G189" s="13">
        <v>41.1</v>
      </c>
      <c r="H189" s="12">
        <v>3.7890000000000001</v>
      </c>
      <c r="I189" s="12">
        <v>5</v>
      </c>
      <c r="J189" s="12">
        <v>398</v>
      </c>
      <c r="K189" s="12">
        <v>15.2</v>
      </c>
      <c r="L189" s="12">
        <v>393.87</v>
      </c>
      <c r="M189" s="12">
        <v>6.68</v>
      </c>
      <c r="N189" s="12">
        <v>32</v>
      </c>
    </row>
    <row r="190" spans="1:14" x14ac:dyDescent="0.25">
      <c r="A190" s="12">
        <v>0.126</v>
      </c>
      <c r="B190" s="12">
        <v>45</v>
      </c>
      <c r="C190" s="16">
        <v>3.44</v>
      </c>
      <c r="D190" s="12">
        <v>0</v>
      </c>
      <c r="E190" s="16">
        <v>0.437</v>
      </c>
      <c r="F190" s="12">
        <v>6.556</v>
      </c>
      <c r="G190" s="13">
        <v>29.1</v>
      </c>
      <c r="H190" s="12">
        <v>4.5670000000000002</v>
      </c>
      <c r="I190" s="12">
        <v>5</v>
      </c>
      <c r="J190" s="12">
        <v>398</v>
      </c>
      <c r="K190" s="12">
        <v>15.2</v>
      </c>
      <c r="L190" s="12">
        <v>382.84</v>
      </c>
      <c r="M190" s="12">
        <v>4.5599999999999996</v>
      </c>
      <c r="N190" s="12">
        <v>29.8</v>
      </c>
    </row>
    <row r="191" spans="1:14" x14ac:dyDescent="0.25">
      <c r="A191" s="12">
        <v>8.4000000000000005E-2</v>
      </c>
      <c r="B191" s="12">
        <v>45</v>
      </c>
      <c r="C191" s="16">
        <v>3.44</v>
      </c>
      <c r="D191" s="12">
        <v>0</v>
      </c>
      <c r="E191" s="16">
        <v>0.437</v>
      </c>
      <c r="F191" s="12">
        <v>7.1849999999999996</v>
      </c>
      <c r="G191" s="13">
        <v>38.9</v>
      </c>
      <c r="H191" s="12">
        <v>4.5670000000000002</v>
      </c>
      <c r="I191" s="12">
        <v>5</v>
      </c>
      <c r="J191" s="12">
        <v>398</v>
      </c>
      <c r="K191" s="12">
        <v>15.2</v>
      </c>
      <c r="L191" s="12">
        <v>396.9</v>
      </c>
      <c r="M191" s="12">
        <v>5.39</v>
      </c>
      <c r="N191" s="12">
        <v>34.9</v>
      </c>
    </row>
    <row r="192" spans="1:14" x14ac:dyDescent="0.25">
      <c r="A192" s="12">
        <v>9.0999999999999998E-2</v>
      </c>
      <c r="B192" s="12">
        <v>45</v>
      </c>
      <c r="C192" s="16">
        <v>3.44</v>
      </c>
      <c r="D192" s="12">
        <v>0</v>
      </c>
      <c r="E192" s="16">
        <v>0.437</v>
      </c>
      <c r="F192" s="12">
        <v>6.9509999999999996</v>
      </c>
      <c r="G192" s="13">
        <v>21.5</v>
      </c>
      <c r="H192" s="12">
        <v>6.48</v>
      </c>
      <c r="I192" s="12">
        <v>5</v>
      </c>
      <c r="J192" s="12">
        <v>398</v>
      </c>
      <c r="K192" s="12">
        <v>15.2</v>
      </c>
      <c r="L192" s="12">
        <v>377.68</v>
      </c>
      <c r="M192" s="12">
        <v>5.0999999999999996</v>
      </c>
      <c r="N192" s="12">
        <v>37</v>
      </c>
    </row>
    <row r="193" spans="1:14" x14ac:dyDescent="0.25">
      <c r="A193" s="12">
        <v>6.9000000000000006E-2</v>
      </c>
      <c r="B193" s="12">
        <v>45</v>
      </c>
      <c r="C193" s="16">
        <v>3.44</v>
      </c>
      <c r="D193" s="12">
        <v>0</v>
      </c>
      <c r="E193" s="16">
        <v>0.437</v>
      </c>
      <c r="F193" s="12">
        <v>6.7389999999999999</v>
      </c>
      <c r="G193" s="13">
        <v>30.8</v>
      </c>
      <c r="H193" s="12">
        <v>6.48</v>
      </c>
      <c r="I193" s="12">
        <v>5</v>
      </c>
      <c r="J193" s="12">
        <v>398</v>
      </c>
      <c r="K193" s="12">
        <v>15.2</v>
      </c>
      <c r="L193" s="12">
        <v>389.71</v>
      </c>
      <c r="M193" s="12">
        <v>4.6900000000000004</v>
      </c>
      <c r="N193" s="12">
        <v>30.5</v>
      </c>
    </row>
    <row r="194" spans="1:14" x14ac:dyDescent="0.25">
      <c r="A194" s="12">
        <v>8.6999999999999994E-2</v>
      </c>
      <c r="B194" s="12">
        <v>45</v>
      </c>
      <c r="C194" s="16">
        <v>3.44</v>
      </c>
      <c r="D194" s="12">
        <v>0</v>
      </c>
      <c r="E194" s="16">
        <v>0.437</v>
      </c>
      <c r="F194" s="12">
        <v>7.1779999999999999</v>
      </c>
      <c r="G194" s="13">
        <v>26.3</v>
      </c>
      <c r="H194" s="12">
        <v>6.48</v>
      </c>
      <c r="I194" s="12">
        <v>5</v>
      </c>
      <c r="J194" s="12">
        <v>398</v>
      </c>
      <c r="K194" s="12">
        <v>15.2</v>
      </c>
      <c r="L194" s="12">
        <v>390.49</v>
      </c>
      <c r="M194" s="12">
        <v>2.87</v>
      </c>
      <c r="N194" s="12">
        <v>36.4</v>
      </c>
    </row>
    <row r="195" spans="1:14" x14ac:dyDescent="0.25">
      <c r="A195" s="12">
        <v>2.1999999999999999E-2</v>
      </c>
      <c r="B195" s="12">
        <v>60</v>
      </c>
      <c r="C195" s="16">
        <v>2.93</v>
      </c>
      <c r="D195" s="12">
        <v>0</v>
      </c>
      <c r="E195" s="16">
        <v>0.40100000000000002</v>
      </c>
      <c r="F195" s="12">
        <v>6.8</v>
      </c>
      <c r="G195" s="13">
        <v>9.9</v>
      </c>
      <c r="H195" s="12">
        <v>6.22</v>
      </c>
      <c r="I195" s="12">
        <v>1</v>
      </c>
      <c r="J195" s="12">
        <v>265</v>
      </c>
      <c r="K195" s="12">
        <v>15.6</v>
      </c>
      <c r="L195" s="12">
        <v>393.37</v>
      </c>
      <c r="M195" s="12">
        <v>5.03</v>
      </c>
      <c r="N195" s="12">
        <v>31.1</v>
      </c>
    </row>
    <row r="196" spans="1:14" x14ac:dyDescent="0.25">
      <c r="A196" s="12">
        <v>1.4E-2</v>
      </c>
      <c r="B196" s="12">
        <v>60</v>
      </c>
      <c r="C196" s="16">
        <v>2.93</v>
      </c>
      <c r="D196" s="12">
        <v>0</v>
      </c>
      <c r="E196" s="16">
        <v>0.40100000000000002</v>
      </c>
      <c r="F196" s="12">
        <v>6.6040000000000001</v>
      </c>
      <c r="G196" s="13">
        <v>18.8</v>
      </c>
      <c r="H196" s="12">
        <v>6.22</v>
      </c>
      <c r="I196" s="12">
        <v>1</v>
      </c>
      <c r="J196" s="12">
        <v>265</v>
      </c>
      <c r="K196" s="12">
        <v>15.6</v>
      </c>
      <c r="L196" s="12">
        <v>376.7</v>
      </c>
      <c r="M196" s="12">
        <v>4.38</v>
      </c>
      <c r="N196" s="12">
        <v>29.1</v>
      </c>
    </row>
    <row r="197" spans="1:14" x14ac:dyDescent="0.25">
      <c r="A197" s="12">
        <v>1.4E-2</v>
      </c>
      <c r="B197" s="12">
        <v>80</v>
      </c>
      <c r="C197" s="16">
        <v>0.46</v>
      </c>
      <c r="D197" s="12">
        <v>0</v>
      </c>
      <c r="E197" s="16">
        <v>0.42199999999999999</v>
      </c>
      <c r="F197" s="12">
        <v>7.875</v>
      </c>
      <c r="G197" s="13">
        <v>32</v>
      </c>
      <c r="H197" s="12">
        <v>5.6479999999999997</v>
      </c>
      <c r="I197" s="12">
        <v>4</v>
      </c>
      <c r="J197" s="12">
        <v>255</v>
      </c>
      <c r="K197" s="12">
        <v>14.4</v>
      </c>
      <c r="L197" s="12">
        <v>394.23</v>
      </c>
      <c r="M197" s="12">
        <v>2.97</v>
      </c>
      <c r="N197" s="12">
        <v>50</v>
      </c>
    </row>
    <row r="198" spans="1:14" x14ac:dyDescent="0.25">
      <c r="A198" s="12">
        <v>0.04</v>
      </c>
      <c r="B198" s="12">
        <v>80</v>
      </c>
      <c r="C198" s="16">
        <v>1.52</v>
      </c>
      <c r="D198" s="12">
        <v>0</v>
      </c>
      <c r="E198" s="16">
        <v>0.40400000000000003</v>
      </c>
      <c r="F198" s="12">
        <v>7.2869999999999999</v>
      </c>
      <c r="G198" s="13">
        <v>34.1</v>
      </c>
      <c r="H198" s="12">
        <v>7.3090000000000002</v>
      </c>
      <c r="I198" s="12">
        <v>2</v>
      </c>
      <c r="J198" s="12">
        <v>329</v>
      </c>
      <c r="K198" s="12">
        <v>12.6</v>
      </c>
      <c r="L198" s="12">
        <v>396.9</v>
      </c>
      <c r="M198" s="12">
        <v>4.08</v>
      </c>
      <c r="N198" s="12">
        <v>33.299999999999997</v>
      </c>
    </row>
    <row r="199" spans="1:14" x14ac:dyDescent="0.25">
      <c r="A199" s="12">
        <v>4.7E-2</v>
      </c>
      <c r="B199" s="12">
        <v>80</v>
      </c>
      <c r="C199" s="16">
        <v>1.52</v>
      </c>
      <c r="D199" s="12">
        <v>0</v>
      </c>
      <c r="E199" s="16">
        <v>0.40400000000000003</v>
      </c>
      <c r="F199" s="12">
        <v>7.1070000000000002</v>
      </c>
      <c r="G199" s="13">
        <v>36.6</v>
      </c>
      <c r="H199" s="12">
        <v>7.3090000000000002</v>
      </c>
      <c r="I199" s="12">
        <v>2</v>
      </c>
      <c r="J199" s="12">
        <v>329</v>
      </c>
      <c r="K199" s="12">
        <v>12.6</v>
      </c>
      <c r="L199" s="12">
        <v>354.31</v>
      </c>
      <c r="M199" s="12">
        <v>8.61</v>
      </c>
      <c r="N199" s="12">
        <v>30.3</v>
      </c>
    </row>
    <row r="200" spans="1:14" x14ac:dyDescent="0.25">
      <c r="A200" s="12">
        <v>3.7999999999999999E-2</v>
      </c>
      <c r="B200" s="12">
        <v>80</v>
      </c>
      <c r="C200" s="16">
        <v>1.52</v>
      </c>
      <c r="D200" s="12">
        <v>0</v>
      </c>
      <c r="E200" s="16">
        <v>0.40400000000000003</v>
      </c>
      <c r="F200" s="12">
        <v>7.274</v>
      </c>
      <c r="G200" s="13">
        <v>38.299999999999997</v>
      </c>
      <c r="H200" s="12">
        <v>7.3090000000000002</v>
      </c>
      <c r="I200" s="12">
        <v>2</v>
      </c>
      <c r="J200" s="12">
        <v>329</v>
      </c>
      <c r="K200" s="12">
        <v>12.6</v>
      </c>
      <c r="L200" s="12">
        <v>392.2</v>
      </c>
      <c r="M200" s="12">
        <v>6.62</v>
      </c>
      <c r="N200" s="12">
        <v>34.6</v>
      </c>
    </row>
    <row r="201" spans="1:14" x14ac:dyDescent="0.25">
      <c r="A201" s="12">
        <v>3.2000000000000001E-2</v>
      </c>
      <c r="B201" s="12">
        <v>95</v>
      </c>
      <c r="C201" s="16">
        <v>1.47</v>
      </c>
      <c r="D201" s="12">
        <v>0</v>
      </c>
      <c r="E201" s="16">
        <v>0.40300000000000002</v>
      </c>
      <c r="F201" s="12">
        <v>6.9749999999999996</v>
      </c>
      <c r="G201" s="13">
        <v>15.3</v>
      </c>
      <c r="H201" s="12">
        <v>7.6529999999999996</v>
      </c>
      <c r="I201" s="12">
        <v>3</v>
      </c>
      <c r="J201" s="12">
        <v>402</v>
      </c>
      <c r="K201" s="12">
        <v>17</v>
      </c>
      <c r="L201" s="12">
        <v>396.9</v>
      </c>
      <c r="M201" s="12">
        <v>4.5599999999999996</v>
      </c>
      <c r="N201" s="12">
        <v>34.9</v>
      </c>
    </row>
    <row r="202" spans="1:14" x14ac:dyDescent="0.25">
      <c r="A202" s="12">
        <v>1.7999999999999999E-2</v>
      </c>
      <c r="B202" s="12">
        <v>95</v>
      </c>
      <c r="C202" s="16">
        <v>1.47</v>
      </c>
      <c r="D202" s="12">
        <v>0</v>
      </c>
      <c r="E202" s="16">
        <v>0.40300000000000002</v>
      </c>
      <c r="F202" s="12">
        <v>7.1349999999999998</v>
      </c>
      <c r="G202" s="13">
        <v>13.9</v>
      </c>
      <c r="H202" s="12">
        <v>7.6529999999999996</v>
      </c>
      <c r="I202" s="12">
        <v>3</v>
      </c>
      <c r="J202" s="12">
        <v>402</v>
      </c>
      <c r="K202" s="12">
        <v>17</v>
      </c>
      <c r="L202" s="12">
        <v>384.3</v>
      </c>
      <c r="M202" s="12">
        <v>4.45</v>
      </c>
      <c r="N202" s="12">
        <v>32.9</v>
      </c>
    </row>
    <row r="203" spans="1:14" x14ac:dyDescent="0.25">
      <c r="A203" s="12">
        <v>3.4000000000000002E-2</v>
      </c>
      <c r="B203" s="12">
        <v>82.5</v>
      </c>
      <c r="C203" s="16">
        <v>2.0299999999999998</v>
      </c>
      <c r="D203" s="12">
        <v>0</v>
      </c>
      <c r="E203" s="16">
        <v>0.41499999999999998</v>
      </c>
      <c r="F203" s="12">
        <v>6.1619999999999999</v>
      </c>
      <c r="G203" s="13">
        <v>38.4</v>
      </c>
      <c r="H203" s="12">
        <v>6.27</v>
      </c>
      <c r="I203" s="12">
        <v>2</v>
      </c>
      <c r="J203" s="12">
        <v>348</v>
      </c>
      <c r="K203" s="12">
        <v>14.7</v>
      </c>
      <c r="L203" s="12">
        <v>393.77</v>
      </c>
      <c r="M203" s="12">
        <v>7.43</v>
      </c>
      <c r="N203" s="12">
        <v>24.1</v>
      </c>
    </row>
    <row r="204" spans="1:14" x14ac:dyDescent="0.25">
      <c r="A204" s="12">
        <v>2.1999999999999999E-2</v>
      </c>
      <c r="B204" s="12">
        <v>82.5</v>
      </c>
      <c r="C204" s="16">
        <v>2.0299999999999998</v>
      </c>
      <c r="D204" s="12">
        <v>0</v>
      </c>
      <c r="E204" s="16">
        <v>0.41499999999999998</v>
      </c>
      <c r="F204" s="12">
        <v>7.61</v>
      </c>
      <c r="G204" s="13">
        <v>15.7</v>
      </c>
      <c r="H204" s="12">
        <v>6.27</v>
      </c>
      <c r="I204" s="12">
        <v>2</v>
      </c>
      <c r="J204" s="12">
        <v>348</v>
      </c>
      <c r="K204" s="12">
        <v>14.7</v>
      </c>
      <c r="L204" s="12">
        <v>395.38</v>
      </c>
      <c r="M204" s="12">
        <v>3.11</v>
      </c>
      <c r="N204" s="12">
        <v>42.3</v>
      </c>
    </row>
    <row r="205" spans="1:14" x14ac:dyDescent="0.25">
      <c r="A205" s="12">
        <v>3.5000000000000003E-2</v>
      </c>
      <c r="B205" s="12">
        <v>95</v>
      </c>
      <c r="C205" s="16">
        <v>2.68</v>
      </c>
      <c r="D205" s="12">
        <v>0</v>
      </c>
      <c r="E205" s="16">
        <v>0.41599999999999998</v>
      </c>
      <c r="F205" s="12">
        <v>7.8529999999999998</v>
      </c>
      <c r="G205" s="13">
        <v>33.200000000000003</v>
      </c>
      <c r="H205" s="12">
        <v>5.1180000000000003</v>
      </c>
      <c r="I205" s="12">
        <v>4</v>
      </c>
      <c r="J205" s="12">
        <v>224</v>
      </c>
      <c r="K205" s="12">
        <v>14.7</v>
      </c>
      <c r="L205" s="12">
        <v>392.78</v>
      </c>
      <c r="M205" s="12">
        <v>3.81</v>
      </c>
      <c r="N205" s="12">
        <v>48.5</v>
      </c>
    </row>
    <row r="206" spans="1:14" x14ac:dyDescent="0.25">
      <c r="A206" s="12">
        <v>0.02</v>
      </c>
      <c r="B206" s="12">
        <v>95</v>
      </c>
      <c r="C206" s="16">
        <v>2.68</v>
      </c>
      <c r="D206" s="12">
        <v>0</v>
      </c>
      <c r="E206" s="16">
        <v>0.41599999999999998</v>
      </c>
      <c r="F206" s="12">
        <v>8.0340000000000007</v>
      </c>
      <c r="G206" s="13">
        <v>31.9</v>
      </c>
      <c r="H206" s="12">
        <v>5.1180000000000003</v>
      </c>
      <c r="I206" s="12">
        <v>4</v>
      </c>
      <c r="J206" s="12">
        <v>224</v>
      </c>
      <c r="K206" s="12">
        <v>14.7</v>
      </c>
      <c r="L206" s="12">
        <v>390.55</v>
      </c>
      <c r="M206" s="12">
        <v>2.88</v>
      </c>
      <c r="N206" s="12">
        <v>50</v>
      </c>
    </row>
    <row r="207" spans="1:14" x14ac:dyDescent="0.25">
      <c r="A207" s="12">
        <v>0.13600000000000001</v>
      </c>
      <c r="B207" s="12">
        <v>0</v>
      </c>
      <c r="C207" s="16">
        <v>10.59</v>
      </c>
      <c r="D207" s="12">
        <v>0</v>
      </c>
      <c r="E207" s="16">
        <v>0.48899999999999999</v>
      </c>
      <c r="F207" s="12">
        <v>5.891</v>
      </c>
      <c r="G207" s="13">
        <v>22.3</v>
      </c>
      <c r="H207" s="12">
        <v>3.9449999999999998</v>
      </c>
      <c r="I207" s="12">
        <v>4</v>
      </c>
      <c r="J207" s="12">
        <v>277</v>
      </c>
      <c r="K207" s="12">
        <v>18.600000000000001</v>
      </c>
      <c r="L207" s="12">
        <v>396.9</v>
      </c>
      <c r="M207" s="12">
        <v>10.87</v>
      </c>
      <c r="N207" s="12">
        <v>22.6</v>
      </c>
    </row>
    <row r="208" spans="1:14" x14ac:dyDescent="0.25">
      <c r="A208" s="12">
        <v>0.23</v>
      </c>
      <c r="B208" s="12">
        <v>0</v>
      </c>
      <c r="C208" s="16">
        <v>10.59</v>
      </c>
      <c r="D208" s="12">
        <v>0</v>
      </c>
      <c r="E208" s="16">
        <v>0.48899999999999999</v>
      </c>
      <c r="F208" s="12">
        <v>6.3259999999999996</v>
      </c>
      <c r="G208" s="13">
        <v>52.5</v>
      </c>
      <c r="H208" s="12">
        <v>4.3550000000000004</v>
      </c>
      <c r="I208" s="12">
        <v>4</v>
      </c>
      <c r="J208" s="12">
        <v>277</v>
      </c>
      <c r="K208" s="12">
        <v>18.600000000000001</v>
      </c>
      <c r="L208" s="12">
        <v>394.87</v>
      </c>
      <c r="M208" s="12">
        <v>10.97</v>
      </c>
      <c r="N208" s="12">
        <v>24.4</v>
      </c>
    </row>
    <row r="209" spans="1:14" x14ac:dyDescent="0.25">
      <c r="A209" s="12">
        <v>0.252</v>
      </c>
      <c r="B209" s="12">
        <v>0</v>
      </c>
      <c r="C209" s="16">
        <v>10.59</v>
      </c>
      <c r="D209" s="12">
        <v>0</v>
      </c>
      <c r="E209" s="16">
        <v>0.48899999999999999</v>
      </c>
      <c r="F209" s="12">
        <v>5.7830000000000004</v>
      </c>
      <c r="G209" s="13">
        <v>72.7</v>
      </c>
      <c r="H209" s="12">
        <v>4.3550000000000004</v>
      </c>
      <c r="I209" s="12">
        <v>4</v>
      </c>
      <c r="J209" s="12">
        <v>277</v>
      </c>
      <c r="K209" s="12">
        <v>18.600000000000001</v>
      </c>
      <c r="L209" s="12">
        <v>389.43</v>
      </c>
      <c r="M209" s="12">
        <v>18.059999999999999</v>
      </c>
      <c r="N209" s="12">
        <v>22.5</v>
      </c>
    </row>
    <row r="210" spans="1:14" x14ac:dyDescent="0.25">
      <c r="A210" s="12">
        <v>0.13600000000000001</v>
      </c>
      <c r="B210" s="12">
        <v>0</v>
      </c>
      <c r="C210" s="16">
        <v>10.59</v>
      </c>
      <c r="D210" s="12">
        <v>1</v>
      </c>
      <c r="E210" s="16">
        <v>0.48899999999999999</v>
      </c>
      <c r="F210" s="12">
        <v>6.0640000000000001</v>
      </c>
      <c r="G210" s="13">
        <v>59.1</v>
      </c>
      <c r="H210" s="12">
        <v>4.2389999999999999</v>
      </c>
      <c r="I210" s="12">
        <v>4</v>
      </c>
      <c r="J210" s="12">
        <v>277</v>
      </c>
      <c r="K210" s="12">
        <v>18.600000000000001</v>
      </c>
      <c r="L210" s="12">
        <v>381.32</v>
      </c>
      <c r="M210" s="12">
        <v>14.66</v>
      </c>
      <c r="N210" s="12">
        <v>24.4</v>
      </c>
    </row>
    <row r="211" spans="1:14" x14ac:dyDescent="0.25">
      <c r="A211" s="12">
        <v>0.436</v>
      </c>
      <c r="B211" s="12">
        <v>0</v>
      </c>
      <c r="C211" s="16">
        <v>10.59</v>
      </c>
      <c r="D211" s="12">
        <v>1</v>
      </c>
      <c r="E211" s="16">
        <v>0.48899999999999999</v>
      </c>
      <c r="F211" s="12">
        <v>5.3440000000000003</v>
      </c>
      <c r="G211" s="13">
        <v>100</v>
      </c>
      <c r="H211" s="12">
        <v>3.875</v>
      </c>
      <c r="I211" s="12">
        <v>4</v>
      </c>
      <c r="J211" s="12">
        <v>277</v>
      </c>
      <c r="K211" s="12">
        <v>18.600000000000001</v>
      </c>
      <c r="L211" s="12">
        <v>396.9</v>
      </c>
      <c r="M211" s="12">
        <v>23.09</v>
      </c>
      <c r="N211" s="12">
        <v>20</v>
      </c>
    </row>
    <row r="212" spans="1:14" x14ac:dyDescent="0.25">
      <c r="A212" s="12">
        <v>0.17399999999999999</v>
      </c>
      <c r="B212" s="12">
        <v>0</v>
      </c>
      <c r="C212" s="16">
        <v>10.59</v>
      </c>
      <c r="D212" s="12">
        <v>1</v>
      </c>
      <c r="E212" s="16">
        <v>0.48899999999999999</v>
      </c>
      <c r="F212" s="12">
        <v>5.96</v>
      </c>
      <c r="G212" s="13">
        <v>92.1</v>
      </c>
      <c r="H212" s="12">
        <v>3.8769999999999998</v>
      </c>
      <c r="I212" s="12">
        <v>4</v>
      </c>
      <c r="J212" s="12">
        <v>277</v>
      </c>
      <c r="K212" s="12">
        <v>18.600000000000001</v>
      </c>
      <c r="L212" s="12">
        <v>393.25</v>
      </c>
      <c r="M212" s="12">
        <v>17.27</v>
      </c>
      <c r="N212" s="12">
        <v>21.7</v>
      </c>
    </row>
    <row r="213" spans="1:14" x14ac:dyDescent="0.25">
      <c r="A213" s="12">
        <v>0.376</v>
      </c>
      <c r="B213" s="12">
        <v>0</v>
      </c>
      <c r="C213" s="16">
        <v>10.59</v>
      </c>
      <c r="D213" s="12">
        <v>1</v>
      </c>
      <c r="E213" s="16">
        <v>0.48899999999999999</v>
      </c>
      <c r="F213" s="12">
        <v>5.4039999999999999</v>
      </c>
      <c r="G213" s="13">
        <v>88.6</v>
      </c>
      <c r="H213" s="12">
        <v>3.665</v>
      </c>
      <c r="I213" s="12">
        <v>4</v>
      </c>
      <c r="J213" s="12">
        <v>277</v>
      </c>
      <c r="K213" s="12">
        <v>18.600000000000001</v>
      </c>
      <c r="L213" s="12">
        <v>395.24</v>
      </c>
      <c r="M213" s="12">
        <v>23.98</v>
      </c>
      <c r="N213" s="12">
        <v>19.3</v>
      </c>
    </row>
    <row r="214" spans="1:14" x14ac:dyDescent="0.25">
      <c r="A214" s="12">
        <v>0.217</v>
      </c>
      <c r="B214" s="12">
        <v>0</v>
      </c>
      <c r="C214" s="16">
        <v>10.59</v>
      </c>
      <c r="D214" s="12">
        <v>1</v>
      </c>
      <c r="E214" s="16">
        <v>0.48899999999999999</v>
      </c>
      <c r="F214" s="12">
        <v>5.8070000000000004</v>
      </c>
      <c r="G214" s="13">
        <v>53.8</v>
      </c>
      <c r="H214" s="12">
        <v>3.653</v>
      </c>
      <c r="I214" s="12">
        <v>4</v>
      </c>
      <c r="J214" s="12">
        <v>277</v>
      </c>
      <c r="K214" s="12">
        <v>18.600000000000001</v>
      </c>
      <c r="L214" s="12">
        <v>390.94</v>
      </c>
      <c r="M214" s="12">
        <v>16.03</v>
      </c>
      <c r="N214" s="12">
        <v>22.4</v>
      </c>
    </row>
    <row r="215" spans="1:14" x14ac:dyDescent="0.25">
      <c r="A215" s="12">
        <v>0.14099999999999999</v>
      </c>
      <c r="B215" s="12">
        <v>0</v>
      </c>
      <c r="C215" s="16">
        <v>10.59</v>
      </c>
      <c r="D215" s="12">
        <v>0</v>
      </c>
      <c r="E215" s="16">
        <v>0.48899999999999999</v>
      </c>
      <c r="F215" s="12">
        <v>6.375</v>
      </c>
      <c r="G215" s="13">
        <v>32.299999999999997</v>
      </c>
      <c r="H215" s="12">
        <v>3.9449999999999998</v>
      </c>
      <c r="I215" s="12">
        <v>4</v>
      </c>
      <c r="J215" s="12">
        <v>277</v>
      </c>
      <c r="K215" s="12">
        <v>18.600000000000001</v>
      </c>
      <c r="L215" s="12">
        <v>385.81</v>
      </c>
      <c r="M215" s="12">
        <v>9.3800000000000008</v>
      </c>
      <c r="N215" s="12">
        <v>28.1</v>
      </c>
    </row>
    <row r="216" spans="1:14" x14ac:dyDescent="0.25">
      <c r="A216" s="12">
        <v>0.28999999999999998</v>
      </c>
      <c r="B216" s="12">
        <v>0</v>
      </c>
      <c r="C216" s="16">
        <v>10.59</v>
      </c>
      <c r="D216" s="12">
        <v>0</v>
      </c>
      <c r="E216" s="16">
        <v>0.48899999999999999</v>
      </c>
      <c r="F216" s="12">
        <v>5.4119999999999999</v>
      </c>
      <c r="G216" s="13">
        <v>9.8000000000000007</v>
      </c>
      <c r="H216" s="12">
        <v>3.5880000000000001</v>
      </c>
      <c r="I216" s="12">
        <v>4</v>
      </c>
      <c r="J216" s="12">
        <v>277</v>
      </c>
      <c r="K216" s="12">
        <v>18.600000000000001</v>
      </c>
      <c r="L216" s="12">
        <v>348.93</v>
      </c>
      <c r="M216" s="12">
        <v>29.55</v>
      </c>
      <c r="N216" s="12">
        <v>23.7</v>
      </c>
    </row>
    <row r="217" spans="1:14" x14ac:dyDescent="0.25">
      <c r="A217" s="12">
        <v>0.19800000000000001</v>
      </c>
      <c r="B217" s="12">
        <v>0</v>
      </c>
      <c r="C217" s="16">
        <v>10.59</v>
      </c>
      <c r="D217" s="12">
        <v>0</v>
      </c>
      <c r="E217" s="16">
        <v>0.48899999999999999</v>
      </c>
      <c r="F217" s="12">
        <v>6.1820000000000004</v>
      </c>
      <c r="G217" s="13">
        <v>42.4</v>
      </c>
      <c r="H217" s="12">
        <v>3.9449999999999998</v>
      </c>
      <c r="I217" s="12">
        <v>4</v>
      </c>
      <c r="J217" s="12">
        <v>277</v>
      </c>
      <c r="K217" s="12">
        <v>18.600000000000001</v>
      </c>
      <c r="L217" s="12">
        <v>393.63</v>
      </c>
      <c r="M217" s="12">
        <v>9.4700000000000006</v>
      </c>
      <c r="N217" s="12">
        <v>25</v>
      </c>
    </row>
    <row r="218" spans="1:14" x14ac:dyDescent="0.25">
      <c r="A218" s="12">
        <v>4.5999999999999999E-2</v>
      </c>
      <c r="B218" s="12">
        <v>0</v>
      </c>
      <c r="C218" s="16">
        <v>13.89</v>
      </c>
      <c r="D218" s="12">
        <v>1</v>
      </c>
      <c r="E218" s="16">
        <v>0.55000000000000004</v>
      </c>
      <c r="F218" s="12">
        <v>5.8879999999999999</v>
      </c>
      <c r="G218" s="13">
        <v>56</v>
      </c>
      <c r="H218" s="12">
        <v>3.1120000000000001</v>
      </c>
      <c r="I218" s="12">
        <v>5</v>
      </c>
      <c r="J218" s="12">
        <v>276</v>
      </c>
      <c r="K218" s="12">
        <v>16.399999999999999</v>
      </c>
      <c r="L218" s="12">
        <v>392.8</v>
      </c>
      <c r="M218" s="12">
        <v>13.51</v>
      </c>
      <c r="N218" s="12">
        <v>23.3</v>
      </c>
    </row>
    <row r="219" spans="1:14" x14ac:dyDescent="0.25">
      <c r="A219" s="12">
        <v>7.0000000000000007E-2</v>
      </c>
      <c r="B219" s="12">
        <v>0</v>
      </c>
      <c r="C219" s="16">
        <v>13.89</v>
      </c>
      <c r="D219" s="12">
        <v>0</v>
      </c>
      <c r="E219" s="16">
        <v>0.55000000000000004</v>
      </c>
      <c r="F219" s="12">
        <v>6.6420000000000003</v>
      </c>
      <c r="G219" s="13">
        <v>85.1</v>
      </c>
      <c r="H219" s="12">
        <v>3.4209999999999998</v>
      </c>
      <c r="I219" s="12">
        <v>5</v>
      </c>
      <c r="J219" s="12">
        <v>276</v>
      </c>
      <c r="K219" s="12">
        <v>16.399999999999999</v>
      </c>
      <c r="L219" s="12">
        <v>392.78</v>
      </c>
      <c r="M219" s="12">
        <v>9.69</v>
      </c>
      <c r="N219" s="12">
        <v>28.7</v>
      </c>
    </row>
    <row r="220" spans="1:14" x14ac:dyDescent="0.25">
      <c r="A220" s="12">
        <v>0.111</v>
      </c>
      <c r="B220" s="12">
        <v>0</v>
      </c>
      <c r="C220" s="16">
        <v>13.89</v>
      </c>
      <c r="D220" s="12">
        <v>1</v>
      </c>
      <c r="E220" s="16">
        <v>0.55000000000000004</v>
      </c>
      <c r="F220" s="12">
        <v>5.9509999999999996</v>
      </c>
      <c r="G220" s="13">
        <v>93.8</v>
      </c>
      <c r="H220" s="12">
        <v>2.8889999999999998</v>
      </c>
      <c r="I220" s="12">
        <v>5</v>
      </c>
      <c r="J220" s="12">
        <v>276</v>
      </c>
      <c r="K220" s="12">
        <v>16.399999999999999</v>
      </c>
      <c r="L220" s="12">
        <v>396.9</v>
      </c>
      <c r="M220" s="12">
        <v>17.920000000000002</v>
      </c>
      <c r="N220" s="12">
        <v>21.5</v>
      </c>
    </row>
    <row r="221" spans="1:14" x14ac:dyDescent="0.25">
      <c r="A221" s="12">
        <v>0.114</v>
      </c>
      <c r="B221" s="12">
        <v>0</v>
      </c>
      <c r="C221" s="16">
        <v>13.89</v>
      </c>
      <c r="D221" s="12">
        <v>1</v>
      </c>
      <c r="E221" s="16">
        <v>0.55000000000000004</v>
      </c>
      <c r="F221" s="12">
        <v>6.3730000000000002</v>
      </c>
      <c r="G221" s="13">
        <v>92.4</v>
      </c>
      <c r="H221" s="12">
        <v>3.363</v>
      </c>
      <c r="I221" s="12">
        <v>5</v>
      </c>
      <c r="J221" s="12">
        <v>276</v>
      </c>
      <c r="K221" s="12">
        <v>16.399999999999999</v>
      </c>
      <c r="L221" s="12">
        <v>393.74</v>
      </c>
      <c r="M221" s="12">
        <v>10.5</v>
      </c>
      <c r="N221" s="12">
        <v>23</v>
      </c>
    </row>
    <row r="222" spans="1:14" x14ac:dyDescent="0.25">
      <c r="A222" s="12">
        <v>0.35799999999999998</v>
      </c>
      <c r="B222" s="12">
        <v>0</v>
      </c>
      <c r="C222" s="16">
        <v>6.2</v>
      </c>
      <c r="D222" s="12">
        <v>1</v>
      </c>
      <c r="E222" s="16">
        <v>0.50700000000000001</v>
      </c>
      <c r="F222" s="12">
        <v>6.9509999999999996</v>
      </c>
      <c r="G222" s="13">
        <v>88.5</v>
      </c>
      <c r="H222" s="12">
        <v>2.8620000000000001</v>
      </c>
      <c r="I222" s="12">
        <v>8</v>
      </c>
      <c r="J222" s="12">
        <v>307</v>
      </c>
      <c r="K222" s="12">
        <v>17.399999999999999</v>
      </c>
      <c r="L222" s="12">
        <v>391.7</v>
      </c>
      <c r="M222" s="12">
        <v>9.7100000000000009</v>
      </c>
      <c r="N222" s="12">
        <v>26.7</v>
      </c>
    </row>
    <row r="223" spans="1:14" x14ac:dyDescent="0.25">
      <c r="A223" s="12">
        <v>0.40799999999999997</v>
      </c>
      <c r="B223" s="12">
        <v>0</v>
      </c>
      <c r="C223" s="16">
        <v>6.2</v>
      </c>
      <c r="D223" s="12">
        <v>1</v>
      </c>
      <c r="E223" s="16">
        <v>0.50700000000000001</v>
      </c>
      <c r="F223" s="12">
        <v>6.1639999999999997</v>
      </c>
      <c r="G223" s="13">
        <v>91.3</v>
      </c>
      <c r="H223" s="12">
        <v>3.048</v>
      </c>
      <c r="I223" s="12">
        <v>8</v>
      </c>
      <c r="J223" s="12">
        <v>307</v>
      </c>
      <c r="K223" s="12">
        <v>17.399999999999999</v>
      </c>
      <c r="L223" s="12">
        <v>395.24</v>
      </c>
      <c r="M223" s="12">
        <v>21.46</v>
      </c>
      <c r="N223" s="12">
        <v>21.7</v>
      </c>
    </row>
    <row r="224" spans="1:14" x14ac:dyDescent="0.25">
      <c r="A224" s="12">
        <v>0.624</v>
      </c>
      <c r="B224" s="12">
        <v>0</v>
      </c>
      <c r="C224" s="16">
        <v>6.2</v>
      </c>
      <c r="D224" s="12">
        <v>1</v>
      </c>
      <c r="E224" s="16">
        <v>0.50700000000000001</v>
      </c>
      <c r="F224" s="12">
        <v>6.8789999999999996</v>
      </c>
      <c r="G224" s="13">
        <v>77.7</v>
      </c>
      <c r="H224" s="12">
        <v>3.2719999999999998</v>
      </c>
      <c r="I224" s="12">
        <v>8</v>
      </c>
      <c r="J224" s="12">
        <v>307</v>
      </c>
      <c r="K224" s="12">
        <v>17.399999999999999</v>
      </c>
      <c r="L224" s="12">
        <v>390.39</v>
      </c>
      <c r="M224" s="12">
        <v>9.93</v>
      </c>
      <c r="N224" s="12">
        <v>27.5</v>
      </c>
    </row>
    <row r="225" spans="1:14" x14ac:dyDescent="0.25">
      <c r="A225" s="12">
        <v>0.61499999999999999</v>
      </c>
      <c r="B225" s="12">
        <v>0</v>
      </c>
      <c r="C225" s="16">
        <v>6.2</v>
      </c>
      <c r="D225" s="12">
        <v>0</v>
      </c>
      <c r="E225" s="16">
        <v>0.50700000000000001</v>
      </c>
      <c r="F225" s="12">
        <v>6.6180000000000003</v>
      </c>
      <c r="G225" s="13">
        <v>80.8</v>
      </c>
      <c r="H225" s="12">
        <v>3.2719999999999998</v>
      </c>
      <c r="I225" s="12">
        <v>8</v>
      </c>
      <c r="J225" s="12">
        <v>307</v>
      </c>
      <c r="K225" s="12">
        <v>17.399999999999999</v>
      </c>
      <c r="L225" s="12">
        <v>396.9</v>
      </c>
      <c r="M225" s="12">
        <v>7.6</v>
      </c>
      <c r="N225" s="12">
        <v>30.1</v>
      </c>
    </row>
    <row r="226" spans="1:14" x14ac:dyDescent="0.25">
      <c r="A226" s="12">
        <v>0.315</v>
      </c>
      <c r="B226" s="12">
        <v>0</v>
      </c>
      <c r="C226" s="16">
        <v>6.2</v>
      </c>
      <c r="D226" s="12">
        <v>0</v>
      </c>
      <c r="E226" s="16">
        <v>0.504</v>
      </c>
      <c r="F226" s="12">
        <v>8.266</v>
      </c>
      <c r="G226" s="13">
        <v>78.3</v>
      </c>
      <c r="H226" s="12">
        <v>2.8940000000000001</v>
      </c>
      <c r="I226" s="12">
        <v>8</v>
      </c>
      <c r="J226" s="12">
        <v>307</v>
      </c>
      <c r="K226" s="12">
        <v>17.399999999999999</v>
      </c>
      <c r="L226" s="12">
        <v>385.05</v>
      </c>
      <c r="M226" s="12">
        <v>4.1399999999999997</v>
      </c>
      <c r="N226" s="12">
        <v>44.8</v>
      </c>
    </row>
    <row r="227" spans="1:14" x14ac:dyDescent="0.25">
      <c r="A227" s="12">
        <v>0.52700000000000002</v>
      </c>
      <c r="B227" s="12">
        <v>0</v>
      </c>
      <c r="C227" s="16">
        <v>6.2</v>
      </c>
      <c r="D227" s="12">
        <v>0</v>
      </c>
      <c r="E227" s="16">
        <v>0.504</v>
      </c>
      <c r="F227" s="12">
        <v>8.7249999999999996</v>
      </c>
      <c r="G227" s="13">
        <v>83</v>
      </c>
      <c r="H227" s="12">
        <v>2.8940000000000001</v>
      </c>
      <c r="I227" s="12">
        <v>8</v>
      </c>
      <c r="J227" s="12">
        <v>307</v>
      </c>
      <c r="K227" s="12">
        <v>17.399999999999999</v>
      </c>
      <c r="L227" s="12">
        <v>382</v>
      </c>
      <c r="M227" s="12">
        <v>4.63</v>
      </c>
      <c r="N227" s="12">
        <v>50</v>
      </c>
    </row>
    <row r="228" spans="1:14" x14ac:dyDescent="0.25">
      <c r="A228" s="12">
        <v>0.38200000000000001</v>
      </c>
      <c r="B228" s="12">
        <v>0</v>
      </c>
      <c r="C228" s="16">
        <v>6.2</v>
      </c>
      <c r="D228" s="12">
        <v>0</v>
      </c>
      <c r="E228" s="16">
        <v>0.504</v>
      </c>
      <c r="F228" s="12">
        <v>8.0399999999999991</v>
      </c>
      <c r="G228" s="13">
        <v>86.5</v>
      </c>
      <c r="H228" s="12">
        <v>3.2160000000000002</v>
      </c>
      <c r="I228" s="12">
        <v>8</v>
      </c>
      <c r="J228" s="12">
        <v>307</v>
      </c>
      <c r="K228" s="12">
        <v>17.399999999999999</v>
      </c>
      <c r="L228" s="12">
        <v>387.38</v>
      </c>
      <c r="M228" s="12">
        <v>3.13</v>
      </c>
      <c r="N228" s="12">
        <v>37.6</v>
      </c>
    </row>
    <row r="229" spans="1:14" x14ac:dyDescent="0.25">
      <c r="A229" s="12">
        <v>0.41199999999999998</v>
      </c>
      <c r="B229" s="12">
        <v>0</v>
      </c>
      <c r="C229" s="16">
        <v>6.2</v>
      </c>
      <c r="D229" s="12">
        <v>0</v>
      </c>
      <c r="E229" s="16">
        <v>0.504</v>
      </c>
      <c r="F229" s="12">
        <v>7.1630000000000003</v>
      </c>
      <c r="G229" s="13">
        <v>79.900000000000006</v>
      </c>
      <c r="H229" s="12">
        <v>3.2160000000000002</v>
      </c>
      <c r="I229" s="12">
        <v>8</v>
      </c>
      <c r="J229" s="12">
        <v>307</v>
      </c>
      <c r="K229" s="12">
        <v>17.399999999999999</v>
      </c>
      <c r="L229" s="12">
        <v>372.08</v>
      </c>
      <c r="M229" s="12">
        <v>6.36</v>
      </c>
      <c r="N229" s="12">
        <v>31.6</v>
      </c>
    </row>
    <row r="230" spans="1:14" x14ac:dyDescent="0.25">
      <c r="A230" s="12">
        <v>0.29799999999999999</v>
      </c>
      <c r="B230" s="12">
        <v>0</v>
      </c>
      <c r="C230" s="16">
        <v>6.2</v>
      </c>
      <c r="D230" s="12">
        <v>0</v>
      </c>
      <c r="E230" s="16">
        <v>0.504</v>
      </c>
      <c r="F230" s="12">
        <v>7.6859999999999999</v>
      </c>
      <c r="G230" s="13">
        <v>17</v>
      </c>
      <c r="H230" s="12">
        <v>3.375</v>
      </c>
      <c r="I230" s="12">
        <v>8</v>
      </c>
      <c r="J230" s="12">
        <v>307</v>
      </c>
      <c r="K230" s="12">
        <v>17.399999999999999</v>
      </c>
      <c r="L230" s="12">
        <v>377.51</v>
      </c>
      <c r="M230" s="12">
        <v>3.92</v>
      </c>
      <c r="N230" s="12">
        <v>46.7</v>
      </c>
    </row>
    <row r="231" spans="1:14" x14ac:dyDescent="0.25">
      <c r="A231" s="12">
        <v>0.442</v>
      </c>
      <c r="B231" s="12">
        <v>0</v>
      </c>
      <c r="C231" s="16">
        <v>6.2</v>
      </c>
      <c r="D231" s="12">
        <v>0</v>
      </c>
      <c r="E231" s="16">
        <v>0.504</v>
      </c>
      <c r="F231" s="12">
        <v>6.5519999999999996</v>
      </c>
      <c r="G231" s="13">
        <v>21.4</v>
      </c>
      <c r="H231" s="12">
        <v>3.375</v>
      </c>
      <c r="I231" s="12">
        <v>8</v>
      </c>
      <c r="J231" s="12">
        <v>307</v>
      </c>
      <c r="K231" s="12">
        <v>17.399999999999999</v>
      </c>
      <c r="L231" s="12">
        <v>380.34</v>
      </c>
      <c r="M231" s="12">
        <v>3.76</v>
      </c>
      <c r="N231" s="12">
        <v>31.5</v>
      </c>
    </row>
    <row r="232" spans="1:14" x14ac:dyDescent="0.25">
      <c r="A232" s="12">
        <v>0.53700000000000003</v>
      </c>
      <c r="B232" s="12">
        <v>0</v>
      </c>
      <c r="C232" s="16">
        <v>6.2</v>
      </c>
      <c r="D232" s="12">
        <v>0</v>
      </c>
      <c r="E232" s="16">
        <v>0.504</v>
      </c>
      <c r="F232" s="12">
        <v>5.9809999999999999</v>
      </c>
      <c r="G232" s="13">
        <v>68.099999999999994</v>
      </c>
      <c r="H232" s="12">
        <v>3.6709999999999998</v>
      </c>
      <c r="I232" s="12">
        <v>8</v>
      </c>
      <c r="J232" s="12">
        <v>307</v>
      </c>
      <c r="K232" s="12">
        <v>17.399999999999999</v>
      </c>
      <c r="L232" s="12">
        <v>378.35</v>
      </c>
      <c r="M232" s="12">
        <v>11.65</v>
      </c>
      <c r="N232" s="12">
        <v>24.3</v>
      </c>
    </row>
    <row r="233" spans="1:14" x14ac:dyDescent="0.25">
      <c r="A233" s="12">
        <v>0.46300000000000002</v>
      </c>
      <c r="B233" s="12">
        <v>0</v>
      </c>
      <c r="C233" s="16">
        <v>6.2</v>
      </c>
      <c r="D233" s="12">
        <v>0</v>
      </c>
      <c r="E233" s="16">
        <v>0.504</v>
      </c>
      <c r="F233" s="12">
        <v>7.4119999999999999</v>
      </c>
      <c r="G233" s="13">
        <v>76.900000000000006</v>
      </c>
      <c r="H233" s="12">
        <v>3.6709999999999998</v>
      </c>
      <c r="I233" s="12">
        <v>8</v>
      </c>
      <c r="J233" s="12">
        <v>307</v>
      </c>
      <c r="K233" s="12">
        <v>17.399999999999999</v>
      </c>
      <c r="L233" s="12">
        <v>376.14</v>
      </c>
      <c r="M233" s="12">
        <v>5.25</v>
      </c>
      <c r="N233" s="12">
        <v>31.7</v>
      </c>
    </row>
    <row r="234" spans="1:14" x14ac:dyDescent="0.25">
      <c r="A234" s="12">
        <v>0.57499999999999996</v>
      </c>
      <c r="B234" s="12">
        <v>0</v>
      </c>
      <c r="C234" s="16">
        <v>6.2</v>
      </c>
      <c r="D234" s="12">
        <v>0</v>
      </c>
      <c r="E234" s="16">
        <v>0.50700000000000001</v>
      </c>
      <c r="F234" s="12">
        <v>8.3369999999999997</v>
      </c>
      <c r="G234" s="13">
        <v>73.3</v>
      </c>
      <c r="H234" s="12">
        <v>3.8380000000000001</v>
      </c>
      <c r="I234" s="12">
        <v>8</v>
      </c>
      <c r="J234" s="12">
        <v>307</v>
      </c>
      <c r="K234" s="12">
        <v>17.399999999999999</v>
      </c>
      <c r="L234" s="12">
        <v>385.91</v>
      </c>
      <c r="M234" s="12">
        <v>2.4700000000000002</v>
      </c>
      <c r="N234" s="12">
        <v>41.7</v>
      </c>
    </row>
    <row r="235" spans="1:14" x14ac:dyDescent="0.25">
      <c r="A235" s="12">
        <v>0.33100000000000002</v>
      </c>
      <c r="B235" s="12">
        <v>0</v>
      </c>
      <c r="C235" s="16">
        <v>6.2</v>
      </c>
      <c r="D235" s="12">
        <v>0</v>
      </c>
      <c r="E235" s="16">
        <v>0.50700000000000001</v>
      </c>
      <c r="F235" s="12">
        <v>8.2469999999999999</v>
      </c>
      <c r="G235" s="13">
        <v>70.400000000000006</v>
      </c>
      <c r="H235" s="12">
        <v>3.6520000000000001</v>
      </c>
      <c r="I235" s="12">
        <v>8</v>
      </c>
      <c r="J235" s="12">
        <v>307</v>
      </c>
      <c r="K235" s="12">
        <v>17.399999999999999</v>
      </c>
      <c r="L235" s="12">
        <v>378.95</v>
      </c>
      <c r="M235" s="12">
        <v>3.95</v>
      </c>
      <c r="N235" s="12">
        <v>48.3</v>
      </c>
    </row>
    <row r="236" spans="1:14" x14ac:dyDescent="0.25">
      <c r="A236" s="12">
        <v>0.44800000000000001</v>
      </c>
      <c r="B236" s="12">
        <v>0</v>
      </c>
      <c r="C236" s="16">
        <v>6.2</v>
      </c>
      <c r="D236" s="12">
        <v>1</v>
      </c>
      <c r="E236" s="16">
        <v>0.50700000000000001</v>
      </c>
      <c r="F236" s="12">
        <v>6.726</v>
      </c>
      <c r="G236" s="13">
        <v>66.5</v>
      </c>
      <c r="H236" s="12">
        <v>3.6520000000000001</v>
      </c>
      <c r="I236" s="12">
        <v>8</v>
      </c>
      <c r="J236" s="12">
        <v>307</v>
      </c>
      <c r="K236" s="12">
        <v>17.399999999999999</v>
      </c>
      <c r="L236" s="12">
        <v>360.2</v>
      </c>
      <c r="M236" s="12">
        <v>8.0500000000000007</v>
      </c>
      <c r="N236" s="12">
        <v>29</v>
      </c>
    </row>
    <row r="237" spans="1:14" x14ac:dyDescent="0.25">
      <c r="A237" s="12">
        <v>0.33</v>
      </c>
      <c r="B237" s="12">
        <v>0</v>
      </c>
      <c r="C237" s="16">
        <v>6.2</v>
      </c>
      <c r="D237" s="12">
        <v>0</v>
      </c>
      <c r="E237" s="16">
        <v>0.50700000000000001</v>
      </c>
      <c r="F237" s="12">
        <v>6.0860000000000003</v>
      </c>
      <c r="G237" s="13">
        <v>61.5</v>
      </c>
      <c r="H237" s="12">
        <v>3.6520000000000001</v>
      </c>
      <c r="I237" s="12">
        <v>8</v>
      </c>
      <c r="J237" s="12">
        <v>307</v>
      </c>
      <c r="K237" s="12">
        <v>17.399999999999999</v>
      </c>
      <c r="L237" s="12">
        <v>376.75</v>
      </c>
      <c r="M237" s="12">
        <v>10.88</v>
      </c>
      <c r="N237" s="12">
        <v>24</v>
      </c>
    </row>
    <row r="238" spans="1:14" x14ac:dyDescent="0.25">
      <c r="A238" s="12">
        <v>0.52100000000000002</v>
      </c>
      <c r="B238" s="12">
        <v>0</v>
      </c>
      <c r="C238" s="16">
        <v>6.2</v>
      </c>
      <c r="D238" s="12">
        <v>1</v>
      </c>
      <c r="E238" s="16">
        <v>0.50700000000000001</v>
      </c>
      <c r="F238" s="12">
        <v>6.6310000000000002</v>
      </c>
      <c r="G238" s="13">
        <v>76.5</v>
      </c>
      <c r="H238" s="12">
        <v>4.1479999999999997</v>
      </c>
      <c r="I238" s="12">
        <v>8</v>
      </c>
      <c r="J238" s="12">
        <v>307</v>
      </c>
      <c r="K238" s="12">
        <v>17.399999999999999</v>
      </c>
      <c r="L238" s="12">
        <v>388.45</v>
      </c>
      <c r="M238" s="12">
        <v>9.5399999999999991</v>
      </c>
      <c r="N238" s="12">
        <v>25.1</v>
      </c>
    </row>
    <row r="239" spans="1:14" x14ac:dyDescent="0.25">
      <c r="A239" s="12">
        <v>0.51200000000000001</v>
      </c>
      <c r="B239" s="12">
        <v>0</v>
      </c>
      <c r="C239" s="16">
        <v>6.2</v>
      </c>
      <c r="D239" s="12">
        <v>0</v>
      </c>
      <c r="E239" s="16">
        <v>0.50700000000000001</v>
      </c>
      <c r="F239" s="12">
        <v>7.3579999999999997</v>
      </c>
      <c r="G239" s="13">
        <v>71.599999999999994</v>
      </c>
      <c r="H239" s="12">
        <v>4.1479999999999997</v>
      </c>
      <c r="I239" s="12">
        <v>8</v>
      </c>
      <c r="J239" s="12">
        <v>307</v>
      </c>
      <c r="K239" s="12">
        <v>17.399999999999999</v>
      </c>
      <c r="L239" s="12">
        <v>390.07</v>
      </c>
      <c r="M239" s="12">
        <v>4.7300000000000004</v>
      </c>
      <c r="N239" s="12">
        <v>31.5</v>
      </c>
    </row>
    <row r="240" spans="1:14" x14ac:dyDescent="0.25">
      <c r="A240" s="12">
        <v>8.2000000000000003E-2</v>
      </c>
      <c r="B240" s="12">
        <v>30</v>
      </c>
      <c r="C240" s="16">
        <v>4.93</v>
      </c>
      <c r="D240" s="12">
        <v>0</v>
      </c>
      <c r="E240" s="16">
        <v>0.42799999999999999</v>
      </c>
      <c r="F240" s="12">
        <v>6.4809999999999999</v>
      </c>
      <c r="G240" s="13">
        <v>18.5</v>
      </c>
      <c r="H240" s="12">
        <v>6.19</v>
      </c>
      <c r="I240" s="12">
        <v>6</v>
      </c>
      <c r="J240" s="12">
        <v>300</v>
      </c>
      <c r="K240" s="12">
        <v>16.600000000000001</v>
      </c>
      <c r="L240" s="12">
        <v>379.41</v>
      </c>
      <c r="M240" s="12">
        <v>6.36</v>
      </c>
      <c r="N240" s="12">
        <v>23.7</v>
      </c>
    </row>
    <row r="241" spans="1:14" x14ac:dyDescent="0.25">
      <c r="A241" s="12">
        <v>9.2999999999999999E-2</v>
      </c>
      <c r="B241" s="12">
        <v>30</v>
      </c>
      <c r="C241" s="16">
        <v>4.93</v>
      </c>
      <c r="D241" s="12">
        <v>0</v>
      </c>
      <c r="E241" s="16">
        <v>0.42799999999999999</v>
      </c>
      <c r="F241" s="12">
        <v>6.6059999999999999</v>
      </c>
      <c r="G241" s="13">
        <v>42.2</v>
      </c>
      <c r="H241" s="12">
        <v>6.19</v>
      </c>
      <c r="I241" s="12">
        <v>6</v>
      </c>
      <c r="J241" s="12">
        <v>300</v>
      </c>
      <c r="K241" s="12">
        <v>16.600000000000001</v>
      </c>
      <c r="L241" s="12">
        <v>383.78</v>
      </c>
      <c r="M241" s="12">
        <v>7.37</v>
      </c>
      <c r="N241" s="12">
        <v>23.3</v>
      </c>
    </row>
    <row r="242" spans="1:14" x14ac:dyDescent="0.25">
      <c r="A242" s="12">
        <v>0.113</v>
      </c>
      <c r="B242" s="12">
        <v>30</v>
      </c>
      <c r="C242" s="16">
        <v>4.93</v>
      </c>
      <c r="D242" s="12">
        <v>0</v>
      </c>
      <c r="E242" s="16">
        <v>0.42799999999999999</v>
      </c>
      <c r="F242" s="12">
        <v>6.8970000000000002</v>
      </c>
      <c r="G242" s="13">
        <v>54.3</v>
      </c>
      <c r="H242" s="12">
        <v>6.3360000000000003</v>
      </c>
      <c r="I242" s="12">
        <v>6</v>
      </c>
      <c r="J242" s="12">
        <v>300</v>
      </c>
      <c r="K242" s="12">
        <v>16.600000000000001</v>
      </c>
      <c r="L242" s="12">
        <v>391.25</v>
      </c>
      <c r="M242" s="12">
        <v>11.38</v>
      </c>
      <c r="N242" s="12">
        <v>22</v>
      </c>
    </row>
    <row r="243" spans="1:14" x14ac:dyDescent="0.25">
      <c r="A243" s="12">
        <v>0.106</v>
      </c>
      <c r="B243" s="12">
        <v>30</v>
      </c>
      <c r="C243" s="16">
        <v>4.93</v>
      </c>
      <c r="D243" s="12">
        <v>0</v>
      </c>
      <c r="E243" s="16">
        <v>0.42799999999999999</v>
      </c>
      <c r="F243" s="12">
        <v>6.0949999999999998</v>
      </c>
      <c r="G243" s="13">
        <v>65.099999999999994</v>
      </c>
      <c r="H243" s="12">
        <v>6.3360000000000003</v>
      </c>
      <c r="I243" s="12">
        <v>6</v>
      </c>
      <c r="J243" s="12">
        <v>300</v>
      </c>
      <c r="K243" s="12">
        <v>16.600000000000001</v>
      </c>
      <c r="L243" s="12">
        <v>394.62</v>
      </c>
      <c r="M243" s="12">
        <v>12.4</v>
      </c>
      <c r="N243" s="12">
        <v>20.100000000000001</v>
      </c>
    </row>
    <row r="244" spans="1:14" x14ac:dyDescent="0.25">
      <c r="A244" s="12">
        <v>0.10299999999999999</v>
      </c>
      <c r="B244" s="12">
        <v>30</v>
      </c>
      <c r="C244" s="16">
        <v>4.93</v>
      </c>
      <c r="D244" s="12">
        <v>0</v>
      </c>
      <c r="E244" s="16">
        <v>0.42799999999999999</v>
      </c>
      <c r="F244" s="12">
        <v>6.3579999999999997</v>
      </c>
      <c r="G244" s="13">
        <v>52.9</v>
      </c>
      <c r="H244" s="12">
        <v>7.0359999999999996</v>
      </c>
      <c r="I244" s="12">
        <v>6</v>
      </c>
      <c r="J244" s="12">
        <v>300</v>
      </c>
      <c r="K244" s="12">
        <v>16.600000000000001</v>
      </c>
      <c r="L244" s="12">
        <v>372.75</v>
      </c>
      <c r="M244" s="12">
        <v>11.22</v>
      </c>
      <c r="N244" s="12">
        <v>22.2</v>
      </c>
    </row>
    <row r="245" spans="1:14" x14ac:dyDescent="0.25">
      <c r="A245" s="12">
        <v>0.128</v>
      </c>
      <c r="B245" s="12">
        <v>30</v>
      </c>
      <c r="C245" s="16">
        <v>4.93</v>
      </c>
      <c r="D245" s="12">
        <v>0</v>
      </c>
      <c r="E245" s="16">
        <v>0.42799999999999999</v>
      </c>
      <c r="F245" s="12">
        <v>6.3929999999999998</v>
      </c>
      <c r="G245" s="13">
        <v>7.8</v>
      </c>
      <c r="H245" s="12">
        <v>7.0359999999999996</v>
      </c>
      <c r="I245" s="12">
        <v>6</v>
      </c>
      <c r="J245" s="12">
        <v>300</v>
      </c>
      <c r="K245" s="12">
        <v>16.600000000000001</v>
      </c>
      <c r="L245" s="12">
        <v>374.71</v>
      </c>
      <c r="M245" s="12">
        <v>5.19</v>
      </c>
      <c r="N245" s="12">
        <v>23.7</v>
      </c>
    </row>
    <row r="246" spans="1:14" x14ac:dyDescent="0.25">
      <c r="A246" s="12">
        <v>0.20599999999999999</v>
      </c>
      <c r="B246" s="12">
        <v>22</v>
      </c>
      <c r="C246" s="16">
        <v>5.86</v>
      </c>
      <c r="D246" s="12">
        <v>0</v>
      </c>
      <c r="E246" s="16">
        <v>0.43099999999999999</v>
      </c>
      <c r="F246" s="12">
        <v>5.593</v>
      </c>
      <c r="G246" s="13">
        <v>76.5</v>
      </c>
      <c r="H246" s="12">
        <v>7.9550000000000001</v>
      </c>
      <c r="I246" s="12">
        <v>7</v>
      </c>
      <c r="J246" s="12">
        <v>330</v>
      </c>
      <c r="K246" s="12">
        <v>19.100000000000001</v>
      </c>
      <c r="L246" s="12">
        <v>372.49</v>
      </c>
      <c r="M246" s="12">
        <v>12.5</v>
      </c>
      <c r="N246" s="12">
        <v>17.600000000000001</v>
      </c>
    </row>
    <row r="247" spans="1:14" x14ac:dyDescent="0.25">
      <c r="A247" s="12">
        <v>0.191</v>
      </c>
      <c r="B247" s="12">
        <v>22</v>
      </c>
      <c r="C247" s="16">
        <v>5.86</v>
      </c>
      <c r="D247" s="12">
        <v>0</v>
      </c>
      <c r="E247" s="16">
        <v>0.43099999999999999</v>
      </c>
      <c r="F247" s="12">
        <v>5.6050000000000004</v>
      </c>
      <c r="G247" s="13">
        <v>70.2</v>
      </c>
      <c r="H247" s="12">
        <v>7.9550000000000001</v>
      </c>
      <c r="I247" s="12">
        <v>7</v>
      </c>
      <c r="J247" s="12">
        <v>330</v>
      </c>
      <c r="K247" s="12">
        <v>19.100000000000001</v>
      </c>
      <c r="L247" s="12">
        <v>389.13</v>
      </c>
      <c r="M247" s="12">
        <v>18.46</v>
      </c>
      <c r="N247" s="12">
        <v>18.5</v>
      </c>
    </row>
    <row r="248" spans="1:14" x14ac:dyDescent="0.25">
      <c r="A248" s="12">
        <v>0.34</v>
      </c>
      <c r="B248" s="12">
        <v>22</v>
      </c>
      <c r="C248" s="16">
        <v>5.86</v>
      </c>
      <c r="D248" s="12">
        <v>0</v>
      </c>
      <c r="E248" s="16">
        <v>0.43099999999999999</v>
      </c>
      <c r="F248" s="12">
        <v>6.1079999999999997</v>
      </c>
      <c r="G248" s="13">
        <v>34.9</v>
      </c>
      <c r="H248" s="12">
        <v>8.0559999999999992</v>
      </c>
      <c r="I248" s="12">
        <v>7</v>
      </c>
      <c r="J248" s="12">
        <v>330</v>
      </c>
      <c r="K248" s="12">
        <v>19.100000000000001</v>
      </c>
      <c r="L248" s="12">
        <v>390.18</v>
      </c>
      <c r="M248" s="12">
        <v>9.16</v>
      </c>
      <c r="N248" s="12">
        <v>24.3</v>
      </c>
    </row>
    <row r="249" spans="1:14" x14ac:dyDescent="0.25">
      <c r="A249" s="12">
        <v>0.19700000000000001</v>
      </c>
      <c r="B249" s="12">
        <v>22</v>
      </c>
      <c r="C249" s="16">
        <v>5.86</v>
      </c>
      <c r="D249" s="12">
        <v>0</v>
      </c>
      <c r="E249" s="16">
        <v>0.43099999999999999</v>
      </c>
      <c r="F249" s="12">
        <v>6.226</v>
      </c>
      <c r="G249" s="13">
        <v>79.2</v>
      </c>
      <c r="H249" s="12">
        <v>8.0559999999999992</v>
      </c>
      <c r="I249" s="12">
        <v>7</v>
      </c>
      <c r="J249" s="12">
        <v>330</v>
      </c>
      <c r="K249" s="12">
        <v>19.100000000000001</v>
      </c>
      <c r="L249" s="12">
        <v>376.14</v>
      </c>
      <c r="M249" s="12">
        <v>10.15</v>
      </c>
      <c r="N249" s="12">
        <v>20.5</v>
      </c>
    </row>
    <row r="250" spans="1:14" x14ac:dyDescent="0.25">
      <c r="A250" s="12">
        <v>0.16400000000000001</v>
      </c>
      <c r="B250" s="12">
        <v>22</v>
      </c>
      <c r="C250" s="16">
        <v>5.86</v>
      </c>
      <c r="D250" s="12">
        <v>0</v>
      </c>
      <c r="E250" s="16">
        <v>0.43099999999999999</v>
      </c>
      <c r="F250" s="12">
        <v>6.4329999999999998</v>
      </c>
      <c r="G250" s="13">
        <v>49.1</v>
      </c>
      <c r="H250" s="12">
        <v>7.8259999999999996</v>
      </c>
      <c r="I250" s="12">
        <v>7</v>
      </c>
      <c r="J250" s="12">
        <v>330</v>
      </c>
      <c r="K250" s="12">
        <v>19.100000000000001</v>
      </c>
      <c r="L250" s="12">
        <v>374.71</v>
      </c>
      <c r="M250" s="12">
        <v>9.52</v>
      </c>
      <c r="N250" s="12">
        <v>24.5</v>
      </c>
    </row>
    <row r="251" spans="1:14" x14ac:dyDescent="0.25">
      <c r="A251" s="12">
        <v>0.191</v>
      </c>
      <c r="B251" s="12">
        <v>22</v>
      </c>
      <c r="C251" s="16">
        <v>5.86</v>
      </c>
      <c r="D251" s="12">
        <v>0</v>
      </c>
      <c r="E251" s="16">
        <v>0.43099999999999999</v>
      </c>
      <c r="F251" s="12">
        <v>6.718</v>
      </c>
      <c r="G251" s="13">
        <v>17.5</v>
      </c>
      <c r="H251" s="12">
        <v>7.8259999999999996</v>
      </c>
      <c r="I251" s="12">
        <v>7</v>
      </c>
      <c r="J251" s="12">
        <v>330</v>
      </c>
      <c r="K251" s="12">
        <v>19.100000000000001</v>
      </c>
      <c r="L251" s="12">
        <v>393.74</v>
      </c>
      <c r="M251" s="12">
        <v>6.56</v>
      </c>
      <c r="N251" s="12">
        <v>26.2</v>
      </c>
    </row>
    <row r="252" spans="1:14" x14ac:dyDescent="0.25">
      <c r="A252" s="12">
        <v>0.14000000000000001</v>
      </c>
      <c r="B252" s="12">
        <v>22</v>
      </c>
      <c r="C252" s="16">
        <v>5.86</v>
      </c>
      <c r="D252" s="12">
        <v>0</v>
      </c>
      <c r="E252" s="16">
        <v>0.43099999999999999</v>
      </c>
      <c r="F252" s="12">
        <v>6.4870000000000001</v>
      </c>
      <c r="G252" s="13">
        <v>13</v>
      </c>
      <c r="H252" s="12">
        <v>7.3970000000000002</v>
      </c>
      <c r="I252" s="12">
        <v>7</v>
      </c>
      <c r="J252" s="12">
        <v>330</v>
      </c>
      <c r="K252" s="12">
        <v>19.100000000000001</v>
      </c>
      <c r="L252" s="12">
        <v>396.28</v>
      </c>
      <c r="M252" s="12">
        <v>5.9</v>
      </c>
      <c r="N252" s="12">
        <v>24.4</v>
      </c>
    </row>
    <row r="253" spans="1:14" x14ac:dyDescent="0.25">
      <c r="A253" s="12">
        <v>0.214</v>
      </c>
      <c r="B253" s="12">
        <v>22</v>
      </c>
      <c r="C253" s="16">
        <v>5.86</v>
      </c>
      <c r="D253" s="12">
        <v>0</v>
      </c>
      <c r="E253" s="16">
        <v>0.43099999999999999</v>
      </c>
      <c r="F253" s="12">
        <v>6.4379999999999997</v>
      </c>
      <c r="G253" s="13">
        <v>8.9</v>
      </c>
      <c r="H253" s="12">
        <v>7.3970000000000002</v>
      </c>
      <c r="I253" s="12">
        <v>7</v>
      </c>
      <c r="J253" s="12">
        <v>330</v>
      </c>
      <c r="K253" s="12">
        <v>19.100000000000001</v>
      </c>
      <c r="L253" s="12">
        <v>377.07</v>
      </c>
      <c r="M253" s="12">
        <v>3.59</v>
      </c>
      <c r="N253" s="12">
        <v>24.8</v>
      </c>
    </row>
    <row r="254" spans="1:14" x14ac:dyDescent="0.25">
      <c r="A254" s="12">
        <v>8.2000000000000003E-2</v>
      </c>
      <c r="B254" s="12">
        <v>22</v>
      </c>
      <c r="C254" s="16">
        <v>5.86</v>
      </c>
      <c r="D254" s="12">
        <v>0</v>
      </c>
      <c r="E254" s="16">
        <v>0.43099999999999999</v>
      </c>
      <c r="F254" s="12">
        <v>6.9569999999999999</v>
      </c>
      <c r="G254" s="13">
        <v>6.8</v>
      </c>
      <c r="H254" s="12">
        <v>8.907</v>
      </c>
      <c r="I254" s="12">
        <v>7</v>
      </c>
      <c r="J254" s="12">
        <v>330</v>
      </c>
      <c r="K254" s="12">
        <v>19.100000000000001</v>
      </c>
      <c r="L254" s="12">
        <v>386.09</v>
      </c>
      <c r="M254" s="12">
        <v>3.53</v>
      </c>
      <c r="N254" s="12">
        <v>29.6</v>
      </c>
    </row>
    <row r="255" spans="1:14" x14ac:dyDescent="0.25">
      <c r="A255" s="12">
        <v>0.36899999999999999</v>
      </c>
      <c r="B255" s="12">
        <v>22</v>
      </c>
      <c r="C255" s="16">
        <v>5.86</v>
      </c>
      <c r="D255" s="12">
        <v>0</v>
      </c>
      <c r="E255" s="16">
        <v>0.43099999999999999</v>
      </c>
      <c r="F255" s="12">
        <v>8.2590000000000003</v>
      </c>
      <c r="G255" s="13">
        <v>8.4</v>
      </c>
      <c r="H255" s="12">
        <v>8.907</v>
      </c>
      <c r="I255" s="12">
        <v>7</v>
      </c>
      <c r="J255" s="12">
        <v>330</v>
      </c>
      <c r="K255" s="12">
        <v>19.100000000000001</v>
      </c>
      <c r="L255" s="12">
        <v>396.9</v>
      </c>
      <c r="M255" s="12">
        <v>3.54</v>
      </c>
      <c r="N255" s="12">
        <v>42.8</v>
      </c>
    </row>
    <row r="256" spans="1:14" x14ac:dyDescent="0.25">
      <c r="A256" s="12">
        <v>4.8000000000000001E-2</v>
      </c>
      <c r="B256" s="12">
        <v>80</v>
      </c>
      <c r="C256" s="16">
        <v>3.64</v>
      </c>
      <c r="D256" s="12">
        <v>0</v>
      </c>
      <c r="E256" s="16">
        <v>0.39200000000000002</v>
      </c>
      <c r="F256" s="12">
        <v>6.1079999999999997</v>
      </c>
      <c r="G256" s="13">
        <v>32</v>
      </c>
      <c r="H256" s="12">
        <v>9.2200000000000006</v>
      </c>
      <c r="I256" s="12">
        <v>1</v>
      </c>
      <c r="J256" s="12">
        <v>315</v>
      </c>
      <c r="K256" s="12">
        <v>16.399999999999999</v>
      </c>
      <c r="L256" s="12">
        <v>392.89</v>
      </c>
      <c r="M256" s="12">
        <v>6.57</v>
      </c>
      <c r="N256" s="12">
        <v>21.9</v>
      </c>
    </row>
    <row r="257" spans="1:14" x14ac:dyDescent="0.25">
      <c r="A257" s="12">
        <v>3.5000000000000003E-2</v>
      </c>
      <c r="B257" s="12">
        <v>80</v>
      </c>
      <c r="C257" s="16">
        <v>3.64</v>
      </c>
      <c r="D257" s="12">
        <v>0</v>
      </c>
      <c r="E257" s="16">
        <v>0.39200000000000002</v>
      </c>
      <c r="F257" s="12">
        <v>5.8760000000000003</v>
      </c>
      <c r="G257" s="13">
        <v>19.100000000000001</v>
      </c>
      <c r="H257" s="12">
        <v>9.2200000000000006</v>
      </c>
      <c r="I257" s="12">
        <v>1</v>
      </c>
      <c r="J257" s="12">
        <v>315</v>
      </c>
      <c r="K257" s="12">
        <v>16.399999999999999</v>
      </c>
      <c r="L257" s="12">
        <v>395.18</v>
      </c>
      <c r="M257" s="12">
        <v>9.25</v>
      </c>
      <c r="N257" s="12">
        <v>20.9</v>
      </c>
    </row>
    <row r="258" spans="1:14" x14ac:dyDescent="0.25">
      <c r="A258" s="12">
        <v>1.4999999999999999E-2</v>
      </c>
      <c r="B258" s="12">
        <v>90</v>
      </c>
      <c r="C258" s="16">
        <v>3.75</v>
      </c>
      <c r="D258" s="12">
        <v>0</v>
      </c>
      <c r="E258" s="16">
        <v>0.39400000000000002</v>
      </c>
      <c r="F258" s="12">
        <v>7.4539999999999997</v>
      </c>
      <c r="G258" s="13">
        <v>34.200000000000003</v>
      </c>
      <c r="H258" s="12">
        <v>6.3360000000000003</v>
      </c>
      <c r="I258" s="12">
        <v>3</v>
      </c>
      <c r="J258" s="12">
        <v>244</v>
      </c>
      <c r="K258" s="12">
        <v>15.9</v>
      </c>
      <c r="L258" s="12">
        <v>386.34</v>
      </c>
      <c r="M258" s="12">
        <v>3.11</v>
      </c>
      <c r="N258" s="12">
        <v>44</v>
      </c>
    </row>
    <row r="259" spans="1:14" x14ac:dyDescent="0.25">
      <c r="A259" s="12">
        <v>0.61199999999999999</v>
      </c>
      <c r="B259" s="12">
        <v>20</v>
      </c>
      <c r="C259" s="16">
        <v>3.97</v>
      </c>
      <c r="D259" s="12">
        <v>0</v>
      </c>
      <c r="E259" s="16">
        <v>0.64700000000000002</v>
      </c>
      <c r="F259" s="12">
        <v>8.7040000000000006</v>
      </c>
      <c r="G259" s="13">
        <v>86.9</v>
      </c>
      <c r="H259" s="12">
        <v>1.8009999999999999</v>
      </c>
      <c r="I259" s="12">
        <v>5</v>
      </c>
      <c r="J259" s="12">
        <v>264</v>
      </c>
      <c r="K259" s="12">
        <v>13</v>
      </c>
      <c r="L259" s="12">
        <v>389.7</v>
      </c>
      <c r="M259" s="12">
        <v>5.12</v>
      </c>
      <c r="N259" s="12">
        <v>50</v>
      </c>
    </row>
    <row r="260" spans="1:14" x14ac:dyDescent="0.25">
      <c r="A260" s="12">
        <v>0.66400000000000003</v>
      </c>
      <c r="B260" s="12">
        <v>20</v>
      </c>
      <c r="C260" s="16">
        <v>3.97</v>
      </c>
      <c r="D260" s="12">
        <v>0</v>
      </c>
      <c r="E260" s="16">
        <v>0.64700000000000002</v>
      </c>
      <c r="F260" s="12">
        <v>7.3330000000000002</v>
      </c>
      <c r="G260" s="13">
        <v>100</v>
      </c>
      <c r="H260" s="12">
        <v>1.895</v>
      </c>
      <c r="I260" s="12">
        <v>5</v>
      </c>
      <c r="J260" s="12">
        <v>264</v>
      </c>
      <c r="K260" s="12">
        <v>13</v>
      </c>
      <c r="L260" s="12">
        <v>383.29</v>
      </c>
      <c r="M260" s="12">
        <v>7.79</v>
      </c>
      <c r="N260" s="12">
        <v>36</v>
      </c>
    </row>
    <row r="261" spans="1:14" x14ac:dyDescent="0.25">
      <c r="A261" s="12">
        <v>0.65700000000000003</v>
      </c>
      <c r="B261" s="12">
        <v>20</v>
      </c>
      <c r="C261" s="16">
        <v>3.97</v>
      </c>
      <c r="D261" s="12">
        <v>0</v>
      </c>
      <c r="E261" s="16">
        <v>0.64700000000000002</v>
      </c>
      <c r="F261" s="12">
        <v>6.8419999999999996</v>
      </c>
      <c r="G261" s="13">
        <v>100</v>
      </c>
      <c r="H261" s="12">
        <v>2.0110000000000001</v>
      </c>
      <c r="I261" s="12">
        <v>5</v>
      </c>
      <c r="J261" s="12">
        <v>264</v>
      </c>
      <c r="K261" s="12">
        <v>13</v>
      </c>
      <c r="L261" s="12">
        <v>391.93</v>
      </c>
      <c r="M261" s="12">
        <v>6.9</v>
      </c>
      <c r="N261" s="12">
        <v>30.1</v>
      </c>
    </row>
    <row r="262" spans="1:14" x14ac:dyDescent="0.25">
      <c r="A262" s="12">
        <v>0.54</v>
      </c>
      <c r="B262" s="12">
        <v>20</v>
      </c>
      <c r="C262" s="16">
        <v>3.97</v>
      </c>
      <c r="D262" s="12">
        <v>0</v>
      </c>
      <c r="E262" s="16">
        <v>0.64700000000000002</v>
      </c>
      <c r="F262" s="12">
        <v>7.2030000000000003</v>
      </c>
      <c r="G262" s="13">
        <v>81.8</v>
      </c>
      <c r="H262" s="12">
        <v>2.1120000000000001</v>
      </c>
      <c r="I262" s="12">
        <v>5</v>
      </c>
      <c r="J262" s="12">
        <v>264</v>
      </c>
      <c r="K262" s="12">
        <v>13</v>
      </c>
      <c r="L262" s="12">
        <v>392.8</v>
      </c>
      <c r="M262" s="12">
        <v>9.59</v>
      </c>
      <c r="N262" s="12">
        <v>33.799999999999997</v>
      </c>
    </row>
    <row r="263" spans="1:14" x14ac:dyDescent="0.25">
      <c r="A263" s="12">
        <v>0.53400000000000003</v>
      </c>
      <c r="B263" s="12">
        <v>20</v>
      </c>
      <c r="C263" s="16">
        <v>3.97</v>
      </c>
      <c r="D263" s="12">
        <v>0</v>
      </c>
      <c r="E263" s="16">
        <v>0.64700000000000002</v>
      </c>
      <c r="F263" s="12">
        <v>7.52</v>
      </c>
      <c r="G263" s="13">
        <v>89.4</v>
      </c>
      <c r="H263" s="12">
        <v>2.14</v>
      </c>
      <c r="I263" s="12">
        <v>5</v>
      </c>
      <c r="J263" s="12">
        <v>264</v>
      </c>
      <c r="K263" s="12">
        <v>13</v>
      </c>
      <c r="L263" s="12">
        <v>388.37</v>
      </c>
      <c r="M263" s="12">
        <v>7.26</v>
      </c>
      <c r="N263" s="12">
        <v>43.1</v>
      </c>
    </row>
    <row r="264" spans="1:14" x14ac:dyDescent="0.25">
      <c r="A264" s="12">
        <v>0.52</v>
      </c>
      <c r="B264" s="12">
        <v>20</v>
      </c>
      <c r="C264" s="16">
        <v>3.97</v>
      </c>
      <c r="D264" s="12">
        <v>0</v>
      </c>
      <c r="E264" s="16">
        <v>0.64700000000000002</v>
      </c>
      <c r="F264" s="12">
        <v>8.3979999999999997</v>
      </c>
      <c r="G264" s="13">
        <v>91.5</v>
      </c>
      <c r="H264" s="12">
        <v>2.2890000000000001</v>
      </c>
      <c r="I264" s="12">
        <v>5</v>
      </c>
      <c r="J264" s="12">
        <v>264</v>
      </c>
      <c r="K264" s="12">
        <v>13</v>
      </c>
      <c r="L264" s="12">
        <v>386.86</v>
      </c>
      <c r="M264" s="12">
        <v>5.91</v>
      </c>
      <c r="N264" s="12">
        <v>48.8</v>
      </c>
    </row>
    <row r="265" spans="1:14" x14ac:dyDescent="0.25">
      <c r="A265" s="12">
        <v>0.82499999999999996</v>
      </c>
      <c r="B265" s="12">
        <v>20</v>
      </c>
      <c r="C265" s="16">
        <v>3.97</v>
      </c>
      <c r="D265" s="12">
        <v>0</v>
      </c>
      <c r="E265" s="16">
        <v>0.64700000000000002</v>
      </c>
      <c r="F265" s="12">
        <v>7.327</v>
      </c>
      <c r="G265" s="13">
        <v>94.5</v>
      </c>
      <c r="H265" s="12">
        <v>2.0790000000000002</v>
      </c>
      <c r="I265" s="12">
        <v>5</v>
      </c>
      <c r="J265" s="12">
        <v>264</v>
      </c>
      <c r="K265" s="12">
        <v>13</v>
      </c>
      <c r="L265" s="12">
        <v>393.42</v>
      </c>
      <c r="M265" s="12">
        <v>11.25</v>
      </c>
      <c r="N265" s="12">
        <v>31</v>
      </c>
    </row>
    <row r="266" spans="1:14" x14ac:dyDescent="0.25">
      <c r="A266" s="12">
        <v>0.55000000000000004</v>
      </c>
      <c r="B266" s="12">
        <v>20</v>
      </c>
      <c r="C266" s="16">
        <v>3.97</v>
      </c>
      <c r="D266" s="12">
        <v>0</v>
      </c>
      <c r="E266" s="16">
        <v>0.64700000000000002</v>
      </c>
      <c r="F266" s="12">
        <v>7.2060000000000004</v>
      </c>
      <c r="G266" s="13">
        <v>91.6</v>
      </c>
      <c r="H266" s="12">
        <v>1.93</v>
      </c>
      <c r="I266" s="12">
        <v>5</v>
      </c>
      <c r="J266" s="12">
        <v>264</v>
      </c>
      <c r="K266" s="12">
        <v>13</v>
      </c>
      <c r="L266" s="12">
        <v>387.89</v>
      </c>
      <c r="M266" s="12">
        <v>8.1</v>
      </c>
      <c r="N266" s="12">
        <v>36.5</v>
      </c>
    </row>
    <row r="267" spans="1:14" x14ac:dyDescent="0.25">
      <c r="A267" s="12">
        <v>0.76200000000000001</v>
      </c>
      <c r="B267" s="12">
        <v>20</v>
      </c>
      <c r="C267" s="16">
        <v>3.97</v>
      </c>
      <c r="D267" s="12">
        <v>0</v>
      </c>
      <c r="E267" s="16">
        <v>0.64700000000000002</v>
      </c>
      <c r="F267" s="12">
        <v>5.56</v>
      </c>
      <c r="G267" s="13">
        <v>62.8</v>
      </c>
      <c r="H267" s="12">
        <v>1.9870000000000001</v>
      </c>
      <c r="I267" s="12">
        <v>5</v>
      </c>
      <c r="J267" s="12">
        <v>264</v>
      </c>
      <c r="K267" s="12">
        <v>13</v>
      </c>
      <c r="L267" s="12">
        <v>392.4</v>
      </c>
      <c r="M267" s="12">
        <v>10.45</v>
      </c>
      <c r="N267" s="12">
        <v>22.8</v>
      </c>
    </row>
    <row r="268" spans="1:14" x14ac:dyDescent="0.25">
      <c r="A268" s="12">
        <v>0.78600000000000003</v>
      </c>
      <c r="B268" s="12">
        <v>20</v>
      </c>
      <c r="C268" s="16">
        <v>3.97</v>
      </c>
      <c r="D268" s="12">
        <v>0</v>
      </c>
      <c r="E268" s="16">
        <v>0.64700000000000002</v>
      </c>
      <c r="F268" s="12">
        <v>7.0140000000000002</v>
      </c>
      <c r="G268" s="13">
        <v>84.6</v>
      </c>
      <c r="H268" s="12">
        <v>2.133</v>
      </c>
      <c r="I268" s="12">
        <v>5</v>
      </c>
      <c r="J268" s="12">
        <v>264</v>
      </c>
      <c r="K268" s="12">
        <v>13</v>
      </c>
      <c r="L268" s="12">
        <v>384.07</v>
      </c>
      <c r="M268" s="12">
        <v>14.79</v>
      </c>
      <c r="N268" s="12">
        <v>30.7</v>
      </c>
    </row>
    <row r="269" spans="1:14" x14ac:dyDescent="0.25">
      <c r="A269" s="12">
        <v>0.57799999999999996</v>
      </c>
      <c r="B269" s="12">
        <v>20</v>
      </c>
      <c r="C269" s="16">
        <v>3.97</v>
      </c>
      <c r="D269" s="12">
        <v>0</v>
      </c>
      <c r="E269" s="16">
        <v>0.57499999999999996</v>
      </c>
      <c r="F269" s="12">
        <v>8.2970000000000006</v>
      </c>
      <c r="G269" s="13">
        <v>67</v>
      </c>
      <c r="H269" s="12">
        <v>2.4220000000000002</v>
      </c>
      <c r="I269" s="12">
        <v>5</v>
      </c>
      <c r="J269" s="12">
        <v>264</v>
      </c>
      <c r="K269" s="12">
        <v>13</v>
      </c>
      <c r="L269" s="12">
        <v>384.54</v>
      </c>
      <c r="M269" s="12">
        <v>7.44</v>
      </c>
      <c r="N269" s="12">
        <v>50</v>
      </c>
    </row>
    <row r="270" spans="1:14" x14ac:dyDescent="0.25">
      <c r="A270" s="12">
        <v>0.54</v>
      </c>
      <c r="B270" s="12">
        <v>20</v>
      </c>
      <c r="C270" s="16">
        <v>3.97</v>
      </c>
      <c r="D270" s="12">
        <v>0</v>
      </c>
      <c r="E270" s="16">
        <v>0.57499999999999996</v>
      </c>
      <c r="F270" s="12">
        <v>7.47</v>
      </c>
      <c r="G270" s="13">
        <v>52.6</v>
      </c>
      <c r="H270" s="12">
        <v>2.8719999999999999</v>
      </c>
      <c r="I270" s="12">
        <v>5</v>
      </c>
      <c r="J270" s="12">
        <v>264</v>
      </c>
      <c r="K270" s="12">
        <v>13</v>
      </c>
      <c r="L270" s="12">
        <v>390.3</v>
      </c>
      <c r="M270" s="12">
        <v>3.16</v>
      </c>
      <c r="N270" s="12">
        <v>43.5</v>
      </c>
    </row>
    <row r="271" spans="1:14" x14ac:dyDescent="0.25">
      <c r="A271" s="12">
        <v>9.0999999999999998E-2</v>
      </c>
      <c r="B271" s="12">
        <v>20</v>
      </c>
      <c r="C271" s="16">
        <v>6.96</v>
      </c>
      <c r="D271" s="12">
        <v>1</v>
      </c>
      <c r="E271" s="16">
        <v>0.46400000000000002</v>
      </c>
      <c r="F271" s="12">
        <v>5.92</v>
      </c>
      <c r="G271" s="13">
        <v>61.5</v>
      </c>
      <c r="H271" s="12">
        <v>3.9180000000000001</v>
      </c>
      <c r="I271" s="12">
        <v>3</v>
      </c>
      <c r="J271" s="12">
        <v>223</v>
      </c>
      <c r="K271" s="12">
        <v>18.600000000000001</v>
      </c>
      <c r="L271" s="12">
        <v>391.34</v>
      </c>
      <c r="M271" s="12">
        <v>13.65</v>
      </c>
      <c r="N271" s="12">
        <v>20.7</v>
      </c>
    </row>
    <row r="272" spans="1:14" x14ac:dyDescent="0.25">
      <c r="A272" s="12">
        <v>0.29899999999999999</v>
      </c>
      <c r="B272" s="12">
        <v>20</v>
      </c>
      <c r="C272" s="16">
        <v>6.96</v>
      </c>
      <c r="D272" s="12">
        <v>0</v>
      </c>
      <c r="E272" s="16">
        <v>0.46400000000000002</v>
      </c>
      <c r="F272" s="12">
        <v>5.8559999999999999</v>
      </c>
      <c r="G272" s="13">
        <v>42.1</v>
      </c>
      <c r="H272" s="12">
        <v>4.4290000000000003</v>
      </c>
      <c r="I272" s="12">
        <v>3</v>
      </c>
      <c r="J272" s="12">
        <v>223</v>
      </c>
      <c r="K272" s="12">
        <v>18.600000000000001</v>
      </c>
      <c r="L272" s="12">
        <v>388.65</v>
      </c>
      <c r="M272" s="12">
        <v>13</v>
      </c>
      <c r="N272" s="12">
        <v>21.1</v>
      </c>
    </row>
    <row r="273" spans="1:14" x14ac:dyDescent="0.25">
      <c r="A273" s="12">
        <v>0.16200000000000001</v>
      </c>
      <c r="B273" s="12">
        <v>20</v>
      </c>
      <c r="C273" s="16">
        <v>6.96</v>
      </c>
      <c r="D273" s="12">
        <v>0</v>
      </c>
      <c r="E273" s="16">
        <v>0.46400000000000002</v>
      </c>
      <c r="F273" s="12">
        <v>6.24</v>
      </c>
      <c r="G273" s="13">
        <v>16.3</v>
      </c>
      <c r="H273" s="12">
        <v>4.4290000000000003</v>
      </c>
      <c r="I273" s="12">
        <v>3</v>
      </c>
      <c r="J273" s="12">
        <v>223</v>
      </c>
      <c r="K273" s="12">
        <v>18.600000000000001</v>
      </c>
      <c r="L273" s="12">
        <v>396.9</v>
      </c>
      <c r="M273" s="12">
        <v>6.59</v>
      </c>
      <c r="N273" s="12">
        <v>25.2</v>
      </c>
    </row>
    <row r="274" spans="1:14" x14ac:dyDescent="0.25">
      <c r="A274" s="12">
        <v>0.115</v>
      </c>
      <c r="B274" s="12">
        <v>20</v>
      </c>
      <c r="C274" s="16">
        <v>6.96</v>
      </c>
      <c r="D274" s="12">
        <v>0</v>
      </c>
      <c r="E274" s="16">
        <v>0.46400000000000002</v>
      </c>
      <c r="F274" s="12">
        <v>6.5380000000000003</v>
      </c>
      <c r="G274" s="13">
        <v>58.7</v>
      </c>
      <c r="H274" s="12">
        <v>3.9180000000000001</v>
      </c>
      <c r="I274" s="12">
        <v>3</v>
      </c>
      <c r="J274" s="12">
        <v>223</v>
      </c>
      <c r="K274" s="12">
        <v>18.600000000000001</v>
      </c>
      <c r="L274" s="12">
        <v>394.96</v>
      </c>
      <c r="M274" s="12">
        <v>7.73</v>
      </c>
      <c r="N274" s="12">
        <v>24.4</v>
      </c>
    </row>
    <row r="275" spans="1:14" x14ac:dyDescent="0.25">
      <c r="A275" s="12">
        <v>0.222</v>
      </c>
      <c r="B275" s="12">
        <v>20</v>
      </c>
      <c r="C275" s="16">
        <v>6.96</v>
      </c>
      <c r="D275" s="12">
        <v>1</v>
      </c>
      <c r="E275" s="16">
        <v>0.46400000000000002</v>
      </c>
      <c r="F275" s="12">
        <v>7.6909999999999998</v>
      </c>
      <c r="G275" s="13">
        <v>51.8</v>
      </c>
      <c r="H275" s="12">
        <v>4.3659999999999997</v>
      </c>
      <c r="I275" s="12">
        <v>3</v>
      </c>
      <c r="J275" s="12">
        <v>223</v>
      </c>
      <c r="K275" s="12">
        <v>18.600000000000001</v>
      </c>
      <c r="L275" s="12">
        <v>390.77</v>
      </c>
      <c r="M275" s="12">
        <v>6.58</v>
      </c>
      <c r="N275" s="12">
        <v>35.200000000000003</v>
      </c>
    </row>
    <row r="276" spans="1:14" x14ac:dyDescent="0.25">
      <c r="A276" s="12">
        <v>5.6000000000000001E-2</v>
      </c>
      <c r="B276" s="12">
        <v>40</v>
      </c>
      <c r="C276" s="16">
        <v>6.41</v>
      </c>
      <c r="D276" s="12">
        <v>1</v>
      </c>
      <c r="E276" s="16">
        <v>0.44700000000000001</v>
      </c>
      <c r="F276" s="12">
        <v>6.758</v>
      </c>
      <c r="G276" s="13">
        <v>32.9</v>
      </c>
      <c r="H276" s="12">
        <v>4.0780000000000003</v>
      </c>
      <c r="I276" s="12">
        <v>4</v>
      </c>
      <c r="J276" s="12">
        <v>254</v>
      </c>
      <c r="K276" s="12">
        <v>17.600000000000001</v>
      </c>
      <c r="L276" s="12">
        <v>396.9</v>
      </c>
      <c r="M276" s="12">
        <v>3.53</v>
      </c>
      <c r="N276" s="12">
        <v>32.4</v>
      </c>
    </row>
    <row r="277" spans="1:14" x14ac:dyDescent="0.25">
      <c r="A277" s="12">
        <v>9.6000000000000002E-2</v>
      </c>
      <c r="B277" s="12">
        <v>40</v>
      </c>
      <c r="C277" s="16">
        <v>6.41</v>
      </c>
      <c r="D277" s="12">
        <v>0</v>
      </c>
      <c r="E277" s="16">
        <v>0.44700000000000001</v>
      </c>
      <c r="F277" s="12">
        <v>6.8540000000000001</v>
      </c>
      <c r="G277" s="13">
        <v>42.8</v>
      </c>
      <c r="H277" s="12">
        <v>4.2670000000000003</v>
      </c>
      <c r="I277" s="12">
        <v>4</v>
      </c>
      <c r="J277" s="12">
        <v>254</v>
      </c>
      <c r="K277" s="12">
        <v>17.600000000000001</v>
      </c>
      <c r="L277" s="12">
        <v>396.9</v>
      </c>
      <c r="M277" s="12">
        <v>2.98</v>
      </c>
      <c r="N277" s="12">
        <v>32</v>
      </c>
    </row>
    <row r="278" spans="1:14" x14ac:dyDescent="0.25">
      <c r="A278" s="12">
        <v>0.105</v>
      </c>
      <c r="B278" s="12">
        <v>40</v>
      </c>
      <c r="C278" s="16">
        <v>6.41</v>
      </c>
      <c r="D278" s="12">
        <v>1</v>
      </c>
      <c r="E278" s="16">
        <v>0.44700000000000001</v>
      </c>
      <c r="F278" s="12">
        <v>7.2670000000000003</v>
      </c>
      <c r="G278" s="13">
        <v>49</v>
      </c>
      <c r="H278" s="12">
        <v>4.7869999999999999</v>
      </c>
      <c r="I278" s="12">
        <v>4</v>
      </c>
      <c r="J278" s="12">
        <v>254</v>
      </c>
      <c r="K278" s="12">
        <v>17.600000000000001</v>
      </c>
      <c r="L278" s="12">
        <v>389.25</v>
      </c>
      <c r="M278" s="12">
        <v>6.05</v>
      </c>
      <c r="N278" s="12">
        <v>33.200000000000003</v>
      </c>
    </row>
    <row r="279" spans="1:14" x14ac:dyDescent="0.25">
      <c r="A279" s="12">
        <v>6.0999999999999999E-2</v>
      </c>
      <c r="B279" s="12">
        <v>40</v>
      </c>
      <c r="C279" s="16">
        <v>6.41</v>
      </c>
      <c r="D279" s="12">
        <v>1</v>
      </c>
      <c r="E279" s="16">
        <v>0.44700000000000001</v>
      </c>
      <c r="F279" s="12">
        <v>6.8259999999999996</v>
      </c>
      <c r="G279" s="13">
        <v>27.6</v>
      </c>
      <c r="H279" s="12">
        <v>4.8630000000000004</v>
      </c>
      <c r="I279" s="12">
        <v>4</v>
      </c>
      <c r="J279" s="12">
        <v>254</v>
      </c>
      <c r="K279" s="12">
        <v>17.600000000000001</v>
      </c>
      <c r="L279" s="12">
        <v>393.45</v>
      </c>
      <c r="M279" s="12">
        <v>4.16</v>
      </c>
      <c r="N279" s="12">
        <v>33.1</v>
      </c>
    </row>
    <row r="280" spans="1:14" x14ac:dyDescent="0.25">
      <c r="A280" s="12">
        <v>0.08</v>
      </c>
      <c r="B280" s="12">
        <v>40</v>
      </c>
      <c r="C280" s="16">
        <v>6.41</v>
      </c>
      <c r="D280" s="12">
        <v>0</v>
      </c>
      <c r="E280" s="16">
        <v>0.44700000000000001</v>
      </c>
      <c r="F280" s="12">
        <v>6.4820000000000002</v>
      </c>
      <c r="G280" s="13">
        <v>32.1</v>
      </c>
      <c r="H280" s="12">
        <v>4.1399999999999997</v>
      </c>
      <c r="I280" s="12">
        <v>4</v>
      </c>
      <c r="J280" s="12">
        <v>254</v>
      </c>
      <c r="K280" s="12">
        <v>17.600000000000001</v>
      </c>
      <c r="L280" s="12">
        <v>396.9</v>
      </c>
      <c r="M280" s="12">
        <v>7.19</v>
      </c>
      <c r="N280" s="12">
        <v>29.1</v>
      </c>
    </row>
    <row r="281" spans="1:14" x14ac:dyDescent="0.25">
      <c r="A281" s="12">
        <v>0.21</v>
      </c>
      <c r="B281" s="12">
        <v>20</v>
      </c>
      <c r="C281" s="16">
        <v>3.33</v>
      </c>
      <c r="D281" s="12">
        <v>0</v>
      </c>
      <c r="E281" s="16">
        <v>0.443</v>
      </c>
      <c r="F281" s="12">
        <v>6.8120000000000003</v>
      </c>
      <c r="G281" s="13">
        <v>32.200000000000003</v>
      </c>
      <c r="H281" s="12">
        <v>4.101</v>
      </c>
      <c r="I281" s="12">
        <v>5</v>
      </c>
      <c r="J281" s="12">
        <v>216</v>
      </c>
      <c r="K281" s="12">
        <v>14.9</v>
      </c>
      <c r="L281" s="12">
        <v>396.9</v>
      </c>
      <c r="M281" s="12">
        <v>4.8499999999999996</v>
      </c>
      <c r="N281" s="12">
        <v>35.1</v>
      </c>
    </row>
    <row r="282" spans="1:14" x14ac:dyDescent="0.25">
      <c r="A282" s="12">
        <v>3.5999999999999997E-2</v>
      </c>
      <c r="B282" s="12">
        <v>20</v>
      </c>
      <c r="C282" s="16">
        <v>3.33</v>
      </c>
      <c r="D282" s="12">
        <v>0</v>
      </c>
      <c r="E282" s="16">
        <v>0.443</v>
      </c>
      <c r="F282" s="12">
        <v>7.82</v>
      </c>
      <c r="G282" s="13">
        <v>64.5</v>
      </c>
      <c r="H282" s="12">
        <v>4.6950000000000003</v>
      </c>
      <c r="I282" s="12">
        <v>5</v>
      </c>
      <c r="J282" s="12">
        <v>216</v>
      </c>
      <c r="K282" s="12">
        <v>14.9</v>
      </c>
      <c r="L282" s="12">
        <v>387.31</v>
      </c>
      <c r="M282" s="12">
        <v>3.76</v>
      </c>
      <c r="N282" s="12">
        <v>45.4</v>
      </c>
    </row>
    <row r="283" spans="1:14" x14ac:dyDescent="0.25">
      <c r="A283" s="12">
        <v>3.6999999999999998E-2</v>
      </c>
      <c r="B283" s="12">
        <v>20</v>
      </c>
      <c r="C283" s="16">
        <v>3.33</v>
      </c>
      <c r="D283" s="12">
        <v>0</v>
      </c>
      <c r="E283" s="16">
        <v>0.443</v>
      </c>
      <c r="F283" s="12">
        <v>6.968</v>
      </c>
      <c r="G283" s="13">
        <v>37.200000000000003</v>
      </c>
      <c r="H283" s="12">
        <v>5.2450000000000001</v>
      </c>
      <c r="I283" s="12">
        <v>5</v>
      </c>
      <c r="J283" s="12">
        <v>216</v>
      </c>
      <c r="K283" s="12">
        <v>14.9</v>
      </c>
      <c r="L283" s="12">
        <v>392.23</v>
      </c>
      <c r="M283" s="12">
        <v>4.59</v>
      </c>
      <c r="N283" s="12">
        <v>35.4</v>
      </c>
    </row>
    <row r="284" spans="1:14" x14ac:dyDescent="0.25">
      <c r="A284" s="12">
        <v>6.0999999999999999E-2</v>
      </c>
      <c r="B284" s="12">
        <v>20</v>
      </c>
      <c r="C284" s="16">
        <v>3.33</v>
      </c>
      <c r="D284" s="12">
        <v>1</v>
      </c>
      <c r="E284" s="16">
        <v>0.443</v>
      </c>
      <c r="F284" s="12">
        <v>7.6449999999999996</v>
      </c>
      <c r="G284" s="13">
        <v>49.7</v>
      </c>
      <c r="H284" s="12">
        <v>5.2119999999999997</v>
      </c>
      <c r="I284" s="12">
        <v>5</v>
      </c>
      <c r="J284" s="12">
        <v>216</v>
      </c>
      <c r="K284" s="12">
        <v>14.9</v>
      </c>
      <c r="L284" s="12">
        <v>377.07</v>
      </c>
      <c r="M284" s="12">
        <v>3.01</v>
      </c>
      <c r="N284" s="12">
        <v>46</v>
      </c>
    </row>
    <row r="285" spans="1:14" x14ac:dyDescent="0.25">
      <c r="A285" s="12">
        <v>1.4999999999999999E-2</v>
      </c>
      <c r="B285" s="12">
        <v>90</v>
      </c>
      <c r="C285" s="16">
        <v>1.21</v>
      </c>
      <c r="D285" s="12">
        <v>1</v>
      </c>
      <c r="E285" s="16">
        <v>0.40100000000000002</v>
      </c>
      <c r="F285" s="12">
        <v>7.923</v>
      </c>
      <c r="G285" s="13">
        <v>24.8</v>
      </c>
      <c r="H285" s="12">
        <v>5.8849999999999998</v>
      </c>
      <c r="I285" s="12">
        <v>1</v>
      </c>
      <c r="J285" s="12">
        <v>198</v>
      </c>
      <c r="K285" s="12">
        <v>13.6</v>
      </c>
      <c r="L285" s="12">
        <v>395.52</v>
      </c>
      <c r="M285" s="12">
        <v>3.16</v>
      </c>
      <c r="N285" s="12">
        <v>50</v>
      </c>
    </row>
    <row r="286" spans="1:14" x14ac:dyDescent="0.25">
      <c r="A286" s="12">
        <v>8.9999999999999993E-3</v>
      </c>
      <c r="B286" s="12">
        <v>90</v>
      </c>
      <c r="C286" s="16">
        <v>2.97</v>
      </c>
      <c r="D286" s="12">
        <v>0</v>
      </c>
      <c r="E286" s="16">
        <v>0.4</v>
      </c>
      <c r="F286" s="12">
        <v>7.0880000000000001</v>
      </c>
      <c r="G286" s="13">
        <v>20.8</v>
      </c>
      <c r="H286" s="12">
        <v>7.3070000000000004</v>
      </c>
      <c r="I286" s="12">
        <v>1</v>
      </c>
      <c r="J286" s="12">
        <v>285</v>
      </c>
      <c r="K286" s="12">
        <v>15.3</v>
      </c>
      <c r="L286" s="12">
        <v>394.72</v>
      </c>
      <c r="M286" s="12">
        <v>7.85</v>
      </c>
      <c r="N286" s="12">
        <v>32.200000000000003</v>
      </c>
    </row>
    <row r="287" spans="1:14" x14ac:dyDescent="0.25">
      <c r="A287" s="12">
        <v>1.0999999999999999E-2</v>
      </c>
      <c r="B287" s="12">
        <v>55</v>
      </c>
      <c r="C287" s="16">
        <v>2.25</v>
      </c>
      <c r="D287" s="12">
        <v>0</v>
      </c>
      <c r="E287" s="16">
        <v>0.38900000000000001</v>
      </c>
      <c r="F287" s="12">
        <v>6.4530000000000003</v>
      </c>
      <c r="G287" s="13">
        <v>31.9</v>
      </c>
      <c r="H287" s="12">
        <v>7.3070000000000004</v>
      </c>
      <c r="I287" s="12">
        <v>1</v>
      </c>
      <c r="J287" s="12">
        <v>300</v>
      </c>
      <c r="K287" s="12">
        <v>15.3</v>
      </c>
      <c r="L287" s="12">
        <v>394.72</v>
      </c>
      <c r="M287" s="12">
        <v>8.23</v>
      </c>
      <c r="N287" s="12">
        <v>22</v>
      </c>
    </row>
    <row r="288" spans="1:14" x14ac:dyDescent="0.25">
      <c r="A288" s="12">
        <v>0.02</v>
      </c>
      <c r="B288" s="12">
        <v>80</v>
      </c>
      <c r="C288" s="16">
        <v>1.76</v>
      </c>
      <c r="D288" s="12">
        <v>0</v>
      </c>
      <c r="E288" s="16">
        <v>0.38500000000000001</v>
      </c>
      <c r="F288" s="12">
        <v>6.23</v>
      </c>
      <c r="G288" s="13">
        <v>31.5</v>
      </c>
      <c r="H288" s="12">
        <v>9.0890000000000004</v>
      </c>
      <c r="I288" s="12">
        <v>1</v>
      </c>
      <c r="J288" s="12">
        <v>241</v>
      </c>
      <c r="K288" s="12">
        <v>18.2</v>
      </c>
      <c r="L288" s="12">
        <v>341.6</v>
      </c>
      <c r="M288" s="12">
        <v>12.93</v>
      </c>
      <c r="N288" s="12">
        <v>20.100000000000001</v>
      </c>
    </row>
    <row r="289" spans="1:14" x14ac:dyDescent="0.25">
      <c r="A289" s="12">
        <v>3.9E-2</v>
      </c>
      <c r="B289" s="12">
        <v>52.5</v>
      </c>
      <c r="C289" s="16">
        <v>5.32</v>
      </c>
      <c r="D289" s="12">
        <v>0</v>
      </c>
      <c r="E289" s="16">
        <v>0.40500000000000003</v>
      </c>
      <c r="F289" s="12">
        <v>6.2089999999999996</v>
      </c>
      <c r="G289" s="13">
        <v>31.3</v>
      </c>
      <c r="H289" s="12">
        <v>7.3170000000000002</v>
      </c>
      <c r="I289" s="12">
        <v>6</v>
      </c>
      <c r="J289" s="12">
        <v>293</v>
      </c>
      <c r="K289" s="12">
        <v>16.600000000000001</v>
      </c>
      <c r="L289" s="12">
        <v>396.9</v>
      </c>
      <c r="M289" s="12">
        <v>7.14</v>
      </c>
      <c r="N289" s="12">
        <v>23.2</v>
      </c>
    </row>
    <row r="290" spans="1:14" x14ac:dyDescent="0.25">
      <c r="A290" s="12">
        <v>4.5999999999999999E-2</v>
      </c>
      <c r="B290" s="12">
        <v>52.5</v>
      </c>
      <c r="C290" s="16">
        <v>5.32</v>
      </c>
      <c r="D290" s="12">
        <v>0</v>
      </c>
      <c r="E290" s="16">
        <v>0.40500000000000003</v>
      </c>
      <c r="F290" s="12">
        <v>6.3150000000000004</v>
      </c>
      <c r="G290" s="13">
        <v>45.6</v>
      </c>
      <c r="H290" s="12">
        <v>7.3170000000000002</v>
      </c>
      <c r="I290" s="12">
        <v>6</v>
      </c>
      <c r="J290" s="12">
        <v>293</v>
      </c>
      <c r="K290" s="12">
        <v>16.600000000000001</v>
      </c>
      <c r="L290" s="12">
        <v>396.9</v>
      </c>
      <c r="M290" s="12">
        <v>7.6</v>
      </c>
      <c r="N290" s="12">
        <v>22.3</v>
      </c>
    </row>
    <row r="291" spans="1:14" x14ac:dyDescent="0.25">
      <c r="A291" s="12">
        <v>4.2999999999999997E-2</v>
      </c>
      <c r="B291" s="12">
        <v>52.5</v>
      </c>
      <c r="C291" s="16">
        <v>5.32</v>
      </c>
      <c r="D291" s="12">
        <v>0</v>
      </c>
      <c r="E291" s="16">
        <v>0.40500000000000003</v>
      </c>
      <c r="F291" s="12">
        <v>6.5650000000000004</v>
      </c>
      <c r="G291" s="13">
        <v>22.9</v>
      </c>
      <c r="H291" s="12">
        <v>7.3170000000000002</v>
      </c>
      <c r="I291" s="12">
        <v>6</v>
      </c>
      <c r="J291" s="12">
        <v>293</v>
      </c>
      <c r="K291" s="12">
        <v>16.600000000000001</v>
      </c>
      <c r="L291" s="12">
        <v>371.72</v>
      </c>
      <c r="M291" s="12">
        <v>9.51</v>
      </c>
      <c r="N291" s="12">
        <v>24.8</v>
      </c>
    </row>
    <row r="292" spans="1:14" x14ac:dyDescent="0.25">
      <c r="A292" s="12">
        <v>3.5000000000000003E-2</v>
      </c>
      <c r="B292" s="12">
        <v>80</v>
      </c>
      <c r="C292" s="16">
        <v>4.95</v>
      </c>
      <c r="D292" s="12">
        <v>0</v>
      </c>
      <c r="E292" s="16">
        <v>0.41099999999999998</v>
      </c>
      <c r="F292" s="12">
        <v>6.8609999999999998</v>
      </c>
      <c r="G292" s="13">
        <v>27.9</v>
      </c>
      <c r="H292" s="12">
        <v>5.117</v>
      </c>
      <c r="I292" s="12">
        <v>4</v>
      </c>
      <c r="J292" s="12">
        <v>245</v>
      </c>
      <c r="K292" s="12">
        <v>19.2</v>
      </c>
      <c r="L292" s="12">
        <v>396.9</v>
      </c>
      <c r="M292" s="12">
        <v>3.33</v>
      </c>
      <c r="N292" s="12">
        <v>28.5</v>
      </c>
    </row>
    <row r="293" spans="1:14" x14ac:dyDescent="0.25">
      <c r="A293" s="12">
        <v>7.9000000000000001E-2</v>
      </c>
      <c r="B293" s="12">
        <v>80</v>
      </c>
      <c r="C293" s="16">
        <v>4.95</v>
      </c>
      <c r="D293" s="12">
        <v>0</v>
      </c>
      <c r="E293" s="16">
        <v>0.41099999999999998</v>
      </c>
      <c r="F293" s="12">
        <v>7.1479999999999997</v>
      </c>
      <c r="G293" s="13">
        <v>27.7</v>
      </c>
      <c r="H293" s="12">
        <v>5.117</v>
      </c>
      <c r="I293" s="12">
        <v>4</v>
      </c>
      <c r="J293" s="12">
        <v>245</v>
      </c>
      <c r="K293" s="12">
        <v>19.2</v>
      </c>
      <c r="L293" s="12">
        <v>396.9</v>
      </c>
      <c r="M293" s="12">
        <v>3.56</v>
      </c>
      <c r="N293" s="12">
        <v>37.299999999999997</v>
      </c>
    </row>
    <row r="294" spans="1:14" x14ac:dyDescent="0.25">
      <c r="A294" s="12">
        <v>3.5999999999999997E-2</v>
      </c>
      <c r="B294" s="12">
        <v>80</v>
      </c>
      <c r="C294" s="16">
        <v>4.95</v>
      </c>
      <c r="D294" s="12">
        <v>0</v>
      </c>
      <c r="E294" s="16">
        <v>0.41099999999999998</v>
      </c>
      <c r="F294" s="12">
        <v>6.63</v>
      </c>
      <c r="G294" s="13">
        <v>23.4</v>
      </c>
      <c r="H294" s="12">
        <v>5.117</v>
      </c>
      <c r="I294" s="12">
        <v>4</v>
      </c>
      <c r="J294" s="12">
        <v>245</v>
      </c>
      <c r="K294" s="12">
        <v>19.2</v>
      </c>
      <c r="L294" s="12">
        <v>396.9</v>
      </c>
      <c r="M294" s="12">
        <v>4.7</v>
      </c>
      <c r="N294" s="12">
        <v>27.9</v>
      </c>
    </row>
    <row r="295" spans="1:14" x14ac:dyDescent="0.25">
      <c r="A295" s="12">
        <v>8.3000000000000004E-2</v>
      </c>
      <c r="B295" s="12">
        <v>0</v>
      </c>
      <c r="C295" s="16">
        <v>13.92</v>
      </c>
      <c r="D295" s="12">
        <v>0</v>
      </c>
      <c r="E295" s="16">
        <v>0.437</v>
      </c>
      <c r="F295" s="12">
        <v>6.1269999999999998</v>
      </c>
      <c r="G295" s="13">
        <v>18.399999999999999</v>
      </c>
      <c r="H295" s="12">
        <v>5.5030000000000001</v>
      </c>
      <c r="I295" s="12">
        <v>4</v>
      </c>
      <c r="J295" s="12">
        <v>289</v>
      </c>
      <c r="K295" s="12">
        <v>16</v>
      </c>
      <c r="L295" s="12">
        <v>396.9</v>
      </c>
      <c r="M295" s="12">
        <v>8.58</v>
      </c>
      <c r="N295" s="12">
        <v>23.9</v>
      </c>
    </row>
    <row r="296" spans="1:14" x14ac:dyDescent="0.25">
      <c r="A296" s="12">
        <v>8.2000000000000003E-2</v>
      </c>
      <c r="B296" s="12">
        <v>0</v>
      </c>
      <c r="C296" s="16">
        <v>13.92</v>
      </c>
      <c r="D296" s="12">
        <v>0</v>
      </c>
      <c r="E296" s="16">
        <v>0.437</v>
      </c>
      <c r="F296" s="12">
        <v>6.0090000000000003</v>
      </c>
      <c r="G296" s="13">
        <v>42.3</v>
      </c>
      <c r="H296" s="12">
        <v>5.5030000000000001</v>
      </c>
      <c r="I296" s="12">
        <v>4</v>
      </c>
      <c r="J296" s="12">
        <v>289</v>
      </c>
      <c r="K296" s="12">
        <v>16</v>
      </c>
      <c r="L296" s="12">
        <v>396.9</v>
      </c>
      <c r="M296" s="12">
        <v>10.4</v>
      </c>
      <c r="N296" s="12">
        <v>21.7</v>
      </c>
    </row>
    <row r="297" spans="1:14" x14ac:dyDescent="0.25">
      <c r="A297" s="12">
        <v>0.129</v>
      </c>
      <c r="B297" s="12">
        <v>0</v>
      </c>
      <c r="C297" s="16">
        <v>13.92</v>
      </c>
      <c r="D297" s="12">
        <v>0</v>
      </c>
      <c r="E297" s="16">
        <v>0.437</v>
      </c>
      <c r="F297" s="12">
        <v>6.6779999999999999</v>
      </c>
      <c r="G297" s="13">
        <v>31.1</v>
      </c>
      <c r="H297" s="12">
        <v>5.96</v>
      </c>
      <c r="I297" s="12">
        <v>4</v>
      </c>
      <c r="J297" s="12">
        <v>289</v>
      </c>
      <c r="K297" s="12">
        <v>16</v>
      </c>
      <c r="L297" s="12">
        <v>396.9</v>
      </c>
      <c r="M297" s="12">
        <v>6.27</v>
      </c>
      <c r="N297" s="12">
        <v>28.6</v>
      </c>
    </row>
    <row r="298" spans="1:14" x14ac:dyDescent="0.25">
      <c r="A298" s="12">
        <v>5.3999999999999999E-2</v>
      </c>
      <c r="B298" s="12">
        <v>0</v>
      </c>
      <c r="C298" s="16">
        <v>13.92</v>
      </c>
      <c r="D298" s="12">
        <v>0</v>
      </c>
      <c r="E298" s="16">
        <v>0.437</v>
      </c>
      <c r="F298" s="12">
        <v>6.5490000000000004</v>
      </c>
      <c r="G298" s="13">
        <v>51</v>
      </c>
      <c r="H298" s="12">
        <v>5.96</v>
      </c>
      <c r="I298" s="12">
        <v>4</v>
      </c>
      <c r="J298" s="12">
        <v>289</v>
      </c>
      <c r="K298" s="12">
        <v>16</v>
      </c>
      <c r="L298" s="12">
        <v>392.85</v>
      </c>
      <c r="M298" s="12">
        <v>7.39</v>
      </c>
      <c r="N298" s="12">
        <v>27.1</v>
      </c>
    </row>
    <row r="299" spans="1:14" x14ac:dyDescent="0.25">
      <c r="A299" s="12">
        <v>0.14099999999999999</v>
      </c>
      <c r="B299" s="12">
        <v>0</v>
      </c>
      <c r="C299" s="16">
        <v>13.92</v>
      </c>
      <c r="D299" s="12">
        <v>0</v>
      </c>
      <c r="E299" s="16">
        <v>0.437</v>
      </c>
      <c r="F299" s="12">
        <v>5.79</v>
      </c>
      <c r="G299" s="13">
        <v>58</v>
      </c>
      <c r="H299" s="12">
        <v>6.32</v>
      </c>
      <c r="I299" s="12">
        <v>4</v>
      </c>
      <c r="J299" s="12">
        <v>289</v>
      </c>
      <c r="K299" s="12">
        <v>16</v>
      </c>
      <c r="L299" s="12">
        <v>396.9</v>
      </c>
      <c r="M299" s="12">
        <v>15.84</v>
      </c>
      <c r="N299" s="12">
        <v>20.3</v>
      </c>
    </row>
    <row r="300" spans="1:14" x14ac:dyDescent="0.25">
      <c r="A300" s="12">
        <v>6.5000000000000002E-2</v>
      </c>
      <c r="B300" s="12">
        <v>70</v>
      </c>
      <c r="C300" s="16">
        <v>2.2400000000000002</v>
      </c>
      <c r="D300" s="12">
        <v>0</v>
      </c>
      <c r="E300" s="16">
        <v>0.4</v>
      </c>
      <c r="F300" s="12">
        <v>6.3449999999999998</v>
      </c>
      <c r="G300" s="13">
        <v>20.100000000000001</v>
      </c>
      <c r="H300" s="12">
        <v>7.8280000000000003</v>
      </c>
      <c r="I300" s="12">
        <v>5</v>
      </c>
      <c r="J300" s="12">
        <v>358</v>
      </c>
      <c r="K300" s="12">
        <v>14.8</v>
      </c>
      <c r="L300" s="12">
        <v>368.24</v>
      </c>
      <c r="M300" s="12">
        <v>4.97</v>
      </c>
      <c r="N300" s="12">
        <v>22.5</v>
      </c>
    </row>
    <row r="301" spans="1:14" x14ac:dyDescent="0.25">
      <c r="A301" s="12">
        <v>5.6000000000000001E-2</v>
      </c>
      <c r="B301" s="12">
        <v>70</v>
      </c>
      <c r="C301" s="16">
        <v>2.2400000000000002</v>
      </c>
      <c r="D301" s="12">
        <v>0</v>
      </c>
      <c r="E301" s="16">
        <v>0.4</v>
      </c>
      <c r="F301" s="12">
        <v>7.0410000000000004</v>
      </c>
      <c r="G301" s="13">
        <v>10</v>
      </c>
      <c r="H301" s="12">
        <v>7.8280000000000003</v>
      </c>
      <c r="I301" s="12">
        <v>5</v>
      </c>
      <c r="J301" s="12">
        <v>358</v>
      </c>
      <c r="K301" s="12">
        <v>14.8</v>
      </c>
      <c r="L301" s="12">
        <v>371.58</v>
      </c>
      <c r="M301" s="12">
        <v>4.74</v>
      </c>
      <c r="N301" s="12">
        <v>29</v>
      </c>
    </row>
    <row r="302" spans="1:14" x14ac:dyDescent="0.25">
      <c r="A302" s="12">
        <v>4.3999999999999997E-2</v>
      </c>
      <c r="B302" s="12">
        <v>70</v>
      </c>
      <c r="C302" s="16">
        <v>2.2400000000000002</v>
      </c>
      <c r="D302" s="12">
        <v>0</v>
      </c>
      <c r="E302" s="16">
        <v>0.4</v>
      </c>
      <c r="F302" s="12">
        <v>6.8710000000000004</v>
      </c>
      <c r="G302" s="13">
        <v>47.4</v>
      </c>
      <c r="H302" s="12">
        <v>7.8280000000000003</v>
      </c>
      <c r="I302" s="12">
        <v>5</v>
      </c>
      <c r="J302" s="12">
        <v>358</v>
      </c>
      <c r="K302" s="12">
        <v>14.8</v>
      </c>
      <c r="L302" s="12">
        <v>390.86</v>
      </c>
      <c r="M302" s="12">
        <v>6.07</v>
      </c>
      <c r="N302" s="12">
        <v>24.8</v>
      </c>
    </row>
    <row r="303" spans="1:14" x14ac:dyDescent="0.25">
      <c r="A303" s="12">
        <v>3.5000000000000003E-2</v>
      </c>
      <c r="B303" s="12">
        <v>34</v>
      </c>
      <c r="C303" s="16">
        <v>6.09</v>
      </c>
      <c r="D303" s="12">
        <v>0</v>
      </c>
      <c r="E303" s="16">
        <v>0.433</v>
      </c>
      <c r="F303" s="12">
        <v>6.59</v>
      </c>
      <c r="G303" s="13">
        <v>40.4</v>
      </c>
      <c r="H303" s="12">
        <v>5.492</v>
      </c>
      <c r="I303" s="12">
        <v>7</v>
      </c>
      <c r="J303" s="12">
        <v>329</v>
      </c>
      <c r="K303" s="12">
        <v>16.100000000000001</v>
      </c>
      <c r="L303" s="12">
        <v>395.75</v>
      </c>
      <c r="M303" s="12">
        <v>9.5</v>
      </c>
      <c r="N303" s="12">
        <v>22</v>
      </c>
    </row>
    <row r="304" spans="1:14" x14ac:dyDescent="0.25">
      <c r="A304" s="12">
        <v>9.2999999999999999E-2</v>
      </c>
      <c r="B304" s="12">
        <v>34</v>
      </c>
      <c r="C304" s="16">
        <v>6.09</v>
      </c>
      <c r="D304" s="12">
        <v>0</v>
      </c>
      <c r="E304" s="16">
        <v>0.433</v>
      </c>
      <c r="F304" s="12">
        <v>6.4950000000000001</v>
      </c>
      <c r="G304" s="13">
        <v>18.399999999999999</v>
      </c>
      <c r="H304" s="12">
        <v>5.492</v>
      </c>
      <c r="I304" s="12">
        <v>7</v>
      </c>
      <c r="J304" s="12">
        <v>329</v>
      </c>
      <c r="K304" s="12">
        <v>16.100000000000001</v>
      </c>
      <c r="L304" s="12">
        <v>383.61</v>
      </c>
      <c r="M304" s="12">
        <v>8.67</v>
      </c>
      <c r="N304" s="12">
        <v>26.4</v>
      </c>
    </row>
    <row r="305" spans="1:14" x14ac:dyDescent="0.25">
      <c r="A305" s="12">
        <v>0.1</v>
      </c>
      <c r="B305" s="12">
        <v>34</v>
      </c>
      <c r="C305" s="16">
        <v>6.09</v>
      </c>
      <c r="D305" s="12">
        <v>0</v>
      </c>
      <c r="E305" s="16">
        <v>0.433</v>
      </c>
      <c r="F305" s="12">
        <v>6.9820000000000002</v>
      </c>
      <c r="G305" s="13">
        <v>17.7</v>
      </c>
      <c r="H305" s="12">
        <v>5.492</v>
      </c>
      <c r="I305" s="12">
        <v>7</v>
      </c>
      <c r="J305" s="12">
        <v>329</v>
      </c>
      <c r="K305" s="12">
        <v>16.100000000000001</v>
      </c>
      <c r="L305" s="12">
        <v>390.43</v>
      </c>
      <c r="M305" s="12">
        <v>4.8600000000000003</v>
      </c>
      <c r="N305" s="12">
        <v>33.1</v>
      </c>
    </row>
    <row r="306" spans="1:14" x14ac:dyDescent="0.25">
      <c r="A306" s="12">
        <v>5.5E-2</v>
      </c>
      <c r="B306" s="12">
        <v>33</v>
      </c>
      <c r="C306" s="16">
        <v>2.1800000000000002</v>
      </c>
      <c r="D306" s="12">
        <v>0</v>
      </c>
      <c r="E306" s="16">
        <v>0.47199999999999998</v>
      </c>
      <c r="F306" s="12">
        <v>7.2359999999999998</v>
      </c>
      <c r="G306" s="13">
        <v>41.1</v>
      </c>
      <c r="H306" s="12">
        <v>4.0220000000000002</v>
      </c>
      <c r="I306" s="12">
        <v>7</v>
      </c>
      <c r="J306" s="12">
        <v>222</v>
      </c>
      <c r="K306" s="12">
        <v>18.399999999999999</v>
      </c>
      <c r="L306" s="12">
        <v>393.68</v>
      </c>
      <c r="M306" s="12">
        <v>6.93</v>
      </c>
      <c r="N306" s="12">
        <v>36.1</v>
      </c>
    </row>
    <row r="307" spans="1:14" x14ac:dyDescent="0.25">
      <c r="A307" s="12">
        <v>5.5E-2</v>
      </c>
      <c r="B307" s="12">
        <v>33</v>
      </c>
      <c r="C307" s="16">
        <v>2.1800000000000002</v>
      </c>
      <c r="D307" s="12">
        <v>0</v>
      </c>
      <c r="E307" s="16">
        <v>0.47199999999999998</v>
      </c>
      <c r="F307" s="12">
        <v>6.6159999999999997</v>
      </c>
      <c r="G307" s="13">
        <v>58.1</v>
      </c>
      <c r="H307" s="12">
        <v>3.37</v>
      </c>
      <c r="I307" s="12">
        <v>7</v>
      </c>
      <c r="J307" s="12">
        <v>222</v>
      </c>
      <c r="K307" s="12">
        <v>18.399999999999999</v>
      </c>
      <c r="L307" s="12">
        <v>393.36</v>
      </c>
      <c r="M307" s="12">
        <v>8.93</v>
      </c>
      <c r="N307" s="12">
        <v>28.4</v>
      </c>
    </row>
    <row r="308" spans="1:14" x14ac:dyDescent="0.25">
      <c r="A308" s="12">
        <v>7.4999999999999997E-2</v>
      </c>
      <c r="B308" s="12">
        <v>33</v>
      </c>
      <c r="C308" s="16">
        <v>2.1800000000000002</v>
      </c>
      <c r="D308" s="12">
        <v>0</v>
      </c>
      <c r="E308" s="16">
        <v>0.47199999999999998</v>
      </c>
      <c r="F308" s="12">
        <v>7.42</v>
      </c>
      <c r="G308" s="13">
        <v>71.900000000000006</v>
      </c>
      <c r="H308" s="12">
        <v>3.0990000000000002</v>
      </c>
      <c r="I308" s="12">
        <v>7</v>
      </c>
      <c r="J308" s="12">
        <v>222</v>
      </c>
      <c r="K308" s="12">
        <v>18.399999999999999</v>
      </c>
      <c r="L308" s="12">
        <v>396.9</v>
      </c>
      <c r="M308" s="12">
        <v>6.47</v>
      </c>
      <c r="N308" s="12">
        <v>33.4</v>
      </c>
    </row>
    <row r="309" spans="1:14" x14ac:dyDescent="0.25">
      <c r="A309" s="12">
        <v>4.9000000000000002E-2</v>
      </c>
      <c r="B309" s="12">
        <v>33</v>
      </c>
      <c r="C309" s="16">
        <v>2.1800000000000002</v>
      </c>
      <c r="D309" s="12">
        <v>0</v>
      </c>
      <c r="E309" s="16">
        <v>0.47199999999999998</v>
      </c>
      <c r="F309" s="12">
        <v>6.8490000000000002</v>
      </c>
      <c r="G309" s="13">
        <v>70.3</v>
      </c>
      <c r="H309" s="12">
        <v>3.1829999999999998</v>
      </c>
      <c r="I309" s="12">
        <v>7</v>
      </c>
      <c r="J309" s="12">
        <v>222</v>
      </c>
      <c r="K309" s="12">
        <v>18.399999999999999</v>
      </c>
      <c r="L309" s="12">
        <v>396.9</v>
      </c>
      <c r="M309" s="12">
        <v>7.53</v>
      </c>
      <c r="N309" s="12">
        <v>28.2</v>
      </c>
    </row>
    <row r="310" spans="1:14" x14ac:dyDescent="0.25">
      <c r="A310" s="12">
        <v>0.49299999999999999</v>
      </c>
      <c r="B310" s="12">
        <v>0</v>
      </c>
      <c r="C310" s="16">
        <v>9.9</v>
      </c>
      <c r="D310" s="12">
        <v>0</v>
      </c>
      <c r="E310" s="16">
        <v>0.54400000000000004</v>
      </c>
      <c r="F310" s="12">
        <v>6.6349999999999998</v>
      </c>
      <c r="G310" s="13">
        <v>82.5</v>
      </c>
      <c r="H310" s="12">
        <v>3.3180000000000001</v>
      </c>
      <c r="I310" s="12">
        <v>4</v>
      </c>
      <c r="J310" s="12">
        <v>304</v>
      </c>
      <c r="K310" s="12">
        <v>18.399999999999999</v>
      </c>
      <c r="L310" s="12">
        <v>396.9</v>
      </c>
      <c r="M310" s="12">
        <v>4.54</v>
      </c>
      <c r="N310" s="12">
        <v>22.8</v>
      </c>
    </row>
    <row r="311" spans="1:14" x14ac:dyDescent="0.25">
      <c r="A311" s="12">
        <v>0.34899999999999998</v>
      </c>
      <c r="B311" s="12">
        <v>0</v>
      </c>
      <c r="C311" s="16">
        <v>9.9</v>
      </c>
      <c r="D311" s="12">
        <v>0</v>
      </c>
      <c r="E311" s="16">
        <v>0.54400000000000004</v>
      </c>
      <c r="F311" s="12">
        <v>5.9720000000000004</v>
      </c>
      <c r="G311" s="13">
        <v>76.7</v>
      </c>
      <c r="H311" s="12">
        <v>3.1019999999999999</v>
      </c>
      <c r="I311" s="12">
        <v>4</v>
      </c>
      <c r="J311" s="12">
        <v>304</v>
      </c>
      <c r="K311" s="12">
        <v>18.399999999999999</v>
      </c>
      <c r="L311" s="12">
        <v>396.24</v>
      </c>
      <c r="M311" s="12">
        <v>9.9700000000000006</v>
      </c>
      <c r="N311" s="12">
        <v>20.3</v>
      </c>
    </row>
    <row r="312" spans="1:14" x14ac:dyDescent="0.25">
      <c r="A312" s="12">
        <v>2.6349999999999998</v>
      </c>
      <c r="B312" s="12">
        <v>0</v>
      </c>
      <c r="C312" s="16">
        <v>9.9</v>
      </c>
      <c r="D312" s="12">
        <v>0</v>
      </c>
      <c r="E312" s="16">
        <v>0.54400000000000004</v>
      </c>
      <c r="F312" s="12">
        <v>4.9729999999999999</v>
      </c>
      <c r="G312" s="13">
        <v>37.799999999999997</v>
      </c>
      <c r="H312" s="12">
        <v>2.5190000000000001</v>
      </c>
      <c r="I312" s="12">
        <v>4</v>
      </c>
      <c r="J312" s="12">
        <v>304</v>
      </c>
      <c r="K312" s="12">
        <v>18.399999999999999</v>
      </c>
      <c r="L312" s="12">
        <v>350.45</v>
      </c>
      <c r="M312" s="12">
        <v>12.64</v>
      </c>
      <c r="N312" s="12">
        <v>16.100000000000001</v>
      </c>
    </row>
    <row r="313" spans="1:14" x14ac:dyDescent="0.25">
      <c r="A313" s="12">
        <v>0.79</v>
      </c>
      <c r="B313" s="12">
        <v>0</v>
      </c>
      <c r="C313" s="16">
        <v>9.9</v>
      </c>
      <c r="D313" s="12">
        <v>0</v>
      </c>
      <c r="E313" s="16">
        <v>0.54400000000000004</v>
      </c>
      <c r="F313" s="12">
        <v>6.1219999999999999</v>
      </c>
      <c r="G313" s="13">
        <v>52.8</v>
      </c>
      <c r="H313" s="12">
        <v>2.64</v>
      </c>
      <c r="I313" s="12">
        <v>4</v>
      </c>
      <c r="J313" s="12">
        <v>304</v>
      </c>
      <c r="K313" s="12">
        <v>18.399999999999999</v>
      </c>
      <c r="L313" s="12">
        <v>396.9</v>
      </c>
      <c r="M313" s="12">
        <v>5.98</v>
      </c>
      <c r="N313" s="12">
        <v>22.1</v>
      </c>
    </row>
    <row r="314" spans="1:14" x14ac:dyDescent="0.25">
      <c r="A314" s="12">
        <v>0.26200000000000001</v>
      </c>
      <c r="B314" s="12">
        <v>0</v>
      </c>
      <c r="C314" s="16">
        <v>9.9</v>
      </c>
      <c r="D314" s="12">
        <v>0</v>
      </c>
      <c r="E314" s="16">
        <v>0.54400000000000004</v>
      </c>
      <c r="F314" s="12">
        <v>6.0229999999999997</v>
      </c>
      <c r="G314" s="13">
        <v>90.4</v>
      </c>
      <c r="H314" s="12">
        <v>2.8340000000000001</v>
      </c>
      <c r="I314" s="12">
        <v>4</v>
      </c>
      <c r="J314" s="12">
        <v>304</v>
      </c>
      <c r="K314" s="12">
        <v>18.399999999999999</v>
      </c>
      <c r="L314" s="12">
        <v>396.3</v>
      </c>
      <c r="M314" s="12">
        <v>11.72</v>
      </c>
      <c r="N314" s="12">
        <v>19.399999999999999</v>
      </c>
    </row>
    <row r="315" spans="1:14" x14ac:dyDescent="0.25">
      <c r="A315" s="12">
        <v>0.26900000000000002</v>
      </c>
      <c r="B315" s="12">
        <v>0</v>
      </c>
      <c r="C315" s="16">
        <v>9.9</v>
      </c>
      <c r="D315" s="12">
        <v>0</v>
      </c>
      <c r="E315" s="16">
        <v>0.54400000000000004</v>
      </c>
      <c r="F315" s="12">
        <v>6.266</v>
      </c>
      <c r="G315" s="13">
        <v>82.8</v>
      </c>
      <c r="H315" s="12">
        <v>3.2629999999999999</v>
      </c>
      <c r="I315" s="12">
        <v>4</v>
      </c>
      <c r="J315" s="12">
        <v>304</v>
      </c>
      <c r="K315" s="12">
        <v>18.399999999999999</v>
      </c>
      <c r="L315" s="12">
        <v>393.39</v>
      </c>
      <c r="M315" s="12">
        <v>7.9</v>
      </c>
      <c r="N315" s="12">
        <v>21.6</v>
      </c>
    </row>
    <row r="316" spans="1:14" x14ac:dyDescent="0.25">
      <c r="A316" s="12">
        <v>0.36899999999999999</v>
      </c>
      <c r="B316" s="12">
        <v>0</v>
      </c>
      <c r="C316" s="16">
        <v>9.9</v>
      </c>
      <c r="D316" s="12">
        <v>0</v>
      </c>
      <c r="E316" s="16">
        <v>0.54400000000000004</v>
      </c>
      <c r="F316" s="12">
        <v>6.5670000000000002</v>
      </c>
      <c r="G316" s="13">
        <v>87.3</v>
      </c>
      <c r="H316" s="12">
        <v>3.6019999999999999</v>
      </c>
      <c r="I316" s="12">
        <v>4</v>
      </c>
      <c r="J316" s="12">
        <v>304</v>
      </c>
      <c r="K316" s="12">
        <v>18.399999999999999</v>
      </c>
      <c r="L316" s="12">
        <v>395.69</v>
      </c>
      <c r="M316" s="12">
        <v>9.2799999999999994</v>
      </c>
      <c r="N316" s="12">
        <v>23.8</v>
      </c>
    </row>
    <row r="317" spans="1:14" x14ac:dyDescent="0.25">
      <c r="A317" s="12">
        <v>0.254</v>
      </c>
      <c r="B317" s="12">
        <v>0</v>
      </c>
      <c r="C317" s="16">
        <v>9.9</v>
      </c>
      <c r="D317" s="12">
        <v>0</v>
      </c>
      <c r="E317" s="16">
        <v>0.54400000000000004</v>
      </c>
      <c r="F317" s="12">
        <v>5.7050000000000001</v>
      </c>
      <c r="G317" s="13">
        <v>77.7</v>
      </c>
      <c r="H317" s="12">
        <v>3.9449999999999998</v>
      </c>
      <c r="I317" s="12">
        <v>4</v>
      </c>
      <c r="J317" s="12">
        <v>304</v>
      </c>
      <c r="K317" s="12">
        <v>18.399999999999999</v>
      </c>
      <c r="L317" s="12">
        <v>396.42</v>
      </c>
      <c r="M317" s="12">
        <v>11.5</v>
      </c>
      <c r="N317" s="12">
        <v>16.2</v>
      </c>
    </row>
    <row r="318" spans="1:14" x14ac:dyDescent="0.25">
      <c r="A318" s="12">
        <v>0.318</v>
      </c>
      <c r="B318" s="12">
        <v>0</v>
      </c>
      <c r="C318" s="16">
        <v>9.9</v>
      </c>
      <c r="D318" s="12">
        <v>0</v>
      </c>
      <c r="E318" s="16">
        <v>0.54400000000000004</v>
      </c>
      <c r="F318" s="12">
        <v>5.9139999999999997</v>
      </c>
      <c r="G318" s="13">
        <v>83.2</v>
      </c>
      <c r="H318" s="12">
        <v>3.9990000000000001</v>
      </c>
      <c r="I318" s="12">
        <v>4</v>
      </c>
      <c r="J318" s="12">
        <v>304</v>
      </c>
      <c r="K318" s="12">
        <v>18.399999999999999</v>
      </c>
      <c r="L318" s="12">
        <v>390.7</v>
      </c>
      <c r="M318" s="12">
        <v>18.329999999999998</v>
      </c>
      <c r="N318" s="12">
        <v>17.8</v>
      </c>
    </row>
    <row r="319" spans="1:14" x14ac:dyDescent="0.25">
      <c r="A319" s="12">
        <v>0.245</v>
      </c>
      <c r="B319" s="12">
        <v>0</v>
      </c>
      <c r="C319" s="16">
        <v>9.9</v>
      </c>
      <c r="D319" s="12">
        <v>0</v>
      </c>
      <c r="E319" s="16">
        <v>0.54400000000000004</v>
      </c>
      <c r="F319" s="12">
        <v>5.782</v>
      </c>
      <c r="G319" s="13">
        <v>71.7</v>
      </c>
      <c r="H319" s="12">
        <v>4.032</v>
      </c>
      <c r="I319" s="12">
        <v>4</v>
      </c>
      <c r="J319" s="12">
        <v>304</v>
      </c>
      <c r="K319" s="12">
        <v>18.399999999999999</v>
      </c>
      <c r="L319" s="12">
        <v>396.9</v>
      </c>
      <c r="M319" s="12">
        <v>15.94</v>
      </c>
      <c r="N319" s="12">
        <v>19.8</v>
      </c>
    </row>
    <row r="320" spans="1:14" x14ac:dyDescent="0.25">
      <c r="A320" s="12">
        <v>0.40200000000000002</v>
      </c>
      <c r="B320" s="12">
        <v>0</v>
      </c>
      <c r="C320" s="16">
        <v>9.9</v>
      </c>
      <c r="D320" s="12">
        <v>0</v>
      </c>
      <c r="E320" s="16">
        <v>0.54400000000000004</v>
      </c>
      <c r="F320" s="12">
        <v>6.3819999999999997</v>
      </c>
      <c r="G320" s="13">
        <v>67.2</v>
      </c>
      <c r="H320" s="12">
        <v>3.5329999999999999</v>
      </c>
      <c r="I320" s="12">
        <v>4</v>
      </c>
      <c r="J320" s="12">
        <v>304</v>
      </c>
      <c r="K320" s="12">
        <v>18.399999999999999</v>
      </c>
      <c r="L320" s="12">
        <v>395.21</v>
      </c>
      <c r="M320" s="12">
        <v>10.36</v>
      </c>
      <c r="N320" s="12">
        <v>23.1</v>
      </c>
    </row>
    <row r="321" spans="1:14" x14ac:dyDescent="0.25">
      <c r="A321" s="12">
        <v>0.47499999999999998</v>
      </c>
      <c r="B321" s="12">
        <v>0</v>
      </c>
      <c r="C321" s="16">
        <v>9.9</v>
      </c>
      <c r="D321" s="12">
        <v>0</v>
      </c>
      <c r="E321" s="16">
        <v>0.54400000000000004</v>
      </c>
      <c r="F321" s="12">
        <v>6.1130000000000004</v>
      </c>
      <c r="G321" s="13">
        <v>58.8</v>
      </c>
      <c r="H321" s="12">
        <v>4.0019999999999998</v>
      </c>
      <c r="I321" s="12">
        <v>4</v>
      </c>
      <c r="J321" s="12">
        <v>304</v>
      </c>
      <c r="K321" s="12">
        <v>18.399999999999999</v>
      </c>
      <c r="L321" s="12">
        <v>396.23</v>
      </c>
      <c r="M321" s="12">
        <v>12.73</v>
      </c>
      <c r="N321" s="12">
        <v>21</v>
      </c>
    </row>
    <row r="322" spans="1:14" x14ac:dyDescent="0.25">
      <c r="A322" s="12">
        <v>0.16800000000000001</v>
      </c>
      <c r="B322" s="12">
        <v>0</v>
      </c>
      <c r="C322" s="16">
        <v>7.38</v>
      </c>
      <c r="D322" s="12">
        <v>0</v>
      </c>
      <c r="E322" s="16">
        <v>0.49299999999999999</v>
      </c>
      <c r="F322" s="12">
        <v>6.4260000000000002</v>
      </c>
      <c r="G322" s="13">
        <v>52.3</v>
      </c>
      <c r="H322" s="12">
        <v>4.54</v>
      </c>
      <c r="I322" s="12">
        <v>5</v>
      </c>
      <c r="J322" s="12">
        <v>287</v>
      </c>
      <c r="K322" s="12">
        <v>19.600000000000001</v>
      </c>
      <c r="L322" s="12">
        <v>396.9</v>
      </c>
      <c r="M322" s="12">
        <v>7.2</v>
      </c>
      <c r="N322" s="12">
        <v>23.8</v>
      </c>
    </row>
    <row r="323" spans="1:14" x14ac:dyDescent="0.25">
      <c r="A323" s="12">
        <v>0.182</v>
      </c>
      <c r="B323" s="12">
        <v>0</v>
      </c>
      <c r="C323" s="16">
        <v>7.38</v>
      </c>
      <c r="D323" s="12">
        <v>0</v>
      </c>
      <c r="E323" s="16">
        <v>0.49299999999999999</v>
      </c>
      <c r="F323" s="12">
        <v>6.3760000000000003</v>
      </c>
      <c r="G323" s="13">
        <v>54.3</v>
      </c>
      <c r="H323" s="12">
        <v>4.54</v>
      </c>
      <c r="I323" s="12">
        <v>5</v>
      </c>
      <c r="J323" s="12">
        <v>287</v>
      </c>
      <c r="K323" s="12">
        <v>19.600000000000001</v>
      </c>
      <c r="L323" s="12">
        <v>396.9</v>
      </c>
      <c r="M323" s="12">
        <v>6.87</v>
      </c>
      <c r="N323" s="12">
        <v>23.1</v>
      </c>
    </row>
    <row r="324" spans="1:14" x14ac:dyDescent="0.25">
      <c r="A324" s="12">
        <v>0.35099999999999998</v>
      </c>
      <c r="B324" s="12">
        <v>0</v>
      </c>
      <c r="C324" s="16">
        <v>7.38</v>
      </c>
      <c r="D324" s="12">
        <v>0</v>
      </c>
      <c r="E324" s="16">
        <v>0.49299999999999999</v>
      </c>
      <c r="F324" s="12">
        <v>6.0410000000000004</v>
      </c>
      <c r="G324" s="13">
        <v>49.9</v>
      </c>
      <c r="H324" s="12">
        <v>4.7210000000000001</v>
      </c>
      <c r="I324" s="12">
        <v>5</v>
      </c>
      <c r="J324" s="12">
        <v>287</v>
      </c>
      <c r="K324" s="12">
        <v>19.600000000000001</v>
      </c>
      <c r="L324" s="12">
        <v>396.9</v>
      </c>
      <c r="M324" s="12">
        <v>7.7</v>
      </c>
      <c r="N324" s="12">
        <v>20.399999999999999</v>
      </c>
    </row>
    <row r="325" spans="1:14" x14ac:dyDescent="0.25">
      <c r="A325" s="12">
        <v>0.28399999999999997</v>
      </c>
      <c r="B325" s="12">
        <v>0</v>
      </c>
      <c r="C325" s="16">
        <v>7.38</v>
      </c>
      <c r="D325" s="12">
        <v>0</v>
      </c>
      <c r="E325" s="16">
        <v>0.49299999999999999</v>
      </c>
      <c r="F325" s="12">
        <v>5.7080000000000002</v>
      </c>
      <c r="G325" s="13">
        <v>74.3</v>
      </c>
      <c r="H325" s="12">
        <v>4.7210000000000001</v>
      </c>
      <c r="I325" s="12">
        <v>5</v>
      </c>
      <c r="J325" s="12">
        <v>287</v>
      </c>
      <c r="K325" s="12">
        <v>19.600000000000001</v>
      </c>
      <c r="L325" s="12">
        <v>391.13</v>
      </c>
      <c r="M325" s="12">
        <v>11.74</v>
      </c>
      <c r="N325" s="12">
        <v>18.5</v>
      </c>
    </row>
    <row r="326" spans="1:14" x14ac:dyDescent="0.25">
      <c r="A326" s="12">
        <v>0.34100000000000003</v>
      </c>
      <c r="B326" s="12">
        <v>0</v>
      </c>
      <c r="C326" s="16">
        <v>7.38</v>
      </c>
      <c r="D326" s="12">
        <v>0</v>
      </c>
      <c r="E326" s="16">
        <v>0.49299999999999999</v>
      </c>
      <c r="F326" s="12">
        <v>6.415</v>
      </c>
      <c r="G326" s="13">
        <v>40.1</v>
      </c>
      <c r="H326" s="12">
        <v>4.7210000000000001</v>
      </c>
      <c r="I326" s="12">
        <v>5</v>
      </c>
      <c r="J326" s="12">
        <v>287</v>
      </c>
      <c r="K326" s="12">
        <v>19.600000000000001</v>
      </c>
      <c r="L326" s="12">
        <v>396.9</v>
      </c>
      <c r="M326" s="12">
        <v>6.12</v>
      </c>
      <c r="N326" s="12">
        <v>25</v>
      </c>
    </row>
    <row r="327" spans="1:14" x14ac:dyDescent="0.25">
      <c r="A327" s="12">
        <v>0.192</v>
      </c>
      <c r="B327" s="12">
        <v>0</v>
      </c>
      <c r="C327" s="16">
        <v>7.38</v>
      </c>
      <c r="D327" s="12">
        <v>0</v>
      </c>
      <c r="E327" s="16">
        <v>0.49299999999999999</v>
      </c>
      <c r="F327" s="12">
        <v>6.431</v>
      </c>
      <c r="G327" s="13">
        <v>14.7</v>
      </c>
      <c r="H327" s="12">
        <v>5.4160000000000004</v>
      </c>
      <c r="I327" s="12">
        <v>5</v>
      </c>
      <c r="J327" s="12">
        <v>287</v>
      </c>
      <c r="K327" s="12">
        <v>19.600000000000001</v>
      </c>
      <c r="L327" s="12">
        <v>393.68</v>
      </c>
      <c r="M327" s="12">
        <v>5.08</v>
      </c>
      <c r="N327" s="12">
        <v>24.6</v>
      </c>
    </row>
    <row r="328" spans="1:14" x14ac:dyDescent="0.25">
      <c r="A328" s="12">
        <v>0.30299999999999999</v>
      </c>
      <c r="B328" s="12">
        <v>0</v>
      </c>
      <c r="C328" s="16">
        <v>7.38</v>
      </c>
      <c r="D328" s="12">
        <v>0</v>
      </c>
      <c r="E328" s="16">
        <v>0.49299999999999999</v>
      </c>
      <c r="F328" s="12">
        <v>6.3120000000000003</v>
      </c>
      <c r="G328" s="13">
        <v>28.9</v>
      </c>
      <c r="H328" s="12">
        <v>5.4160000000000004</v>
      </c>
      <c r="I328" s="12">
        <v>5</v>
      </c>
      <c r="J328" s="12">
        <v>287</v>
      </c>
      <c r="K328" s="12">
        <v>19.600000000000001</v>
      </c>
      <c r="L328" s="12">
        <v>396.9</v>
      </c>
      <c r="M328" s="12">
        <v>6.15</v>
      </c>
      <c r="N328" s="12">
        <v>23</v>
      </c>
    </row>
    <row r="329" spans="1:14" x14ac:dyDescent="0.25">
      <c r="A329" s="12">
        <v>0.24099999999999999</v>
      </c>
      <c r="B329" s="12">
        <v>0</v>
      </c>
      <c r="C329" s="16">
        <v>7.38</v>
      </c>
      <c r="D329" s="12">
        <v>0</v>
      </c>
      <c r="E329" s="16">
        <v>0.49299999999999999</v>
      </c>
      <c r="F329" s="12">
        <v>6.0830000000000002</v>
      </c>
      <c r="G329" s="13">
        <v>43.7</v>
      </c>
      <c r="H329" s="12">
        <v>5.4160000000000004</v>
      </c>
      <c r="I329" s="12">
        <v>5</v>
      </c>
      <c r="J329" s="12">
        <v>287</v>
      </c>
      <c r="K329" s="12">
        <v>19.600000000000001</v>
      </c>
      <c r="L329" s="12">
        <v>396.9</v>
      </c>
      <c r="M329" s="12">
        <v>12.79</v>
      </c>
      <c r="N329" s="12">
        <v>22.2</v>
      </c>
    </row>
    <row r="330" spans="1:14" x14ac:dyDescent="0.25">
      <c r="A330" s="12">
        <v>6.6000000000000003E-2</v>
      </c>
      <c r="B330" s="12">
        <v>0</v>
      </c>
      <c r="C330" s="16">
        <v>3.24</v>
      </c>
      <c r="D330" s="12">
        <v>0</v>
      </c>
      <c r="E330" s="16">
        <v>0.46</v>
      </c>
      <c r="F330" s="12">
        <v>5.8680000000000003</v>
      </c>
      <c r="G330" s="13">
        <v>25.8</v>
      </c>
      <c r="H330" s="12">
        <v>5.2149999999999999</v>
      </c>
      <c r="I330" s="12">
        <v>4</v>
      </c>
      <c r="J330" s="12">
        <v>430</v>
      </c>
      <c r="K330" s="12">
        <v>16.899999999999999</v>
      </c>
      <c r="L330" s="12">
        <v>382.44</v>
      </c>
      <c r="M330" s="12">
        <v>9.9700000000000006</v>
      </c>
      <c r="N330" s="12">
        <v>19.3</v>
      </c>
    </row>
    <row r="331" spans="1:14" x14ac:dyDescent="0.25">
      <c r="A331" s="12">
        <v>6.7000000000000004E-2</v>
      </c>
      <c r="B331" s="12">
        <v>0</v>
      </c>
      <c r="C331" s="16">
        <v>3.24</v>
      </c>
      <c r="D331" s="12">
        <v>0</v>
      </c>
      <c r="E331" s="16">
        <v>0.46</v>
      </c>
      <c r="F331" s="12">
        <v>6.3330000000000002</v>
      </c>
      <c r="G331" s="13">
        <v>17.2</v>
      </c>
      <c r="H331" s="12">
        <v>5.2149999999999999</v>
      </c>
      <c r="I331" s="12">
        <v>4</v>
      </c>
      <c r="J331" s="12">
        <v>430</v>
      </c>
      <c r="K331" s="12">
        <v>16.899999999999999</v>
      </c>
      <c r="L331" s="12">
        <v>375.21</v>
      </c>
      <c r="M331" s="12">
        <v>7.34</v>
      </c>
      <c r="N331" s="12">
        <v>22.6</v>
      </c>
    </row>
    <row r="332" spans="1:14" x14ac:dyDescent="0.25">
      <c r="A332" s="12">
        <v>4.4999999999999998E-2</v>
      </c>
      <c r="B332" s="12">
        <v>0</v>
      </c>
      <c r="C332" s="16">
        <v>3.24</v>
      </c>
      <c r="D332" s="12">
        <v>0</v>
      </c>
      <c r="E332" s="16">
        <v>0.46</v>
      </c>
      <c r="F332" s="12">
        <v>6.1440000000000001</v>
      </c>
      <c r="G332" s="13">
        <v>32.200000000000003</v>
      </c>
      <c r="H332" s="12">
        <v>5.8739999999999997</v>
      </c>
      <c r="I332" s="12">
        <v>4</v>
      </c>
      <c r="J332" s="12">
        <v>430</v>
      </c>
      <c r="K332" s="12">
        <v>16.899999999999999</v>
      </c>
      <c r="L332" s="12">
        <v>368.57</v>
      </c>
      <c r="M332" s="12">
        <v>9.09</v>
      </c>
      <c r="N332" s="12">
        <v>19.8</v>
      </c>
    </row>
    <row r="333" spans="1:14" x14ac:dyDescent="0.25">
      <c r="A333" s="12">
        <v>0.05</v>
      </c>
      <c r="B333" s="12">
        <v>35</v>
      </c>
      <c r="C333" s="16">
        <v>6.06</v>
      </c>
      <c r="D333" s="12">
        <v>0</v>
      </c>
      <c r="E333" s="16">
        <v>0.438</v>
      </c>
      <c r="F333" s="12">
        <v>5.7060000000000004</v>
      </c>
      <c r="G333" s="13">
        <v>28.4</v>
      </c>
      <c r="H333" s="12">
        <v>6.641</v>
      </c>
      <c r="I333" s="12">
        <v>1</v>
      </c>
      <c r="J333" s="12">
        <v>304</v>
      </c>
      <c r="K333" s="12">
        <v>16.899999999999999</v>
      </c>
      <c r="L333" s="12">
        <v>394.02</v>
      </c>
      <c r="M333" s="12">
        <v>12.43</v>
      </c>
      <c r="N333" s="12">
        <v>17.100000000000001</v>
      </c>
    </row>
    <row r="334" spans="1:14" x14ac:dyDescent="0.25">
      <c r="A334" s="12">
        <v>3.5000000000000003E-2</v>
      </c>
      <c r="B334" s="12">
        <v>35</v>
      </c>
      <c r="C334" s="16">
        <v>6.06</v>
      </c>
      <c r="D334" s="12">
        <v>0</v>
      </c>
      <c r="E334" s="16">
        <v>0.438</v>
      </c>
      <c r="F334" s="12">
        <v>6.0309999999999997</v>
      </c>
      <c r="G334" s="13">
        <v>23.3</v>
      </c>
      <c r="H334" s="12">
        <v>6.641</v>
      </c>
      <c r="I334" s="12">
        <v>1</v>
      </c>
      <c r="J334" s="12">
        <v>304</v>
      </c>
      <c r="K334" s="12">
        <v>16.899999999999999</v>
      </c>
      <c r="L334" s="12">
        <v>362.25</v>
      </c>
      <c r="M334" s="12">
        <v>7.83</v>
      </c>
      <c r="N334" s="12">
        <v>19.399999999999999</v>
      </c>
    </row>
    <row r="335" spans="1:14" x14ac:dyDescent="0.25">
      <c r="A335" s="12">
        <v>5.0999999999999997E-2</v>
      </c>
      <c r="B335" s="12">
        <v>0</v>
      </c>
      <c r="C335" s="16">
        <v>5.19</v>
      </c>
      <c r="D335" s="12">
        <v>0</v>
      </c>
      <c r="E335" s="16">
        <v>0.51500000000000001</v>
      </c>
      <c r="F335" s="12">
        <v>6.3159999999999998</v>
      </c>
      <c r="G335" s="13">
        <v>38.1</v>
      </c>
      <c r="H335" s="12">
        <v>6.4580000000000002</v>
      </c>
      <c r="I335" s="12">
        <v>5</v>
      </c>
      <c r="J335" s="12">
        <v>224</v>
      </c>
      <c r="K335" s="12">
        <v>20.2</v>
      </c>
      <c r="L335" s="12">
        <v>389.71</v>
      </c>
      <c r="M335" s="12">
        <v>5.68</v>
      </c>
      <c r="N335" s="12">
        <v>22.2</v>
      </c>
    </row>
    <row r="336" spans="1:14" x14ac:dyDescent="0.25">
      <c r="A336" s="12">
        <v>3.6999999999999998E-2</v>
      </c>
      <c r="B336" s="12">
        <v>0</v>
      </c>
      <c r="C336" s="16">
        <v>5.19</v>
      </c>
      <c r="D336" s="12">
        <v>0</v>
      </c>
      <c r="E336" s="16">
        <v>0.51500000000000001</v>
      </c>
      <c r="F336" s="12">
        <v>6.31</v>
      </c>
      <c r="G336" s="13">
        <v>38.5</v>
      </c>
      <c r="H336" s="12">
        <v>6.4580000000000002</v>
      </c>
      <c r="I336" s="12">
        <v>5</v>
      </c>
      <c r="J336" s="12">
        <v>224</v>
      </c>
      <c r="K336" s="12">
        <v>20.2</v>
      </c>
      <c r="L336" s="12">
        <v>389.4</v>
      </c>
      <c r="M336" s="12">
        <v>6.75</v>
      </c>
      <c r="N336" s="12">
        <v>20.7</v>
      </c>
    </row>
    <row r="337" spans="1:14" x14ac:dyDescent="0.25">
      <c r="A337" s="12">
        <v>0.04</v>
      </c>
      <c r="B337" s="12">
        <v>0</v>
      </c>
      <c r="C337" s="16">
        <v>5.19</v>
      </c>
      <c r="D337" s="12">
        <v>0</v>
      </c>
      <c r="E337" s="16">
        <v>0.51500000000000001</v>
      </c>
      <c r="F337" s="12">
        <v>6.0369999999999999</v>
      </c>
      <c r="G337" s="13">
        <v>34.5</v>
      </c>
      <c r="H337" s="12">
        <v>5.9850000000000003</v>
      </c>
      <c r="I337" s="12">
        <v>5</v>
      </c>
      <c r="J337" s="12">
        <v>224</v>
      </c>
      <c r="K337" s="12">
        <v>20.2</v>
      </c>
      <c r="L337" s="12">
        <v>396.9</v>
      </c>
      <c r="M337" s="12">
        <v>8.01</v>
      </c>
      <c r="N337" s="12">
        <v>21.1</v>
      </c>
    </row>
    <row r="338" spans="1:14" x14ac:dyDescent="0.25">
      <c r="A338" s="12">
        <v>3.4000000000000002E-2</v>
      </c>
      <c r="B338" s="12">
        <v>0</v>
      </c>
      <c r="C338" s="16">
        <v>5.19</v>
      </c>
      <c r="D338" s="12">
        <v>0</v>
      </c>
      <c r="E338" s="16">
        <v>0.51500000000000001</v>
      </c>
      <c r="F338" s="12">
        <v>5.8689999999999998</v>
      </c>
      <c r="G338" s="13">
        <v>46.3</v>
      </c>
      <c r="H338" s="12">
        <v>5.2309999999999999</v>
      </c>
      <c r="I338" s="12">
        <v>5</v>
      </c>
      <c r="J338" s="12">
        <v>224</v>
      </c>
      <c r="K338" s="12">
        <v>20.2</v>
      </c>
      <c r="L338" s="12">
        <v>396.9</v>
      </c>
      <c r="M338" s="12">
        <v>9.8000000000000007</v>
      </c>
      <c r="N338" s="12">
        <v>19.5</v>
      </c>
    </row>
    <row r="339" spans="1:14" x14ac:dyDescent="0.25">
      <c r="A339" s="12">
        <v>0.03</v>
      </c>
      <c r="B339" s="12">
        <v>0</v>
      </c>
      <c r="C339" s="16">
        <v>5.19</v>
      </c>
      <c r="D339" s="12">
        <v>0</v>
      </c>
      <c r="E339" s="16">
        <v>0.51500000000000001</v>
      </c>
      <c r="F339" s="12">
        <v>5.8949999999999996</v>
      </c>
      <c r="G339" s="13">
        <v>59.6</v>
      </c>
      <c r="H339" s="12">
        <v>5.6150000000000002</v>
      </c>
      <c r="I339" s="12">
        <v>5</v>
      </c>
      <c r="J339" s="12">
        <v>224</v>
      </c>
      <c r="K339" s="12">
        <v>20.2</v>
      </c>
      <c r="L339" s="12">
        <v>394.81</v>
      </c>
      <c r="M339" s="12">
        <v>10.56</v>
      </c>
      <c r="N339" s="12">
        <v>18.5</v>
      </c>
    </row>
    <row r="340" spans="1:14" x14ac:dyDescent="0.25">
      <c r="A340" s="12">
        <v>3.3000000000000002E-2</v>
      </c>
      <c r="B340" s="12">
        <v>0</v>
      </c>
      <c r="C340" s="16">
        <v>5.19</v>
      </c>
      <c r="D340" s="12">
        <v>0</v>
      </c>
      <c r="E340" s="16">
        <v>0.51500000000000001</v>
      </c>
      <c r="F340" s="12">
        <v>6.0590000000000002</v>
      </c>
      <c r="G340" s="13">
        <v>37.299999999999997</v>
      </c>
      <c r="H340" s="12">
        <v>4.8120000000000003</v>
      </c>
      <c r="I340" s="12">
        <v>5</v>
      </c>
      <c r="J340" s="12">
        <v>224</v>
      </c>
      <c r="K340" s="12">
        <v>20.2</v>
      </c>
      <c r="L340" s="12">
        <v>396.14</v>
      </c>
      <c r="M340" s="12">
        <v>8.51</v>
      </c>
      <c r="N340" s="12">
        <v>20.6</v>
      </c>
    </row>
    <row r="341" spans="1:14" x14ac:dyDescent="0.25">
      <c r="A341" s="12">
        <v>5.5E-2</v>
      </c>
      <c r="B341" s="12">
        <v>0</v>
      </c>
      <c r="C341" s="16">
        <v>5.19</v>
      </c>
      <c r="D341" s="12">
        <v>0</v>
      </c>
      <c r="E341" s="16">
        <v>0.51500000000000001</v>
      </c>
      <c r="F341" s="12">
        <v>5.9850000000000003</v>
      </c>
      <c r="G341" s="13">
        <v>45.4</v>
      </c>
      <c r="H341" s="12">
        <v>4.8120000000000003</v>
      </c>
      <c r="I341" s="12">
        <v>5</v>
      </c>
      <c r="J341" s="12">
        <v>224</v>
      </c>
      <c r="K341" s="12">
        <v>20.2</v>
      </c>
      <c r="L341" s="12">
        <v>396.9</v>
      </c>
      <c r="M341" s="12">
        <v>9.74</v>
      </c>
      <c r="N341" s="12">
        <v>19</v>
      </c>
    </row>
    <row r="342" spans="1:14" x14ac:dyDescent="0.25">
      <c r="A342" s="12">
        <v>6.2E-2</v>
      </c>
      <c r="B342" s="12">
        <v>0</v>
      </c>
      <c r="C342" s="16">
        <v>5.19</v>
      </c>
      <c r="D342" s="12">
        <v>0</v>
      </c>
      <c r="E342" s="16">
        <v>0.51500000000000001</v>
      </c>
      <c r="F342" s="12">
        <v>5.968</v>
      </c>
      <c r="G342" s="13">
        <v>58.5</v>
      </c>
      <c r="H342" s="12">
        <v>4.8120000000000003</v>
      </c>
      <c r="I342" s="12">
        <v>5</v>
      </c>
      <c r="J342" s="12">
        <v>224</v>
      </c>
      <c r="K342" s="12">
        <v>20.2</v>
      </c>
      <c r="L342" s="12">
        <v>396.9</v>
      </c>
      <c r="M342" s="12">
        <v>9.2899999999999991</v>
      </c>
      <c r="N342" s="12">
        <v>18.7</v>
      </c>
    </row>
    <row r="343" spans="1:14" x14ac:dyDescent="0.25">
      <c r="A343" s="12">
        <v>1.2999999999999999E-2</v>
      </c>
      <c r="B343" s="12">
        <v>35</v>
      </c>
      <c r="C343" s="16">
        <v>1.52</v>
      </c>
      <c r="D343" s="12">
        <v>0</v>
      </c>
      <c r="E343" s="16">
        <v>0.442</v>
      </c>
      <c r="F343" s="12">
        <v>7.2409999999999997</v>
      </c>
      <c r="G343" s="13">
        <v>49.3</v>
      </c>
      <c r="H343" s="12">
        <v>7.0380000000000003</v>
      </c>
      <c r="I343" s="12">
        <v>1</v>
      </c>
      <c r="J343" s="12">
        <v>284</v>
      </c>
      <c r="K343" s="12">
        <v>15.5</v>
      </c>
      <c r="L343" s="12">
        <v>394.74</v>
      </c>
      <c r="M343" s="12">
        <v>5.49</v>
      </c>
      <c r="N343" s="12">
        <v>32.700000000000003</v>
      </c>
    </row>
    <row r="344" spans="1:14" x14ac:dyDescent="0.25">
      <c r="A344" s="12">
        <v>2.5000000000000001E-2</v>
      </c>
      <c r="B344" s="12">
        <v>0</v>
      </c>
      <c r="C344" s="16">
        <v>1.89</v>
      </c>
      <c r="D344" s="12">
        <v>0</v>
      </c>
      <c r="E344" s="16">
        <v>0.51800000000000002</v>
      </c>
      <c r="F344" s="12">
        <v>6.54</v>
      </c>
      <c r="G344" s="13">
        <v>59.7</v>
      </c>
      <c r="H344" s="12">
        <v>6.2670000000000003</v>
      </c>
      <c r="I344" s="12">
        <v>1</v>
      </c>
      <c r="J344" s="12">
        <v>422</v>
      </c>
      <c r="K344" s="12">
        <v>15.9</v>
      </c>
      <c r="L344" s="12">
        <v>389.96</v>
      </c>
      <c r="M344" s="12">
        <v>8.65</v>
      </c>
      <c r="N344" s="12">
        <v>16.5</v>
      </c>
    </row>
    <row r="345" spans="1:14" x14ac:dyDescent="0.25">
      <c r="A345" s="12">
        <v>2.5000000000000001E-2</v>
      </c>
      <c r="B345" s="12">
        <v>55</v>
      </c>
      <c r="C345" s="16">
        <v>3.78</v>
      </c>
      <c r="D345" s="12">
        <v>0</v>
      </c>
      <c r="E345" s="16">
        <v>0.48399999999999999</v>
      </c>
      <c r="F345" s="12">
        <v>6.6959999999999997</v>
      </c>
      <c r="G345" s="13">
        <v>56.4</v>
      </c>
      <c r="H345" s="12">
        <v>5.7320000000000002</v>
      </c>
      <c r="I345" s="12">
        <v>5</v>
      </c>
      <c r="J345" s="12">
        <v>370</v>
      </c>
      <c r="K345" s="12">
        <v>17.600000000000001</v>
      </c>
      <c r="L345" s="12">
        <v>396.9</v>
      </c>
      <c r="M345" s="12">
        <v>7.18</v>
      </c>
      <c r="N345" s="12">
        <v>23.9</v>
      </c>
    </row>
    <row r="346" spans="1:14" x14ac:dyDescent="0.25">
      <c r="A346" s="12">
        <v>0.03</v>
      </c>
      <c r="B346" s="12">
        <v>55</v>
      </c>
      <c r="C346" s="16">
        <v>3.78</v>
      </c>
      <c r="D346" s="12">
        <v>0</v>
      </c>
      <c r="E346" s="16">
        <v>0.48399999999999999</v>
      </c>
      <c r="F346" s="12">
        <v>6.8739999999999997</v>
      </c>
      <c r="G346" s="13">
        <v>28.1</v>
      </c>
      <c r="H346" s="12">
        <v>6.4649999999999999</v>
      </c>
      <c r="I346" s="12">
        <v>5</v>
      </c>
      <c r="J346" s="12">
        <v>370</v>
      </c>
      <c r="K346" s="12">
        <v>17.600000000000001</v>
      </c>
      <c r="L346" s="12">
        <v>387.97</v>
      </c>
      <c r="M346" s="12">
        <v>4.6100000000000003</v>
      </c>
      <c r="N346" s="12">
        <v>31.2</v>
      </c>
    </row>
    <row r="347" spans="1:14" x14ac:dyDescent="0.25">
      <c r="A347" s="12">
        <v>3.1E-2</v>
      </c>
      <c r="B347" s="12">
        <v>0</v>
      </c>
      <c r="C347" s="16">
        <v>4.3899999999999997</v>
      </c>
      <c r="D347" s="12">
        <v>0</v>
      </c>
      <c r="E347" s="16">
        <v>0.442</v>
      </c>
      <c r="F347" s="12">
        <v>6.0140000000000002</v>
      </c>
      <c r="G347" s="13">
        <v>48.5</v>
      </c>
      <c r="H347" s="12">
        <v>8.0139999999999993</v>
      </c>
      <c r="I347" s="12">
        <v>3</v>
      </c>
      <c r="J347" s="12">
        <v>352</v>
      </c>
      <c r="K347" s="12">
        <v>18.8</v>
      </c>
      <c r="L347" s="12">
        <v>385.64</v>
      </c>
      <c r="M347" s="12">
        <v>10.53</v>
      </c>
      <c r="N347" s="12">
        <v>17.5</v>
      </c>
    </row>
    <row r="348" spans="1:14" x14ac:dyDescent="0.25">
      <c r="A348" s="12">
        <v>6.2E-2</v>
      </c>
      <c r="B348" s="12">
        <v>0</v>
      </c>
      <c r="C348" s="16">
        <v>4.3899999999999997</v>
      </c>
      <c r="D348" s="12">
        <v>0</v>
      </c>
      <c r="E348" s="16">
        <v>0.442</v>
      </c>
      <c r="F348" s="12">
        <v>5.8979999999999997</v>
      </c>
      <c r="G348" s="13">
        <v>52.3</v>
      </c>
      <c r="H348" s="12">
        <v>8.0139999999999993</v>
      </c>
      <c r="I348" s="12">
        <v>3</v>
      </c>
      <c r="J348" s="12">
        <v>352</v>
      </c>
      <c r="K348" s="12">
        <v>18.8</v>
      </c>
      <c r="L348" s="12">
        <v>364.61</v>
      </c>
      <c r="M348" s="12">
        <v>12.67</v>
      </c>
      <c r="N348" s="12">
        <v>17.2</v>
      </c>
    </row>
    <row r="349" spans="1:14" x14ac:dyDescent="0.25">
      <c r="A349" s="12">
        <v>1.9E-2</v>
      </c>
      <c r="B349" s="12">
        <v>85</v>
      </c>
      <c r="C349" s="16">
        <v>4.1500000000000004</v>
      </c>
      <c r="D349" s="12">
        <v>0</v>
      </c>
      <c r="E349" s="16">
        <v>0.42899999999999999</v>
      </c>
      <c r="F349" s="12">
        <v>6.516</v>
      </c>
      <c r="G349" s="13">
        <v>27.7</v>
      </c>
      <c r="H349" s="12">
        <v>8.5350000000000001</v>
      </c>
      <c r="I349" s="12">
        <v>4</v>
      </c>
      <c r="J349" s="12">
        <v>351</v>
      </c>
      <c r="K349" s="12">
        <v>17.899999999999999</v>
      </c>
      <c r="L349" s="12">
        <v>392.43</v>
      </c>
      <c r="M349" s="12">
        <v>6.36</v>
      </c>
      <c r="N349" s="12">
        <v>23.1</v>
      </c>
    </row>
    <row r="350" spans="1:14" x14ac:dyDescent="0.25">
      <c r="A350" s="12">
        <v>1.4999999999999999E-2</v>
      </c>
      <c r="B350" s="12">
        <v>80</v>
      </c>
      <c r="C350" s="16">
        <v>2.0099999999999998</v>
      </c>
      <c r="D350" s="12">
        <v>0</v>
      </c>
      <c r="E350" s="16">
        <v>0.435</v>
      </c>
      <c r="F350" s="12">
        <v>6.6349999999999998</v>
      </c>
      <c r="G350" s="13">
        <v>29.7</v>
      </c>
      <c r="H350" s="12">
        <v>8.3439999999999994</v>
      </c>
      <c r="I350" s="12">
        <v>4</v>
      </c>
      <c r="J350" s="12">
        <v>280</v>
      </c>
      <c r="K350" s="12">
        <v>17</v>
      </c>
      <c r="L350" s="12">
        <v>390.94</v>
      </c>
      <c r="M350" s="12">
        <v>5.99</v>
      </c>
      <c r="N350" s="12">
        <v>24.5</v>
      </c>
    </row>
    <row r="351" spans="1:14" x14ac:dyDescent="0.25">
      <c r="A351" s="12">
        <v>2.9000000000000001E-2</v>
      </c>
      <c r="B351" s="12">
        <v>40</v>
      </c>
      <c r="C351" s="16">
        <v>1.25</v>
      </c>
      <c r="D351" s="12">
        <v>0</v>
      </c>
      <c r="E351" s="16">
        <v>0.42899999999999999</v>
      </c>
      <c r="F351" s="12">
        <v>6.9390000000000001</v>
      </c>
      <c r="G351" s="13">
        <v>34.5</v>
      </c>
      <c r="H351" s="12">
        <v>8.7919999999999998</v>
      </c>
      <c r="I351" s="12">
        <v>1</v>
      </c>
      <c r="J351" s="12">
        <v>335</v>
      </c>
      <c r="K351" s="12">
        <v>19.7</v>
      </c>
      <c r="L351" s="12">
        <v>389.85</v>
      </c>
      <c r="M351" s="12">
        <v>5.89</v>
      </c>
      <c r="N351" s="12">
        <v>26.6</v>
      </c>
    </row>
    <row r="352" spans="1:14" x14ac:dyDescent="0.25">
      <c r="A352" s="12">
        <v>6.2E-2</v>
      </c>
      <c r="B352" s="12">
        <v>40</v>
      </c>
      <c r="C352" s="16">
        <v>1.25</v>
      </c>
      <c r="D352" s="12">
        <v>0</v>
      </c>
      <c r="E352" s="16">
        <v>0.42899999999999999</v>
      </c>
      <c r="F352" s="12">
        <v>6.49</v>
      </c>
      <c r="G352" s="13">
        <v>44.4</v>
      </c>
      <c r="H352" s="12">
        <v>8.7919999999999998</v>
      </c>
      <c r="I352" s="12">
        <v>1</v>
      </c>
      <c r="J352" s="12">
        <v>335</v>
      </c>
      <c r="K352" s="12">
        <v>19.7</v>
      </c>
      <c r="L352" s="12">
        <v>396.9</v>
      </c>
      <c r="M352" s="12">
        <v>5.98</v>
      </c>
      <c r="N352" s="12">
        <v>22.9</v>
      </c>
    </row>
    <row r="353" spans="1:14" x14ac:dyDescent="0.25">
      <c r="A353" s="12">
        <v>7.9000000000000001E-2</v>
      </c>
      <c r="B353" s="12">
        <v>60</v>
      </c>
      <c r="C353" s="16">
        <v>1.69</v>
      </c>
      <c r="D353" s="12">
        <v>0</v>
      </c>
      <c r="E353" s="16">
        <v>0.41099999999999998</v>
      </c>
      <c r="F353" s="12">
        <v>6.5789999999999997</v>
      </c>
      <c r="G353" s="13">
        <v>35.9</v>
      </c>
      <c r="H353" s="12">
        <v>10.71</v>
      </c>
      <c r="I353" s="12">
        <v>4</v>
      </c>
      <c r="J353" s="12">
        <v>411</v>
      </c>
      <c r="K353" s="12">
        <v>18.3</v>
      </c>
      <c r="L353" s="12">
        <v>370.78</v>
      </c>
      <c r="M353" s="12">
        <v>5.49</v>
      </c>
      <c r="N353" s="12">
        <v>24.1</v>
      </c>
    </row>
    <row r="354" spans="1:14" x14ac:dyDescent="0.25">
      <c r="A354" s="12">
        <v>7.1999999999999995E-2</v>
      </c>
      <c r="B354" s="12">
        <v>60</v>
      </c>
      <c r="C354" s="16">
        <v>1.69</v>
      </c>
      <c r="D354" s="12">
        <v>0</v>
      </c>
      <c r="E354" s="16">
        <v>0.41099999999999998</v>
      </c>
      <c r="F354" s="12">
        <v>5.8840000000000003</v>
      </c>
      <c r="G354" s="13">
        <v>18.5</v>
      </c>
      <c r="H354" s="12">
        <v>10.71</v>
      </c>
      <c r="I354" s="12">
        <v>4</v>
      </c>
      <c r="J354" s="12">
        <v>411</v>
      </c>
      <c r="K354" s="12">
        <v>18.3</v>
      </c>
      <c r="L354" s="12">
        <v>392.33</v>
      </c>
      <c r="M354" s="12">
        <v>7.79</v>
      </c>
      <c r="N354" s="12">
        <v>18.600000000000001</v>
      </c>
    </row>
    <row r="355" spans="1:14" x14ac:dyDescent="0.25">
      <c r="A355" s="12">
        <v>1.7000000000000001E-2</v>
      </c>
      <c r="B355" s="12">
        <v>90</v>
      </c>
      <c r="C355" s="16">
        <v>2.02</v>
      </c>
      <c r="D355" s="12">
        <v>0</v>
      </c>
      <c r="E355" s="16">
        <v>0.41</v>
      </c>
      <c r="F355" s="12">
        <v>6.7279999999999998</v>
      </c>
      <c r="G355" s="13">
        <v>36.1</v>
      </c>
      <c r="H355" s="12">
        <v>12.127000000000001</v>
      </c>
      <c r="I355" s="12">
        <v>5</v>
      </c>
      <c r="J355" s="12">
        <v>187</v>
      </c>
      <c r="K355" s="12">
        <v>17</v>
      </c>
      <c r="L355" s="12">
        <v>384.46</v>
      </c>
      <c r="M355" s="12">
        <v>4.5</v>
      </c>
      <c r="N355" s="12">
        <v>30.1</v>
      </c>
    </row>
    <row r="356" spans="1:14" x14ac:dyDescent="0.25">
      <c r="A356" s="12">
        <v>4.2999999999999997E-2</v>
      </c>
      <c r="B356" s="12">
        <v>80</v>
      </c>
      <c r="C356" s="16">
        <v>1.91</v>
      </c>
      <c r="D356" s="12">
        <v>0</v>
      </c>
      <c r="E356" s="16">
        <v>0.41299999999999998</v>
      </c>
      <c r="F356" s="12">
        <v>5.6630000000000003</v>
      </c>
      <c r="G356" s="13">
        <v>21.9</v>
      </c>
      <c r="H356" s="12">
        <v>10.586</v>
      </c>
      <c r="I356" s="12">
        <v>4</v>
      </c>
      <c r="J356" s="12">
        <v>334</v>
      </c>
      <c r="K356" s="12">
        <v>22</v>
      </c>
      <c r="L356" s="12">
        <v>382.8</v>
      </c>
      <c r="M356" s="12">
        <v>8.0500000000000007</v>
      </c>
      <c r="N356" s="12">
        <v>18.2</v>
      </c>
    </row>
    <row r="357" spans="1:14" x14ac:dyDescent="0.25">
      <c r="A357" s="12">
        <v>0.107</v>
      </c>
      <c r="B357" s="12">
        <v>80</v>
      </c>
      <c r="C357" s="16">
        <v>1.91</v>
      </c>
      <c r="D357" s="12">
        <v>0</v>
      </c>
      <c r="E357" s="16">
        <v>0.41299999999999998</v>
      </c>
      <c r="F357" s="12">
        <v>5.9359999999999999</v>
      </c>
      <c r="G357" s="13">
        <v>19.5</v>
      </c>
      <c r="H357" s="12">
        <v>10.586</v>
      </c>
      <c r="I357" s="12">
        <v>4</v>
      </c>
      <c r="J357" s="12">
        <v>334</v>
      </c>
      <c r="K357" s="12">
        <v>22</v>
      </c>
      <c r="L357" s="12">
        <v>376.04</v>
      </c>
      <c r="M357" s="12">
        <v>5.57</v>
      </c>
      <c r="N357" s="12">
        <v>20.6</v>
      </c>
    </row>
    <row r="358" spans="1:14" x14ac:dyDescent="0.25">
      <c r="A358" s="12">
        <v>8.9830000000000005</v>
      </c>
      <c r="B358" s="12">
        <v>0</v>
      </c>
      <c r="C358" s="16">
        <v>18.100000000000001</v>
      </c>
      <c r="D358" s="12">
        <v>1</v>
      </c>
      <c r="E358" s="16">
        <v>0.77</v>
      </c>
      <c r="F358" s="12">
        <v>6.2119999999999997</v>
      </c>
      <c r="G358" s="13">
        <v>97.4</v>
      </c>
      <c r="H358" s="12">
        <v>2.1219999999999999</v>
      </c>
      <c r="I358" s="12">
        <v>24</v>
      </c>
      <c r="J358" s="12">
        <v>666</v>
      </c>
      <c r="K358" s="12">
        <v>20.2</v>
      </c>
      <c r="L358" s="12">
        <v>377.73</v>
      </c>
      <c r="M358" s="12">
        <v>17.600000000000001</v>
      </c>
      <c r="N358" s="12">
        <v>17.8</v>
      </c>
    </row>
    <row r="359" spans="1:14" x14ac:dyDescent="0.25">
      <c r="A359" s="12">
        <v>3.85</v>
      </c>
      <c r="B359" s="12">
        <v>0</v>
      </c>
      <c r="C359" s="16">
        <v>18.100000000000001</v>
      </c>
      <c r="D359" s="12">
        <v>1</v>
      </c>
      <c r="E359" s="16">
        <v>0.77</v>
      </c>
      <c r="F359" s="12">
        <v>6.3949999999999996</v>
      </c>
      <c r="G359" s="13">
        <v>91</v>
      </c>
      <c r="H359" s="12">
        <v>2.5049999999999999</v>
      </c>
      <c r="I359" s="12">
        <v>24</v>
      </c>
      <c r="J359" s="12">
        <v>666</v>
      </c>
      <c r="K359" s="12">
        <v>20.2</v>
      </c>
      <c r="L359" s="12">
        <v>391.34</v>
      </c>
      <c r="M359" s="12">
        <v>13.27</v>
      </c>
      <c r="N359" s="12">
        <v>21.7</v>
      </c>
    </row>
    <row r="360" spans="1:14" x14ac:dyDescent="0.25">
      <c r="A360" s="12">
        <v>5.202</v>
      </c>
      <c r="B360" s="12">
        <v>0</v>
      </c>
      <c r="C360" s="16">
        <v>18.100000000000001</v>
      </c>
      <c r="D360" s="12">
        <v>1</v>
      </c>
      <c r="E360" s="16">
        <v>0.77</v>
      </c>
      <c r="F360" s="12">
        <v>6.1269999999999998</v>
      </c>
      <c r="G360" s="13">
        <v>83.4</v>
      </c>
      <c r="H360" s="12">
        <v>2.7229999999999999</v>
      </c>
      <c r="I360" s="12">
        <v>24</v>
      </c>
      <c r="J360" s="12">
        <v>666</v>
      </c>
      <c r="K360" s="12">
        <v>20.2</v>
      </c>
      <c r="L360" s="12">
        <v>395.43</v>
      </c>
      <c r="M360" s="12">
        <v>11.48</v>
      </c>
      <c r="N360" s="12">
        <v>22.7</v>
      </c>
    </row>
    <row r="361" spans="1:14" x14ac:dyDescent="0.25">
      <c r="A361" s="12">
        <v>4.2610000000000001</v>
      </c>
      <c r="B361" s="12">
        <v>0</v>
      </c>
      <c r="C361" s="16">
        <v>18.100000000000001</v>
      </c>
      <c r="D361" s="12">
        <v>0</v>
      </c>
      <c r="E361" s="16">
        <v>0.77</v>
      </c>
      <c r="F361" s="12">
        <v>6.1120000000000001</v>
      </c>
      <c r="G361" s="13">
        <v>81.3</v>
      </c>
      <c r="H361" s="12">
        <v>2.5089999999999999</v>
      </c>
      <c r="I361" s="12">
        <v>24</v>
      </c>
      <c r="J361" s="12">
        <v>666</v>
      </c>
      <c r="K361" s="12">
        <v>20.2</v>
      </c>
      <c r="L361" s="12">
        <v>390.74</v>
      </c>
      <c r="M361" s="12">
        <v>12.67</v>
      </c>
      <c r="N361" s="12">
        <v>22.6</v>
      </c>
    </row>
    <row r="362" spans="1:14" x14ac:dyDescent="0.25">
      <c r="A362" s="12">
        <v>4.5419999999999998</v>
      </c>
      <c r="B362" s="12">
        <v>0</v>
      </c>
      <c r="C362" s="16">
        <v>18.100000000000001</v>
      </c>
      <c r="D362" s="12">
        <v>0</v>
      </c>
      <c r="E362" s="16">
        <v>0.77</v>
      </c>
      <c r="F362" s="12">
        <v>6.3979999999999997</v>
      </c>
      <c r="G362" s="13">
        <v>88</v>
      </c>
      <c r="H362" s="12">
        <v>2.5179999999999998</v>
      </c>
      <c r="I362" s="12">
        <v>24</v>
      </c>
      <c r="J362" s="12">
        <v>666</v>
      </c>
      <c r="K362" s="12">
        <v>20.2</v>
      </c>
      <c r="L362" s="12">
        <v>374.56</v>
      </c>
      <c r="M362" s="12">
        <v>7.79</v>
      </c>
      <c r="N362" s="12">
        <v>25</v>
      </c>
    </row>
    <row r="363" spans="1:14" x14ac:dyDescent="0.25">
      <c r="A363" s="12">
        <v>3.8370000000000002</v>
      </c>
      <c r="B363" s="12">
        <v>0</v>
      </c>
      <c r="C363" s="16">
        <v>18.100000000000001</v>
      </c>
      <c r="D363" s="12">
        <v>0</v>
      </c>
      <c r="E363" s="16">
        <v>0.77</v>
      </c>
      <c r="F363" s="12">
        <v>6.2510000000000003</v>
      </c>
      <c r="G363" s="13">
        <v>91.1</v>
      </c>
      <c r="H363" s="12">
        <v>2.2959999999999998</v>
      </c>
      <c r="I363" s="12">
        <v>24</v>
      </c>
      <c r="J363" s="12">
        <v>666</v>
      </c>
      <c r="K363" s="12">
        <v>20.2</v>
      </c>
      <c r="L363" s="12">
        <v>350.65</v>
      </c>
      <c r="M363" s="12">
        <v>14.19</v>
      </c>
      <c r="N363" s="12">
        <v>19.899999999999999</v>
      </c>
    </row>
    <row r="364" spans="1:14" x14ac:dyDescent="0.25">
      <c r="A364" s="12">
        <v>3.6779999999999999</v>
      </c>
      <c r="B364" s="12">
        <v>0</v>
      </c>
      <c r="C364" s="16">
        <v>18.100000000000001</v>
      </c>
      <c r="D364" s="12">
        <v>0</v>
      </c>
      <c r="E364" s="16">
        <v>0.77</v>
      </c>
      <c r="F364" s="12">
        <v>5.3620000000000001</v>
      </c>
      <c r="G364" s="13">
        <v>96.2</v>
      </c>
      <c r="H364" s="12">
        <v>2.1040000000000001</v>
      </c>
      <c r="I364" s="12">
        <v>24</v>
      </c>
      <c r="J364" s="12">
        <v>666</v>
      </c>
      <c r="K364" s="12">
        <v>20.2</v>
      </c>
      <c r="L364" s="12">
        <v>380.79</v>
      </c>
      <c r="M364" s="12">
        <v>10.19</v>
      </c>
      <c r="N364" s="12">
        <v>20.8</v>
      </c>
    </row>
    <row r="365" spans="1:14" x14ac:dyDescent="0.25">
      <c r="A365" s="12">
        <v>4.2220000000000004</v>
      </c>
      <c r="B365" s="12">
        <v>0</v>
      </c>
      <c r="C365" s="16">
        <v>18.100000000000001</v>
      </c>
      <c r="D365" s="12">
        <v>1</v>
      </c>
      <c r="E365" s="16">
        <v>0.77</v>
      </c>
      <c r="F365" s="12">
        <v>5.8029999999999999</v>
      </c>
      <c r="G365" s="13">
        <v>89</v>
      </c>
      <c r="H365" s="12">
        <v>1.905</v>
      </c>
      <c r="I365" s="12">
        <v>24</v>
      </c>
      <c r="J365" s="12">
        <v>666</v>
      </c>
      <c r="K365" s="12">
        <v>20.2</v>
      </c>
      <c r="L365" s="12">
        <v>353.04</v>
      </c>
      <c r="M365" s="12">
        <v>14.64</v>
      </c>
      <c r="N365" s="12">
        <v>16.8</v>
      </c>
    </row>
    <row r="366" spans="1:14" x14ac:dyDescent="0.25">
      <c r="A366" s="12">
        <v>3.4740000000000002</v>
      </c>
      <c r="B366" s="12">
        <v>0</v>
      </c>
      <c r="C366" s="16">
        <v>18.100000000000001</v>
      </c>
      <c r="D366" s="12">
        <v>1</v>
      </c>
      <c r="E366" s="16">
        <v>0.71799999999999997</v>
      </c>
      <c r="F366" s="12">
        <v>8.7799999999999994</v>
      </c>
      <c r="G366" s="13">
        <v>82.9</v>
      </c>
      <c r="H366" s="12">
        <v>1.905</v>
      </c>
      <c r="I366" s="12">
        <v>24</v>
      </c>
      <c r="J366" s="12">
        <v>666</v>
      </c>
      <c r="K366" s="12">
        <v>20.2</v>
      </c>
      <c r="L366" s="12">
        <v>354.55</v>
      </c>
      <c r="M366" s="12">
        <v>5.29</v>
      </c>
      <c r="N366" s="12">
        <v>21.9</v>
      </c>
    </row>
    <row r="367" spans="1:14" x14ac:dyDescent="0.25">
      <c r="A367" s="12">
        <v>4.556</v>
      </c>
      <c r="B367" s="12">
        <v>0</v>
      </c>
      <c r="C367" s="16">
        <v>18.100000000000001</v>
      </c>
      <c r="D367" s="12">
        <v>0</v>
      </c>
      <c r="E367" s="16">
        <v>0.71799999999999997</v>
      </c>
      <c r="F367" s="12">
        <v>3.5609999999999999</v>
      </c>
      <c r="G367" s="13">
        <v>87.9</v>
      </c>
      <c r="H367" s="12">
        <v>1.613</v>
      </c>
      <c r="I367" s="12">
        <v>24</v>
      </c>
      <c r="J367" s="12">
        <v>666</v>
      </c>
      <c r="K367" s="12">
        <v>20.2</v>
      </c>
      <c r="L367" s="12">
        <v>354.7</v>
      </c>
      <c r="M367" s="12">
        <v>7.12</v>
      </c>
      <c r="N367" s="12">
        <v>27.5</v>
      </c>
    </row>
    <row r="368" spans="1:14" x14ac:dyDescent="0.25">
      <c r="A368" s="12">
        <v>3.6970000000000001</v>
      </c>
      <c r="B368" s="12">
        <v>0</v>
      </c>
      <c r="C368" s="16">
        <v>18.100000000000001</v>
      </c>
      <c r="D368" s="12">
        <v>0</v>
      </c>
      <c r="E368" s="16">
        <v>0.71799999999999997</v>
      </c>
      <c r="F368" s="12">
        <v>4.9630000000000001</v>
      </c>
      <c r="G368" s="13">
        <v>91.4</v>
      </c>
      <c r="H368" s="12">
        <v>1.752</v>
      </c>
      <c r="I368" s="12">
        <v>24</v>
      </c>
      <c r="J368" s="12">
        <v>666</v>
      </c>
      <c r="K368" s="12">
        <v>20.2</v>
      </c>
      <c r="L368" s="12">
        <v>316.02999999999997</v>
      </c>
      <c r="M368" s="12">
        <v>14</v>
      </c>
      <c r="N368" s="12">
        <v>21.9</v>
      </c>
    </row>
    <row r="369" spans="1:14" x14ac:dyDescent="0.25">
      <c r="A369" s="12">
        <v>13.522</v>
      </c>
      <c r="B369" s="12">
        <v>0</v>
      </c>
      <c r="C369" s="16">
        <v>18.100000000000001</v>
      </c>
      <c r="D369" s="12">
        <v>0</v>
      </c>
      <c r="E369" s="16">
        <v>0.63100000000000001</v>
      </c>
      <c r="F369" s="12">
        <v>3.863</v>
      </c>
      <c r="G369" s="13">
        <v>100</v>
      </c>
      <c r="H369" s="12">
        <v>1.5109999999999999</v>
      </c>
      <c r="I369" s="12">
        <v>24</v>
      </c>
      <c r="J369" s="12">
        <v>666</v>
      </c>
      <c r="K369" s="12">
        <v>20.2</v>
      </c>
      <c r="L369" s="12">
        <v>131.41999999999999</v>
      </c>
      <c r="M369" s="12">
        <v>13.33</v>
      </c>
      <c r="N369" s="12">
        <v>23.1</v>
      </c>
    </row>
    <row r="370" spans="1:14" x14ac:dyDescent="0.25">
      <c r="A370" s="12">
        <v>4.8979999999999997</v>
      </c>
      <c r="B370" s="12">
        <v>0</v>
      </c>
      <c r="C370" s="16">
        <v>18.100000000000001</v>
      </c>
      <c r="D370" s="12">
        <v>0</v>
      </c>
      <c r="E370" s="16">
        <v>0.63100000000000001</v>
      </c>
      <c r="F370" s="12">
        <v>4.97</v>
      </c>
      <c r="G370" s="13">
        <v>100</v>
      </c>
      <c r="H370" s="12">
        <v>1.3320000000000001</v>
      </c>
      <c r="I370" s="12">
        <v>24</v>
      </c>
      <c r="J370" s="12">
        <v>666</v>
      </c>
      <c r="K370" s="12">
        <v>20.2</v>
      </c>
      <c r="L370" s="12">
        <v>375.52</v>
      </c>
      <c r="M370" s="12">
        <v>3.26</v>
      </c>
      <c r="N370" s="12">
        <v>50</v>
      </c>
    </row>
    <row r="371" spans="1:14" x14ac:dyDescent="0.25">
      <c r="A371" s="12">
        <v>5.67</v>
      </c>
      <c r="B371" s="12">
        <v>0</v>
      </c>
      <c r="C371" s="16">
        <v>18.100000000000001</v>
      </c>
      <c r="D371" s="12">
        <v>1</v>
      </c>
      <c r="E371" s="16">
        <v>0.63100000000000001</v>
      </c>
      <c r="F371" s="12">
        <v>6.6829999999999998</v>
      </c>
      <c r="G371" s="13">
        <v>96.8</v>
      </c>
      <c r="H371" s="12">
        <v>1.357</v>
      </c>
      <c r="I371" s="12">
        <v>24</v>
      </c>
      <c r="J371" s="12">
        <v>666</v>
      </c>
      <c r="K371" s="12">
        <v>20.2</v>
      </c>
      <c r="L371" s="12">
        <v>375.33</v>
      </c>
      <c r="M371" s="12">
        <v>3.73</v>
      </c>
      <c r="N371" s="12">
        <v>50</v>
      </c>
    </row>
    <row r="372" spans="1:14" x14ac:dyDescent="0.25">
      <c r="A372" s="12">
        <v>6.5389999999999997</v>
      </c>
      <c r="B372" s="12">
        <v>0</v>
      </c>
      <c r="C372" s="16">
        <v>18.100000000000001</v>
      </c>
      <c r="D372" s="12">
        <v>1</v>
      </c>
      <c r="E372" s="16">
        <v>0.63100000000000001</v>
      </c>
      <c r="F372" s="12">
        <v>7.016</v>
      </c>
      <c r="G372" s="13">
        <v>97.5</v>
      </c>
      <c r="H372" s="12">
        <v>1.202</v>
      </c>
      <c r="I372" s="12">
        <v>24</v>
      </c>
      <c r="J372" s="12">
        <v>666</v>
      </c>
      <c r="K372" s="12">
        <v>20.2</v>
      </c>
      <c r="L372" s="12">
        <v>392.05</v>
      </c>
      <c r="M372" s="12">
        <v>2.96</v>
      </c>
      <c r="N372" s="12">
        <v>50</v>
      </c>
    </row>
    <row r="373" spans="1:14" x14ac:dyDescent="0.25">
      <c r="A373" s="12">
        <v>9.2319999999999993</v>
      </c>
      <c r="B373" s="12">
        <v>0</v>
      </c>
      <c r="C373" s="16">
        <v>18.100000000000001</v>
      </c>
      <c r="D373" s="12">
        <v>0</v>
      </c>
      <c r="E373" s="16">
        <v>0.63100000000000001</v>
      </c>
      <c r="F373" s="12">
        <v>6.2160000000000002</v>
      </c>
      <c r="G373" s="13">
        <v>100</v>
      </c>
      <c r="H373" s="12">
        <v>1.169</v>
      </c>
      <c r="I373" s="12">
        <v>24</v>
      </c>
      <c r="J373" s="12">
        <v>666</v>
      </c>
      <c r="K373" s="12">
        <v>20.2</v>
      </c>
      <c r="L373" s="12">
        <v>366.15</v>
      </c>
      <c r="M373" s="12">
        <v>9.5299999999999994</v>
      </c>
      <c r="N373" s="12">
        <v>50</v>
      </c>
    </row>
    <row r="374" spans="1:14" x14ac:dyDescent="0.25">
      <c r="A374" s="12">
        <v>8.2669999999999995</v>
      </c>
      <c r="B374" s="12">
        <v>0</v>
      </c>
      <c r="C374" s="16">
        <v>18.100000000000001</v>
      </c>
      <c r="D374" s="12">
        <v>1</v>
      </c>
      <c r="E374" s="16">
        <v>0.66800000000000004</v>
      </c>
      <c r="F374" s="12">
        <v>5.875</v>
      </c>
      <c r="G374" s="13">
        <v>89.6</v>
      </c>
      <c r="H374" s="12">
        <v>1.1299999999999999</v>
      </c>
      <c r="I374" s="12">
        <v>24</v>
      </c>
      <c r="J374" s="12">
        <v>666</v>
      </c>
      <c r="K374" s="12">
        <v>20.2</v>
      </c>
      <c r="L374" s="12">
        <v>347.88</v>
      </c>
      <c r="M374" s="12">
        <v>8.8800000000000008</v>
      </c>
      <c r="N374" s="12">
        <v>50</v>
      </c>
    </row>
    <row r="375" spans="1:14" x14ac:dyDescent="0.25">
      <c r="A375" s="12">
        <v>11.108000000000001</v>
      </c>
      <c r="B375" s="12">
        <v>0</v>
      </c>
      <c r="C375" s="16">
        <v>18.100000000000001</v>
      </c>
      <c r="D375" s="12">
        <v>0</v>
      </c>
      <c r="E375" s="16">
        <v>0.66800000000000004</v>
      </c>
      <c r="F375" s="12">
        <v>4.9059999999999997</v>
      </c>
      <c r="G375" s="13">
        <v>100</v>
      </c>
      <c r="H375" s="12">
        <v>1.1739999999999999</v>
      </c>
      <c r="I375" s="12">
        <v>24</v>
      </c>
      <c r="J375" s="12">
        <v>666</v>
      </c>
      <c r="K375" s="12">
        <v>20.2</v>
      </c>
      <c r="L375" s="12">
        <v>396.9</v>
      </c>
      <c r="M375" s="12">
        <v>34.770000000000003</v>
      </c>
      <c r="N375" s="12">
        <v>13.8</v>
      </c>
    </row>
    <row r="376" spans="1:14" x14ac:dyDescent="0.25">
      <c r="A376" s="12">
        <v>18.498000000000001</v>
      </c>
      <c r="B376" s="12">
        <v>0</v>
      </c>
      <c r="C376" s="16">
        <v>18.100000000000001</v>
      </c>
      <c r="D376" s="12">
        <v>0</v>
      </c>
      <c r="E376" s="16">
        <v>0.66800000000000004</v>
      </c>
      <c r="F376" s="12">
        <v>4.1379999999999999</v>
      </c>
      <c r="G376" s="13">
        <v>100</v>
      </c>
      <c r="H376" s="12">
        <v>1.137</v>
      </c>
      <c r="I376" s="12">
        <v>24</v>
      </c>
      <c r="J376" s="12">
        <v>666</v>
      </c>
      <c r="K376" s="12">
        <v>20.2</v>
      </c>
      <c r="L376" s="12">
        <v>396.9</v>
      </c>
      <c r="M376" s="12">
        <v>37.97</v>
      </c>
      <c r="N376" s="12">
        <v>13.8</v>
      </c>
    </row>
    <row r="377" spans="1:14" x14ac:dyDescent="0.25">
      <c r="A377" s="12">
        <v>19.609000000000002</v>
      </c>
      <c r="B377" s="12">
        <v>0</v>
      </c>
      <c r="C377" s="16">
        <v>18.100000000000001</v>
      </c>
      <c r="D377" s="12">
        <v>0</v>
      </c>
      <c r="E377" s="16">
        <v>0.67100000000000004</v>
      </c>
      <c r="F377" s="12">
        <v>7.3129999999999997</v>
      </c>
      <c r="G377" s="13">
        <v>97.9</v>
      </c>
      <c r="H377" s="12">
        <v>1.3160000000000001</v>
      </c>
      <c r="I377" s="12">
        <v>24</v>
      </c>
      <c r="J377" s="12">
        <v>666</v>
      </c>
      <c r="K377" s="12">
        <v>20.2</v>
      </c>
      <c r="L377" s="12">
        <v>396.9</v>
      </c>
      <c r="M377" s="12">
        <v>13.44</v>
      </c>
      <c r="N377" s="12">
        <v>15</v>
      </c>
    </row>
    <row r="378" spans="1:14" x14ac:dyDescent="0.25">
      <c r="A378" s="12">
        <v>15.288</v>
      </c>
      <c r="B378" s="12">
        <v>0</v>
      </c>
      <c r="C378" s="16">
        <v>18.100000000000001</v>
      </c>
      <c r="D378" s="12">
        <v>0</v>
      </c>
      <c r="E378" s="16">
        <v>0.67100000000000004</v>
      </c>
      <c r="F378" s="12">
        <v>6.649</v>
      </c>
      <c r="G378" s="13">
        <v>93.3</v>
      </c>
      <c r="H378" s="12">
        <v>1.345</v>
      </c>
      <c r="I378" s="12">
        <v>24</v>
      </c>
      <c r="J378" s="12">
        <v>666</v>
      </c>
      <c r="K378" s="12">
        <v>20.2</v>
      </c>
      <c r="L378" s="12">
        <v>363.02</v>
      </c>
      <c r="M378" s="12">
        <v>23.24</v>
      </c>
      <c r="N378" s="12">
        <v>13.9</v>
      </c>
    </row>
    <row r="379" spans="1:14" x14ac:dyDescent="0.25">
      <c r="A379" s="12">
        <v>9.8230000000000004</v>
      </c>
      <c r="B379" s="12">
        <v>0</v>
      </c>
      <c r="C379" s="16">
        <v>18.100000000000001</v>
      </c>
      <c r="D379" s="12">
        <v>0</v>
      </c>
      <c r="E379" s="16">
        <v>0.67100000000000004</v>
      </c>
      <c r="F379" s="12">
        <v>6.7939999999999996</v>
      </c>
      <c r="G379" s="13">
        <v>98.8</v>
      </c>
      <c r="H379" s="12">
        <v>1.3580000000000001</v>
      </c>
      <c r="I379" s="12">
        <v>24</v>
      </c>
      <c r="J379" s="12">
        <v>666</v>
      </c>
      <c r="K379" s="12">
        <v>20.2</v>
      </c>
      <c r="L379" s="12">
        <v>396.9</v>
      </c>
      <c r="M379" s="12">
        <v>21.24</v>
      </c>
      <c r="N379" s="12">
        <v>13.3</v>
      </c>
    </row>
    <row r="380" spans="1:14" x14ac:dyDescent="0.25">
      <c r="A380" s="12">
        <v>23.648</v>
      </c>
      <c r="B380" s="12">
        <v>0</v>
      </c>
      <c r="C380" s="16">
        <v>18.100000000000001</v>
      </c>
      <c r="D380" s="12">
        <v>0</v>
      </c>
      <c r="E380" s="16">
        <v>0.67100000000000004</v>
      </c>
      <c r="F380" s="12">
        <v>6.38</v>
      </c>
      <c r="G380" s="13">
        <v>96.2</v>
      </c>
      <c r="H380" s="12">
        <v>1.3859999999999999</v>
      </c>
      <c r="I380" s="12">
        <v>24</v>
      </c>
      <c r="J380" s="12">
        <v>666</v>
      </c>
      <c r="K380" s="12">
        <v>20.2</v>
      </c>
      <c r="L380" s="12">
        <v>396.9</v>
      </c>
      <c r="M380" s="12">
        <v>23.69</v>
      </c>
      <c r="N380" s="12">
        <v>13.1</v>
      </c>
    </row>
    <row r="381" spans="1:14" x14ac:dyDescent="0.25">
      <c r="A381" s="12">
        <v>17.867000000000001</v>
      </c>
      <c r="B381" s="12">
        <v>0</v>
      </c>
      <c r="C381" s="16">
        <v>18.100000000000001</v>
      </c>
      <c r="D381" s="12">
        <v>0</v>
      </c>
      <c r="E381" s="16">
        <v>0.67100000000000004</v>
      </c>
      <c r="F381" s="12">
        <v>6.2229999999999999</v>
      </c>
      <c r="G381" s="13">
        <v>100</v>
      </c>
      <c r="H381" s="12">
        <v>1.3859999999999999</v>
      </c>
      <c r="I381" s="12">
        <v>24</v>
      </c>
      <c r="J381" s="12">
        <v>666</v>
      </c>
      <c r="K381" s="12">
        <v>20.2</v>
      </c>
      <c r="L381" s="12">
        <v>393.74</v>
      </c>
      <c r="M381" s="12">
        <v>21.78</v>
      </c>
      <c r="N381" s="12">
        <v>10.199999999999999</v>
      </c>
    </row>
    <row r="382" spans="1:14" x14ac:dyDescent="0.25">
      <c r="A382" s="12">
        <v>88.975999999999999</v>
      </c>
      <c r="B382" s="12">
        <v>0</v>
      </c>
      <c r="C382" s="16">
        <v>18.100000000000001</v>
      </c>
      <c r="D382" s="12">
        <v>0</v>
      </c>
      <c r="E382" s="16">
        <v>0.67100000000000004</v>
      </c>
      <c r="F382" s="12">
        <v>6.968</v>
      </c>
      <c r="G382" s="13">
        <v>91.9</v>
      </c>
      <c r="H382" s="12">
        <v>1.4159999999999999</v>
      </c>
      <c r="I382" s="12">
        <v>24</v>
      </c>
      <c r="J382" s="12">
        <v>666</v>
      </c>
      <c r="K382" s="12">
        <v>20.2</v>
      </c>
      <c r="L382" s="12">
        <v>396.9</v>
      </c>
      <c r="M382" s="12">
        <v>17.21</v>
      </c>
      <c r="N382" s="12">
        <v>10.4</v>
      </c>
    </row>
    <row r="383" spans="1:14" x14ac:dyDescent="0.25">
      <c r="A383" s="12">
        <v>15.874000000000001</v>
      </c>
      <c r="B383" s="12">
        <v>0</v>
      </c>
      <c r="C383" s="16">
        <v>18.100000000000001</v>
      </c>
      <c r="D383" s="12">
        <v>0</v>
      </c>
      <c r="E383" s="16">
        <v>0.67100000000000004</v>
      </c>
      <c r="F383" s="12">
        <v>6.5449999999999999</v>
      </c>
      <c r="G383" s="13">
        <v>99.1</v>
      </c>
      <c r="H383" s="12">
        <v>1.5189999999999999</v>
      </c>
      <c r="I383" s="12">
        <v>24</v>
      </c>
      <c r="J383" s="12">
        <v>666</v>
      </c>
      <c r="K383" s="12">
        <v>20.2</v>
      </c>
      <c r="L383" s="12">
        <v>396.9</v>
      </c>
      <c r="M383" s="12">
        <v>21.08</v>
      </c>
      <c r="N383" s="12">
        <v>10.9</v>
      </c>
    </row>
    <row r="384" spans="1:14" x14ac:dyDescent="0.25">
      <c r="A384" s="12">
        <v>9.1869999999999994</v>
      </c>
      <c r="B384" s="12">
        <v>0</v>
      </c>
      <c r="C384" s="16">
        <v>18.100000000000001</v>
      </c>
      <c r="D384" s="12">
        <v>0</v>
      </c>
      <c r="E384" s="16">
        <v>0.7</v>
      </c>
      <c r="F384" s="12">
        <v>5.5359999999999996</v>
      </c>
      <c r="G384" s="13">
        <v>100</v>
      </c>
      <c r="H384" s="12">
        <v>1.58</v>
      </c>
      <c r="I384" s="12">
        <v>24</v>
      </c>
      <c r="J384" s="12">
        <v>666</v>
      </c>
      <c r="K384" s="12">
        <v>20.2</v>
      </c>
      <c r="L384" s="12">
        <v>396.9</v>
      </c>
      <c r="M384" s="12">
        <v>23.6</v>
      </c>
      <c r="N384" s="12">
        <v>11.3</v>
      </c>
    </row>
    <row r="385" spans="1:14" x14ac:dyDescent="0.25">
      <c r="A385" s="12">
        <v>7.992</v>
      </c>
      <c r="B385" s="12">
        <v>0</v>
      </c>
      <c r="C385" s="16">
        <v>18.100000000000001</v>
      </c>
      <c r="D385" s="12">
        <v>0</v>
      </c>
      <c r="E385" s="16">
        <v>0.7</v>
      </c>
      <c r="F385" s="12">
        <v>5.52</v>
      </c>
      <c r="G385" s="13">
        <v>100</v>
      </c>
      <c r="H385" s="12">
        <v>1.5329999999999999</v>
      </c>
      <c r="I385" s="12">
        <v>24</v>
      </c>
      <c r="J385" s="12">
        <v>666</v>
      </c>
      <c r="K385" s="12">
        <v>20.2</v>
      </c>
      <c r="L385" s="12">
        <v>396.9</v>
      </c>
      <c r="M385" s="12">
        <v>24.56</v>
      </c>
      <c r="N385" s="12">
        <v>12.3</v>
      </c>
    </row>
    <row r="386" spans="1:14" x14ac:dyDescent="0.25">
      <c r="A386" s="12">
        <v>20.085000000000001</v>
      </c>
      <c r="B386" s="12">
        <v>0</v>
      </c>
      <c r="C386" s="16">
        <v>18.100000000000001</v>
      </c>
      <c r="D386" s="12">
        <v>0</v>
      </c>
      <c r="E386" s="16">
        <v>0.7</v>
      </c>
      <c r="F386" s="12">
        <v>4.3680000000000003</v>
      </c>
      <c r="G386" s="13">
        <v>91.2</v>
      </c>
      <c r="H386" s="12">
        <v>1.4390000000000001</v>
      </c>
      <c r="I386" s="12">
        <v>24</v>
      </c>
      <c r="J386" s="12">
        <v>666</v>
      </c>
      <c r="K386" s="12">
        <v>20.2</v>
      </c>
      <c r="L386" s="12">
        <v>285.83</v>
      </c>
      <c r="M386" s="12">
        <v>30.63</v>
      </c>
      <c r="N386" s="12">
        <v>8.8000000000000007</v>
      </c>
    </row>
    <row r="387" spans="1:14" x14ac:dyDescent="0.25">
      <c r="A387" s="12">
        <v>16.812000000000001</v>
      </c>
      <c r="B387" s="12">
        <v>0</v>
      </c>
      <c r="C387" s="16">
        <v>18.100000000000001</v>
      </c>
      <c r="D387" s="12">
        <v>0</v>
      </c>
      <c r="E387" s="16">
        <v>0.7</v>
      </c>
      <c r="F387" s="12">
        <v>5.2770000000000001</v>
      </c>
      <c r="G387" s="13">
        <v>98.1</v>
      </c>
      <c r="H387" s="12">
        <v>1.4259999999999999</v>
      </c>
      <c r="I387" s="12">
        <v>24</v>
      </c>
      <c r="J387" s="12">
        <v>666</v>
      </c>
      <c r="K387" s="12">
        <v>20.2</v>
      </c>
      <c r="L387" s="12">
        <v>396.9</v>
      </c>
      <c r="M387" s="12">
        <v>30.81</v>
      </c>
      <c r="N387" s="12">
        <v>7.2</v>
      </c>
    </row>
    <row r="388" spans="1:14" x14ac:dyDescent="0.25">
      <c r="A388" s="12">
        <v>24.393999999999998</v>
      </c>
      <c r="B388" s="12">
        <v>0</v>
      </c>
      <c r="C388" s="16">
        <v>18.100000000000001</v>
      </c>
      <c r="D388" s="12">
        <v>0</v>
      </c>
      <c r="E388" s="16">
        <v>0.7</v>
      </c>
      <c r="F388" s="12">
        <v>4.6520000000000001</v>
      </c>
      <c r="G388" s="13">
        <v>100</v>
      </c>
      <c r="H388" s="12">
        <v>1.4670000000000001</v>
      </c>
      <c r="I388" s="12">
        <v>24</v>
      </c>
      <c r="J388" s="12">
        <v>666</v>
      </c>
      <c r="K388" s="12">
        <v>20.2</v>
      </c>
      <c r="L388" s="12">
        <v>396.9</v>
      </c>
      <c r="M388" s="12">
        <v>28.28</v>
      </c>
      <c r="N388" s="12">
        <v>10.5</v>
      </c>
    </row>
    <row r="389" spans="1:14" x14ac:dyDescent="0.25">
      <c r="A389" s="12">
        <v>22.597000000000001</v>
      </c>
      <c r="B389" s="12">
        <v>0</v>
      </c>
      <c r="C389" s="16">
        <v>18.100000000000001</v>
      </c>
      <c r="D389" s="12">
        <v>0</v>
      </c>
      <c r="E389" s="16">
        <v>0.7</v>
      </c>
      <c r="F389" s="12">
        <v>5</v>
      </c>
      <c r="G389" s="13">
        <v>89.5</v>
      </c>
      <c r="H389" s="12">
        <v>1.518</v>
      </c>
      <c r="I389" s="12">
        <v>24</v>
      </c>
      <c r="J389" s="12">
        <v>666</v>
      </c>
      <c r="K389" s="12">
        <v>20.2</v>
      </c>
      <c r="L389" s="12">
        <v>396.9</v>
      </c>
      <c r="M389" s="12">
        <v>31.99</v>
      </c>
      <c r="N389" s="12">
        <v>7.4</v>
      </c>
    </row>
    <row r="390" spans="1:14" x14ac:dyDescent="0.25">
      <c r="A390" s="12">
        <v>14.334</v>
      </c>
      <c r="B390" s="12">
        <v>0</v>
      </c>
      <c r="C390" s="16">
        <v>18.100000000000001</v>
      </c>
      <c r="D390" s="12">
        <v>0</v>
      </c>
      <c r="E390" s="16">
        <v>0.7</v>
      </c>
      <c r="F390" s="12">
        <v>4.88</v>
      </c>
      <c r="G390" s="13">
        <v>100</v>
      </c>
      <c r="H390" s="12">
        <v>1.589</v>
      </c>
      <c r="I390" s="12">
        <v>24</v>
      </c>
      <c r="J390" s="12">
        <v>666</v>
      </c>
      <c r="K390" s="12">
        <v>20.2</v>
      </c>
      <c r="L390" s="12">
        <v>372.92</v>
      </c>
      <c r="M390" s="12">
        <v>30.62</v>
      </c>
      <c r="N390" s="12">
        <v>10.199999999999999</v>
      </c>
    </row>
    <row r="391" spans="1:14" x14ac:dyDescent="0.25">
      <c r="A391" s="12">
        <v>8.1519999999999992</v>
      </c>
      <c r="B391" s="12">
        <v>0</v>
      </c>
      <c r="C391" s="16">
        <v>18.100000000000001</v>
      </c>
      <c r="D391" s="12">
        <v>0</v>
      </c>
      <c r="E391" s="16">
        <v>0.7</v>
      </c>
      <c r="F391" s="12">
        <v>5.39</v>
      </c>
      <c r="G391" s="13">
        <v>98.9</v>
      </c>
      <c r="H391" s="12">
        <v>1.728</v>
      </c>
      <c r="I391" s="12">
        <v>24</v>
      </c>
      <c r="J391" s="12">
        <v>666</v>
      </c>
      <c r="K391" s="12">
        <v>20.2</v>
      </c>
      <c r="L391" s="12">
        <v>396.9</v>
      </c>
      <c r="M391" s="12">
        <v>20.85</v>
      </c>
      <c r="N391" s="12">
        <v>11.5</v>
      </c>
    </row>
    <row r="392" spans="1:14" x14ac:dyDescent="0.25">
      <c r="A392" s="12">
        <v>6.9619999999999997</v>
      </c>
      <c r="B392" s="12">
        <v>0</v>
      </c>
      <c r="C392" s="16">
        <v>18.100000000000001</v>
      </c>
      <c r="D392" s="12">
        <v>0</v>
      </c>
      <c r="E392" s="16">
        <v>0.7</v>
      </c>
      <c r="F392" s="12">
        <v>5.7130000000000001</v>
      </c>
      <c r="G392" s="13">
        <v>97</v>
      </c>
      <c r="H392" s="12">
        <v>1.9259999999999999</v>
      </c>
      <c r="I392" s="12">
        <v>24</v>
      </c>
      <c r="J392" s="12">
        <v>666</v>
      </c>
      <c r="K392" s="12">
        <v>20.2</v>
      </c>
      <c r="L392" s="12">
        <v>394.43</v>
      </c>
      <c r="M392" s="12">
        <v>17.11</v>
      </c>
      <c r="N392" s="12">
        <v>15.1</v>
      </c>
    </row>
    <row r="393" spans="1:14" x14ac:dyDescent="0.25">
      <c r="A393" s="12">
        <v>5.2930000000000001</v>
      </c>
      <c r="B393" s="12">
        <v>0</v>
      </c>
      <c r="C393" s="16">
        <v>18.100000000000001</v>
      </c>
      <c r="D393" s="12">
        <v>0</v>
      </c>
      <c r="E393" s="16">
        <v>0.7</v>
      </c>
      <c r="F393" s="12">
        <v>6.0510000000000002</v>
      </c>
      <c r="G393" s="13">
        <v>82.5</v>
      </c>
      <c r="H393" s="12">
        <v>2.1680000000000001</v>
      </c>
      <c r="I393" s="12">
        <v>24</v>
      </c>
      <c r="J393" s="12">
        <v>666</v>
      </c>
      <c r="K393" s="12">
        <v>20.2</v>
      </c>
      <c r="L393" s="12">
        <v>378.38</v>
      </c>
      <c r="M393" s="12">
        <v>18.760000000000002</v>
      </c>
      <c r="N393" s="12">
        <v>23.2</v>
      </c>
    </row>
    <row r="394" spans="1:14" x14ac:dyDescent="0.25">
      <c r="A394" s="12">
        <v>11.577999999999999</v>
      </c>
      <c r="B394" s="12">
        <v>0</v>
      </c>
      <c r="C394" s="16">
        <v>18.100000000000001</v>
      </c>
      <c r="D394" s="12">
        <v>0</v>
      </c>
      <c r="E394" s="16">
        <v>0.7</v>
      </c>
      <c r="F394" s="12">
        <v>5.0359999999999996</v>
      </c>
      <c r="G394" s="13">
        <v>97</v>
      </c>
      <c r="H394" s="12">
        <v>1.77</v>
      </c>
      <c r="I394" s="12">
        <v>24</v>
      </c>
      <c r="J394" s="12">
        <v>666</v>
      </c>
      <c r="K394" s="12">
        <v>20.2</v>
      </c>
      <c r="L394" s="12">
        <v>396.9</v>
      </c>
      <c r="M394" s="12">
        <v>25.68</v>
      </c>
      <c r="N394" s="12">
        <v>9.6999999999999993</v>
      </c>
    </row>
    <row r="395" spans="1:14" x14ac:dyDescent="0.25">
      <c r="A395" s="12">
        <v>8.6449999999999996</v>
      </c>
      <c r="B395" s="12">
        <v>0</v>
      </c>
      <c r="C395" s="16">
        <v>18.100000000000001</v>
      </c>
      <c r="D395" s="12">
        <v>0</v>
      </c>
      <c r="E395" s="16">
        <v>0.69299999999999995</v>
      </c>
      <c r="F395" s="12">
        <v>6.1929999999999996</v>
      </c>
      <c r="G395" s="13">
        <v>92.6</v>
      </c>
      <c r="H395" s="12">
        <v>1.7909999999999999</v>
      </c>
      <c r="I395" s="12">
        <v>24</v>
      </c>
      <c r="J395" s="12">
        <v>666</v>
      </c>
      <c r="K395" s="12">
        <v>20.2</v>
      </c>
      <c r="L395" s="12">
        <v>396.9</v>
      </c>
      <c r="M395" s="12">
        <v>15.17</v>
      </c>
      <c r="N395" s="12">
        <v>13.8</v>
      </c>
    </row>
    <row r="396" spans="1:14" x14ac:dyDescent="0.25">
      <c r="A396" s="12">
        <v>13.36</v>
      </c>
      <c r="B396" s="12">
        <v>0</v>
      </c>
      <c r="C396" s="16">
        <v>18.100000000000001</v>
      </c>
      <c r="D396" s="12">
        <v>0</v>
      </c>
      <c r="E396" s="16">
        <v>0.69299999999999995</v>
      </c>
      <c r="F396" s="12">
        <v>5.8869999999999996</v>
      </c>
      <c r="G396" s="13">
        <v>94.7</v>
      </c>
      <c r="H396" s="12">
        <v>1.782</v>
      </c>
      <c r="I396" s="12">
        <v>24</v>
      </c>
      <c r="J396" s="12">
        <v>666</v>
      </c>
      <c r="K396" s="12">
        <v>20.2</v>
      </c>
      <c r="L396" s="12">
        <v>396.9</v>
      </c>
      <c r="M396" s="12">
        <v>16.350000000000001</v>
      </c>
      <c r="N396" s="12">
        <v>12.7</v>
      </c>
    </row>
    <row r="397" spans="1:14" x14ac:dyDescent="0.25">
      <c r="A397" s="12">
        <v>8.7170000000000005</v>
      </c>
      <c r="B397" s="12">
        <v>0</v>
      </c>
      <c r="C397" s="16">
        <v>18.100000000000001</v>
      </c>
      <c r="D397" s="12">
        <v>0</v>
      </c>
      <c r="E397" s="16">
        <v>0.69299999999999995</v>
      </c>
      <c r="F397" s="12">
        <v>6.4710000000000001</v>
      </c>
      <c r="G397" s="13">
        <v>98.8</v>
      </c>
      <c r="H397" s="12">
        <v>1.726</v>
      </c>
      <c r="I397" s="12">
        <v>24</v>
      </c>
      <c r="J397" s="12">
        <v>666</v>
      </c>
      <c r="K397" s="12">
        <v>20.2</v>
      </c>
      <c r="L397" s="12">
        <v>391.98</v>
      </c>
      <c r="M397" s="12">
        <v>17.12</v>
      </c>
      <c r="N397" s="12">
        <v>13.1</v>
      </c>
    </row>
    <row r="398" spans="1:14" x14ac:dyDescent="0.25">
      <c r="A398" s="12">
        <v>5.8719999999999999</v>
      </c>
      <c r="B398" s="12">
        <v>0</v>
      </c>
      <c r="C398" s="16">
        <v>18.100000000000001</v>
      </c>
      <c r="D398" s="12">
        <v>0</v>
      </c>
      <c r="E398" s="16">
        <v>0.69299999999999995</v>
      </c>
      <c r="F398" s="12">
        <v>6.4050000000000002</v>
      </c>
      <c r="G398" s="13">
        <v>96</v>
      </c>
      <c r="H398" s="12">
        <v>1.677</v>
      </c>
      <c r="I398" s="12">
        <v>24</v>
      </c>
      <c r="J398" s="12">
        <v>666</v>
      </c>
      <c r="K398" s="12">
        <v>20.2</v>
      </c>
      <c r="L398" s="12">
        <v>396.9</v>
      </c>
      <c r="M398" s="12">
        <v>19.37</v>
      </c>
      <c r="N398" s="12">
        <v>12.5</v>
      </c>
    </row>
    <row r="399" spans="1:14" x14ac:dyDescent="0.25">
      <c r="A399" s="12">
        <v>7.6719999999999997</v>
      </c>
      <c r="B399" s="12">
        <v>0</v>
      </c>
      <c r="C399" s="16">
        <v>18.100000000000001</v>
      </c>
      <c r="D399" s="12">
        <v>0</v>
      </c>
      <c r="E399" s="16">
        <v>0.69299999999999995</v>
      </c>
      <c r="F399" s="12">
        <v>5.7469999999999999</v>
      </c>
      <c r="G399" s="13">
        <v>98.9</v>
      </c>
      <c r="H399" s="12">
        <v>1.633</v>
      </c>
      <c r="I399" s="12">
        <v>24</v>
      </c>
      <c r="J399" s="12">
        <v>666</v>
      </c>
      <c r="K399" s="12">
        <v>20.2</v>
      </c>
      <c r="L399" s="12">
        <v>393.1</v>
      </c>
      <c r="M399" s="12">
        <v>19.920000000000002</v>
      </c>
      <c r="N399" s="12">
        <v>8.5</v>
      </c>
    </row>
    <row r="400" spans="1:14" x14ac:dyDescent="0.25">
      <c r="A400" s="12">
        <v>38.351999999999997</v>
      </c>
      <c r="B400" s="12">
        <v>0</v>
      </c>
      <c r="C400" s="16">
        <v>18.100000000000001</v>
      </c>
      <c r="D400" s="12">
        <v>0</v>
      </c>
      <c r="E400" s="16">
        <v>0.69299999999999995</v>
      </c>
      <c r="F400" s="12">
        <v>5.4530000000000003</v>
      </c>
      <c r="G400" s="13">
        <v>100</v>
      </c>
      <c r="H400" s="12">
        <v>1.49</v>
      </c>
      <c r="I400" s="12">
        <v>24</v>
      </c>
      <c r="J400" s="12">
        <v>666</v>
      </c>
      <c r="K400" s="12">
        <v>20.2</v>
      </c>
      <c r="L400" s="12">
        <v>396.9</v>
      </c>
      <c r="M400" s="12">
        <v>30.59</v>
      </c>
      <c r="N400" s="12">
        <v>5</v>
      </c>
    </row>
    <row r="401" spans="1:14" x14ac:dyDescent="0.25">
      <c r="A401" s="12">
        <v>9.9169999999999998</v>
      </c>
      <c r="B401" s="12">
        <v>0</v>
      </c>
      <c r="C401" s="16">
        <v>18.100000000000001</v>
      </c>
      <c r="D401" s="12">
        <v>0</v>
      </c>
      <c r="E401" s="16">
        <v>0.69299999999999995</v>
      </c>
      <c r="F401" s="12">
        <v>5.8520000000000003</v>
      </c>
      <c r="G401" s="13">
        <v>77.8</v>
      </c>
      <c r="H401" s="12">
        <v>1.5</v>
      </c>
      <c r="I401" s="12">
        <v>24</v>
      </c>
      <c r="J401" s="12">
        <v>666</v>
      </c>
      <c r="K401" s="12">
        <v>20.2</v>
      </c>
      <c r="L401" s="12">
        <v>338.16</v>
      </c>
      <c r="M401" s="12">
        <v>29.97</v>
      </c>
      <c r="N401" s="12">
        <v>6.3</v>
      </c>
    </row>
    <row r="402" spans="1:14" x14ac:dyDescent="0.25">
      <c r="A402" s="12">
        <v>25.045999999999999</v>
      </c>
      <c r="B402" s="12">
        <v>0</v>
      </c>
      <c r="C402" s="16">
        <v>18.100000000000001</v>
      </c>
      <c r="D402" s="12">
        <v>0</v>
      </c>
      <c r="E402" s="16">
        <v>0.69299999999999995</v>
      </c>
      <c r="F402" s="12">
        <v>5.9870000000000001</v>
      </c>
      <c r="G402" s="13">
        <v>100</v>
      </c>
      <c r="H402" s="12">
        <v>1.589</v>
      </c>
      <c r="I402" s="12">
        <v>24</v>
      </c>
      <c r="J402" s="12">
        <v>666</v>
      </c>
      <c r="K402" s="12">
        <v>20.2</v>
      </c>
      <c r="L402" s="12">
        <v>396.9</v>
      </c>
      <c r="M402" s="12">
        <v>26.77</v>
      </c>
      <c r="N402" s="12">
        <v>5.6</v>
      </c>
    </row>
    <row r="403" spans="1:14" x14ac:dyDescent="0.25">
      <c r="A403" s="12">
        <v>14.236000000000001</v>
      </c>
      <c r="B403" s="12">
        <v>0</v>
      </c>
      <c r="C403" s="16">
        <v>18.100000000000001</v>
      </c>
      <c r="D403" s="12">
        <v>0</v>
      </c>
      <c r="E403" s="16">
        <v>0.69299999999999995</v>
      </c>
      <c r="F403" s="12">
        <v>6.343</v>
      </c>
      <c r="G403" s="13">
        <v>100</v>
      </c>
      <c r="H403" s="12">
        <v>1.5740000000000001</v>
      </c>
      <c r="I403" s="12">
        <v>24</v>
      </c>
      <c r="J403" s="12">
        <v>666</v>
      </c>
      <c r="K403" s="12">
        <v>20.2</v>
      </c>
      <c r="L403" s="12">
        <v>396.9</v>
      </c>
      <c r="M403" s="12">
        <v>20.32</v>
      </c>
      <c r="N403" s="12">
        <v>7.2</v>
      </c>
    </row>
    <row r="404" spans="1:14" x14ac:dyDescent="0.25">
      <c r="A404" s="12">
        <v>9.5960000000000001</v>
      </c>
      <c r="B404" s="12">
        <v>0</v>
      </c>
      <c r="C404" s="16">
        <v>18.100000000000001</v>
      </c>
      <c r="D404" s="12">
        <v>0</v>
      </c>
      <c r="E404" s="16">
        <v>0.69299999999999995</v>
      </c>
      <c r="F404" s="12">
        <v>6.4039999999999999</v>
      </c>
      <c r="G404" s="13">
        <v>100</v>
      </c>
      <c r="H404" s="12">
        <v>1.639</v>
      </c>
      <c r="I404" s="12">
        <v>24</v>
      </c>
      <c r="J404" s="12">
        <v>666</v>
      </c>
      <c r="K404" s="12">
        <v>20.2</v>
      </c>
      <c r="L404" s="12">
        <v>376.11</v>
      </c>
      <c r="M404" s="12">
        <v>20.309999999999999</v>
      </c>
      <c r="N404" s="12">
        <v>12.1</v>
      </c>
    </row>
    <row r="405" spans="1:14" x14ac:dyDescent="0.25">
      <c r="A405" s="12">
        <v>24.802</v>
      </c>
      <c r="B405" s="12">
        <v>0</v>
      </c>
      <c r="C405" s="16">
        <v>18.100000000000001</v>
      </c>
      <c r="D405" s="12">
        <v>0</v>
      </c>
      <c r="E405" s="16">
        <v>0.69299999999999995</v>
      </c>
      <c r="F405" s="12">
        <v>5.3490000000000002</v>
      </c>
      <c r="G405" s="13">
        <v>96</v>
      </c>
      <c r="H405" s="12">
        <v>1.7030000000000001</v>
      </c>
      <c r="I405" s="12">
        <v>24</v>
      </c>
      <c r="J405" s="12">
        <v>666</v>
      </c>
      <c r="K405" s="12">
        <v>20.2</v>
      </c>
      <c r="L405" s="12">
        <v>396.9</v>
      </c>
      <c r="M405" s="12">
        <v>19.77</v>
      </c>
      <c r="N405" s="12">
        <v>8.3000000000000007</v>
      </c>
    </row>
    <row r="406" spans="1:14" x14ac:dyDescent="0.25">
      <c r="A406" s="12">
        <v>41.529000000000003</v>
      </c>
      <c r="B406" s="12">
        <v>0</v>
      </c>
      <c r="C406" s="16">
        <v>18.100000000000001</v>
      </c>
      <c r="D406" s="12">
        <v>0</v>
      </c>
      <c r="E406" s="16">
        <v>0.69299999999999995</v>
      </c>
      <c r="F406" s="12">
        <v>5.5309999999999997</v>
      </c>
      <c r="G406" s="13">
        <v>85.4</v>
      </c>
      <c r="H406" s="12">
        <v>1.607</v>
      </c>
      <c r="I406" s="12">
        <v>24</v>
      </c>
      <c r="J406" s="12">
        <v>666</v>
      </c>
      <c r="K406" s="12">
        <v>20.2</v>
      </c>
      <c r="L406" s="12">
        <v>329.46</v>
      </c>
      <c r="M406" s="12">
        <v>27.38</v>
      </c>
      <c r="N406" s="12">
        <v>8.5</v>
      </c>
    </row>
    <row r="407" spans="1:14" x14ac:dyDescent="0.25">
      <c r="A407" s="12">
        <v>67.921000000000006</v>
      </c>
      <c r="B407" s="12">
        <v>0</v>
      </c>
      <c r="C407" s="16">
        <v>18.100000000000001</v>
      </c>
      <c r="D407" s="12">
        <v>0</v>
      </c>
      <c r="E407" s="16">
        <v>0.69299999999999995</v>
      </c>
      <c r="F407" s="12">
        <v>5.6829999999999998</v>
      </c>
      <c r="G407" s="13">
        <v>100</v>
      </c>
      <c r="H407" s="12">
        <v>1.425</v>
      </c>
      <c r="I407" s="12">
        <v>24</v>
      </c>
      <c r="J407" s="12">
        <v>666</v>
      </c>
      <c r="K407" s="12">
        <v>20.2</v>
      </c>
      <c r="L407" s="12">
        <v>384.97</v>
      </c>
      <c r="M407" s="12">
        <v>22.98</v>
      </c>
      <c r="N407" s="12">
        <v>5</v>
      </c>
    </row>
    <row r="408" spans="1:14" x14ac:dyDescent="0.25">
      <c r="A408" s="12">
        <v>20.716000000000001</v>
      </c>
      <c r="B408" s="12">
        <v>0</v>
      </c>
      <c r="C408" s="16">
        <v>18.100000000000001</v>
      </c>
      <c r="D408" s="12">
        <v>0</v>
      </c>
      <c r="E408" s="16">
        <v>0.65900000000000003</v>
      </c>
      <c r="F408" s="12">
        <v>4.1379999999999999</v>
      </c>
      <c r="G408" s="13">
        <v>100</v>
      </c>
      <c r="H408" s="12">
        <v>1.1779999999999999</v>
      </c>
      <c r="I408" s="12">
        <v>24</v>
      </c>
      <c r="J408" s="12">
        <v>666</v>
      </c>
      <c r="K408" s="12">
        <v>20.2</v>
      </c>
      <c r="L408" s="12">
        <v>370.22</v>
      </c>
      <c r="M408" s="12">
        <v>23.34</v>
      </c>
      <c r="N408" s="12">
        <v>11.9</v>
      </c>
    </row>
    <row r="409" spans="1:14" x14ac:dyDescent="0.25">
      <c r="A409" s="12">
        <v>11.951000000000001</v>
      </c>
      <c r="B409" s="12">
        <v>0</v>
      </c>
      <c r="C409" s="16">
        <v>18.100000000000001</v>
      </c>
      <c r="D409" s="12">
        <v>0</v>
      </c>
      <c r="E409" s="16">
        <v>0.65900000000000003</v>
      </c>
      <c r="F409" s="12">
        <v>5.6079999999999997</v>
      </c>
      <c r="G409" s="13">
        <v>100</v>
      </c>
      <c r="H409" s="12">
        <v>1.2849999999999999</v>
      </c>
      <c r="I409" s="12">
        <v>24</v>
      </c>
      <c r="J409" s="12">
        <v>666</v>
      </c>
      <c r="K409" s="12">
        <v>20.2</v>
      </c>
      <c r="L409" s="12">
        <v>332.09</v>
      </c>
      <c r="M409" s="12">
        <v>12.13</v>
      </c>
      <c r="N409" s="12">
        <v>27.9</v>
      </c>
    </row>
    <row r="410" spans="1:14" x14ac:dyDescent="0.25">
      <c r="A410" s="12">
        <v>7.4039999999999999</v>
      </c>
      <c r="B410" s="12">
        <v>0</v>
      </c>
      <c r="C410" s="16">
        <v>18.100000000000001</v>
      </c>
      <c r="D410" s="12">
        <v>0</v>
      </c>
      <c r="E410" s="16">
        <v>0.59699999999999998</v>
      </c>
      <c r="F410" s="12">
        <v>5.617</v>
      </c>
      <c r="G410" s="13">
        <v>97.9</v>
      </c>
      <c r="H410" s="12">
        <v>1.4550000000000001</v>
      </c>
      <c r="I410" s="12">
        <v>24</v>
      </c>
      <c r="J410" s="12">
        <v>666</v>
      </c>
      <c r="K410" s="12">
        <v>20.2</v>
      </c>
      <c r="L410" s="12">
        <v>314.64</v>
      </c>
      <c r="M410" s="12">
        <v>26.4</v>
      </c>
      <c r="N410" s="12">
        <v>17.2</v>
      </c>
    </row>
    <row r="411" spans="1:14" x14ac:dyDescent="0.25">
      <c r="A411" s="12">
        <v>14.438000000000001</v>
      </c>
      <c r="B411" s="12">
        <v>0</v>
      </c>
      <c r="C411" s="16">
        <v>18.100000000000001</v>
      </c>
      <c r="D411" s="12">
        <v>0</v>
      </c>
      <c r="E411" s="16">
        <v>0.59699999999999998</v>
      </c>
      <c r="F411" s="12">
        <v>6.8520000000000003</v>
      </c>
      <c r="G411" s="13">
        <v>100</v>
      </c>
      <c r="H411" s="12">
        <v>1.4650000000000001</v>
      </c>
      <c r="I411" s="12">
        <v>24</v>
      </c>
      <c r="J411" s="12">
        <v>666</v>
      </c>
      <c r="K411" s="12">
        <v>20.2</v>
      </c>
      <c r="L411" s="12">
        <v>179.36</v>
      </c>
      <c r="M411" s="12">
        <v>19.78</v>
      </c>
      <c r="N411" s="12">
        <v>27.5</v>
      </c>
    </row>
    <row r="412" spans="1:14" x14ac:dyDescent="0.25">
      <c r="A412" s="12">
        <v>51.136000000000003</v>
      </c>
      <c r="B412" s="12">
        <v>0</v>
      </c>
      <c r="C412" s="16">
        <v>18.100000000000001</v>
      </c>
      <c r="D412" s="12">
        <v>0</v>
      </c>
      <c r="E412" s="16">
        <v>0.59699999999999998</v>
      </c>
      <c r="F412" s="12">
        <v>5.7569999999999997</v>
      </c>
      <c r="G412" s="13">
        <v>100</v>
      </c>
      <c r="H412" s="12">
        <v>1.413</v>
      </c>
      <c r="I412" s="12">
        <v>24</v>
      </c>
      <c r="J412" s="12">
        <v>666</v>
      </c>
      <c r="K412" s="12">
        <v>20.2</v>
      </c>
      <c r="L412" s="12">
        <v>2.6</v>
      </c>
      <c r="M412" s="12">
        <v>10.11</v>
      </c>
      <c r="N412" s="12">
        <v>15</v>
      </c>
    </row>
    <row r="413" spans="1:14" x14ac:dyDescent="0.25">
      <c r="A413" s="12">
        <v>14.051</v>
      </c>
      <c r="B413" s="12">
        <v>0</v>
      </c>
      <c r="C413" s="16">
        <v>18.100000000000001</v>
      </c>
      <c r="D413" s="12">
        <v>0</v>
      </c>
      <c r="E413" s="16">
        <v>0.59699999999999998</v>
      </c>
      <c r="F413" s="12">
        <v>6.657</v>
      </c>
      <c r="G413" s="13">
        <v>100</v>
      </c>
      <c r="H413" s="12">
        <v>1.528</v>
      </c>
      <c r="I413" s="12">
        <v>24</v>
      </c>
      <c r="J413" s="12">
        <v>666</v>
      </c>
      <c r="K413" s="12">
        <v>20.2</v>
      </c>
      <c r="L413" s="12">
        <v>35.049999999999997</v>
      </c>
      <c r="M413" s="12">
        <v>21.22</v>
      </c>
      <c r="N413" s="12">
        <v>17.2</v>
      </c>
    </row>
    <row r="414" spans="1:14" x14ac:dyDescent="0.25">
      <c r="A414" s="12">
        <v>18.811</v>
      </c>
      <c r="B414" s="12">
        <v>0</v>
      </c>
      <c r="C414" s="16">
        <v>18.100000000000001</v>
      </c>
      <c r="D414" s="12">
        <v>0</v>
      </c>
      <c r="E414" s="16">
        <v>0.59699999999999998</v>
      </c>
      <c r="F414" s="12">
        <v>4.6280000000000001</v>
      </c>
      <c r="G414" s="13">
        <v>100</v>
      </c>
      <c r="H414" s="12">
        <v>1.554</v>
      </c>
      <c r="I414" s="12">
        <v>24</v>
      </c>
      <c r="J414" s="12">
        <v>666</v>
      </c>
      <c r="K414" s="12">
        <v>20.2</v>
      </c>
      <c r="L414" s="12">
        <v>28.79</v>
      </c>
      <c r="M414" s="12">
        <v>34.369999999999997</v>
      </c>
      <c r="N414" s="12">
        <v>17.899999999999999</v>
      </c>
    </row>
    <row r="415" spans="1:14" x14ac:dyDescent="0.25">
      <c r="A415" s="12">
        <v>28.655999999999999</v>
      </c>
      <c r="B415" s="12">
        <v>0</v>
      </c>
      <c r="C415" s="16">
        <v>18.100000000000001</v>
      </c>
      <c r="D415" s="12">
        <v>0</v>
      </c>
      <c r="E415" s="16">
        <v>0.59699999999999998</v>
      </c>
      <c r="F415" s="12">
        <v>5.1550000000000002</v>
      </c>
      <c r="G415" s="13">
        <v>100</v>
      </c>
      <c r="H415" s="12">
        <v>1.589</v>
      </c>
      <c r="I415" s="12">
        <v>24</v>
      </c>
      <c r="J415" s="12">
        <v>666</v>
      </c>
      <c r="K415" s="12">
        <v>20.2</v>
      </c>
      <c r="L415" s="12">
        <v>210.97</v>
      </c>
      <c r="M415" s="12">
        <v>20.079999999999998</v>
      </c>
      <c r="N415" s="12">
        <v>16.3</v>
      </c>
    </row>
    <row r="416" spans="1:14" x14ac:dyDescent="0.25">
      <c r="A416" s="12">
        <v>45.746000000000002</v>
      </c>
      <c r="B416" s="12">
        <v>0</v>
      </c>
      <c r="C416" s="16">
        <v>18.100000000000001</v>
      </c>
      <c r="D416" s="12">
        <v>0</v>
      </c>
      <c r="E416" s="16">
        <v>0.69299999999999995</v>
      </c>
      <c r="F416" s="12">
        <v>4.5190000000000001</v>
      </c>
      <c r="G416" s="13">
        <v>100</v>
      </c>
      <c r="H416" s="12">
        <v>1.6579999999999999</v>
      </c>
      <c r="I416" s="12">
        <v>24</v>
      </c>
      <c r="J416" s="12">
        <v>666</v>
      </c>
      <c r="K416" s="12">
        <v>20.2</v>
      </c>
      <c r="L416" s="12">
        <v>88.27</v>
      </c>
      <c r="M416" s="12">
        <v>36.979999999999997</v>
      </c>
      <c r="N416" s="12">
        <v>7</v>
      </c>
    </row>
    <row r="417" spans="1:14" x14ac:dyDescent="0.25">
      <c r="A417" s="12">
        <v>18.085000000000001</v>
      </c>
      <c r="B417" s="12">
        <v>0</v>
      </c>
      <c r="C417" s="16">
        <v>18.100000000000001</v>
      </c>
      <c r="D417" s="12">
        <v>0</v>
      </c>
      <c r="E417" s="16">
        <v>0.67900000000000005</v>
      </c>
      <c r="F417" s="12">
        <v>6.4340000000000002</v>
      </c>
      <c r="G417" s="13">
        <v>100</v>
      </c>
      <c r="H417" s="12">
        <v>1.835</v>
      </c>
      <c r="I417" s="12">
        <v>24</v>
      </c>
      <c r="J417" s="12">
        <v>666</v>
      </c>
      <c r="K417" s="12">
        <v>20.2</v>
      </c>
      <c r="L417" s="12">
        <v>27.25</v>
      </c>
      <c r="M417" s="12">
        <v>29.05</v>
      </c>
      <c r="N417" s="12">
        <v>7.2</v>
      </c>
    </row>
    <row r="418" spans="1:14" x14ac:dyDescent="0.25">
      <c r="A418" s="12">
        <v>10.834</v>
      </c>
      <c r="B418" s="12">
        <v>0</v>
      </c>
      <c r="C418" s="16">
        <v>18.100000000000001</v>
      </c>
      <c r="D418" s="12">
        <v>0</v>
      </c>
      <c r="E418" s="16">
        <v>0.67900000000000005</v>
      </c>
      <c r="F418" s="12">
        <v>6.782</v>
      </c>
      <c r="G418" s="13">
        <v>90.8</v>
      </c>
      <c r="H418" s="12">
        <v>1.819</v>
      </c>
      <c r="I418" s="12">
        <v>24</v>
      </c>
      <c r="J418" s="12">
        <v>666</v>
      </c>
      <c r="K418" s="12">
        <v>20.2</v>
      </c>
      <c r="L418" s="12">
        <v>21.57</v>
      </c>
      <c r="M418" s="12">
        <v>25.79</v>
      </c>
      <c r="N418" s="12">
        <v>7.5</v>
      </c>
    </row>
    <row r="419" spans="1:14" x14ac:dyDescent="0.25">
      <c r="A419" s="12">
        <v>25.940999999999999</v>
      </c>
      <c r="B419" s="12">
        <v>0</v>
      </c>
      <c r="C419" s="16">
        <v>18.100000000000001</v>
      </c>
      <c r="D419" s="12">
        <v>0</v>
      </c>
      <c r="E419" s="16">
        <v>0.67900000000000005</v>
      </c>
      <c r="F419" s="12">
        <v>5.3040000000000003</v>
      </c>
      <c r="G419" s="13">
        <v>89.1</v>
      </c>
      <c r="H419" s="12">
        <v>1.6479999999999999</v>
      </c>
      <c r="I419" s="12">
        <v>24</v>
      </c>
      <c r="J419" s="12">
        <v>666</v>
      </c>
      <c r="K419" s="12">
        <v>20.2</v>
      </c>
      <c r="L419" s="12">
        <v>127.36</v>
      </c>
      <c r="M419" s="12">
        <v>26.64</v>
      </c>
      <c r="N419" s="12">
        <v>10.4</v>
      </c>
    </row>
    <row r="420" spans="1:14" x14ac:dyDescent="0.25">
      <c r="A420" s="12">
        <v>73.534000000000006</v>
      </c>
      <c r="B420" s="12">
        <v>0</v>
      </c>
      <c r="C420" s="16">
        <v>18.100000000000001</v>
      </c>
      <c r="D420" s="12">
        <v>0</v>
      </c>
      <c r="E420" s="16">
        <v>0.67900000000000005</v>
      </c>
      <c r="F420" s="12">
        <v>5.9569999999999999</v>
      </c>
      <c r="G420" s="13">
        <v>100</v>
      </c>
      <c r="H420" s="12">
        <v>1.8029999999999999</v>
      </c>
      <c r="I420" s="12">
        <v>24</v>
      </c>
      <c r="J420" s="12">
        <v>666</v>
      </c>
      <c r="K420" s="12">
        <v>20.2</v>
      </c>
      <c r="L420" s="12">
        <v>16.45</v>
      </c>
      <c r="M420" s="12">
        <v>20.62</v>
      </c>
      <c r="N420" s="12">
        <v>8.8000000000000007</v>
      </c>
    </row>
    <row r="421" spans="1:14" x14ac:dyDescent="0.25">
      <c r="A421" s="12">
        <v>11.811999999999999</v>
      </c>
      <c r="B421" s="12">
        <v>0</v>
      </c>
      <c r="C421" s="16">
        <v>18.100000000000001</v>
      </c>
      <c r="D421" s="12">
        <v>0</v>
      </c>
      <c r="E421" s="16">
        <v>0.71799999999999997</v>
      </c>
      <c r="F421" s="12">
        <v>6.8239999999999998</v>
      </c>
      <c r="G421" s="13">
        <v>76.5</v>
      </c>
      <c r="H421" s="12">
        <v>1.794</v>
      </c>
      <c r="I421" s="12">
        <v>24</v>
      </c>
      <c r="J421" s="12">
        <v>666</v>
      </c>
      <c r="K421" s="12">
        <v>20.2</v>
      </c>
      <c r="L421" s="12">
        <v>48.45</v>
      </c>
      <c r="M421" s="12">
        <v>22.74</v>
      </c>
      <c r="N421" s="12">
        <v>8.4</v>
      </c>
    </row>
    <row r="422" spans="1:14" x14ac:dyDescent="0.25">
      <c r="A422" s="12">
        <v>11.087</v>
      </c>
      <c r="B422" s="12">
        <v>0</v>
      </c>
      <c r="C422" s="16">
        <v>18.100000000000001</v>
      </c>
      <c r="D422" s="12">
        <v>0</v>
      </c>
      <c r="E422" s="16">
        <v>0.71799999999999997</v>
      </c>
      <c r="F422" s="12">
        <v>6.4109999999999996</v>
      </c>
      <c r="G422" s="13">
        <v>100</v>
      </c>
      <c r="H422" s="12">
        <v>1.859</v>
      </c>
      <c r="I422" s="12">
        <v>24</v>
      </c>
      <c r="J422" s="12">
        <v>666</v>
      </c>
      <c r="K422" s="12">
        <v>20.2</v>
      </c>
      <c r="L422" s="12">
        <v>318.75</v>
      </c>
      <c r="M422" s="12">
        <v>15.02</v>
      </c>
      <c r="N422" s="12">
        <v>16.7</v>
      </c>
    </row>
    <row r="423" spans="1:14" x14ac:dyDescent="0.25">
      <c r="A423" s="12">
        <v>7.0229999999999997</v>
      </c>
      <c r="B423" s="12">
        <v>0</v>
      </c>
      <c r="C423" s="16">
        <v>18.100000000000001</v>
      </c>
      <c r="D423" s="12">
        <v>0</v>
      </c>
      <c r="E423" s="16">
        <v>0.71799999999999997</v>
      </c>
      <c r="F423" s="12">
        <v>6.0060000000000002</v>
      </c>
      <c r="G423" s="13">
        <v>95.3</v>
      </c>
      <c r="H423" s="12">
        <v>1.875</v>
      </c>
      <c r="I423" s="12">
        <v>24</v>
      </c>
      <c r="J423" s="12">
        <v>666</v>
      </c>
      <c r="K423" s="12">
        <v>20.2</v>
      </c>
      <c r="L423" s="12">
        <v>319.98</v>
      </c>
      <c r="M423" s="12">
        <v>15.7</v>
      </c>
      <c r="N423" s="12">
        <v>14.2</v>
      </c>
    </row>
    <row r="424" spans="1:14" x14ac:dyDescent="0.25">
      <c r="A424" s="12">
        <v>12.048</v>
      </c>
      <c r="B424" s="12">
        <v>0</v>
      </c>
      <c r="C424" s="16">
        <v>18.100000000000001</v>
      </c>
      <c r="D424" s="12">
        <v>0</v>
      </c>
      <c r="E424" s="16">
        <v>0.61399999999999999</v>
      </c>
      <c r="F424" s="12">
        <v>5.6479999999999997</v>
      </c>
      <c r="G424" s="13">
        <v>87.6</v>
      </c>
      <c r="H424" s="12">
        <v>1.9510000000000001</v>
      </c>
      <c r="I424" s="12">
        <v>24</v>
      </c>
      <c r="J424" s="12">
        <v>666</v>
      </c>
      <c r="K424" s="12">
        <v>20.2</v>
      </c>
      <c r="L424" s="12">
        <v>291.55</v>
      </c>
      <c r="M424" s="12">
        <v>14.1</v>
      </c>
      <c r="N424" s="12">
        <v>20.8</v>
      </c>
    </row>
    <row r="425" spans="1:14" x14ac:dyDescent="0.25">
      <c r="A425" s="12">
        <v>7.05</v>
      </c>
      <c r="B425" s="12">
        <v>0</v>
      </c>
      <c r="C425" s="16">
        <v>18.100000000000001</v>
      </c>
      <c r="D425" s="12">
        <v>0</v>
      </c>
      <c r="E425" s="16">
        <v>0.61399999999999999</v>
      </c>
      <c r="F425" s="12">
        <v>6.1029999999999998</v>
      </c>
      <c r="G425" s="13">
        <v>85.1</v>
      </c>
      <c r="H425" s="12">
        <v>2.0219999999999998</v>
      </c>
      <c r="I425" s="12">
        <v>24</v>
      </c>
      <c r="J425" s="12">
        <v>666</v>
      </c>
      <c r="K425" s="12">
        <v>20.2</v>
      </c>
      <c r="L425" s="12">
        <v>2.52</v>
      </c>
      <c r="M425" s="12">
        <v>23.29</v>
      </c>
      <c r="N425" s="12">
        <v>13.4</v>
      </c>
    </row>
    <row r="426" spans="1:14" x14ac:dyDescent="0.25">
      <c r="A426" s="12">
        <v>8.7919999999999998</v>
      </c>
      <c r="B426" s="12">
        <v>0</v>
      </c>
      <c r="C426" s="16">
        <v>18.100000000000001</v>
      </c>
      <c r="D426" s="12">
        <v>0</v>
      </c>
      <c r="E426" s="16">
        <v>0.58399999999999996</v>
      </c>
      <c r="F426" s="12">
        <v>5.5650000000000004</v>
      </c>
      <c r="G426" s="13">
        <v>70.599999999999994</v>
      </c>
      <c r="H426" s="12">
        <v>2.0630000000000002</v>
      </c>
      <c r="I426" s="12">
        <v>24</v>
      </c>
      <c r="J426" s="12">
        <v>666</v>
      </c>
      <c r="K426" s="12">
        <v>20.2</v>
      </c>
      <c r="L426" s="12">
        <v>3.65</v>
      </c>
      <c r="M426" s="12">
        <v>17.16</v>
      </c>
      <c r="N426" s="12">
        <v>11.7</v>
      </c>
    </row>
    <row r="427" spans="1:14" x14ac:dyDescent="0.25">
      <c r="A427" s="12">
        <v>15.86</v>
      </c>
      <c r="B427" s="12">
        <v>0</v>
      </c>
      <c r="C427" s="16">
        <v>18.100000000000001</v>
      </c>
      <c r="D427" s="12">
        <v>0</v>
      </c>
      <c r="E427" s="16">
        <v>0.67900000000000005</v>
      </c>
      <c r="F427" s="12">
        <v>5.8959999999999999</v>
      </c>
      <c r="G427" s="13">
        <v>95.4</v>
      </c>
      <c r="H427" s="12">
        <v>1.91</v>
      </c>
      <c r="I427" s="12">
        <v>24</v>
      </c>
      <c r="J427" s="12">
        <v>666</v>
      </c>
      <c r="K427" s="12">
        <v>20.2</v>
      </c>
      <c r="L427" s="12">
        <v>7.68</v>
      </c>
      <c r="M427" s="12">
        <v>24.39</v>
      </c>
      <c r="N427" s="12">
        <v>8.3000000000000007</v>
      </c>
    </row>
    <row r="428" spans="1:14" x14ac:dyDescent="0.25">
      <c r="A428" s="12">
        <v>12.247</v>
      </c>
      <c r="B428" s="12">
        <v>0</v>
      </c>
      <c r="C428" s="16">
        <v>18.100000000000001</v>
      </c>
      <c r="D428" s="12">
        <v>0</v>
      </c>
      <c r="E428" s="16">
        <v>0.58399999999999996</v>
      </c>
      <c r="F428" s="12">
        <v>5.8369999999999997</v>
      </c>
      <c r="G428" s="13">
        <v>59.7</v>
      </c>
      <c r="H428" s="12">
        <v>1.998</v>
      </c>
      <c r="I428" s="12">
        <v>24</v>
      </c>
      <c r="J428" s="12">
        <v>666</v>
      </c>
      <c r="K428" s="12">
        <v>20.2</v>
      </c>
      <c r="L428" s="12">
        <v>24.65</v>
      </c>
      <c r="M428" s="12">
        <v>15.69</v>
      </c>
      <c r="N428" s="12">
        <v>10.199999999999999</v>
      </c>
    </row>
    <row r="429" spans="1:14" x14ac:dyDescent="0.25">
      <c r="A429" s="12">
        <v>37.661999999999999</v>
      </c>
      <c r="B429" s="12">
        <v>0</v>
      </c>
      <c r="C429" s="16">
        <v>18.100000000000001</v>
      </c>
      <c r="D429" s="12">
        <v>0</v>
      </c>
      <c r="E429" s="16">
        <v>0.67900000000000005</v>
      </c>
      <c r="F429" s="12">
        <v>6.202</v>
      </c>
      <c r="G429" s="13">
        <v>78.7</v>
      </c>
      <c r="H429" s="12">
        <v>1.863</v>
      </c>
      <c r="I429" s="12">
        <v>24</v>
      </c>
      <c r="J429" s="12">
        <v>666</v>
      </c>
      <c r="K429" s="12">
        <v>20.2</v>
      </c>
      <c r="L429" s="12">
        <v>18.82</v>
      </c>
      <c r="M429" s="12">
        <v>14.52</v>
      </c>
      <c r="N429" s="12">
        <v>10.9</v>
      </c>
    </row>
    <row r="430" spans="1:14" x14ac:dyDescent="0.25">
      <c r="A430" s="12">
        <v>7.367</v>
      </c>
      <c r="B430" s="12">
        <v>0</v>
      </c>
      <c r="C430" s="16">
        <v>18.100000000000001</v>
      </c>
      <c r="D430" s="12">
        <v>0</v>
      </c>
      <c r="E430" s="16">
        <v>0.67900000000000005</v>
      </c>
      <c r="F430" s="12">
        <v>6.1929999999999996</v>
      </c>
      <c r="G430" s="13">
        <v>78.099999999999994</v>
      </c>
      <c r="H430" s="12">
        <v>1.9359999999999999</v>
      </c>
      <c r="I430" s="12">
        <v>24</v>
      </c>
      <c r="J430" s="12">
        <v>666</v>
      </c>
      <c r="K430" s="12">
        <v>20.2</v>
      </c>
      <c r="L430" s="12">
        <v>96.73</v>
      </c>
      <c r="M430" s="12">
        <v>21.52</v>
      </c>
      <c r="N430" s="12">
        <v>11</v>
      </c>
    </row>
    <row r="431" spans="1:14" x14ac:dyDescent="0.25">
      <c r="A431" s="12">
        <v>9.3390000000000004</v>
      </c>
      <c r="B431" s="12">
        <v>0</v>
      </c>
      <c r="C431" s="16">
        <v>18.100000000000001</v>
      </c>
      <c r="D431" s="12">
        <v>0</v>
      </c>
      <c r="E431" s="16">
        <v>0.67900000000000005</v>
      </c>
      <c r="F431" s="12">
        <v>6.38</v>
      </c>
      <c r="G431" s="13">
        <v>95.6</v>
      </c>
      <c r="H431" s="12">
        <v>1.968</v>
      </c>
      <c r="I431" s="12">
        <v>24</v>
      </c>
      <c r="J431" s="12">
        <v>666</v>
      </c>
      <c r="K431" s="12">
        <v>20.2</v>
      </c>
      <c r="L431" s="12">
        <v>60.72</v>
      </c>
      <c r="M431" s="12">
        <v>24.08</v>
      </c>
      <c r="N431" s="12">
        <v>9.5</v>
      </c>
    </row>
    <row r="432" spans="1:14" x14ac:dyDescent="0.25">
      <c r="A432" s="12">
        <v>8.4920000000000009</v>
      </c>
      <c r="B432" s="12">
        <v>0</v>
      </c>
      <c r="C432" s="16">
        <v>18.100000000000001</v>
      </c>
      <c r="D432" s="12">
        <v>0</v>
      </c>
      <c r="E432" s="16">
        <v>0.58399999999999996</v>
      </c>
      <c r="F432" s="12">
        <v>6.3479999999999999</v>
      </c>
      <c r="G432" s="13">
        <v>86.1</v>
      </c>
      <c r="H432" s="12">
        <v>2.0529999999999999</v>
      </c>
      <c r="I432" s="12">
        <v>24</v>
      </c>
      <c r="J432" s="12">
        <v>666</v>
      </c>
      <c r="K432" s="12">
        <v>20.2</v>
      </c>
      <c r="L432" s="12">
        <v>83.45</v>
      </c>
      <c r="M432" s="12">
        <v>17.64</v>
      </c>
      <c r="N432" s="12">
        <v>14.5</v>
      </c>
    </row>
    <row r="433" spans="1:14" x14ac:dyDescent="0.25">
      <c r="A433" s="12">
        <v>10.061999999999999</v>
      </c>
      <c r="B433" s="12">
        <v>0</v>
      </c>
      <c r="C433" s="16">
        <v>18.100000000000001</v>
      </c>
      <c r="D433" s="12">
        <v>0</v>
      </c>
      <c r="E433" s="16">
        <v>0.58399999999999996</v>
      </c>
      <c r="F433" s="12">
        <v>6.8330000000000002</v>
      </c>
      <c r="G433" s="13">
        <v>94.3</v>
      </c>
      <c r="H433" s="12">
        <v>2.0880000000000001</v>
      </c>
      <c r="I433" s="12">
        <v>24</v>
      </c>
      <c r="J433" s="12">
        <v>666</v>
      </c>
      <c r="K433" s="12">
        <v>20.2</v>
      </c>
      <c r="L433" s="12">
        <v>81.33</v>
      </c>
      <c r="M433" s="12">
        <v>19.690000000000001</v>
      </c>
      <c r="N433" s="12">
        <v>14.1</v>
      </c>
    </row>
    <row r="434" spans="1:14" x14ac:dyDescent="0.25">
      <c r="A434" s="12">
        <v>6.444</v>
      </c>
      <c r="B434" s="12">
        <v>0</v>
      </c>
      <c r="C434" s="16">
        <v>18.100000000000001</v>
      </c>
      <c r="D434" s="12">
        <v>0</v>
      </c>
      <c r="E434" s="16">
        <v>0.58399999999999996</v>
      </c>
      <c r="F434" s="12">
        <v>6.4249999999999998</v>
      </c>
      <c r="G434" s="13">
        <v>74.8</v>
      </c>
      <c r="H434" s="12">
        <v>2.2000000000000002</v>
      </c>
      <c r="I434" s="12">
        <v>24</v>
      </c>
      <c r="J434" s="12">
        <v>666</v>
      </c>
      <c r="K434" s="12">
        <v>20.2</v>
      </c>
      <c r="L434" s="12">
        <v>97.95</v>
      </c>
      <c r="M434" s="12">
        <v>12.03</v>
      </c>
      <c r="N434" s="12">
        <v>16.100000000000001</v>
      </c>
    </row>
    <row r="435" spans="1:14" x14ac:dyDescent="0.25">
      <c r="A435" s="12">
        <v>5.5810000000000004</v>
      </c>
      <c r="B435" s="12">
        <v>0</v>
      </c>
      <c r="C435" s="16">
        <v>18.100000000000001</v>
      </c>
      <c r="D435" s="12">
        <v>0</v>
      </c>
      <c r="E435" s="16">
        <v>0.71299999999999997</v>
      </c>
      <c r="F435" s="12">
        <v>6.4359999999999999</v>
      </c>
      <c r="G435" s="13">
        <v>87.9</v>
      </c>
      <c r="H435" s="12">
        <v>2.3159999999999998</v>
      </c>
      <c r="I435" s="12">
        <v>24</v>
      </c>
      <c r="J435" s="12">
        <v>666</v>
      </c>
      <c r="K435" s="12">
        <v>20.2</v>
      </c>
      <c r="L435" s="12">
        <v>100.19</v>
      </c>
      <c r="M435" s="12">
        <v>16.22</v>
      </c>
      <c r="N435" s="12">
        <v>14.3</v>
      </c>
    </row>
    <row r="436" spans="1:14" x14ac:dyDescent="0.25">
      <c r="A436" s="12">
        <v>13.913</v>
      </c>
      <c r="B436" s="12">
        <v>0</v>
      </c>
      <c r="C436" s="16">
        <v>18.100000000000001</v>
      </c>
      <c r="D436" s="12">
        <v>0</v>
      </c>
      <c r="E436" s="16">
        <v>0.71299999999999997</v>
      </c>
      <c r="F436" s="12">
        <v>6.2080000000000002</v>
      </c>
      <c r="G436" s="13">
        <v>95</v>
      </c>
      <c r="H436" s="12">
        <v>2.222</v>
      </c>
      <c r="I436" s="12">
        <v>24</v>
      </c>
      <c r="J436" s="12">
        <v>666</v>
      </c>
      <c r="K436" s="12">
        <v>20.2</v>
      </c>
      <c r="L436" s="12">
        <v>100.63</v>
      </c>
      <c r="M436" s="12">
        <v>15.17</v>
      </c>
      <c r="N436" s="12">
        <v>11.7</v>
      </c>
    </row>
    <row r="437" spans="1:14" x14ac:dyDescent="0.25">
      <c r="A437" s="12">
        <v>11.16</v>
      </c>
      <c r="B437" s="12">
        <v>0</v>
      </c>
      <c r="C437" s="16">
        <v>18.100000000000001</v>
      </c>
      <c r="D437" s="12">
        <v>0</v>
      </c>
      <c r="E437" s="16">
        <v>0.74</v>
      </c>
      <c r="F437" s="12">
        <v>6.6289999999999996</v>
      </c>
      <c r="G437" s="13">
        <v>94.6</v>
      </c>
      <c r="H437" s="12">
        <v>2.125</v>
      </c>
      <c r="I437" s="12">
        <v>24</v>
      </c>
      <c r="J437" s="12">
        <v>666</v>
      </c>
      <c r="K437" s="12">
        <v>20.2</v>
      </c>
      <c r="L437" s="12">
        <v>109.85</v>
      </c>
      <c r="M437" s="12">
        <v>23.27</v>
      </c>
      <c r="N437" s="12">
        <v>13.4</v>
      </c>
    </row>
    <row r="438" spans="1:14" x14ac:dyDescent="0.25">
      <c r="A438" s="12">
        <v>14.420999999999999</v>
      </c>
      <c r="B438" s="12">
        <v>0</v>
      </c>
      <c r="C438" s="16">
        <v>18.100000000000001</v>
      </c>
      <c r="D438" s="12">
        <v>0</v>
      </c>
      <c r="E438" s="16">
        <v>0.74</v>
      </c>
      <c r="F438" s="12">
        <v>6.4610000000000003</v>
      </c>
      <c r="G438" s="13">
        <v>93.3</v>
      </c>
      <c r="H438" s="12">
        <v>2.0030000000000001</v>
      </c>
      <c r="I438" s="12">
        <v>24</v>
      </c>
      <c r="J438" s="12">
        <v>666</v>
      </c>
      <c r="K438" s="12">
        <v>20.2</v>
      </c>
      <c r="L438" s="12">
        <v>27.49</v>
      </c>
      <c r="M438" s="12">
        <v>18.05</v>
      </c>
      <c r="N438" s="12">
        <v>9.6</v>
      </c>
    </row>
    <row r="439" spans="1:14" x14ac:dyDescent="0.25">
      <c r="A439" s="12">
        <v>15.177</v>
      </c>
      <c r="B439" s="12">
        <v>0</v>
      </c>
      <c r="C439" s="16">
        <v>18.100000000000001</v>
      </c>
      <c r="D439" s="12">
        <v>0</v>
      </c>
      <c r="E439" s="16">
        <v>0.74</v>
      </c>
      <c r="F439" s="12">
        <v>6.1520000000000001</v>
      </c>
      <c r="G439" s="13">
        <v>100</v>
      </c>
      <c r="H439" s="12">
        <v>1.9139999999999999</v>
      </c>
      <c r="I439" s="12">
        <v>24</v>
      </c>
      <c r="J439" s="12">
        <v>666</v>
      </c>
      <c r="K439" s="12">
        <v>20.2</v>
      </c>
      <c r="L439" s="12">
        <v>9.32</v>
      </c>
      <c r="M439" s="12">
        <v>26.45</v>
      </c>
      <c r="N439" s="12">
        <v>8.6999999999999993</v>
      </c>
    </row>
    <row r="440" spans="1:14" x14ac:dyDescent="0.25">
      <c r="A440" s="12">
        <v>13.678000000000001</v>
      </c>
      <c r="B440" s="12">
        <v>0</v>
      </c>
      <c r="C440" s="16">
        <v>18.100000000000001</v>
      </c>
      <c r="D440" s="12">
        <v>0</v>
      </c>
      <c r="E440" s="16">
        <v>0.74</v>
      </c>
      <c r="F440" s="12">
        <v>5.9349999999999996</v>
      </c>
      <c r="G440" s="13">
        <v>87.9</v>
      </c>
      <c r="H440" s="12">
        <v>1.821</v>
      </c>
      <c r="I440" s="12">
        <v>24</v>
      </c>
      <c r="J440" s="12">
        <v>666</v>
      </c>
      <c r="K440" s="12">
        <v>20.2</v>
      </c>
      <c r="L440" s="12">
        <v>68.95</v>
      </c>
      <c r="M440" s="12">
        <v>34.020000000000003</v>
      </c>
      <c r="N440" s="12">
        <v>8.4</v>
      </c>
    </row>
    <row r="441" spans="1:14" x14ac:dyDescent="0.25">
      <c r="A441" s="12">
        <v>9.391</v>
      </c>
      <c r="B441" s="12">
        <v>0</v>
      </c>
      <c r="C441" s="16">
        <v>18.100000000000001</v>
      </c>
      <c r="D441" s="12">
        <v>0</v>
      </c>
      <c r="E441" s="16">
        <v>0.74</v>
      </c>
      <c r="F441" s="12">
        <v>5.6269999999999998</v>
      </c>
      <c r="G441" s="13">
        <v>93.9</v>
      </c>
      <c r="H441" s="12">
        <v>1.8169999999999999</v>
      </c>
      <c r="I441" s="12">
        <v>24</v>
      </c>
      <c r="J441" s="12">
        <v>666</v>
      </c>
      <c r="K441" s="12">
        <v>20.2</v>
      </c>
      <c r="L441" s="12">
        <v>396.9</v>
      </c>
      <c r="M441" s="12">
        <v>22.88</v>
      </c>
      <c r="N441" s="12">
        <v>12.8</v>
      </c>
    </row>
    <row r="442" spans="1:14" x14ac:dyDescent="0.25">
      <c r="A442" s="12">
        <v>22.050999999999998</v>
      </c>
      <c r="B442" s="12">
        <v>0</v>
      </c>
      <c r="C442" s="16">
        <v>18.100000000000001</v>
      </c>
      <c r="D442" s="12">
        <v>0</v>
      </c>
      <c r="E442" s="16">
        <v>0.74</v>
      </c>
      <c r="F442" s="12">
        <v>5.8179999999999996</v>
      </c>
      <c r="G442" s="13">
        <v>92.4</v>
      </c>
      <c r="H442" s="12">
        <v>1.8660000000000001</v>
      </c>
      <c r="I442" s="12">
        <v>24</v>
      </c>
      <c r="J442" s="12">
        <v>666</v>
      </c>
      <c r="K442" s="12">
        <v>20.2</v>
      </c>
      <c r="L442" s="12">
        <v>391.45</v>
      </c>
      <c r="M442" s="12">
        <v>22.11</v>
      </c>
      <c r="N442" s="12">
        <v>10.5</v>
      </c>
    </row>
    <row r="443" spans="1:14" x14ac:dyDescent="0.25">
      <c r="A443" s="12">
        <v>9.7240000000000002</v>
      </c>
      <c r="B443" s="12">
        <v>0</v>
      </c>
      <c r="C443" s="16">
        <v>18.100000000000001</v>
      </c>
      <c r="D443" s="12">
        <v>0</v>
      </c>
      <c r="E443" s="16">
        <v>0.74</v>
      </c>
      <c r="F443" s="12">
        <v>6.4059999999999997</v>
      </c>
      <c r="G443" s="13">
        <v>97.2</v>
      </c>
      <c r="H443" s="12">
        <v>2.0649999999999999</v>
      </c>
      <c r="I443" s="12">
        <v>24</v>
      </c>
      <c r="J443" s="12">
        <v>666</v>
      </c>
      <c r="K443" s="12">
        <v>20.2</v>
      </c>
      <c r="L443" s="12">
        <v>385.96</v>
      </c>
      <c r="M443" s="12">
        <v>19.52</v>
      </c>
      <c r="N443" s="12">
        <v>17.100000000000001</v>
      </c>
    </row>
    <row r="444" spans="1:14" x14ac:dyDescent="0.25">
      <c r="A444" s="12">
        <v>5.6660000000000004</v>
      </c>
      <c r="B444" s="12">
        <v>0</v>
      </c>
      <c r="C444" s="16">
        <v>18.100000000000001</v>
      </c>
      <c r="D444" s="12">
        <v>0</v>
      </c>
      <c r="E444" s="16">
        <v>0.74</v>
      </c>
      <c r="F444" s="12">
        <v>6.2190000000000003</v>
      </c>
      <c r="G444" s="13">
        <v>100</v>
      </c>
      <c r="H444" s="12">
        <v>2.0049999999999999</v>
      </c>
      <c r="I444" s="12">
        <v>24</v>
      </c>
      <c r="J444" s="12">
        <v>666</v>
      </c>
      <c r="K444" s="12">
        <v>20.2</v>
      </c>
      <c r="L444" s="12">
        <v>395.69</v>
      </c>
      <c r="M444" s="12">
        <v>16.59</v>
      </c>
      <c r="N444" s="12">
        <v>18.399999999999999</v>
      </c>
    </row>
    <row r="445" spans="1:14" x14ac:dyDescent="0.25">
      <c r="A445" s="12">
        <v>9.9670000000000005</v>
      </c>
      <c r="B445" s="12">
        <v>0</v>
      </c>
      <c r="C445" s="16">
        <v>18.100000000000001</v>
      </c>
      <c r="D445" s="12">
        <v>0</v>
      </c>
      <c r="E445" s="16">
        <v>0.74</v>
      </c>
      <c r="F445" s="12">
        <v>6.4850000000000003</v>
      </c>
      <c r="G445" s="13">
        <v>100</v>
      </c>
      <c r="H445" s="12">
        <v>1.978</v>
      </c>
      <c r="I445" s="12">
        <v>24</v>
      </c>
      <c r="J445" s="12">
        <v>666</v>
      </c>
      <c r="K445" s="12">
        <v>20.2</v>
      </c>
      <c r="L445" s="12">
        <v>386.73</v>
      </c>
      <c r="M445" s="12">
        <v>18.850000000000001</v>
      </c>
      <c r="N445" s="12">
        <v>15.4</v>
      </c>
    </row>
    <row r="446" spans="1:14" x14ac:dyDescent="0.25">
      <c r="A446" s="12">
        <v>12.802</v>
      </c>
      <c r="B446" s="12">
        <v>0</v>
      </c>
      <c r="C446" s="16">
        <v>18.100000000000001</v>
      </c>
      <c r="D446" s="12">
        <v>0</v>
      </c>
      <c r="E446" s="16">
        <v>0.74</v>
      </c>
      <c r="F446" s="12">
        <v>5.8540000000000001</v>
      </c>
      <c r="G446" s="13">
        <v>96.6</v>
      </c>
      <c r="H446" s="12">
        <v>1.8959999999999999</v>
      </c>
      <c r="I446" s="12">
        <v>24</v>
      </c>
      <c r="J446" s="12">
        <v>666</v>
      </c>
      <c r="K446" s="12">
        <v>20.2</v>
      </c>
      <c r="L446" s="12">
        <v>240.52</v>
      </c>
      <c r="M446" s="12">
        <v>23.79</v>
      </c>
      <c r="N446" s="12">
        <v>10.8</v>
      </c>
    </row>
    <row r="447" spans="1:14" x14ac:dyDescent="0.25">
      <c r="A447" s="12">
        <v>10.672000000000001</v>
      </c>
      <c r="B447" s="12">
        <v>0</v>
      </c>
      <c r="C447" s="16">
        <v>18.100000000000001</v>
      </c>
      <c r="D447" s="12">
        <v>0</v>
      </c>
      <c r="E447" s="16">
        <v>0.74</v>
      </c>
      <c r="F447" s="12">
        <v>6.4589999999999996</v>
      </c>
      <c r="G447" s="13">
        <v>94.8</v>
      </c>
      <c r="H447" s="12">
        <v>1.988</v>
      </c>
      <c r="I447" s="12">
        <v>24</v>
      </c>
      <c r="J447" s="12">
        <v>666</v>
      </c>
      <c r="K447" s="12">
        <v>20.2</v>
      </c>
      <c r="L447" s="12">
        <v>43.06</v>
      </c>
      <c r="M447" s="12">
        <v>23.98</v>
      </c>
      <c r="N447" s="12">
        <v>11.8</v>
      </c>
    </row>
    <row r="448" spans="1:14" x14ac:dyDescent="0.25">
      <c r="A448" s="12">
        <v>6.2880000000000003</v>
      </c>
      <c r="B448" s="12">
        <v>0</v>
      </c>
      <c r="C448" s="16">
        <v>18.100000000000001</v>
      </c>
      <c r="D448" s="12">
        <v>0</v>
      </c>
      <c r="E448" s="16">
        <v>0.74</v>
      </c>
      <c r="F448" s="12">
        <v>6.3410000000000002</v>
      </c>
      <c r="G448" s="13">
        <v>96.4</v>
      </c>
      <c r="H448" s="12">
        <v>2.0720000000000001</v>
      </c>
      <c r="I448" s="12">
        <v>24</v>
      </c>
      <c r="J448" s="12">
        <v>666</v>
      </c>
      <c r="K448" s="12">
        <v>20.2</v>
      </c>
      <c r="L448" s="12">
        <v>318.01</v>
      </c>
      <c r="M448" s="12">
        <v>17.79</v>
      </c>
      <c r="N448" s="12">
        <v>14.9</v>
      </c>
    </row>
    <row r="449" spans="1:14" x14ac:dyDescent="0.25">
      <c r="A449" s="12">
        <v>9.9250000000000007</v>
      </c>
      <c r="B449" s="12">
        <v>0</v>
      </c>
      <c r="C449" s="16">
        <v>18.100000000000001</v>
      </c>
      <c r="D449" s="12">
        <v>0</v>
      </c>
      <c r="E449" s="16">
        <v>0.74</v>
      </c>
      <c r="F449" s="12">
        <v>6.2510000000000003</v>
      </c>
      <c r="G449" s="13">
        <v>96.6</v>
      </c>
      <c r="H449" s="12">
        <v>2.198</v>
      </c>
      <c r="I449" s="12">
        <v>24</v>
      </c>
      <c r="J449" s="12">
        <v>666</v>
      </c>
      <c r="K449" s="12">
        <v>20.2</v>
      </c>
      <c r="L449" s="12">
        <v>388.52</v>
      </c>
      <c r="M449" s="12">
        <v>16.440000000000001</v>
      </c>
      <c r="N449" s="12">
        <v>12.6</v>
      </c>
    </row>
    <row r="450" spans="1:14" x14ac:dyDescent="0.25">
      <c r="A450" s="12">
        <v>9.3290000000000006</v>
      </c>
      <c r="B450" s="12">
        <v>0</v>
      </c>
      <c r="C450" s="16">
        <v>18.100000000000001</v>
      </c>
      <c r="D450" s="12">
        <v>0</v>
      </c>
      <c r="E450" s="16">
        <v>0.71299999999999997</v>
      </c>
      <c r="F450" s="12">
        <v>6.1849999999999996</v>
      </c>
      <c r="G450" s="13">
        <v>98.7</v>
      </c>
      <c r="H450" s="12">
        <v>2.262</v>
      </c>
      <c r="I450" s="12">
        <v>24</v>
      </c>
      <c r="J450" s="12">
        <v>666</v>
      </c>
      <c r="K450" s="12">
        <v>20.2</v>
      </c>
      <c r="L450" s="12">
        <v>396.9</v>
      </c>
      <c r="M450" s="12">
        <v>18.13</v>
      </c>
      <c r="N450" s="12">
        <v>14.1</v>
      </c>
    </row>
    <row r="451" spans="1:14" x14ac:dyDescent="0.25">
      <c r="A451" s="12">
        <v>7.5259999999999998</v>
      </c>
      <c r="B451" s="12">
        <v>0</v>
      </c>
      <c r="C451" s="16">
        <v>18.100000000000001</v>
      </c>
      <c r="D451" s="12">
        <v>0</v>
      </c>
      <c r="E451" s="16">
        <v>0.71299999999999997</v>
      </c>
      <c r="F451" s="12">
        <v>6.4169999999999998</v>
      </c>
      <c r="G451" s="13">
        <v>98.3</v>
      </c>
      <c r="H451" s="12">
        <v>2.1850000000000001</v>
      </c>
      <c r="I451" s="12">
        <v>24</v>
      </c>
      <c r="J451" s="12">
        <v>666</v>
      </c>
      <c r="K451" s="12">
        <v>20.2</v>
      </c>
      <c r="L451" s="12">
        <v>304.20999999999998</v>
      </c>
      <c r="M451" s="12">
        <v>19.309999999999999</v>
      </c>
      <c r="N451" s="12">
        <v>13</v>
      </c>
    </row>
    <row r="452" spans="1:14" x14ac:dyDescent="0.25">
      <c r="A452" s="12">
        <v>6.718</v>
      </c>
      <c r="B452" s="12">
        <v>0</v>
      </c>
      <c r="C452" s="16">
        <v>18.100000000000001</v>
      </c>
      <c r="D452" s="12">
        <v>0</v>
      </c>
      <c r="E452" s="16">
        <v>0.71299999999999997</v>
      </c>
      <c r="F452" s="12">
        <v>6.7489999999999997</v>
      </c>
      <c r="G452" s="13">
        <v>92.6</v>
      </c>
      <c r="H452" s="12">
        <v>2.3239999999999998</v>
      </c>
      <c r="I452" s="12">
        <v>24</v>
      </c>
      <c r="J452" s="12">
        <v>666</v>
      </c>
      <c r="K452" s="12">
        <v>20.2</v>
      </c>
      <c r="L452" s="12">
        <v>0.32</v>
      </c>
      <c r="M452" s="12">
        <v>17.440000000000001</v>
      </c>
      <c r="N452" s="12">
        <v>13.4</v>
      </c>
    </row>
    <row r="453" spans="1:14" x14ac:dyDescent="0.25">
      <c r="A453" s="12">
        <v>5.4409999999999998</v>
      </c>
      <c r="B453" s="12">
        <v>0</v>
      </c>
      <c r="C453" s="16">
        <v>18.100000000000001</v>
      </c>
      <c r="D453" s="12">
        <v>0</v>
      </c>
      <c r="E453" s="16">
        <v>0.71299999999999997</v>
      </c>
      <c r="F453" s="12">
        <v>6.6550000000000002</v>
      </c>
      <c r="G453" s="13">
        <v>98.2</v>
      </c>
      <c r="H453" s="12">
        <v>2.355</v>
      </c>
      <c r="I453" s="12">
        <v>24</v>
      </c>
      <c r="J453" s="12">
        <v>666</v>
      </c>
      <c r="K453" s="12">
        <v>20.2</v>
      </c>
      <c r="L453" s="12">
        <v>355.29</v>
      </c>
      <c r="M453" s="12">
        <v>17.73</v>
      </c>
      <c r="N453" s="12">
        <v>15.2</v>
      </c>
    </row>
    <row r="454" spans="1:14" x14ac:dyDescent="0.25">
      <c r="A454" s="12">
        <v>5.09</v>
      </c>
      <c r="B454" s="12">
        <v>0</v>
      </c>
      <c r="C454" s="16">
        <v>18.100000000000001</v>
      </c>
      <c r="D454" s="12">
        <v>0</v>
      </c>
      <c r="E454" s="16">
        <v>0.71299999999999997</v>
      </c>
      <c r="F454" s="12">
        <v>6.2969999999999997</v>
      </c>
      <c r="G454" s="13">
        <v>91.8</v>
      </c>
      <c r="H454" s="12">
        <v>2.3679999999999999</v>
      </c>
      <c r="I454" s="12">
        <v>24</v>
      </c>
      <c r="J454" s="12">
        <v>666</v>
      </c>
      <c r="K454" s="12">
        <v>20.2</v>
      </c>
      <c r="L454" s="12">
        <v>385.09</v>
      </c>
      <c r="M454" s="12">
        <v>17.27</v>
      </c>
      <c r="N454" s="12">
        <v>16.100000000000001</v>
      </c>
    </row>
    <row r="455" spans="1:14" x14ac:dyDescent="0.25">
      <c r="A455" s="12">
        <v>8.2479999999999993</v>
      </c>
      <c r="B455" s="12">
        <v>0</v>
      </c>
      <c r="C455" s="16">
        <v>18.100000000000001</v>
      </c>
      <c r="D455" s="12">
        <v>0</v>
      </c>
      <c r="E455" s="16">
        <v>0.71299999999999997</v>
      </c>
      <c r="F455" s="12">
        <v>7.3929999999999998</v>
      </c>
      <c r="G455" s="13">
        <v>99.3</v>
      </c>
      <c r="H455" s="12">
        <v>2.4529999999999998</v>
      </c>
      <c r="I455" s="12">
        <v>24</v>
      </c>
      <c r="J455" s="12">
        <v>666</v>
      </c>
      <c r="K455" s="12">
        <v>20.2</v>
      </c>
      <c r="L455" s="12">
        <v>375.87</v>
      </c>
      <c r="M455" s="12">
        <v>16.739999999999998</v>
      </c>
      <c r="N455" s="12">
        <v>17.8</v>
      </c>
    </row>
    <row r="456" spans="1:14" x14ac:dyDescent="0.25">
      <c r="A456" s="12">
        <v>9.5139999999999993</v>
      </c>
      <c r="B456" s="12">
        <v>0</v>
      </c>
      <c r="C456" s="16">
        <v>18.100000000000001</v>
      </c>
      <c r="D456" s="12">
        <v>0</v>
      </c>
      <c r="E456" s="16">
        <v>0.71299999999999997</v>
      </c>
      <c r="F456" s="12">
        <v>6.7279999999999998</v>
      </c>
      <c r="G456" s="13">
        <v>94.1</v>
      </c>
      <c r="H456" s="12">
        <v>2.496</v>
      </c>
      <c r="I456" s="12">
        <v>24</v>
      </c>
      <c r="J456" s="12">
        <v>666</v>
      </c>
      <c r="K456" s="12">
        <v>20.2</v>
      </c>
      <c r="L456" s="12">
        <v>6.68</v>
      </c>
      <c r="M456" s="12">
        <v>18.71</v>
      </c>
      <c r="N456" s="12">
        <v>14.9</v>
      </c>
    </row>
    <row r="457" spans="1:14" x14ac:dyDescent="0.25">
      <c r="A457" s="12">
        <v>4.7519999999999998</v>
      </c>
      <c r="B457" s="12">
        <v>0</v>
      </c>
      <c r="C457" s="16">
        <v>18.100000000000001</v>
      </c>
      <c r="D457" s="12">
        <v>0</v>
      </c>
      <c r="E457" s="16">
        <v>0.71299999999999997</v>
      </c>
      <c r="F457" s="12">
        <v>6.5250000000000004</v>
      </c>
      <c r="G457" s="13">
        <v>86.5</v>
      </c>
      <c r="H457" s="12">
        <v>2.4359999999999999</v>
      </c>
      <c r="I457" s="12">
        <v>24</v>
      </c>
      <c r="J457" s="12">
        <v>666</v>
      </c>
      <c r="K457" s="12">
        <v>20.2</v>
      </c>
      <c r="L457" s="12">
        <v>50.92</v>
      </c>
      <c r="M457" s="12">
        <v>18.13</v>
      </c>
      <c r="N457" s="12">
        <v>14.1</v>
      </c>
    </row>
    <row r="458" spans="1:14" x14ac:dyDescent="0.25">
      <c r="A458" s="12">
        <v>4.6689999999999996</v>
      </c>
      <c r="B458" s="12">
        <v>0</v>
      </c>
      <c r="C458" s="16">
        <v>18.100000000000001</v>
      </c>
      <c r="D458" s="12">
        <v>0</v>
      </c>
      <c r="E458" s="16">
        <v>0.71299999999999997</v>
      </c>
      <c r="F458" s="12">
        <v>5.976</v>
      </c>
      <c r="G458" s="13">
        <v>87.9</v>
      </c>
      <c r="H458" s="12">
        <v>2.581</v>
      </c>
      <c r="I458" s="12">
        <v>24</v>
      </c>
      <c r="J458" s="12">
        <v>666</v>
      </c>
      <c r="K458" s="12">
        <v>20.2</v>
      </c>
      <c r="L458" s="12">
        <v>10.48</v>
      </c>
      <c r="M458" s="12">
        <v>19.010000000000002</v>
      </c>
      <c r="N458" s="12">
        <v>12.7</v>
      </c>
    </row>
    <row r="459" spans="1:14" x14ac:dyDescent="0.25">
      <c r="A459" s="12">
        <v>8.2010000000000005</v>
      </c>
      <c r="B459" s="12">
        <v>0</v>
      </c>
      <c r="C459" s="16">
        <v>18.100000000000001</v>
      </c>
      <c r="D459" s="12">
        <v>0</v>
      </c>
      <c r="E459" s="16">
        <v>0.71299999999999997</v>
      </c>
      <c r="F459" s="12">
        <v>5.9359999999999999</v>
      </c>
      <c r="G459" s="13">
        <v>80.3</v>
      </c>
      <c r="H459" s="12">
        <v>2.7789999999999999</v>
      </c>
      <c r="I459" s="12">
        <v>24</v>
      </c>
      <c r="J459" s="12">
        <v>666</v>
      </c>
      <c r="K459" s="12">
        <v>20.2</v>
      </c>
      <c r="L459" s="12">
        <v>3.5</v>
      </c>
      <c r="M459" s="12">
        <v>16.940000000000001</v>
      </c>
      <c r="N459" s="12">
        <v>13.5</v>
      </c>
    </row>
    <row r="460" spans="1:14" x14ac:dyDescent="0.25">
      <c r="A460" s="12">
        <v>7.7519999999999998</v>
      </c>
      <c r="B460" s="12">
        <v>0</v>
      </c>
      <c r="C460" s="16">
        <v>18.100000000000001</v>
      </c>
      <c r="D460" s="12">
        <v>0</v>
      </c>
      <c r="E460" s="16">
        <v>0.71299999999999997</v>
      </c>
      <c r="F460" s="12">
        <v>6.3010000000000002</v>
      </c>
      <c r="G460" s="13">
        <v>83.7</v>
      </c>
      <c r="H460" s="12">
        <v>2.7829999999999999</v>
      </c>
      <c r="I460" s="12">
        <v>24</v>
      </c>
      <c r="J460" s="12">
        <v>666</v>
      </c>
      <c r="K460" s="12">
        <v>20.2</v>
      </c>
      <c r="L460" s="12">
        <v>272.20999999999998</v>
      </c>
      <c r="M460" s="12">
        <v>16.23</v>
      </c>
      <c r="N460" s="12">
        <v>14.9</v>
      </c>
    </row>
    <row r="461" spans="1:14" x14ac:dyDescent="0.25">
      <c r="A461" s="12">
        <v>6.8010000000000002</v>
      </c>
      <c r="B461" s="12">
        <v>0</v>
      </c>
      <c r="C461" s="16">
        <v>18.100000000000001</v>
      </c>
      <c r="D461" s="12">
        <v>0</v>
      </c>
      <c r="E461" s="16">
        <v>0.71299999999999997</v>
      </c>
      <c r="F461" s="12">
        <v>6.0810000000000004</v>
      </c>
      <c r="G461" s="13">
        <v>84.4</v>
      </c>
      <c r="H461" s="12">
        <v>2.7170000000000001</v>
      </c>
      <c r="I461" s="12">
        <v>24</v>
      </c>
      <c r="J461" s="12">
        <v>666</v>
      </c>
      <c r="K461" s="12">
        <v>20.2</v>
      </c>
      <c r="L461" s="12">
        <v>396.9</v>
      </c>
      <c r="M461" s="12">
        <v>14.7</v>
      </c>
      <c r="N461" s="12">
        <v>20</v>
      </c>
    </row>
    <row r="462" spans="1:14" x14ac:dyDescent="0.25">
      <c r="A462" s="12">
        <v>4.8120000000000003</v>
      </c>
      <c r="B462" s="12">
        <v>0</v>
      </c>
      <c r="C462" s="16">
        <v>18.100000000000001</v>
      </c>
      <c r="D462" s="12">
        <v>0</v>
      </c>
      <c r="E462" s="16">
        <v>0.71299999999999997</v>
      </c>
      <c r="F462" s="12">
        <v>6.7009999999999996</v>
      </c>
      <c r="G462" s="13">
        <v>90</v>
      </c>
      <c r="H462" s="12">
        <v>2.5979999999999999</v>
      </c>
      <c r="I462" s="12">
        <v>24</v>
      </c>
      <c r="J462" s="12">
        <v>666</v>
      </c>
      <c r="K462" s="12">
        <v>20.2</v>
      </c>
      <c r="L462" s="12">
        <v>255.23</v>
      </c>
      <c r="M462" s="12">
        <v>16.420000000000002</v>
      </c>
      <c r="N462" s="12">
        <v>16.399999999999999</v>
      </c>
    </row>
    <row r="463" spans="1:14" x14ac:dyDescent="0.25">
      <c r="A463" s="12">
        <v>3.6930000000000001</v>
      </c>
      <c r="B463" s="12">
        <v>0</v>
      </c>
      <c r="C463" s="16">
        <v>18.100000000000001</v>
      </c>
      <c r="D463" s="12">
        <v>0</v>
      </c>
      <c r="E463" s="16">
        <v>0.71299999999999997</v>
      </c>
      <c r="F463" s="12">
        <v>6.3760000000000003</v>
      </c>
      <c r="G463" s="13">
        <v>88.4</v>
      </c>
      <c r="H463" s="12">
        <v>2.5670000000000002</v>
      </c>
      <c r="I463" s="12">
        <v>24</v>
      </c>
      <c r="J463" s="12">
        <v>666</v>
      </c>
      <c r="K463" s="12">
        <v>20.2</v>
      </c>
      <c r="L463" s="12">
        <v>391.43</v>
      </c>
      <c r="M463" s="12">
        <v>14.65</v>
      </c>
      <c r="N463" s="12">
        <v>17.7</v>
      </c>
    </row>
    <row r="464" spans="1:14" x14ac:dyDescent="0.25">
      <c r="A464" s="12">
        <v>6.6550000000000002</v>
      </c>
      <c r="B464" s="12">
        <v>0</v>
      </c>
      <c r="C464" s="16">
        <v>18.100000000000001</v>
      </c>
      <c r="D464" s="12">
        <v>0</v>
      </c>
      <c r="E464" s="16">
        <v>0.71299999999999997</v>
      </c>
      <c r="F464" s="12">
        <v>6.3170000000000002</v>
      </c>
      <c r="G464" s="13">
        <v>83</v>
      </c>
      <c r="H464" s="12">
        <v>2.734</v>
      </c>
      <c r="I464" s="12">
        <v>24</v>
      </c>
      <c r="J464" s="12">
        <v>666</v>
      </c>
      <c r="K464" s="12">
        <v>20.2</v>
      </c>
      <c r="L464" s="12">
        <v>396.9</v>
      </c>
      <c r="M464" s="12">
        <v>13.99</v>
      </c>
      <c r="N464" s="12">
        <v>19.5</v>
      </c>
    </row>
    <row r="465" spans="1:14" x14ac:dyDescent="0.25">
      <c r="A465" s="12">
        <v>5.8209999999999997</v>
      </c>
      <c r="B465" s="12">
        <v>0</v>
      </c>
      <c r="C465" s="16">
        <v>18.100000000000001</v>
      </c>
      <c r="D465" s="12">
        <v>0</v>
      </c>
      <c r="E465" s="16">
        <v>0.71299999999999997</v>
      </c>
      <c r="F465" s="12">
        <v>6.5129999999999999</v>
      </c>
      <c r="G465" s="13">
        <v>89.9</v>
      </c>
      <c r="H465" s="12">
        <v>2.802</v>
      </c>
      <c r="I465" s="12">
        <v>24</v>
      </c>
      <c r="J465" s="12">
        <v>666</v>
      </c>
      <c r="K465" s="12">
        <v>20.2</v>
      </c>
      <c r="L465" s="12">
        <v>393.82</v>
      </c>
      <c r="M465" s="12">
        <v>10.29</v>
      </c>
      <c r="N465" s="12">
        <v>20.2</v>
      </c>
    </row>
    <row r="466" spans="1:14" x14ac:dyDescent="0.25">
      <c r="A466" s="12">
        <v>7.8390000000000004</v>
      </c>
      <c r="B466" s="12">
        <v>0</v>
      </c>
      <c r="C466" s="16">
        <v>18.100000000000001</v>
      </c>
      <c r="D466" s="12">
        <v>0</v>
      </c>
      <c r="E466" s="16">
        <v>0.65500000000000003</v>
      </c>
      <c r="F466" s="12">
        <v>6.2089999999999996</v>
      </c>
      <c r="G466" s="13">
        <v>65.400000000000006</v>
      </c>
      <c r="H466" s="12">
        <v>2.9630000000000001</v>
      </c>
      <c r="I466" s="12">
        <v>24</v>
      </c>
      <c r="J466" s="12">
        <v>666</v>
      </c>
      <c r="K466" s="12">
        <v>20.2</v>
      </c>
      <c r="L466" s="12">
        <v>396.9</v>
      </c>
      <c r="M466" s="12">
        <v>13.22</v>
      </c>
      <c r="N466" s="12">
        <v>21.4</v>
      </c>
    </row>
    <row r="467" spans="1:14" x14ac:dyDescent="0.25">
      <c r="A467" s="12">
        <v>3.1640000000000001</v>
      </c>
      <c r="B467" s="12">
        <v>0</v>
      </c>
      <c r="C467" s="16">
        <v>18.100000000000001</v>
      </c>
      <c r="D467" s="12">
        <v>0</v>
      </c>
      <c r="E467" s="16">
        <v>0.65500000000000003</v>
      </c>
      <c r="F467" s="12">
        <v>5.7590000000000003</v>
      </c>
      <c r="G467" s="13">
        <v>48.2</v>
      </c>
      <c r="H467" s="12">
        <v>3.0659999999999998</v>
      </c>
      <c r="I467" s="12">
        <v>24</v>
      </c>
      <c r="J467" s="12">
        <v>666</v>
      </c>
      <c r="K467" s="12">
        <v>20.2</v>
      </c>
      <c r="L467" s="12">
        <v>334.4</v>
      </c>
      <c r="M467" s="12">
        <v>14.13</v>
      </c>
      <c r="N467" s="12">
        <v>19.899999999999999</v>
      </c>
    </row>
    <row r="468" spans="1:14" x14ac:dyDescent="0.25">
      <c r="A468" s="12">
        <v>3.7749999999999999</v>
      </c>
      <c r="B468" s="12">
        <v>0</v>
      </c>
      <c r="C468" s="16">
        <v>18.100000000000001</v>
      </c>
      <c r="D468" s="12">
        <v>0</v>
      </c>
      <c r="E468" s="16">
        <v>0.65500000000000003</v>
      </c>
      <c r="F468" s="12">
        <v>5.952</v>
      </c>
      <c r="G468" s="13">
        <v>84.7</v>
      </c>
      <c r="H468" s="12">
        <v>2.8719999999999999</v>
      </c>
      <c r="I468" s="12">
        <v>24</v>
      </c>
      <c r="J468" s="12">
        <v>666</v>
      </c>
      <c r="K468" s="12">
        <v>20.2</v>
      </c>
      <c r="L468" s="12">
        <v>22.01</v>
      </c>
      <c r="M468" s="12">
        <v>17.149999999999999</v>
      </c>
      <c r="N468" s="12">
        <v>19</v>
      </c>
    </row>
    <row r="469" spans="1:14" x14ac:dyDescent="0.25">
      <c r="A469" s="12">
        <v>4.4219999999999997</v>
      </c>
      <c r="B469" s="12">
        <v>0</v>
      </c>
      <c r="C469" s="16">
        <v>18.100000000000001</v>
      </c>
      <c r="D469" s="12">
        <v>0</v>
      </c>
      <c r="E469" s="16">
        <v>0.58399999999999996</v>
      </c>
      <c r="F469" s="12">
        <v>6.0030000000000001</v>
      </c>
      <c r="G469" s="13">
        <v>94.5</v>
      </c>
      <c r="H469" s="12">
        <v>2.54</v>
      </c>
      <c r="I469" s="12">
        <v>24</v>
      </c>
      <c r="J469" s="12">
        <v>666</v>
      </c>
      <c r="K469" s="12">
        <v>20.2</v>
      </c>
      <c r="L469" s="12">
        <v>331.29</v>
      </c>
      <c r="M469" s="12">
        <v>21.32</v>
      </c>
      <c r="N469" s="12">
        <v>19.100000000000001</v>
      </c>
    </row>
    <row r="470" spans="1:14" x14ac:dyDescent="0.25">
      <c r="A470" s="12">
        <v>15.576000000000001</v>
      </c>
      <c r="B470" s="12">
        <v>0</v>
      </c>
      <c r="C470" s="16">
        <v>18.100000000000001</v>
      </c>
      <c r="D470" s="12">
        <v>0</v>
      </c>
      <c r="E470" s="16">
        <v>0.57999999999999996</v>
      </c>
      <c r="F470" s="12">
        <v>5.9260000000000002</v>
      </c>
      <c r="G470" s="13">
        <v>71</v>
      </c>
      <c r="H470" s="12">
        <v>2.9079999999999999</v>
      </c>
      <c r="I470" s="12">
        <v>24</v>
      </c>
      <c r="J470" s="12">
        <v>666</v>
      </c>
      <c r="K470" s="12">
        <v>20.2</v>
      </c>
      <c r="L470" s="12">
        <v>368.74</v>
      </c>
      <c r="M470" s="12">
        <v>18.13</v>
      </c>
      <c r="N470" s="12">
        <v>19.100000000000001</v>
      </c>
    </row>
    <row r="471" spans="1:14" x14ac:dyDescent="0.25">
      <c r="A471" s="12">
        <v>13.074999999999999</v>
      </c>
      <c r="B471" s="12">
        <v>0</v>
      </c>
      <c r="C471" s="16">
        <v>18.100000000000001</v>
      </c>
      <c r="D471" s="12">
        <v>0</v>
      </c>
      <c r="E471" s="16">
        <v>0.57999999999999996</v>
      </c>
      <c r="F471" s="12">
        <v>5.7130000000000001</v>
      </c>
      <c r="G471" s="13">
        <v>56.7</v>
      </c>
      <c r="H471" s="12">
        <v>2.8239999999999998</v>
      </c>
      <c r="I471" s="12">
        <v>24</v>
      </c>
      <c r="J471" s="12">
        <v>666</v>
      </c>
      <c r="K471" s="12">
        <v>20.2</v>
      </c>
      <c r="L471" s="12">
        <v>396.9</v>
      </c>
      <c r="M471" s="12">
        <v>14.76</v>
      </c>
      <c r="N471" s="12">
        <v>20.100000000000001</v>
      </c>
    </row>
    <row r="472" spans="1:14" x14ac:dyDescent="0.25">
      <c r="A472" s="12">
        <v>4.3490000000000002</v>
      </c>
      <c r="B472" s="12">
        <v>0</v>
      </c>
      <c r="C472" s="16">
        <v>18.100000000000001</v>
      </c>
      <c r="D472" s="12">
        <v>0</v>
      </c>
      <c r="E472" s="16">
        <v>0.57999999999999996</v>
      </c>
      <c r="F472" s="12">
        <v>6.1669999999999998</v>
      </c>
      <c r="G472" s="13">
        <v>84</v>
      </c>
      <c r="H472" s="12">
        <v>3.0329999999999999</v>
      </c>
      <c r="I472" s="12">
        <v>24</v>
      </c>
      <c r="J472" s="12">
        <v>666</v>
      </c>
      <c r="K472" s="12">
        <v>20.2</v>
      </c>
      <c r="L472" s="12">
        <v>396.9</v>
      </c>
      <c r="M472" s="12">
        <v>16.29</v>
      </c>
      <c r="N472" s="12">
        <v>19.899999999999999</v>
      </c>
    </row>
    <row r="473" spans="1:14" x14ac:dyDescent="0.25">
      <c r="A473" s="12">
        <v>4.0380000000000003</v>
      </c>
      <c r="B473" s="12">
        <v>0</v>
      </c>
      <c r="C473" s="16">
        <v>18.100000000000001</v>
      </c>
      <c r="D473" s="12">
        <v>0</v>
      </c>
      <c r="E473" s="16">
        <v>0.53200000000000003</v>
      </c>
      <c r="F473" s="12">
        <v>6.2290000000000001</v>
      </c>
      <c r="G473" s="13">
        <v>90.7</v>
      </c>
      <c r="H473" s="12">
        <v>3.0990000000000002</v>
      </c>
      <c r="I473" s="12">
        <v>24</v>
      </c>
      <c r="J473" s="12">
        <v>666</v>
      </c>
      <c r="K473" s="12">
        <v>20.2</v>
      </c>
      <c r="L473" s="12">
        <v>395.33</v>
      </c>
      <c r="M473" s="12">
        <v>12.87</v>
      </c>
      <c r="N473" s="12">
        <v>19.600000000000001</v>
      </c>
    </row>
    <row r="474" spans="1:14" x14ac:dyDescent="0.25">
      <c r="A474" s="12">
        <v>3.569</v>
      </c>
      <c r="B474" s="12">
        <v>0</v>
      </c>
      <c r="C474" s="16">
        <v>18.100000000000001</v>
      </c>
      <c r="D474" s="12">
        <v>0</v>
      </c>
      <c r="E474" s="16">
        <v>0.57999999999999996</v>
      </c>
      <c r="F474" s="12">
        <v>6.4370000000000003</v>
      </c>
      <c r="G474" s="13">
        <v>75</v>
      </c>
      <c r="H474" s="12">
        <v>2.8969999999999998</v>
      </c>
      <c r="I474" s="12">
        <v>24</v>
      </c>
      <c r="J474" s="12">
        <v>666</v>
      </c>
      <c r="K474" s="12">
        <v>20.2</v>
      </c>
      <c r="L474" s="12">
        <v>393.37</v>
      </c>
      <c r="M474" s="12">
        <v>14.36</v>
      </c>
      <c r="N474" s="12">
        <v>23.2</v>
      </c>
    </row>
    <row r="475" spans="1:14" x14ac:dyDescent="0.25">
      <c r="A475" s="12">
        <v>4.6470000000000002</v>
      </c>
      <c r="B475" s="12">
        <v>0</v>
      </c>
      <c r="C475" s="16">
        <v>18.100000000000001</v>
      </c>
      <c r="D475" s="12">
        <v>0</v>
      </c>
      <c r="E475" s="16">
        <v>0.61399999999999999</v>
      </c>
      <c r="F475" s="12">
        <v>6.98</v>
      </c>
      <c r="G475" s="13">
        <v>67.599999999999994</v>
      </c>
      <c r="H475" s="12">
        <v>2.5329999999999999</v>
      </c>
      <c r="I475" s="12">
        <v>24</v>
      </c>
      <c r="J475" s="12">
        <v>666</v>
      </c>
      <c r="K475" s="12">
        <v>20.2</v>
      </c>
      <c r="L475" s="12">
        <v>374.68</v>
      </c>
      <c r="M475" s="12">
        <v>11.66</v>
      </c>
      <c r="N475" s="12">
        <v>29.8</v>
      </c>
    </row>
    <row r="476" spans="1:14" x14ac:dyDescent="0.25">
      <c r="A476" s="12">
        <v>8.0559999999999992</v>
      </c>
      <c r="B476" s="12">
        <v>0</v>
      </c>
      <c r="C476" s="16">
        <v>18.100000000000001</v>
      </c>
      <c r="D476" s="12">
        <v>0</v>
      </c>
      <c r="E476" s="16">
        <v>0.58399999999999996</v>
      </c>
      <c r="F476" s="12">
        <v>5.4269999999999996</v>
      </c>
      <c r="G476" s="13">
        <v>95.4</v>
      </c>
      <c r="H476" s="12">
        <v>2.4300000000000002</v>
      </c>
      <c r="I476" s="12">
        <v>24</v>
      </c>
      <c r="J476" s="12">
        <v>666</v>
      </c>
      <c r="K476" s="12">
        <v>20.2</v>
      </c>
      <c r="L476" s="12">
        <v>352.58</v>
      </c>
      <c r="M476" s="12">
        <v>18.14</v>
      </c>
      <c r="N476" s="12">
        <v>13.8</v>
      </c>
    </row>
    <row r="477" spans="1:14" x14ac:dyDescent="0.25">
      <c r="A477" s="12">
        <v>6.3929999999999998</v>
      </c>
      <c r="B477" s="12">
        <v>0</v>
      </c>
      <c r="C477" s="16">
        <v>18.100000000000001</v>
      </c>
      <c r="D477" s="12">
        <v>0</v>
      </c>
      <c r="E477" s="16">
        <v>0.58399999999999996</v>
      </c>
      <c r="F477" s="12">
        <v>6.1619999999999999</v>
      </c>
      <c r="G477" s="13">
        <v>97.4</v>
      </c>
      <c r="H477" s="12">
        <v>2.206</v>
      </c>
      <c r="I477" s="12">
        <v>24</v>
      </c>
      <c r="J477" s="12">
        <v>666</v>
      </c>
      <c r="K477" s="12">
        <v>20.2</v>
      </c>
      <c r="L477" s="12">
        <v>302.76</v>
      </c>
      <c r="M477" s="12">
        <v>24.1</v>
      </c>
      <c r="N477" s="12">
        <v>13.3</v>
      </c>
    </row>
    <row r="478" spans="1:14" x14ac:dyDescent="0.25">
      <c r="A478" s="12">
        <v>4.8710000000000004</v>
      </c>
      <c r="B478" s="12">
        <v>0</v>
      </c>
      <c r="C478" s="16">
        <v>18.100000000000001</v>
      </c>
      <c r="D478" s="12">
        <v>0</v>
      </c>
      <c r="E478" s="16">
        <v>0.61399999999999999</v>
      </c>
      <c r="F478" s="12">
        <v>6.484</v>
      </c>
      <c r="G478" s="13">
        <v>93.6</v>
      </c>
      <c r="H478" s="12">
        <v>2.3050000000000002</v>
      </c>
      <c r="I478" s="12">
        <v>24</v>
      </c>
      <c r="J478" s="12">
        <v>666</v>
      </c>
      <c r="K478" s="12">
        <v>20.2</v>
      </c>
      <c r="L478" s="12">
        <v>396.21</v>
      </c>
      <c r="M478" s="12">
        <v>18.68</v>
      </c>
      <c r="N478" s="12">
        <v>16.7</v>
      </c>
    </row>
    <row r="479" spans="1:14" x14ac:dyDescent="0.25">
      <c r="A479" s="12">
        <v>15.023</v>
      </c>
      <c r="B479" s="12">
        <v>0</v>
      </c>
      <c r="C479" s="16">
        <v>18.100000000000001</v>
      </c>
      <c r="D479" s="12">
        <v>0</v>
      </c>
      <c r="E479" s="16">
        <v>0.61399999999999999</v>
      </c>
      <c r="F479" s="12">
        <v>5.3040000000000003</v>
      </c>
      <c r="G479" s="13">
        <v>97.3</v>
      </c>
      <c r="H479" s="12">
        <v>2.101</v>
      </c>
      <c r="I479" s="12">
        <v>24</v>
      </c>
      <c r="J479" s="12">
        <v>666</v>
      </c>
      <c r="K479" s="12">
        <v>20.2</v>
      </c>
      <c r="L479" s="12">
        <v>349.48</v>
      </c>
      <c r="M479" s="12">
        <v>24.91</v>
      </c>
      <c r="N479" s="12">
        <v>12</v>
      </c>
    </row>
    <row r="480" spans="1:14" x14ac:dyDescent="0.25">
      <c r="A480" s="12">
        <v>10.233000000000001</v>
      </c>
      <c r="B480" s="12">
        <v>0</v>
      </c>
      <c r="C480" s="16">
        <v>18.100000000000001</v>
      </c>
      <c r="D480" s="12">
        <v>0</v>
      </c>
      <c r="E480" s="16">
        <v>0.61399999999999999</v>
      </c>
      <c r="F480" s="12">
        <v>6.1849999999999996</v>
      </c>
      <c r="G480" s="13">
        <v>96.7</v>
      </c>
      <c r="H480" s="12">
        <v>2.1709999999999998</v>
      </c>
      <c r="I480" s="12">
        <v>24</v>
      </c>
      <c r="J480" s="12">
        <v>666</v>
      </c>
      <c r="K480" s="12">
        <v>20.2</v>
      </c>
      <c r="L480" s="12">
        <v>379.7</v>
      </c>
      <c r="M480" s="12">
        <v>18.03</v>
      </c>
      <c r="N480" s="12">
        <v>14.6</v>
      </c>
    </row>
    <row r="481" spans="1:14" x14ac:dyDescent="0.25">
      <c r="A481" s="12">
        <v>14.334</v>
      </c>
      <c r="B481" s="12">
        <v>0</v>
      </c>
      <c r="C481" s="16">
        <v>18.100000000000001</v>
      </c>
      <c r="D481" s="12">
        <v>0</v>
      </c>
      <c r="E481" s="16">
        <v>0.61399999999999999</v>
      </c>
      <c r="F481" s="12">
        <v>6.2290000000000001</v>
      </c>
      <c r="G481" s="13">
        <v>88</v>
      </c>
      <c r="H481" s="12">
        <v>1.9510000000000001</v>
      </c>
      <c r="I481" s="12">
        <v>24</v>
      </c>
      <c r="J481" s="12">
        <v>666</v>
      </c>
      <c r="K481" s="12">
        <v>20.2</v>
      </c>
      <c r="L481" s="12">
        <v>383.32</v>
      </c>
      <c r="M481" s="12">
        <v>13.11</v>
      </c>
      <c r="N481" s="12">
        <v>21.4</v>
      </c>
    </row>
    <row r="482" spans="1:14" x14ac:dyDescent="0.25">
      <c r="A482" s="12">
        <v>5.8239999999999998</v>
      </c>
      <c r="B482" s="12">
        <v>0</v>
      </c>
      <c r="C482" s="16">
        <v>18.100000000000001</v>
      </c>
      <c r="D482" s="12">
        <v>0</v>
      </c>
      <c r="E482" s="16">
        <v>0.53200000000000003</v>
      </c>
      <c r="F482" s="12">
        <v>6.242</v>
      </c>
      <c r="G482" s="13">
        <v>64.7</v>
      </c>
      <c r="H482" s="12">
        <v>3.4239999999999999</v>
      </c>
      <c r="I482" s="12">
        <v>24</v>
      </c>
      <c r="J482" s="12">
        <v>666</v>
      </c>
      <c r="K482" s="12">
        <v>20.2</v>
      </c>
      <c r="L482" s="12">
        <v>396.9</v>
      </c>
      <c r="M482" s="12">
        <v>10.74</v>
      </c>
      <c r="N482" s="12">
        <v>23</v>
      </c>
    </row>
    <row r="483" spans="1:14" x14ac:dyDescent="0.25">
      <c r="A483" s="12">
        <v>5.7080000000000002</v>
      </c>
      <c r="B483" s="12">
        <v>0</v>
      </c>
      <c r="C483" s="16">
        <v>18.100000000000001</v>
      </c>
      <c r="D483" s="12">
        <v>0</v>
      </c>
      <c r="E483" s="16">
        <v>0.53200000000000003</v>
      </c>
      <c r="F483" s="12">
        <v>6.75</v>
      </c>
      <c r="G483" s="13">
        <v>74.900000000000006</v>
      </c>
      <c r="H483" s="12">
        <v>3.3319999999999999</v>
      </c>
      <c r="I483" s="12">
        <v>24</v>
      </c>
      <c r="J483" s="12">
        <v>666</v>
      </c>
      <c r="K483" s="12">
        <v>20.2</v>
      </c>
      <c r="L483" s="12">
        <v>393.07</v>
      </c>
      <c r="M483" s="12">
        <v>7.74</v>
      </c>
      <c r="N483" s="12">
        <v>23.7</v>
      </c>
    </row>
    <row r="484" spans="1:14" x14ac:dyDescent="0.25">
      <c r="A484" s="12">
        <v>5.7309999999999999</v>
      </c>
      <c r="B484" s="12">
        <v>0</v>
      </c>
      <c r="C484" s="16">
        <v>18.100000000000001</v>
      </c>
      <c r="D484" s="12">
        <v>0</v>
      </c>
      <c r="E484" s="16">
        <v>0.53200000000000003</v>
      </c>
      <c r="F484" s="12">
        <v>7.0609999999999999</v>
      </c>
      <c r="G484" s="13">
        <v>77</v>
      </c>
      <c r="H484" s="12">
        <v>3.411</v>
      </c>
      <c r="I484" s="12">
        <v>24</v>
      </c>
      <c r="J484" s="12">
        <v>666</v>
      </c>
      <c r="K484" s="12">
        <v>20.2</v>
      </c>
      <c r="L484" s="12">
        <v>395.28</v>
      </c>
      <c r="M484" s="12">
        <v>7.01</v>
      </c>
      <c r="N484" s="12">
        <v>25</v>
      </c>
    </row>
    <row r="485" spans="1:14" x14ac:dyDescent="0.25">
      <c r="A485" s="12">
        <v>2.8180000000000001</v>
      </c>
      <c r="B485" s="12">
        <v>0</v>
      </c>
      <c r="C485" s="16">
        <v>18.100000000000001</v>
      </c>
      <c r="D485" s="12">
        <v>0</v>
      </c>
      <c r="E485" s="16">
        <v>0.53200000000000003</v>
      </c>
      <c r="F485" s="12">
        <v>5.7619999999999996</v>
      </c>
      <c r="G485" s="13">
        <v>40.299999999999997</v>
      </c>
      <c r="H485" s="12">
        <v>4.0979999999999999</v>
      </c>
      <c r="I485" s="12">
        <v>24</v>
      </c>
      <c r="J485" s="12">
        <v>666</v>
      </c>
      <c r="K485" s="12">
        <v>20.2</v>
      </c>
      <c r="L485" s="12">
        <v>392.92</v>
      </c>
      <c r="M485" s="12">
        <v>10.42</v>
      </c>
      <c r="N485" s="12">
        <v>21.8</v>
      </c>
    </row>
    <row r="486" spans="1:14" x14ac:dyDescent="0.25">
      <c r="A486" s="12">
        <v>2.379</v>
      </c>
      <c r="B486" s="12">
        <v>0</v>
      </c>
      <c r="C486" s="16">
        <v>18.100000000000001</v>
      </c>
      <c r="D486" s="12">
        <v>0</v>
      </c>
      <c r="E486" s="16">
        <v>0.58299999999999996</v>
      </c>
      <c r="F486" s="12">
        <v>5.8710000000000004</v>
      </c>
      <c r="G486" s="13">
        <v>41.9</v>
      </c>
      <c r="H486" s="12">
        <v>3.7240000000000002</v>
      </c>
      <c r="I486" s="12">
        <v>24</v>
      </c>
      <c r="J486" s="12">
        <v>666</v>
      </c>
      <c r="K486" s="12">
        <v>20.2</v>
      </c>
      <c r="L486" s="12">
        <v>370.73</v>
      </c>
      <c r="M486" s="12">
        <v>13.34</v>
      </c>
      <c r="N486" s="12">
        <v>20.6</v>
      </c>
    </row>
    <row r="487" spans="1:14" x14ac:dyDescent="0.25">
      <c r="A487" s="12">
        <v>3.6739999999999999</v>
      </c>
      <c r="B487" s="12">
        <v>0</v>
      </c>
      <c r="C487" s="16">
        <v>18.100000000000001</v>
      </c>
      <c r="D487" s="12">
        <v>0</v>
      </c>
      <c r="E487" s="16">
        <v>0.58299999999999996</v>
      </c>
      <c r="F487" s="12">
        <v>6.3120000000000003</v>
      </c>
      <c r="G487" s="13">
        <v>51.9</v>
      </c>
      <c r="H487" s="12">
        <v>3.992</v>
      </c>
      <c r="I487" s="12">
        <v>24</v>
      </c>
      <c r="J487" s="12">
        <v>666</v>
      </c>
      <c r="K487" s="12">
        <v>20.2</v>
      </c>
      <c r="L487" s="12">
        <v>388.62</v>
      </c>
      <c r="M487" s="12">
        <v>10.58</v>
      </c>
      <c r="N487" s="12">
        <v>21.2</v>
      </c>
    </row>
    <row r="488" spans="1:14" x14ac:dyDescent="0.25">
      <c r="A488" s="12">
        <v>5.6920000000000002</v>
      </c>
      <c r="B488" s="12">
        <v>0</v>
      </c>
      <c r="C488" s="16">
        <v>18.100000000000001</v>
      </c>
      <c r="D488" s="12">
        <v>0</v>
      </c>
      <c r="E488" s="16">
        <v>0.58299999999999996</v>
      </c>
      <c r="F488" s="12">
        <v>6.1139999999999999</v>
      </c>
      <c r="G488" s="13">
        <v>79.8</v>
      </c>
      <c r="H488" s="12">
        <v>3.5459999999999998</v>
      </c>
      <c r="I488" s="12">
        <v>24</v>
      </c>
      <c r="J488" s="12">
        <v>666</v>
      </c>
      <c r="K488" s="12">
        <v>20.2</v>
      </c>
      <c r="L488" s="12">
        <v>392.68</v>
      </c>
      <c r="M488" s="12">
        <v>14.98</v>
      </c>
      <c r="N488" s="12">
        <v>19.100000000000001</v>
      </c>
    </row>
    <row r="489" spans="1:14" x14ac:dyDescent="0.25">
      <c r="A489" s="12">
        <v>4.8360000000000003</v>
      </c>
      <c r="B489" s="12">
        <v>0</v>
      </c>
      <c r="C489" s="16">
        <v>18.100000000000001</v>
      </c>
      <c r="D489" s="12">
        <v>0</v>
      </c>
      <c r="E489" s="16">
        <v>0.58299999999999996</v>
      </c>
      <c r="F489" s="12">
        <v>5.9050000000000002</v>
      </c>
      <c r="G489" s="13">
        <v>53.2</v>
      </c>
      <c r="H489" s="12">
        <v>3.1520000000000001</v>
      </c>
      <c r="I489" s="12">
        <v>24</v>
      </c>
      <c r="J489" s="12">
        <v>666</v>
      </c>
      <c r="K489" s="12">
        <v>20.2</v>
      </c>
      <c r="L489" s="12">
        <v>388.22</v>
      </c>
      <c r="M489" s="12">
        <v>11.45</v>
      </c>
      <c r="N489" s="12">
        <v>20.6</v>
      </c>
    </row>
    <row r="490" spans="1:14" x14ac:dyDescent="0.25">
      <c r="A490" s="12">
        <v>0.151</v>
      </c>
      <c r="B490" s="12">
        <v>0</v>
      </c>
      <c r="C490" s="16">
        <v>27.74</v>
      </c>
      <c r="D490" s="12">
        <v>0</v>
      </c>
      <c r="E490" s="16">
        <v>0.60899999999999999</v>
      </c>
      <c r="F490" s="12">
        <v>5.4539999999999997</v>
      </c>
      <c r="G490" s="13">
        <v>92.7</v>
      </c>
      <c r="H490" s="12">
        <v>1.821</v>
      </c>
      <c r="I490" s="12">
        <v>4</v>
      </c>
      <c r="J490" s="12">
        <v>711</v>
      </c>
      <c r="K490" s="12">
        <v>20.100000000000001</v>
      </c>
      <c r="L490" s="12">
        <v>395.09</v>
      </c>
      <c r="M490" s="12">
        <v>18.059999999999999</v>
      </c>
      <c r="N490" s="12">
        <v>15.2</v>
      </c>
    </row>
    <row r="491" spans="1:14" x14ac:dyDescent="0.25">
      <c r="A491" s="12">
        <v>0.183</v>
      </c>
      <c r="B491" s="12">
        <v>0</v>
      </c>
      <c r="C491" s="16">
        <v>27.74</v>
      </c>
      <c r="D491" s="12">
        <v>0</v>
      </c>
      <c r="E491" s="16">
        <v>0.60899999999999999</v>
      </c>
      <c r="F491" s="12">
        <v>5.4139999999999997</v>
      </c>
      <c r="G491" s="13">
        <v>98.3</v>
      </c>
      <c r="H491" s="12">
        <v>1.7549999999999999</v>
      </c>
      <c r="I491" s="12">
        <v>4</v>
      </c>
      <c r="J491" s="12">
        <v>711</v>
      </c>
      <c r="K491" s="12">
        <v>20.100000000000001</v>
      </c>
      <c r="L491" s="12">
        <v>344.05</v>
      </c>
      <c r="M491" s="12">
        <v>23.97</v>
      </c>
      <c r="N491" s="12">
        <v>7</v>
      </c>
    </row>
    <row r="492" spans="1:14" x14ac:dyDescent="0.25">
      <c r="A492" s="12">
        <v>0.20699999999999999</v>
      </c>
      <c r="B492" s="12">
        <v>0</v>
      </c>
      <c r="C492" s="16">
        <v>27.74</v>
      </c>
      <c r="D492" s="12">
        <v>0</v>
      </c>
      <c r="E492" s="16">
        <v>0.60899999999999999</v>
      </c>
      <c r="F492" s="12">
        <v>5.093</v>
      </c>
      <c r="G492" s="13">
        <v>98</v>
      </c>
      <c r="H492" s="12">
        <v>1.823</v>
      </c>
      <c r="I492" s="12">
        <v>4</v>
      </c>
      <c r="J492" s="12">
        <v>711</v>
      </c>
      <c r="K492" s="12">
        <v>20.100000000000001</v>
      </c>
      <c r="L492" s="12">
        <v>318.43</v>
      </c>
      <c r="M492" s="12">
        <v>29.68</v>
      </c>
      <c r="N492" s="12">
        <v>8.1</v>
      </c>
    </row>
    <row r="493" spans="1:14" x14ac:dyDescent="0.25">
      <c r="A493" s="12">
        <v>0.106</v>
      </c>
      <c r="B493" s="12">
        <v>0</v>
      </c>
      <c r="C493" s="16">
        <v>27.74</v>
      </c>
      <c r="D493" s="12">
        <v>0</v>
      </c>
      <c r="E493" s="16">
        <v>0.60899999999999999</v>
      </c>
      <c r="F493" s="12">
        <v>5.9829999999999997</v>
      </c>
      <c r="G493" s="13">
        <v>98.8</v>
      </c>
      <c r="H493" s="12">
        <v>1.8680000000000001</v>
      </c>
      <c r="I493" s="12">
        <v>4</v>
      </c>
      <c r="J493" s="12">
        <v>711</v>
      </c>
      <c r="K493" s="12">
        <v>20.100000000000001</v>
      </c>
      <c r="L493" s="12">
        <v>390.11</v>
      </c>
      <c r="M493" s="12">
        <v>18.07</v>
      </c>
      <c r="N493" s="12">
        <v>13.6</v>
      </c>
    </row>
    <row r="494" spans="1:14" x14ac:dyDescent="0.25">
      <c r="A494" s="12">
        <v>0.111</v>
      </c>
      <c r="B494" s="12">
        <v>0</v>
      </c>
      <c r="C494" s="16">
        <v>27.74</v>
      </c>
      <c r="D494" s="12">
        <v>0</v>
      </c>
      <c r="E494" s="16">
        <v>0.60899999999999999</v>
      </c>
      <c r="F494" s="12">
        <v>5.9829999999999997</v>
      </c>
      <c r="G494" s="13">
        <v>83.5</v>
      </c>
      <c r="H494" s="12">
        <v>2.11</v>
      </c>
      <c r="I494" s="12">
        <v>4</v>
      </c>
      <c r="J494" s="12">
        <v>711</v>
      </c>
      <c r="K494" s="12">
        <v>20.100000000000001</v>
      </c>
      <c r="L494" s="12">
        <v>396.9</v>
      </c>
      <c r="M494" s="12">
        <v>13.35</v>
      </c>
      <c r="N494" s="12">
        <v>20.100000000000001</v>
      </c>
    </row>
    <row r="495" spans="1:14" x14ac:dyDescent="0.25">
      <c r="A495" s="12">
        <v>0.17299999999999999</v>
      </c>
      <c r="B495" s="12">
        <v>0</v>
      </c>
      <c r="C495" s="16">
        <v>9.69</v>
      </c>
      <c r="D495" s="12">
        <v>0</v>
      </c>
      <c r="E495" s="16">
        <v>0.58499999999999996</v>
      </c>
      <c r="F495" s="12">
        <v>5.7069999999999999</v>
      </c>
      <c r="G495" s="13">
        <v>54</v>
      </c>
      <c r="H495" s="12">
        <v>2.3820000000000001</v>
      </c>
      <c r="I495" s="12">
        <v>6</v>
      </c>
      <c r="J495" s="12">
        <v>391</v>
      </c>
      <c r="K495" s="12">
        <v>19.2</v>
      </c>
      <c r="L495" s="12">
        <v>396.9</v>
      </c>
      <c r="M495" s="12">
        <v>12.01</v>
      </c>
      <c r="N495" s="12">
        <v>21.8</v>
      </c>
    </row>
    <row r="496" spans="1:14" x14ac:dyDescent="0.25">
      <c r="A496" s="12">
        <v>0.28000000000000003</v>
      </c>
      <c r="B496" s="12">
        <v>0</v>
      </c>
      <c r="C496" s="16">
        <v>9.69</v>
      </c>
      <c r="D496" s="12">
        <v>0</v>
      </c>
      <c r="E496" s="16">
        <v>0.58499999999999996</v>
      </c>
      <c r="F496" s="12">
        <v>5.9260000000000002</v>
      </c>
      <c r="G496" s="13">
        <v>42.6</v>
      </c>
      <c r="H496" s="12">
        <v>2.3820000000000001</v>
      </c>
      <c r="I496" s="12">
        <v>6</v>
      </c>
      <c r="J496" s="12">
        <v>391</v>
      </c>
      <c r="K496" s="12">
        <v>19.2</v>
      </c>
      <c r="L496" s="12">
        <v>396.9</v>
      </c>
      <c r="M496" s="12">
        <v>13.59</v>
      </c>
      <c r="N496" s="12">
        <v>24.5</v>
      </c>
    </row>
    <row r="497" spans="1:14" x14ac:dyDescent="0.25">
      <c r="A497" s="12">
        <v>0.17899999999999999</v>
      </c>
      <c r="B497" s="12">
        <v>0</v>
      </c>
      <c r="C497" s="16">
        <v>9.69</v>
      </c>
      <c r="D497" s="12">
        <v>0</v>
      </c>
      <c r="E497" s="16">
        <v>0.58499999999999996</v>
      </c>
      <c r="F497" s="12">
        <v>5.67</v>
      </c>
      <c r="G497" s="13">
        <v>28.8</v>
      </c>
      <c r="H497" s="12">
        <v>2.7989999999999999</v>
      </c>
      <c r="I497" s="12">
        <v>6</v>
      </c>
      <c r="J497" s="12">
        <v>391</v>
      </c>
      <c r="K497" s="12">
        <v>19.2</v>
      </c>
      <c r="L497" s="12">
        <v>393.29</v>
      </c>
      <c r="M497" s="12">
        <v>17.600000000000001</v>
      </c>
      <c r="N497" s="12">
        <v>23.1</v>
      </c>
    </row>
    <row r="498" spans="1:14" x14ac:dyDescent="0.25">
      <c r="A498" s="12">
        <v>0.28999999999999998</v>
      </c>
      <c r="B498" s="12">
        <v>0</v>
      </c>
      <c r="C498" s="16">
        <v>9.69</v>
      </c>
      <c r="D498" s="12">
        <v>0</v>
      </c>
      <c r="E498" s="16">
        <v>0.58499999999999996</v>
      </c>
      <c r="F498" s="12">
        <v>5.39</v>
      </c>
      <c r="G498" s="13">
        <v>72.900000000000006</v>
      </c>
      <c r="H498" s="12">
        <v>2.7989999999999999</v>
      </c>
      <c r="I498" s="12">
        <v>6</v>
      </c>
      <c r="J498" s="12">
        <v>391</v>
      </c>
      <c r="K498" s="12">
        <v>19.2</v>
      </c>
      <c r="L498" s="12">
        <v>396.9</v>
      </c>
      <c r="M498" s="12">
        <v>21.14</v>
      </c>
      <c r="N498" s="12">
        <v>19.7</v>
      </c>
    </row>
    <row r="499" spans="1:14" x14ac:dyDescent="0.25">
      <c r="A499" s="12">
        <v>0.26800000000000002</v>
      </c>
      <c r="B499" s="12">
        <v>0</v>
      </c>
      <c r="C499" s="16">
        <v>9.69</v>
      </c>
      <c r="D499" s="12">
        <v>0</v>
      </c>
      <c r="E499" s="16">
        <v>0.58499999999999996</v>
      </c>
      <c r="F499" s="12">
        <v>5.7939999999999996</v>
      </c>
      <c r="G499" s="13">
        <v>70.599999999999994</v>
      </c>
      <c r="H499" s="12">
        <v>2.8929999999999998</v>
      </c>
      <c r="I499" s="12">
        <v>6</v>
      </c>
      <c r="J499" s="12">
        <v>391</v>
      </c>
      <c r="K499" s="12">
        <v>19.2</v>
      </c>
      <c r="L499" s="12">
        <v>396.9</v>
      </c>
      <c r="M499" s="12">
        <v>14.1</v>
      </c>
      <c r="N499" s="12">
        <v>18.3</v>
      </c>
    </row>
    <row r="500" spans="1:14" x14ac:dyDescent="0.25">
      <c r="A500" s="12">
        <v>0.23899999999999999</v>
      </c>
      <c r="B500" s="12">
        <v>0</v>
      </c>
      <c r="C500" s="16">
        <v>9.69</v>
      </c>
      <c r="D500" s="12">
        <v>0</v>
      </c>
      <c r="E500" s="16">
        <v>0.58499999999999996</v>
      </c>
      <c r="F500" s="12">
        <v>6.0190000000000001</v>
      </c>
      <c r="G500" s="13">
        <v>65.3</v>
      </c>
      <c r="H500" s="12">
        <v>2.4089999999999998</v>
      </c>
      <c r="I500" s="12">
        <v>6</v>
      </c>
      <c r="J500" s="12">
        <v>391</v>
      </c>
      <c r="K500" s="12">
        <v>19.2</v>
      </c>
      <c r="L500" s="12">
        <v>396.9</v>
      </c>
      <c r="M500" s="12">
        <v>12.92</v>
      </c>
      <c r="N500" s="12">
        <v>21.2</v>
      </c>
    </row>
    <row r="501" spans="1:14" x14ac:dyDescent="0.25">
      <c r="A501" s="12">
        <v>0.17799999999999999</v>
      </c>
      <c r="B501" s="12">
        <v>0</v>
      </c>
      <c r="C501" s="16">
        <v>9.69</v>
      </c>
      <c r="D501" s="12">
        <v>0</v>
      </c>
      <c r="E501" s="16">
        <v>0.58499999999999996</v>
      </c>
      <c r="F501" s="12">
        <v>5.569</v>
      </c>
      <c r="G501" s="13">
        <v>73.5</v>
      </c>
      <c r="H501" s="12">
        <v>2.4</v>
      </c>
      <c r="I501" s="12">
        <v>6</v>
      </c>
      <c r="J501" s="12">
        <v>391</v>
      </c>
      <c r="K501" s="12">
        <v>19.2</v>
      </c>
      <c r="L501" s="12">
        <v>395.77</v>
      </c>
      <c r="M501" s="12">
        <v>15.1</v>
      </c>
      <c r="N501" s="12">
        <v>17.5</v>
      </c>
    </row>
    <row r="502" spans="1:14" x14ac:dyDescent="0.25">
      <c r="A502" s="12">
        <v>0.224</v>
      </c>
      <c r="B502" s="12">
        <v>0</v>
      </c>
      <c r="C502" s="16">
        <v>9.69</v>
      </c>
      <c r="D502" s="12">
        <v>0</v>
      </c>
      <c r="E502" s="16">
        <v>0.58499999999999996</v>
      </c>
      <c r="F502" s="12">
        <v>6.0270000000000001</v>
      </c>
      <c r="G502" s="13">
        <v>79.7</v>
      </c>
      <c r="H502" s="12">
        <v>2.4980000000000002</v>
      </c>
      <c r="I502" s="12">
        <v>6</v>
      </c>
      <c r="J502" s="12">
        <v>391</v>
      </c>
      <c r="K502" s="12">
        <v>19.2</v>
      </c>
      <c r="L502" s="12">
        <v>396.9</v>
      </c>
      <c r="M502" s="12">
        <v>14.33</v>
      </c>
      <c r="N502" s="12">
        <v>16.8</v>
      </c>
    </row>
    <row r="503" spans="1:14" x14ac:dyDescent="0.25">
      <c r="A503" s="12">
        <v>6.3E-2</v>
      </c>
      <c r="B503" s="12">
        <v>0</v>
      </c>
      <c r="C503" s="16">
        <v>11.93</v>
      </c>
      <c r="D503" s="12">
        <v>0</v>
      </c>
      <c r="E503" s="16">
        <v>0.57299999999999995</v>
      </c>
      <c r="F503" s="12">
        <v>6.593</v>
      </c>
      <c r="G503" s="13">
        <v>69.099999999999994</v>
      </c>
      <c r="H503" s="12">
        <v>2.4790000000000001</v>
      </c>
      <c r="I503" s="12">
        <v>1</v>
      </c>
      <c r="J503" s="12">
        <v>273</v>
      </c>
      <c r="K503" s="12">
        <v>21</v>
      </c>
      <c r="L503" s="12">
        <v>391.99</v>
      </c>
      <c r="M503" s="12">
        <v>9.67</v>
      </c>
      <c r="N503" s="12">
        <v>22.4</v>
      </c>
    </row>
    <row r="504" spans="1:14" x14ac:dyDescent="0.25">
      <c r="A504" s="12">
        <v>4.4999999999999998E-2</v>
      </c>
      <c r="B504" s="12">
        <v>0</v>
      </c>
      <c r="C504" s="16">
        <v>11.93</v>
      </c>
      <c r="D504" s="12">
        <v>0</v>
      </c>
      <c r="E504" s="16">
        <v>0.57299999999999995</v>
      </c>
      <c r="F504" s="12">
        <v>6.12</v>
      </c>
      <c r="G504" s="13">
        <v>76.7</v>
      </c>
      <c r="H504" s="12">
        <v>2.2869999999999999</v>
      </c>
      <c r="I504" s="12">
        <v>1</v>
      </c>
      <c r="J504" s="12">
        <v>273</v>
      </c>
      <c r="K504" s="12">
        <v>21</v>
      </c>
      <c r="L504" s="12">
        <v>396.9</v>
      </c>
      <c r="M504" s="12">
        <v>9.08</v>
      </c>
      <c r="N504" s="12">
        <v>20.6</v>
      </c>
    </row>
    <row r="505" spans="1:14" x14ac:dyDescent="0.25">
      <c r="A505" s="12">
        <v>6.0999999999999999E-2</v>
      </c>
      <c r="B505" s="12">
        <v>0</v>
      </c>
      <c r="C505" s="16">
        <v>11.93</v>
      </c>
      <c r="D505" s="12">
        <v>0</v>
      </c>
      <c r="E505" s="16">
        <v>0.57299999999999995</v>
      </c>
      <c r="F505" s="12">
        <v>6.976</v>
      </c>
      <c r="G505" s="13">
        <v>91</v>
      </c>
      <c r="H505" s="12">
        <v>2.1680000000000001</v>
      </c>
      <c r="I505" s="12">
        <v>1</v>
      </c>
      <c r="J505" s="12">
        <v>273</v>
      </c>
      <c r="K505" s="12">
        <v>21</v>
      </c>
      <c r="L505" s="12">
        <v>396.9</v>
      </c>
      <c r="M505" s="12">
        <v>5.64</v>
      </c>
      <c r="N505" s="12">
        <v>23.9</v>
      </c>
    </row>
    <row r="506" spans="1:14" x14ac:dyDescent="0.25">
      <c r="A506" s="12">
        <v>0.11</v>
      </c>
      <c r="B506" s="12">
        <v>0</v>
      </c>
      <c r="C506" s="16">
        <v>11.93</v>
      </c>
      <c r="D506" s="12">
        <v>0</v>
      </c>
      <c r="E506" s="16">
        <v>0.57299999999999995</v>
      </c>
      <c r="F506" s="12">
        <v>6.7939999999999996</v>
      </c>
      <c r="G506" s="13">
        <v>89.3</v>
      </c>
      <c r="H506" s="12">
        <v>2.3889999999999998</v>
      </c>
      <c r="I506" s="12">
        <v>1</v>
      </c>
      <c r="J506" s="12">
        <v>273</v>
      </c>
      <c r="K506" s="12">
        <v>21</v>
      </c>
      <c r="L506" s="12">
        <v>393.45</v>
      </c>
      <c r="M506" s="12">
        <v>6.48</v>
      </c>
      <c r="N506" s="12">
        <v>22</v>
      </c>
    </row>
    <row r="507" spans="1:14" x14ac:dyDescent="0.25">
      <c r="A507" s="12">
        <v>4.7E-2</v>
      </c>
      <c r="B507" s="12">
        <v>0</v>
      </c>
      <c r="C507" s="16">
        <v>11.93</v>
      </c>
      <c r="D507" s="12">
        <v>0</v>
      </c>
      <c r="E507" s="16">
        <v>0.57299999999999995</v>
      </c>
      <c r="F507" s="12">
        <v>6.03</v>
      </c>
      <c r="G507" s="13">
        <v>80.8</v>
      </c>
      <c r="H507" s="12">
        <v>2.5049999999999999</v>
      </c>
      <c r="I507" s="12">
        <v>1</v>
      </c>
      <c r="J507" s="12">
        <v>273</v>
      </c>
      <c r="K507" s="12">
        <v>21</v>
      </c>
      <c r="L507" s="12">
        <v>396.9</v>
      </c>
      <c r="M507" s="12">
        <v>7.88</v>
      </c>
      <c r="N507" s="12">
        <v>11.9</v>
      </c>
    </row>
  </sheetData>
  <mergeCells count="41">
    <mergeCell ref="DH30:DH31"/>
    <mergeCell ref="DI30:DI31"/>
    <mergeCell ref="DJ30:DJ31"/>
    <mergeCell ref="DH32:DH33"/>
    <mergeCell ref="DI32:DI33"/>
    <mergeCell ref="DJ32:DJ33"/>
    <mergeCell ref="CV30:CV31"/>
    <mergeCell ref="CW30:CW31"/>
    <mergeCell ref="CX30:CX31"/>
    <mergeCell ref="CV32:CV33"/>
    <mergeCell ref="CW32:CW33"/>
    <mergeCell ref="CX32:CX33"/>
    <mergeCell ref="BL32:BL33"/>
    <mergeCell ref="BM32:BM33"/>
    <mergeCell ref="BN32:BN33"/>
    <mergeCell ref="P30:P31"/>
    <mergeCell ref="Q30:Q31"/>
    <mergeCell ref="AY30:AY31"/>
    <mergeCell ref="BL30:BL31"/>
    <mergeCell ref="BM30:BM31"/>
    <mergeCell ref="BN30:BN31"/>
    <mergeCell ref="CI30:CI31"/>
    <mergeCell ref="CJ30:CJ31"/>
    <mergeCell ref="CK30:CK31"/>
    <mergeCell ref="CI32:CI33"/>
    <mergeCell ref="CJ32:CJ33"/>
    <mergeCell ref="CK32:CK33"/>
    <mergeCell ref="BV30:BV31"/>
    <mergeCell ref="BW30:BW31"/>
    <mergeCell ref="BX30:BX31"/>
    <mergeCell ref="BV32:BV33"/>
    <mergeCell ref="BW32:BW33"/>
    <mergeCell ref="BX32:BX33"/>
    <mergeCell ref="ES30:ES31"/>
    <mergeCell ref="ES32:ES33"/>
    <mergeCell ref="FE30:FE31"/>
    <mergeCell ref="FE32:FE33"/>
    <mergeCell ref="DT30:DT31"/>
    <mergeCell ref="DU30:DU31"/>
    <mergeCell ref="DV30:DV31"/>
    <mergeCell ref="DT32:DT33"/>
  </mergeCells>
  <pageMargins left="0.7" right="0.7" top="0.75" bottom="0.75" header="0.3" footer="0.3"/>
  <pageSetup paperSize="261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H31" sqref="A1:H31"/>
    </sheetView>
  </sheetViews>
  <sheetFormatPr defaultRowHeight="15" x14ac:dyDescent="0.25"/>
  <cols>
    <col min="1" max="1" width="23.28515625" bestFit="1" customWidth="1"/>
    <col min="2" max="3" width="8.5703125" bestFit="1" customWidth="1"/>
    <col min="4" max="4" width="10.5703125" bestFit="1" customWidth="1"/>
    <col min="5" max="5" width="8.5703125" bestFit="1" customWidth="1"/>
    <col min="6" max="6" width="10.5703125" bestFit="1" customWidth="1"/>
    <col min="7" max="7" width="8.5703125" bestFit="1" customWidth="1"/>
    <col min="8" max="8" width="9.5703125" bestFit="1" customWidth="1"/>
    <col min="9" max="10" width="8.5703125" bestFit="1" customWidth="1"/>
    <col min="11" max="11" width="10.5703125" bestFit="1" customWidth="1"/>
    <col min="12" max="12" width="8.5703125" bestFit="1" customWidth="1"/>
    <col min="13" max="13" width="10.5703125" bestFit="1" customWidth="1"/>
    <col min="14" max="14" width="8.5703125" bestFit="1" customWidth="1"/>
    <col min="15" max="15" width="9.5703125" bestFit="1" customWidth="1"/>
  </cols>
  <sheetData>
    <row r="1" spans="1:8" x14ac:dyDescent="0.25">
      <c r="A1" s="6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9" t="s">
        <v>14</v>
      </c>
      <c r="B2" s="8">
        <v>3.6135177865612649</v>
      </c>
      <c r="C2" s="8">
        <v>11.363636363636363</v>
      </c>
      <c r="D2" s="8">
        <v>11.136778656126504</v>
      </c>
      <c r="E2" s="8">
        <v>6.9169960474308304E-2</v>
      </c>
      <c r="F2" s="8">
        <v>0.55469565217391259</v>
      </c>
      <c r="G2" s="8">
        <v>6.2846343873517867</v>
      </c>
      <c r="H2" s="8">
        <v>68.574901185770784</v>
      </c>
    </row>
    <row r="3" spans="1:8" x14ac:dyDescent="0.25">
      <c r="A3" s="9" t="s">
        <v>15</v>
      </c>
      <c r="B3" s="8">
        <v>0.38238524107965521</v>
      </c>
      <c r="C3" s="8">
        <v>1.0368095003817024</v>
      </c>
      <c r="D3" s="8">
        <v>0.30497988812613019</v>
      </c>
      <c r="E3" s="8">
        <v>1.1291412406920153E-2</v>
      </c>
      <c r="F3" s="8">
        <v>5.1513709275792892E-3</v>
      </c>
      <c r="G3" s="8">
        <v>3.1235141929339023E-2</v>
      </c>
      <c r="H3" s="8">
        <v>1.2513695252583026</v>
      </c>
    </row>
    <row r="4" spans="1:8" x14ac:dyDescent="0.25">
      <c r="A4" s="9" t="s">
        <v>16</v>
      </c>
      <c r="B4" s="8">
        <v>0.25650000000000001</v>
      </c>
      <c r="C4" s="8">
        <v>0</v>
      </c>
      <c r="D4" s="8">
        <v>9.69</v>
      </c>
      <c r="E4" s="8">
        <v>0</v>
      </c>
      <c r="F4" s="8">
        <v>0.53800000000000003</v>
      </c>
      <c r="G4" s="8">
        <v>6.2084999999999999</v>
      </c>
      <c r="H4" s="8">
        <v>77.5</v>
      </c>
    </row>
    <row r="5" spans="1:8" x14ac:dyDescent="0.25">
      <c r="A5" s="9" t="s">
        <v>17</v>
      </c>
      <c r="B5" s="8">
        <v>6.9000000000000006E-2</v>
      </c>
      <c r="C5" s="8">
        <v>0</v>
      </c>
      <c r="D5" s="8">
        <v>18.100000000000001</v>
      </c>
      <c r="E5" s="8">
        <v>0</v>
      </c>
      <c r="F5" s="8">
        <v>0.53800000000000003</v>
      </c>
      <c r="G5" s="8">
        <v>5.7130000000000001</v>
      </c>
      <c r="H5" s="8">
        <v>100</v>
      </c>
    </row>
    <row r="6" spans="1:8" x14ac:dyDescent="0.25">
      <c r="A6" s="9" t="s">
        <v>18</v>
      </c>
      <c r="B6" s="8">
        <v>8.6015432995100536</v>
      </c>
      <c r="C6" s="8">
        <v>23.322452994515139</v>
      </c>
      <c r="D6" s="8">
        <v>6.8603529408975747</v>
      </c>
      <c r="E6" s="8">
        <v>0.25399404134041037</v>
      </c>
      <c r="F6" s="8">
        <v>0.11587722360910968</v>
      </c>
      <c r="G6" s="8">
        <v>0.70261714341528281</v>
      </c>
      <c r="H6" s="8">
        <v>28.148861406903585</v>
      </c>
    </row>
    <row r="7" spans="1:8" x14ac:dyDescent="0.25">
      <c r="A7" s="9" t="s">
        <v>19</v>
      </c>
      <c r="B7" s="8">
        <v>73.986547133346306</v>
      </c>
      <c r="C7" s="8">
        <v>543.93681368136822</v>
      </c>
      <c r="D7" s="8">
        <v>47.064442473682007</v>
      </c>
      <c r="E7" s="8">
        <v>6.4512973036434079E-2</v>
      </c>
      <c r="F7" s="8">
        <v>1.3427530951355605E-2</v>
      </c>
      <c r="G7" s="8">
        <v>0.49367085022105212</v>
      </c>
      <c r="H7" s="8">
        <v>792.35839850506602</v>
      </c>
    </row>
    <row r="8" spans="1:8" x14ac:dyDescent="0.25">
      <c r="A8" s="9" t="s">
        <v>20</v>
      </c>
      <c r="B8" s="8">
        <v>37.130435174446205</v>
      </c>
      <c r="C8" s="8">
        <v>4.0315100837393523</v>
      </c>
      <c r="D8" s="8">
        <v>-1.233539601149531</v>
      </c>
      <c r="E8" s="8">
        <v>9.6382637778190929</v>
      </c>
      <c r="F8" s="8">
        <v>-6.4639509793747774E-2</v>
      </c>
      <c r="G8" s="8">
        <v>1.8915003664993173</v>
      </c>
      <c r="H8" s="8">
        <v>-0.96771559416269604</v>
      </c>
    </row>
    <row r="9" spans="1:8" x14ac:dyDescent="0.25">
      <c r="A9" s="9" t="s">
        <v>21</v>
      </c>
      <c r="B9" s="8">
        <v>5.2231486192775174</v>
      </c>
      <c r="C9" s="8">
        <v>2.2256663227354609</v>
      </c>
      <c r="D9" s="8">
        <v>0.29502156787350237</v>
      </c>
      <c r="E9" s="8">
        <v>3.4059041720587047</v>
      </c>
      <c r="F9" s="8">
        <v>0.72930853736524459</v>
      </c>
      <c r="G9" s="8">
        <v>0.40361213328870982</v>
      </c>
      <c r="H9" s="8">
        <v>-0.59896263988129672</v>
      </c>
    </row>
    <row r="10" spans="1:8" x14ac:dyDescent="0.25">
      <c r="A10" s="9" t="s">
        <v>22</v>
      </c>
      <c r="B10" s="8">
        <v>88.97</v>
      </c>
      <c r="C10" s="8">
        <v>100</v>
      </c>
      <c r="D10" s="8">
        <v>27.279999999999998</v>
      </c>
      <c r="E10" s="8">
        <v>1</v>
      </c>
      <c r="F10" s="8">
        <v>0.48599999999999999</v>
      </c>
      <c r="G10" s="8">
        <v>5.2189999999999994</v>
      </c>
      <c r="H10" s="8">
        <v>97.1</v>
      </c>
    </row>
    <row r="11" spans="1:8" x14ac:dyDescent="0.25">
      <c r="A11" s="9" t="s">
        <v>23</v>
      </c>
      <c r="B11" s="8">
        <v>6.0000000000000001E-3</v>
      </c>
      <c r="C11" s="8">
        <v>0</v>
      </c>
      <c r="D11" s="8">
        <v>0.46</v>
      </c>
      <c r="E11" s="8">
        <v>0</v>
      </c>
      <c r="F11" s="8">
        <v>0.38500000000000001</v>
      </c>
      <c r="G11" s="8">
        <v>3.5609999999999999</v>
      </c>
      <c r="H11" s="8">
        <v>2.9</v>
      </c>
    </row>
    <row r="12" spans="1:8" x14ac:dyDescent="0.25">
      <c r="A12" s="9" t="s">
        <v>24</v>
      </c>
      <c r="B12" s="8">
        <v>88.975999999999999</v>
      </c>
      <c r="C12" s="8">
        <v>100</v>
      </c>
      <c r="D12" s="8">
        <v>27.74</v>
      </c>
      <c r="E12" s="8">
        <v>1</v>
      </c>
      <c r="F12" s="8">
        <v>0.871</v>
      </c>
      <c r="G12" s="8">
        <v>8.7799999999999994</v>
      </c>
      <c r="H12" s="8">
        <v>100</v>
      </c>
    </row>
    <row r="13" spans="1:8" x14ac:dyDescent="0.25">
      <c r="A13" s="9" t="s">
        <v>25</v>
      </c>
      <c r="B13" s="8">
        <v>1828.44</v>
      </c>
      <c r="C13" s="8">
        <v>5750</v>
      </c>
      <c r="D13" s="8">
        <v>5635.210000000011</v>
      </c>
      <c r="E13" s="8">
        <v>35</v>
      </c>
      <c r="F13" s="8">
        <v>280.67599999999976</v>
      </c>
      <c r="G13" s="8">
        <v>3180.0250000000042</v>
      </c>
      <c r="H13" s="8">
        <v>34698.900000000016</v>
      </c>
    </row>
    <row r="14" spans="1:8" x14ac:dyDescent="0.25">
      <c r="A14" s="9" t="s">
        <v>26</v>
      </c>
      <c r="B14" s="8">
        <v>506</v>
      </c>
      <c r="C14" s="8">
        <v>506</v>
      </c>
      <c r="D14" s="8">
        <v>506</v>
      </c>
      <c r="E14" s="8">
        <v>506</v>
      </c>
      <c r="F14" s="8">
        <v>506</v>
      </c>
      <c r="G14" s="8">
        <v>506</v>
      </c>
      <c r="H14" s="8">
        <v>506</v>
      </c>
    </row>
    <row r="15" spans="1:8" x14ac:dyDescent="0.25">
      <c r="A15" s="9" t="s">
        <v>40</v>
      </c>
      <c r="B15" s="8">
        <v>0.7512618206070506</v>
      </c>
      <c r="C15" s="8">
        <v>2.0369912569852229</v>
      </c>
      <c r="D15" s="8">
        <v>0.59918564156727727</v>
      </c>
      <c r="E15" s="8">
        <v>2.2183929008601062E-2</v>
      </c>
      <c r="F15" s="8">
        <v>1.0120757513413748E-2</v>
      </c>
      <c r="G15" s="8">
        <v>6.1366828715720932E-2</v>
      </c>
      <c r="H15" s="8">
        <v>2.4585314672275707</v>
      </c>
    </row>
    <row r="17" spans="1:8" x14ac:dyDescent="0.25">
      <c r="A17" s="11"/>
      <c r="B17" s="10" t="s">
        <v>7</v>
      </c>
      <c r="C17" s="10" t="s">
        <v>8</v>
      </c>
      <c r="D17" s="10" t="s">
        <v>9</v>
      </c>
      <c r="E17" s="10" t="s">
        <v>10</v>
      </c>
      <c r="F17" s="10" t="s">
        <v>11</v>
      </c>
      <c r="G17" s="10" t="s">
        <v>12</v>
      </c>
      <c r="H17" s="10" t="s">
        <v>13</v>
      </c>
    </row>
    <row r="18" spans="1:8" x14ac:dyDescent="0.25">
      <c r="A18" s="7" t="s">
        <v>14</v>
      </c>
      <c r="B18" s="8">
        <v>3.7950573122529634</v>
      </c>
      <c r="C18" s="8">
        <v>9.5494071146245059</v>
      </c>
      <c r="D18" s="8">
        <v>408.23715415019763</v>
      </c>
      <c r="E18" s="8">
        <v>18.455533596837967</v>
      </c>
      <c r="F18" s="8">
        <v>356.67403162055257</v>
      </c>
      <c r="G18" s="8">
        <v>12.653063241106723</v>
      </c>
      <c r="H18" s="8">
        <v>22.532806324110698</v>
      </c>
    </row>
    <row r="19" spans="1:8" x14ac:dyDescent="0.25">
      <c r="A19" s="7" t="s">
        <v>15</v>
      </c>
      <c r="B19" s="8">
        <v>9.3611133405655078E-2</v>
      </c>
      <c r="C19" s="8">
        <v>0.38708489428578602</v>
      </c>
      <c r="D19" s="8">
        <v>7.4923886922962053</v>
      </c>
      <c r="E19" s="8">
        <v>9.6243567832414598E-2</v>
      </c>
      <c r="F19" s="8">
        <v>4.0585517634794872</v>
      </c>
      <c r="G19" s="8">
        <v>0.31745890621014489</v>
      </c>
      <c r="H19" s="8">
        <v>0.40886114749753183</v>
      </c>
    </row>
    <row r="20" spans="1:8" x14ac:dyDescent="0.25">
      <c r="A20" s="7" t="s">
        <v>16</v>
      </c>
      <c r="B20" s="8">
        <v>3.2075</v>
      </c>
      <c r="C20" s="8">
        <v>5</v>
      </c>
      <c r="D20" s="8">
        <v>330</v>
      </c>
      <c r="E20" s="8">
        <v>19.05</v>
      </c>
      <c r="F20" s="8">
        <v>391.44</v>
      </c>
      <c r="G20" s="8">
        <v>11.36</v>
      </c>
      <c r="H20" s="8">
        <v>21.2</v>
      </c>
    </row>
    <row r="21" spans="1:8" x14ac:dyDescent="0.25">
      <c r="A21" s="7" t="s">
        <v>17</v>
      </c>
      <c r="B21" s="8">
        <v>5.4009999999999998</v>
      </c>
      <c r="C21" s="8">
        <v>24</v>
      </c>
      <c r="D21" s="8">
        <v>666</v>
      </c>
      <c r="E21" s="8">
        <v>20.2</v>
      </c>
      <c r="F21" s="8">
        <v>396.9</v>
      </c>
      <c r="G21" s="8">
        <v>8.0500000000000007</v>
      </c>
      <c r="H21" s="8">
        <v>50</v>
      </c>
    </row>
    <row r="22" spans="1:8" x14ac:dyDescent="0.25">
      <c r="A22" s="7" t="s">
        <v>18</v>
      </c>
      <c r="B22" s="8">
        <v>2.1057303755539607</v>
      </c>
      <c r="C22" s="8">
        <v>8.7072593842393662</v>
      </c>
      <c r="D22" s="8">
        <v>168.53711605495897</v>
      </c>
      <c r="E22" s="8">
        <v>2.1649455237143891</v>
      </c>
      <c r="F22" s="8">
        <v>91.294864384160633</v>
      </c>
      <c r="G22" s="8">
        <v>7.1410615113485498</v>
      </c>
      <c r="H22" s="8">
        <v>9.1971040873797456</v>
      </c>
    </row>
    <row r="23" spans="1:8" x14ac:dyDescent="0.25">
      <c r="A23" s="7" t="s">
        <v>19</v>
      </c>
      <c r="B23" s="8">
        <v>4.4341004145306249</v>
      </c>
      <c r="C23" s="8">
        <v>75.816365984424522</v>
      </c>
      <c r="D23" s="8">
        <v>28404.759488122712</v>
      </c>
      <c r="E23" s="8">
        <v>4.6869891206509697</v>
      </c>
      <c r="F23" s="8">
        <v>8334.7522629222804</v>
      </c>
      <c r="G23" s="8">
        <v>50.994759508863638</v>
      </c>
      <c r="H23" s="8">
        <v>84.586723594097208</v>
      </c>
    </row>
    <row r="24" spans="1:8" x14ac:dyDescent="0.25">
      <c r="A24" s="7" t="s">
        <v>20</v>
      </c>
      <c r="B24" s="8">
        <v>0.48798892843181152</v>
      </c>
      <c r="C24" s="8">
        <v>-0.86723199360350334</v>
      </c>
      <c r="D24" s="8">
        <v>-1.142407992476824</v>
      </c>
      <c r="E24" s="8">
        <v>-0.28509138330541051</v>
      </c>
      <c r="F24" s="8">
        <v>7.2268175492606446</v>
      </c>
      <c r="G24" s="8">
        <v>0.49323951739272553</v>
      </c>
      <c r="H24" s="8">
        <v>1.495196944165802</v>
      </c>
    </row>
    <row r="25" spans="1:8" x14ac:dyDescent="0.25">
      <c r="A25" s="7" t="s">
        <v>21</v>
      </c>
      <c r="B25" s="8">
        <v>1.011788207202132</v>
      </c>
      <c r="C25" s="8">
        <v>1.004814648218201</v>
      </c>
      <c r="D25" s="8">
        <v>0.66995594179501428</v>
      </c>
      <c r="E25" s="8">
        <v>-0.8023249268537983</v>
      </c>
      <c r="F25" s="8">
        <v>-2.8903737121414275</v>
      </c>
      <c r="G25" s="8">
        <v>0.90646009359153534</v>
      </c>
      <c r="H25" s="8">
        <v>1.108098408254901</v>
      </c>
    </row>
    <row r="26" spans="1:8" x14ac:dyDescent="0.25">
      <c r="A26" s="7" t="s">
        <v>22</v>
      </c>
      <c r="B26" s="8">
        <v>10.997</v>
      </c>
      <c r="C26" s="8">
        <v>23</v>
      </c>
      <c r="D26" s="8">
        <v>524</v>
      </c>
      <c r="E26" s="8">
        <v>9.4</v>
      </c>
      <c r="F26" s="8">
        <v>396.58</v>
      </c>
      <c r="G26" s="8">
        <v>36.24</v>
      </c>
      <c r="H26" s="8">
        <v>45</v>
      </c>
    </row>
    <row r="27" spans="1:8" x14ac:dyDescent="0.25">
      <c r="A27" s="7" t="s">
        <v>23</v>
      </c>
      <c r="B27" s="8">
        <v>1.1299999999999999</v>
      </c>
      <c r="C27" s="8">
        <v>1</v>
      </c>
      <c r="D27" s="8">
        <v>187</v>
      </c>
      <c r="E27" s="8">
        <v>12.6</v>
      </c>
      <c r="F27" s="8">
        <v>0.32</v>
      </c>
      <c r="G27" s="8">
        <v>1.73</v>
      </c>
      <c r="H27" s="8">
        <v>5</v>
      </c>
    </row>
    <row r="28" spans="1:8" x14ac:dyDescent="0.25">
      <c r="A28" s="7" t="s">
        <v>24</v>
      </c>
      <c r="B28" s="8">
        <v>12.127000000000001</v>
      </c>
      <c r="C28" s="8">
        <v>24</v>
      </c>
      <c r="D28" s="8">
        <v>711</v>
      </c>
      <c r="E28" s="8">
        <v>22</v>
      </c>
      <c r="F28" s="8">
        <v>396.9</v>
      </c>
      <c r="G28" s="8">
        <v>37.97</v>
      </c>
      <c r="H28" s="8">
        <v>50</v>
      </c>
    </row>
    <row r="29" spans="1:8" x14ac:dyDescent="0.25">
      <c r="A29" s="7" t="s">
        <v>25</v>
      </c>
      <c r="B29" s="8">
        <v>1920.2989999999995</v>
      </c>
      <c r="C29" s="8">
        <v>4832</v>
      </c>
      <c r="D29" s="8">
        <v>206568</v>
      </c>
      <c r="E29" s="8">
        <v>9338.5000000000109</v>
      </c>
      <c r="F29" s="8">
        <v>180477.05999999959</v>
      </c>
      <c r="G29" s="8">
        <v>6402.4500000000016</v>
      </c>
      <c r="H29" s="8">
        <v>11401.600000000013</v>
      </c>
    </row>
    <row r="30" spans="1:8" x14ac:dyDescent="0.25">
      <c r="A30" s="7" t="s">
        <v>26</v>
      </c>
      <c r="B30" s="8">
        <v>506</v>
      </c>
      <c r="C30" s="8">
        <v>506</v>
      </c>
      <c r="D30" s="8">
        <v>506</v>
      </c>
      <c r="E30" s="8">
        <v>506</v>
      </c>
      <c r="F30" s="8">
        <v>506</v>
      </c>
      <c r="G30" s="8">
        <v>506</v>
      </c>
      <c r="H30" s="8">
        <v>506</v>
      </c>
    </row>
    <row r="31" spans="1:8" x14ac:dyDescent="0.25">
      <c r="A31" s="7" t="s">
        <v>40</v>
      </c>
      <c r="B31" s="8">
        <v>0.18391523248349462</v>
      </c>
      <c r="C31" s="8">
        <v>0.76049510067270076</v>
      </c>
      <c r="D31" s="8">
        <v>14.720091062556451</v>
      </c>
      <c r="E31" s="8">
        <v>0.18908710437502527</v>
      </c>
      <c r="F31" s="8">
        <v>7.9737256026165682</v>
      </c>
      <c r="G31" s="8">
        <v>0.62370282695527779</v>
      </c>
      <c r="H31" s="8">
        <v>0.80327830953208346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7"/>
  <sheetViews>
    <sheetView topLeftCell="I4" workbookViewId="0">
      <selection activeCell="O23" sqref="O23"/>
    </sheetView>
  </sheetViews>
  <sheetFormatPr defaultRowHeight="15" x14ac:dyDescent="0.25"/>
  <cols>
    <col min="1" max="1" width="12" bestFit="1" customWidth="1"/>
    <col min="2" max="2" width="4.5703125" style="4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0</v>
      </c>
      <c r="Q1" s="2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3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5">
        <f>'CA analysis'!A2/$P$2</f>
        <v>6.7433914763531745E-5</v>
      </c>
      <c r="B2" s="4">
        <f>'CA analysis'!B2:B507/Sheet1!$Q$2</f>
        <v>0.18</v>
      </c>
      <c r="C2">
        <f>'CA analysis'!C2:C507/Sheet1!$R$2</f>
        <v>8.327325162220621E-2</v>
      </c>
      <c r="D2">
        <f>'CA analysis'!D2:D507/Sheet1!$S$2</f>
        <v>0</v>
      </c>
      <c r="E2">
        <f>'CA analysis'!E2:E507/Sheet1!$T$2</f>
        <v>0.61768082663605051</v>
      </c>
      <c r="F2">
        <f>'CA analysis'!F2:F507/Sheet1!$U$2</f>
        <v>0.74886104783599095</v>
      </c>
      <c r="G2">
        <f>'CA analysis'!G2:G507/Sheet1!$V$2</f>
        <v>0.65200000000000002</v>
      </c>
      <c r="H2">
        <f>'CA analysis'!H2:H507/Sheet1!$W$2</f>
        <v>0.33726395646078994</v>
      </c>
      <c r="I2">
        <f>'CA analysis'!I2:I507/Sheet1!$X$2</f>
        <v>4.1666666666666664E-2</v>
      </c>
      <c r="J2">
        <f>'CA analysis'!J2:J507/Sheet1!$Y$2</f>
        <v>0.41631504922644164</v>
      </c>
      <c r="K2">
        <f>'CA analysis'!K2:K507/Sheet1!$Z$2</f>
        <v>0.69545454545454544</v>
      </c>
      <c r="L2">
        <f>'CA analysis'!L2:L507/Sheet1!$AA$2</f>
        <v>1</v>
      </c>
      <c r="M2">
        <f>'CA analysis'!M2:M507/Sheet1!$AB$2</f>
        <v>0.13115617592836451</v>
      </c>
      <c r="N2">
        <f>'CA analysis'!N2:N507/Sheet1!$AC$2</f>
        <v>0.48</v>
      </c>
      <c r="P2">
        <f>MAX('CA analysis'!A2:A507)</f>
        <v>88.975999999999999</v>
      </c>
      <c r="Q2">
        <f>MAX('CA analysis'!B2:B507)</f>
        <v>100</v>
      </c>
      <c r="R2">
        <f>MAX('CA analysis'!C2:C507)</f>
        <v>27.74</v>
      </c>
      <c r="S2">
        <f>MAX('CA analysis'!D2:D507)</f>
        <v>1</v>
      </c>
      <c r="T2">
        <f>MAX('CA analysis'!E2:E507)</f>
        <v>0.871</v>
      </c>
      <c r="U2">
        <f>MAX('CA analysis'!F2:F507)</f>
        <v>8.7799999999999994</v>
      </c>
      <c r="V2">
        <f>MAX('CA analysis'!G2:G507)</f>
        <v>100</v>
      </c>
      <c r="W2">
        <f>MAX('CA analysis'!H2:H507)</f>
        <v>12.127000000000001</v>
      </c>
      <c r="X2">
        <f>MAX('CA analysis'!I2:I507)</f>
        <v>24</v>
      </c>
      <c r="Y2">
        <f>MAX('CA analysis'!J2:J507)</f>
        <v>711</v>
      </c>
      <c r="Z2">
        <f>MAX('CA analysis'!K2:K507)</f>
        <v>22</v>
      </c>
      <c r="AA2">
        <f>MAX('CA analysis'!L2:L507)</f>
        <v>396.9</v>
      </c>
      <c r="AB2">
        <f>MAX('CA analysis'!M2:M507)</f>
        <v>37.97</v>
      </c>
      <c r="AC2">
        <f>MAX('CA analysis'!N2:N507)</f>
        <v>50</v>
      </c>
    </row>
    <row r="3" spans="1:29" x14ac:dyDescent="0.25">
      <c r="A3" s="5">
        <f>'CA analysis'!A3/$P$2</f>
        <v>3.0345261643589284E-4</v>
      </c>
      <c r="B3" s="4">
        <f>'CA analysis'!B3:B508/Sheet1!$Q$2</f>
        <v>0</v>
      </c>
      <c r="C3">
        <f>'CA analysis'!C3:C508/Sheet1!$R$2</f>
        <v>0.25486661860129778</v>
      </c>
      <c r="D3">
        <f>'CA analysis'!D3:D508/Sheet1!$S$2</f>
        <v>0</v>
      </c>
      <c r="E3">
        <f>'CA analysis'!E3:E508/Sheet1!$T$2</f>
        <v>0.53846153846153844</v>
      </c>
      <c r="F3">
        <f>'CA analysis'!F3:F508/Sheet1!$U$2</f>
        <v>0.73132118451025063</v>
      </c>
      <c r="G3">
        <f>'CA analysis'!G3:G508/Sheet1!$V$2</f>
        <v>0.78900000000000003</v>
      </c>
      <c r="H3">
        <f>'CA analysis'!H3:H508/Sheet1!$W$2</f>
        <v>0.40958192463098864</v>
      </c>
      <c r="I3">
        <f>'CA analysis'!I3:I508/Sheet1!$X$2</f>
        <v>8.3333333333333329E-2</v>
      </c>
      <c r="J3">
        <f>'CA analysis'!J3:J508/Sheet1!$Y$2</f>
        <v>0.34036568213783402</v>
      </c>
      <c r="K3">
        <f>'CA analysis'!K3:K508/Sheet1!$Z$2</f>
        <v>0.80909090909090908</v>
      </c>
      <c r="L3">
        <f>'CA analysis'!L3:L508/Sheet1!$AA$2</f>
        <v>1</v>
      </c>
      <c r="M3">
        <f>'CA analysis'!M3:M508/Sheet1!$AB$2</f>
        <v>0.2407163550171188</v>
      </c>
      <c r="N3">
        <f>'CA analysis'!N3:N508/Sheet1!$AC$2</f>
        <v>0.43200000000000005</v>
      </c>
    </row>
    <row r="4" spans="1:29" x14ac:dyDescent="0.25">
      <c r="A4" s="5">
        <f>'CA analysis'!A4/$P$2</f>
        <v>3.0345261643589284E-4</v>
      </c>
      <c r="B4" s="4">
        <f>'CA analysis'!B4:B509/Sheet1!$Q$2</f>
        <v>0</v>
      </c>
      <c r="C4">
        <f>'CA analysis'!C4:C509/Sheet1!$R$2</f>
        <v>0.25486661860129778</v>
      </c>
      <c r="D4">
        <f>'CA analysis'!D4:D509/Sheet1!$S$2</f>
        <v>0</v>
      </c>
      <c r="E4">
        <f>'CA analysis'!E4:E509/Sheet1!$T$2</f>
        <v>0.53846153846153844</v>
      </c>
      <c r="F4">
        <f>'CA analysis'!F4:F509/Sheet1!$U$2</f>
        <v>0.81833712984054674</v>
      </c>
      <c r="G4">
        <f>'CA analysis'!G4:G509/Sheet1!$V$2</f>
        <v>0.61099999999999999</v>
      </c>
      <c r="H4">
        <f>'CA analysis'!H4:H509/Sheet1!$W$2</f>
        <v>0.40958192463098864</v>
      </c>
      <c r="I4">
        <f>'CA analysis'!I4:I509/Sheet1!$X$2</f>
        <v>8.3333333333333329E-2</v>
      </c>
      <c r="J4">
        <f>'CA analysis'!J4:J509/Sheet1!$Y$2</f>
        <v>0.34036568213783402</v>
      </c>
      <c r="K4">
        <f>'CA analysis'!K4:K509/Sheet1!$Z$2</f>
        <v>0.80909090909090908</v>
      </c>
      <c r="L4">
        <f>'CA analysis'!L4:L509/Sheet1!$AA$2</f>
        <v>0.98974552784076597</v>
      </c>
      <c r="M4">
        <f>'CA analysis'!M4:M509/Sheet1!$AB$2</f>
        <v>0.10613642349223072</v>
      </c>
      <c r="N4">
        <f>'CA analysis'!N4:N509/Sheet1!$AC$2</f>
        <v>0.69400000000000006</v>
      </c>
    </row>
    <row r="5" spans="1:29" x14ac:dyDescent="0.25">
      <c r="A5" s="5">
        <f>'CA analysis'!A5/$P$2</f>
        <v>3.596475454055026E-4</v>
      </c>
      <c r="B5" s="4">
        <f>'CA analysis'!B5:B510/Sheet1!$Q$2</f>
        <v>0</v>
      </c>
      <c r="C5">
        <f>'CA analysis'!C5:C510/Sheet1!$R$2</f>
        <v>7.8586878154289844E-2</v>
      </c>
      <c r="D5">
        <f>'CA analysis'!D5:D510/Sheet1!$S$2</f>
        <v>0</v>
      </c>
      <c r="E5">
        <f>'CA analysis'!E5:E510/Sheet1!$T$2</f>
        <v>0.52583237657864523</v>
      </c>
      <c r="F5">
        <f>'CA analysis'!F5:F510/Sheet1!$U$2</f>
        <v>0.79703872437357637</v>
      </c>
      <c r="G5">
        <f>'CA analysis'!G5:G510/Sheet1!$V$2</f>
        <v>0.45799999999999996</v>
      </c>
      <c r="H5">
        <f>'CA analysis'!H5:H510/Sheet1!$W$2</f>
        <v>0.4998763090624227</v>
      </c>
      <c r="I5">
        <f>'CA analysis'!I5:I510/Sheet1!$X$2</f>
        <v>0.125</v>
      </c>
      <c r="J5">
        <f>'CA analysis'!J5:J510/Sheet1!$Y$2</f>
        <v>0.31223628691983124</v>
      </c>
      <c r="K5">
        <f>'CA analysis'!K5:K510/Sheet1!$Z$2</f>
        <v>0.85</v>
      </c>
      <c r="L5">
        <f>'CA analysis'!L5:L510/Sheet1!$AA$2</f>
        <v>0.99428067523305619</v>
      </c>
      <c r="M5">
        <f>'CA analysis'!M5:M510/Sheet1!$AB$2</f>
        <v>7.7429549644456155E-2</v>
      </c>
      <c r="N5">
        <f>'CA analysis'!N5:N510/Sheet1!$AC$2</f>
        <v>0.66799999999999993</v>
      </c>
    </row>
    <row r="6" spans="1:29" x14ac:dyDescent="0.25">
      <c r="A6" s="5">
        <f>'CA analysis'!A6/$P$2</f>
        <v>7.7549001978061507E-4</v>
      </c>
      <c r="B6" s="4">
        <f>'CA analysis'!B6:B511/Sheet1!$Q$2</f>
        <v>0</v>
      </c>
      <c r="C6">
        <f>'CA analysis'!C6:C511/Sheet1!$R$2</f>
        <v>7.8586878154289844E-2</v>
      </c>
      <c r="D6">
        <f>'CA analysis'!D6:D511/Sheet1!$S$2</f>
        <v>0</v>
      </c>
      <c r="E6">
        <f>'CA analysis'!E6:E511/Sheet1!$T$2</f>
        <v>0.52583237657864523</v>
      </c>
      <c r="F6">
        <f>'CA analysis'!F6:F511/Sheet1!$U$2</f>
        <v>0.81400911161731215</v>
      </c>
      <c r="G6">
        <f>'CA analysis'!G6:G511/Sheet1!$V$2</f>
        <v>0.54200000000000004</v>
      </c>
      <c r="H6">
        <f>'CA analysis'!H6:H511/Sheet1!$W$2</f>
        <v>0.4998763090624227</v>
      </c>
      <c r="I6">
        <f>'CA analysis'!I6:I511/Sheet1!$X$2</f>
        <v>0.125</v>
      </c>
      <c r="J6">
        <f>'CA analysis'!J6:J511/Sheet1!$Y$2</f>
        <v>0.31223628691983124</v>
      </c>
      <c r="K6">
        <f>'CA analysis'!K6:K511/Sheet1!$Z$2</f>
        <v>0.85</v>
      </c>
      <c r="L6">
        <f>'CA analysis'!L6:L511/Sheet1!$AA$2</f>
        <v>1</v>
      </c>
      <c r="M6">
        <f>'CA analysis'!M6:M511/Sheet1!$AB$2</f>
        <v>0.14037397945746644</v>
      </c>
      <c r="N6">
        <f>'CA analysis'!N6:N511/Sheet1!$AC$2</f>
        <v>0.72400000000000009</v>
      </c>
    </row>
    <row r="7" spans="1:29" x14ac:dyDescent="0.25">
      <c r="A7" s="5">
        <f>'CA analysis'!A7/$P$2</f>
        <v>3.3716957381765871E-4</v>
      </c>
      <c r="B7" s="4">
        <f>'CA analysis'!B7:B512/Sheet1!$Q$2</f>
        <v>0</v>
      </c>
      <c r="C7">
        <f>'CA analysis'!C7:C512/Sheet1!$R$2</f>
        <v>7.8586878154289844E-2</v>
      </c>
      <c r="D7">
        <f>'CA analysis'!D7:D512/Sheet1!$S$2</f>
        <v>0</v>
      </c>
      <c r="E7">
        <f>'CA analysis'!E7:E512/Sheet1!$T$2</f>
        <v>0.52583237657864523</v>
      </c>
      <c r="F7">
        <f>'CA analysis'!F7:F512/Sheet1!$U$2</f>
        <v>0.73234624145785876</v>
      </c>
      <c r="G7">
        <f>'CA analysis'!G7:G512/Sheet1!$V$2</f>
        <v>0.58700000000000008</v>
      </c>
      <c r="H7">
        <f>'CA analysis'!H7:H512/Sheet1!$W$2</f>
        <v>0.4998763090624227</v>
      </c>
      <c r="I7">
        <f>'CA analysis'!I7:I512/Sheet1!$X$2</f>
        <v>0.125</v>
      </c>
      <c r="J7">
        <f>'CA analysis'!J7:J512/Sheet1!$Y$2</f>
        <v>0.31223628691983124</v>
      </c>
      <c r="K7">
        <f>'CA analysis'!K7:K512/Sheet1!$Z$2</f>
        <v>0.85</v>
      </c>
      <c r="L7">
        <f>'CA analysis'!L7:L512/Sheet1!$AA$2</f>
        <v>0.99299571680524068</v>
      </c>
      <c r="M7">
        <f>'CA analysis'!M7:M512/Sheet1!$AB$2</f>
        <v>0.13721358967606004</v>
      </c>
      <c r="N7">
        <f>'CA analysis'!N7:N512/Sheet1!$AC$2</f>
        <v>0.57399999999999995</v>
      </c>
    </row>
    <row r="8" spans="1:29" x14ac:dyDescent="0.25">
      <c r="A8" s="5">
        <f>'CA analysis'!A8/$P$2</f>
        <v>9.8903074986513213E-4</v>
      </c>
      <c r="B8" s="4">
        <f>'CA analysis'!B8:B513/Sheet1!$Q$2</f>
        <v>0.125</v>
      </c>
      <c r="C8">
        <f>'CA analysis'!C8:C513/Sheet1!$R$2</f>
        <v>0.28370583994232157</v>
      </c>
      <c r="D8">
        <f>'CA analysis'!D8:D513/Sheet1!$S$2</f>
        <v>0</v>
      </c>
      <c r="E8">
        <f>'CA analysis'!E8:E513/Sheet1!$T$2</f>
        <v>0.60160734787600467</v>
      </c>
      <c r="F8">
        <f>'CA analysis'!F8:F513/Sheet1!$U$2</f>
        <v>0.68473804100227786</v>
      </c>
      <c r="G8">
        <f>'CA analysis'!G8:G513/Sheet1!$V$2</f>
        <v>0.66599999999999993</v>
      </c>
      <c r="H8">
        <f>'CA analysis'!H8:H513/Sheet1!$W$2</f>
        <v>0.4585635359116022</v>
      </c>
      <c r="I8">
        <f>'CA analysis'!I8:I513/Sheet1!$X$2</f>
        <v>0.20833333333333334</v>
      </c>
      <c r="J8">
        <f>'CA analysis'!J8:J513/Sheet1!$Y$2</f>
        <v>0.43741209563994377</v>
      </c>
      <c r="K8">
        <f>'CA analysis'!K8:K513/Sheet1!$Z$2</f>
        <v>0.69090909090909092</v>
      </c>
      <c r="L8">
        <f>'CA analysis'!L8:L513/Sheet1!$AA$2</f>
        <v>0.99672461577223492</v>
      </c>
      <c r="M8">
        <f>'CA analysis'!M8:M513/Sheet1!$AB$2</f>
        <v>0.32736370819067684</v>
      </c>
      <c r="N8">
        <f>'CA analysis'!N8:N513/Sheet1!$AC$2</f>
        <v>0.45799999999999996</v>
      </c>
    </row>
    <row r="9" spans="1:29" x14ac:dyDescent="0.25">
      <c r="A9" s="5">
        <f>'CA analysis'!A9/$P$2</f>
        <v>1.6296529401186835E-3</v>
      </c>
      <c r="B9" s="4">
        <f>'CA analysis'!B9:B514/Sheet1!$Q$2</f>
        <v>0.125</v>
      </c>
      <c r="C9">
        <f>'CA analysis'!C9:C514/Sheet1!$R$2</f>
        <v>0.28370583994232157</v>
      </c>
      <c r="D9">
        <f>'CA analysis'!D9:D514/Sheet1!$S$2</f>
        <v>0</v>
      </c>
      <c r="E9">
        <f>'CA analysis'!E9:E514/Sheet1!$T$2</f>
        <v>0.60160734787600467</v>
      </c>
      <c r="F9">
        <f>'CA analysis'!F9:F514/Sheet1!$U$2</f>
        <v>0.70296127562642374</v>
      </c>
      <c r="G9">
        <f>'CA analysis'!G9:G514/Sheet1!$V$2</f>
        <v>0.96099999999999997</v>
      </c>
      <c r="H9">
        <f>'CA analysis'!H9:H514/Sheet1!$W$2</f>
        <v>0.49072317968170193</v>
      </c>
      <c r="I9">
        <f>'CA analysis'!I9:I514/Sheet1!$X$2</f>
        <v>0.20833333333333334</v>
      </c>
      <c r="J9">
        <f>'CA analysis'!J9:J514/Sheet1!$Y$2</f>
        <v>0.43741209563994377</v>
      </c>
      <c r="K9">
        <f>'CA analysis'!K9:K514/Sheet1!$Z$2</f>
        <v>0.69090909090909092</v>
      </c>
      <c r="L9">
        <f>'CA analysis'!L9:L514/Sheet1!$AA$2</f>
        <v>1</v>
      </c>
      <c r="M9">
        <f>'CA analysis'!M9:M514/Sheet1!$AB$2</f>
        <v>0.50434553594943377</v>
      </c>
      <c r="N9">
        <f>'CA analysis'!N9:N514/Sheet1!$AC$2</f>
        <v>0.54200000000000004</v>
      </c>
    </row>
    <row r="10" spans="1:29" x14ac:dyDescent="0.25">
      <c r="A10" s="5">
        <f>'CA analysis'!A10/$P$2</f>
        <v>2.3714260025175329E-3</v>
      </c>
      <c r="B10" s="4">
        <f>'CA analysis'!B10:B515/Sheet1!$Q$2</f>
        <v>0.125</v>
      </c>
      <c r="C10">
        <f>'CA analysis'!C10:C515/Sheet1!$R$2</f>
        <v>0.28370583994232157</v>
      </c>
      <c r="D10">
        <f>'CA analysis'!D10:D515/Sheet1!$S$2</f>
        <v>0</v>
      </c>
      <c r="E10">
        <f>'CA analysis'!E10:E515/Sheet1!$T$2</f>
        <v>0.60160734787600467</v>
      </c>
      <c r="F10">
        <f>'CA analysis'!F10:F515/Sheet1!$U$2</f>
        <v>0.64134396355353085</v>
      </c>
      <c r="G10">
        <f>'CA analysis'!G10:G515/Sheet1!$V$2</f>
        <v>1</v>
      </c>
      <c r="H10">
        <f>'CA analysis'!H10:H515/Sheet1!$W$2</f>
        <v>0.50152552156345342</v>
      </c>
      <c r="I10">
        <f>'CA analysis'!I10:I515/Sheet1!$X$2</f>
        <v>0.20833333333333334</v>
      </c>
      <c r="J10">
        <f>'CA analysis'!J10:J515/Sheet1!$Y$2</f>
        <v>0.43741209563994377</v>
      </c>
      <c r="K10">
        <f>'CA analysis'!K10:K515/Sheet1!$Z$2</f>
        <v>0.69090909090909092</v>
      </c>
      <c r="L10">
        <f>'CA analysis'!L10:L515/Sheet1!$AA$2</f>
        <v>0.97412446460065516</v>
      </c>
      <c r="M10">
        <f>'CA analysis'!M10:M515/Sheet1!$AB$2</f>
        <v>0.78825388464577295</v>
      </c>
      <c r="N10">
        <f>'CA analysis'!N10:N515/Sheet1!$AC$2</f>
        <v>0.33</v>
      </c>
    </row>
    <row r="11" spans="1:29" x14ac:dyDescent="0.25">
      <c r="A11" s="5">
        <f>'CA analysis'!A11/$P$2</f>
        <v>1.9106275849667329E-3</v>
      </c>
      <c r="B11" s="4">
        <f>'CA analysis'!B11:B516/Sheet1!$Q$2</f>
        <v>0.125</v>
      </c>
      <c r="C11">
        <f>'CA analysis'!C11:C516/Sheet1!$R$2</f>
        <v>0.28370583994232157</v>
      </c>
      <c r="D11">
        <f>'CA analysis'!D11:D516/Sheet1!$S$2</f>
        <v>0</v>
      </c>
      <c r="E11">
        <f>'CA analysis'!E11:E516/Sheet1!$T$2</f>
        <v>0.60160734787600467</v>
      </c>
      <c r="F11">
        <f>'CA analysis'!F11:F516/Sheet1!$U$2</f>
        <v>0.68382687927107066</v>
      </c>
      <c r="G11">
        <f>'CA analysis'!G11:G516/Sheet1!$V$2</f>
        <v>0.8590000000000001</v>
      </c>
      <c r="H11">
        <f>'CA analysis'!H11:H516/Sheet1!$W$2</f>
        <v>0.54358044033973774</v>
      </c>
      <c r="I11">
        <f>'CA analysis'!I11:I516/Sheet1!$X$2</f>
        <v>0.20833333333333334</v>
      </c>
      <c r="J11">
        <f>'CA analysis'!J11:J516/Sheet1!$Y$2</f>
        <v>0.43741209563994377</v>
      </c>
      <c r="K11">
        <f>'CA analysis'!K11:K516/Sheet1!$Z$2</f>
        <v>0.69090909090909092</v>
      </c>
      <c r="L11">
        <f>'CA analysis'!L11:L516/Sheet1!$AA$2</f>
        <v>0.9743260267069791</v>
      </c>
      <c r="M11">
        <f>'CA analysis'!M11:M516/Sheet1!$AB$2</f>
        <v>0.45035554385040827</v>
      </c>
      <c r="N11">
        <f>'CA analysis'!N11:N516/Sheet1!$AC$2</f>
        <v>0.37799999999999995</v>
      </c>
    </row>
    <row r="12" spans="1:29" x14ac:dyDescent="0.25">
      <c r="A12" s="5">
        <f>'CA analysis'!A12/$P$2</f>
        <v>2.5287718036324405E-3</v>
      </c>
      <c r="B12" s="4">
        <f>'CA analysis'!B12:B517/Sheet1!$Q$2</f>
        <v>0.125</v>
      </c>
      <c r="C12">
        <f>'CA analysis'!C12:C517/Sheet1!$R$2</f>
        <v>0.28370583994232157</v>
      </c>
      <c r="D12">
        <f>'CA analysis'!D12:D517/Sheet1!$S$2</f>
        <v>0</v>
      </c>
      <c r="E12">
        <f>'CA analysis'!E12:E517/Sheet1!$T$2</f>
        <v>0.60160734787600467</v>
      </c>
      <c r="F12">
        <f>'CA analysis'!F12:F517/Sheet1!$U$2</f>
        <v>0.72630979498861048</v>
      </c>
      <c r="G12">
        <f>'CA analysis'!G12:G517/Sheet1!$V$2</f>
        <v>0.94299999999999995</v>
      </c>
      <c r="H12">
        <f>'CA analysis'!H12:H517/Sheet1!$W$2</f>
        <v>0.52337758720211103</v>
      </c>
      <c r="I12">
        <f>'CA analysis'!I12:I517/Sheet1!$X$2</f>
        <v>0.20833333333333334</v>
      </c>
      <c r="J12">
        <f>'CA analysis'!J12:J517/Sheet1!$Y$2</f>
        <v>0.43741209563994377</v>
      </c>
      <c r="K12">
        <f>'CA analysis'!K12:K517/Sheet1!$Z$2</f>
        <v>0.69090909090909092</v>
      </c>
      <c r="L12">
        <f>'CA analysis'!L12:L517/Sheet1!$AA$2</f>
        <v>0.98896447467876036</v>
      </c>
      <c r="M12">
        <f>'CA analysis'!M12:M517/Sheet1!$AB$2</f>
        <v>0.53858309191466947</v>
      </c>
      <c r="N12">
        <f>'CA analysis'!N12:N517/Sheet1!$AC$2</f>
        <v>0.3</v>
      </c>
    </row>
    <row r="13" spans="1:29" x14ac:dyDescent="0.25">
      <c r="A13" s="5">
        <f>'CA analysis'!A13/$P$2</f>
        <v>1.3149613378888689E-3</v>
      </c>
      <c r="B13" s="4">
        <f>'CA analysis'!B13:B518/Sheet1!$Q$2</f>
        <v>0.125</v>
      </c>
      <c r="C13">
        <f>'CA analysis'!C13:C518/Sheet1!$R$2</f>
        <v>0.28370583994232157</v>
      </c>
      <c r="D13">
        <f>'CA analysis'!D13:D518/Sheet1!$S$2</f>
        <v>0</v>
      </c>
      <c r="E13">
        <f>'CA analysis'!E13:E518/Sheet1!$T$2</f>
        <v>0.60160734787600467</v>
      </c>
      <c r="F13">
        <f>'CA analysis'!F13:F518/Sheet1!$U$2</f>
        <v>0.6843963553530753</v>
      </c>
      <c r="G13">
        <f>'CA analysis'!G13:G518/Sheet1!$V$2</f>
        <v>0.82900000000000007</v>
      </c>
      <c r="H13">
        <f>'CA analysis'!H13:H518/Sheet1!$W$2</f>
        <v>0.51348231219592644</v>
      </c>
      <c r="I13">
        <f>'CA analysis'!I13:I518/Sheet1!$X$2</f>
        <v>0.20833333333333334</v>
      </c>
      <c r="J13">
        <f>'CA analysis'!J13:J518/Sheet1!$Y$2</f>
        <v>0.43741209563994377</v>
      </c>
      <c r="K13">
        <f>'CA analysis'!K13:K518/Sheet1!$Z$2</f>
        <v>0.69090909090909092</v>
      </c>
      <c r="L13">
        <f>'CA analysis'!L13:L518/Sheet1!$AA$2</f>
        <v>1</v>
      </c>
      <c r="M13">
        <f>'CA analysis'!M13:M518/Sheet1!$AB$2</f>
        <v>0.34948643666052148</v>
      </c>
      <c r="N13">
        <f>'CA analysis'!N13:N518/Sheet1!$AC$2</f>
        <v>0.37799999999999995</v>
      </c>
    </row>
    <row r="14" spans="1:29" x14ac:dyDescent="0.25">
      <c r="A14" s="5">
        <f>'CA analysis'!A14/$P$2</f>
        <v>1.056464664628664E-3</v>
      </c>
      <c r="B14" s="4">
        <f>'CA analysis'!B14:B519/Sheet1!$Q$2</f>
        <v>0.125</v>
      </c>
      <c r="C14">
        <f>'CA analysis'!C14:C519/Sheet1!$R$2</f>
        <v>0.28370583994232157</v>
      </c>
      <c r="D14">
        <f>'CA analysis'!D14:D519/Sheet1!$S$2</f>
        <v>0</v>
      </c>
      <c r="E14">
        <f>'CA analysis'!E14:E519/Sheet1!$T$2</f>
        <v>0.60160734787600467</v>
      </c>
      <c r="F14">
        <f>'CA analysis'!F14:F519/Sheet1!$U$2</f>
        <v>0.67072892938496587</v>
      </c>
      <c r="G14">
        <f>'CA analysis'!G14:G519/Sheet1!$V$2</f>
        <v>0.39</v>
      </c>
      <c r="H14">
        <f>'CA analysis'!H14:H519/Sheet1!$W$2</f>
        <v>0.44949286715593301</v>
      </c>
      <c r="I14">
        <f>'CA analysis'!I14:I519/Sheet1!$X$2</f>
        <v>0.20833333333333334</v>
      </c>
      <c r="J14">
        <f>'CA analysis'!J14:J519/Sheet1!$Y$2</f>
        <v>0.43741209563994377</v>
      </c>
      <c r="K14">
        <f>'CA analysis'!K14:K519/Sheet1!$Z$2</f>
        <v>0.69090909090909092</v>
      </c>
      <c r="L14">
        <f>'CA analysis'!L14:L519/Sheet1!$AA$2</f>
        <v>0.98387503149407918</v>
      </c>
      <c r="M14">
        <f>'CA analysis'!M14:M519/Sheet1!$AB$2</f>
        <v>0.41374769554911778</v>
      </c>
      <c r="N14">
        <f>'CA analysis'!N14:N519/Sheet1!$AC$2</f>
        <v>0.434</v>
      </c>
    </row>
    <row r="15" spans="1:29" x14ac:dyDescent="0.25">
      <c r="A15" s="5">
        <f>'CA analysis'!A15/$P$2</f>
        <v>7.0805610501708327E-3</v>
      </c>
      <c r="B15" s="4">
        <f>'CA analysis'!B15:B520/Sheet1!$Q$2</f>
        <v>0</v>
      </c>
      <c r="C15">
        <f>'CA analysis'!C15:C520/Sheet1!$R$2</f>
        <v>0.29343907714491713</v>
      </c>
      <c r="D15">
        <f>'CA analysis'!D15:D520/Sheet1!$S$2</f>
        <v>0</v>
      </c>
      <c r="E15">
        <f>'CA analysis'!E15:E520/Sheet1!$T$2</f>
        <v>0.61768082663605051</v>
      </c>
      <c r="F15">
        <f>'CA analysis'!F15:F520/Sheet1!$U$2</f>
        <v>0.67756264236902053</v>
      </c>
      <c r="G15">
        <f>'CA analysis'!G15:G520/Sheet1!$V$2</f>
        <v>0.61799999999999999</v>
      </c>
      <c r="H15">
        <f>'CA analysis'!H15:H520/Sheet1!$W$2</f>
        <v>0.38814216211758884</v>
      </c>
      <c r="I15">
        <f>'CA analysis'!I15:I520/Sheet1!$X$2</f>
        <v>0.16666666666666666</v>
      </c>
      <c r="J15">
        <f>'CA analysis'!J15:J520/Sheet1!$Y$2</f>
        <v>0.4317862165963432</v>
      </c>
      <c r="K15">
        <f>'CA analysis'!K15:K520/Sheet1!$Z$2</f>
        <v>0.95454545454545459</v>
      </c>
      <c r="L15">
        <f>'CA analysis'!L15:L520/Sheet1!$AA$2</f>
        <v>1</v>
      </c>
      <c r="M15">
        <f>'CA analysis'!M15:M520/Sheet1!$AB$2</f>
        <v>0.21754016328680537</v>
      </c>
      <c r="N15">
        <f>'CA analysis'!N15:N520/Sheet1!$AC$2</f>
        <v>0.40799999999999997</v>
      </c>
    </row>
    <row r="16" spans="1:29" x14ac:dyDescent="0.25">
      <c r="A16" s="5">
        <f>'CA analysis'!A16/$P$2</f>
        <v>7.1704729365222085E-3</v>
      </c>
      <c r="B16" s="4">
        <f>'CA analysis'!B16:B521/Sheet1!$Q$2</f>
        <v>0</v>
      </c>
      <c r="C16">
        <f>'CA analysis'!C16:C521/Sheet1!$R$2</f>
        <v>0.29343907714491713</v>
      </c>
      <c r="D16">
        <f>'CA analysis'!D16:D521/Sheet1!$S$2</f>
        <v>0</v>
      </c>
      <c r="E16">
        <f>'CA analysis'!E16:E521/Sheet1!$T$2</f>
        <v>0.61768082663605051</v>
      </c>
      <c r="F16">
        <f>'CA analysis'!F16:F521/Sheet1!$U$2</f>
        <v>0.69430523917995446</v>
      </c>
      <c r="G16">
        <f>'CA analysis'!G16:G521/Sheet1!$V$2</f>
        <v>0.84499999999999997</v>
      </c>
      <c r="H16">
        <f>'CA analysis'!H16:H521/Sheet1!$W$2</f>
        <v>0.36793930897996202</v>
      </c>
      <c r="I16">
        <f>'CA analysis'!I16:I521/Sheet1!$X$2</f>
        <v>0.16666666666666666</v>
      </c>
      <c r="J16">
        <f>'CA analysis'!J16:J521/Sheet1!$Y$2</f>
        <v>0.4317862165963432</v>
      </c>
      <c r="K16">
        <f>'CA analysis'!K16:K521/Sheet1!$Z$2</f>
        <v>0.95454545454545459</v>
      </c>
      <c r="L16">
        <f>'CA analysis'!L16:L521/Sheet1!$AA$2</f>
        <v>0.95747039556563363</v>
      </c>
      <c r="M16">
        <f>'CA analysis'!M16:M521/Sheet1!$AB$2</f>
        <v>0.27021332631024492</v>
      </c>
      <c r="N16">
        <f>'CA analysis'!N16:N521/Sheet1!$AC$2</f>
        <v>0.36399999999999999</v>
      </c>
    </row>
    <row r="17" spans="1:14" x14ac:dyDescent="0.25">
      <c r="A17" s="5">
        <f>'CA analysis'!A17/$P$2</f>
        <v>7.0468440927890664E-3</v>
      </c>
      <c r="B17" s="4">
        <f>'CA analysis'!B17:B522/Sheet1!$Q$2</f>
        <v>0</v>
      </c>
      <c r="C17">
        <f>'CA analysis'!C17:C522/Sheet1!$R$2</f>
        <v>0.29343907714491713</v>
      </c>
      <c r="D17">
        <f>'CA analysis'!D17:D522/Sheet1!$S$2</f>
        <v>0</v>
      </c>
      <c r="E17">
        <f>'CA analysis'!E17:E522/Sheet1!$T$2</f>
        <v>0.61768082663605051</v>
      </c>
      <c r="F17">
        <f>'CA analysis'!F17:F522/Sheet1!$U$2</f>
        <v>0.66446469248291573</v>
      </c>
      <c r="G17">
        <f>'CA analysis'!G17:G522/Sheet1!$V$2</f>
        <v>0.56499999999999995</v>
      </c>
      <c r="H17">
        <f>'CA analysis'!H17:H522/Sheet1!$W$2</f>
        <v>0.37099035210686893</v>
      </c>
      <c r="I17">
        <f>'CA analysis'!I17:I522/Sheet1!$X$2</f>
        <v>0.16666666666666666</v>
      </c>
      <c r="J17">
        <f>'CA analysis'!J17:J522/Sheet1!$Y$2</f>
        <v>0.4317862165963432</v>
      </c>
      <c r="K17">
        <f>'CA analysis'!K17:K522/Sheet1!$Z$2</f>
        <v>0.95454545454545459</v>
      </c>
      <c r="L17">
        <f>'CA analysis'!L17:L522/Sheet1!$AA$2</f>
        <v>0.99677500629881588</v>
      </c>
      <c r="M17">
        <f>'CA analysis'!M17:M522/Sheet1!$AB$2</f>
        <v>0.22307084540426655</v>
      </c>
      <c r="N17">
        <f>'CA analysis'!N17:N522/Sheet1!$AC$2</f>
        <v>0.39799999999999996</v>
      </c>
    </row>
    <row r="18" spans="1:14" x14ac:dyDescent="0.25">
      <c r="A18" s="5">
        <f>'CA analysis'!A18/$P$2</f>
        <v>1.1845891026793743E-2</v>
      </c>
      <c r="B18" s="4">
        <f>'CA analysis'!B18:B523/Sheet1!$Q$2</f>
        <v>0</v>
      </c>
      <c r="C18">
        <f>'CA analysis'!C18:C523/Sheet1!$R$2</f>
        <v>0.29343907714491713</v>
      </c>
      <c r="D18">
        <f>'CA analysis'!D18:D523/Sheet1!$S$2</f>
        <v>0</v>
      </c>
      <c r="E18">
        <f>'CA analysis'!E18:E523/Sheet1!$T$2</f>
        <v>0.61768082663605051</v>
      </c>
      <c r="F18">
        <f>'CA analysis'!F18:F523/Sheet1!$U$2</f>
        <v>0.67596810933940776</v>
      </c>
      <c r="G18">
        <f>'CA analysis'!G18:G523/Sheet1!$V$2</f>
        <v>0.29299999999999998</v>
      </c>
      <c r="H18">
        <f>'CA analysis'!H18:H523/Sheet1!$W$2</f>
        <v>0.37099035210686893</v>
      </c>
      <c r="I18">
        <f>'CA analysis'!I18:I523/Sheet1!$X$2</f>
        <v>0.16666666666666666</v>
      </c>
      <c r="J18">
        <f>'CA analysis'!J18:J523/Sheet1!$Y$2</f>
        <v>0.4317862165963432</v>
      </c>
      <c r="K18">
        <f>'CA analysis'!K18:K523/Sheet1!$Z$2</f>
        <v>0.95454545454545459</v>
      </c>
      <c r="L18">
        <f>'CA analysis'!L18:L523/Sheet1!$AA$2</f>
        <v>0.97467876039304624</v>
      </c>
      <c r="M18">
        <f>'CA analysis'!M18:M523/Sheet1!$AB$2</f>
        <v>0.17329470634711616</v>
      </c>
      <c r="N18">
        <f>'CA analysis'!N18:N523/Sheet1!$AC$2</f>
        <v>0.46200000000000002</v>
      </c>
    </row>
    <row r="19" spans="1:14" x14ac:dyDescent="0.25">
      <c r="A19" s="5">
        <f>'CA analysis'!A19/$P$2</f>
        <v>8.8113648624348149E-3</v>
      </c>
      <c r="B19" s="4">
        <f>'CA analysis'!B19:B524/Sheet1!$Q$2</f>
        <v>0</v>
      </c>
      <c r="C19">
        <f>'CA analysis'!C19:C524/Sheet1!$R$2</f>
        <v>0.29343907714491713</v>
      </c>
      <c r="D19">
        <f>'CA analysis'!D19:D524/Sheet1!$S$2</f>
        <v>0</v>
      </c>
      <c r="E19">
        <f>'CA analysis'!E19:E524/Sheet1!$T$2</f>
        <v>0.61768082663605051</v>
      </c>
      <c r="F19">
        <f>'CA analysis'!F19:F524/Sheet1!$U$2</f>
        <v>0.6822323462414579</v>
      </c>
      <c r="G19">
        <f>'CA analysis'!G19:G524/Sheet1!$V$2</f>
        <v>0.81700000000000006</v>
      </c>
      <c r="H19">
        <f>'CA analysis'!H19:H524/Sheet1!$W$2</f>
        <v>0.35111734146944834</v>
      </c>
      <c r="I19">
        <f>'CA analysis'!I19:I524/Sheet1!$X$2</f>
        <v>0.16666666666666666</v>
      </c>
      <c r="J19">
        <f>'CA analysis'!J19:J524/Sheet1!$Y$2</f>
        <v>0.4317862165963432</v>
      </c>
      <c r="K19">
        <f>'CA analysis'!K19:K524/Sheet1!$Z$2</f>
        <v>0.95454545454545459</v>
      </c>
      <c r="L19">
        <f>'CA analysis'!L19:L524/Sheet1!$AA$2</f>
        <v>0.97442680776014112</v>
      </c>
      <c r="M19">
        <f>'CA analysis'!M19:M524/Sheet1!$AB$2</f>
        <v>0.38635765077692918</v>
      </c>
      <c r="N19">
        <f>'CA analysis'!N19:N524/Sheet1!$AC$2</f>
        <v>0.35</v>
      </c>
    </row>
    <row r="20" spans="1:14" x14ac:dyDescent="0.25">
      <c r="A20" s="5">
        <f>'CA analysis'!A20/$P$2</f>
        <v>9.0249055925193319E-3</v>
      </c>
      <c r="B20" s="4">
        <f>'CA analysis'!B20:B525/Sheet1!$Q$2</f>
        <v>0</v>
      </c>
      <c r="C20">
        <f>'CA analysis'!C20:C525/Sheet1!$R$2</f>
        <v>0.29343907714491713</v>
      </c>
      <c r="D20">
        <f>'CA analysis'!D20:D525/Sheet1!$S$2</f>
        <v>0</v>
      </c>
      <c r="E20">
        <f>'CA analysis'!E20:E525/Sheet1!$T$2</f>
        <v>0.61768082663605051</v>
      </c>
      <c r="F20">
        <f>'CA analysis'!F20:F525/Sheet1!$U$2</f>
        <v>0.62141230068337139</v>
      </c>
      <c r="G20">
        <f>'CA analysis'!G20:G525/Sheet1!$V$2</f>
        <v>0.36599999999999999</v>
      </c>
      <c r="H20">
        <f>'CA analysis'!H20:H525/Sheet1!$W$2</f>
        <v>0.31302053269563779</v>
      </c>
      <c r="I20">
        <f>'CA analysis'!I20:I525/Sheet1!$X$2</f>
        <v>0.16666666666666666</v>
      </c>
      <c r="J20">
        <f>'CA analysis'!J20:J525/Sheet1!$Y$2</f>
        <v>0.4317862165963432</v>
      </c>
      <c r="K20">
        <f>'CA analysis'!K20:K525/Sheet1!$Z$2</f>
        <v>0.95454545454545459</v>
      </c>
      <c r="L20">
        <f>'CA analysis'!L20:L525/Sheet1!$AA$2</f>
        <v>0.72811791383219959</v>
      </c>
      <c r="M20">
        <f>'CA analysis'!M20:M525/Sheet1!$AB$2</f>
        <v>0.3078746378720042</v>
      </c>
      <c r="N20">
        <f>'CA analysis'!N20:N525/Sheet1!$AC$2</f>
        <v>0.40399999999999997</v>
      </c>
    </row>
    <row r="21" spans="1:14" x14ac:dyDescent="0.25">
      <c r="A21" s="5">
        <f>'CA analysis'!A21/$P$2</f>
        <v>8.1595036863873396E-3</v>
      </c>
      <c r="B21" s="4">
        <f>'CA analysis'!B21:B526/Sheet1!$Q$2</f>
        <v>0</v>
      </c>
      <c r="C21">
        <f>'CA analysis'!C21:C526/Sheet1!$R$2</f>
        <v>0.29343907714491713</v>
      </c>
      <c r="D21">
        <f>'CA analysis'!D21:D526/Sheet1!$S$2</f>
        <v>0</v>
      </c>
      <c r="E21">
        <f>'CA analysis'!E21:E526/Sheet1!$T$2</f>
        <v>0.61768082663605051</v>
      </c>
      <c r="F21">
        <f>'CA analysis'!F21:F526/Sheet1!$U$2</f>
        <v>0.65227790432801835</v>
      </c>
      <c r="G21">
        <f>'CA analysis'!G21:G526/Sheet1!$V$2</f>
        <v>0.69499999999999995</v>
      </c>
      <c r="H21">
        <f>'CA analysis'!H21:H526/Sheet1!$W$2</f>
        <v>0.31302053269563779</v>
      </c>
      <c r="I21">
        <f>'CA analysis'!I21:I526/Sheet1!$X$2</f>
        <v>0.16666666666666666</v>
      </c>
      <c r="J21">
        <f>'CA analysis'!J21:J526/Sheet1!$Y$2</f>
        <v>0.4317862165963432</v>
      </c>
      <c r="K21">
        <f>'CA analysis'!K21:K526/Sheet1!$Z$2</f>
        <v>0.95454545454545459</v>
      </c>
      <c r="L21">
        <f>'CA analysis'!L21:L526/Sheet1!$AA$2</f>
        <v>0.9850088183421517</v>
      </c>
      <c r="M21">
        <f>'CA analysis'!M21:M526/Sheet1!$AB$2</f>
        <v>0.29707663945219909</v>
      </c>
      <c r="N21">
        <f>'CA analysis'!N21:N526/Sheet1!$AC$2</f>
        <v>0.36399999999999999</v>
      </c>
    </row>
    <row r="22" spans="1:14" x14ac:dyDescent="0.25">
      <c r="A22" s="5">
        <f>'CA analysis'!A22/$P$2</f>
        <v>1.407121021399029E-2</v>
      </c>
      <c r="B22" s="4">
        <f>'CA analysis'!B22:B527/Sheet1!$Q$2</f>
        <v>0</v>
      </c>
      <c r="C22">
        <f>'CA analysis'!C22:C527/Sheet1!$R$2</f>
        <v>0.29343907714491713</v>
      </c>
      <c r="D22">
        <f>'CA analysis'!D22:D527/Sheet1!$S$2</f>
        <v>0</v>
      </c>
      <c r="E22">
        <f>'CA analysis'!E22:E527/Sheet1!$T$2</f>
        <v>0.61768082663605051</v>
      </c>
      <c r="F22">
        <f>'CA analysis'!F22:F527/Sheet1!$U$2</f>
        <v>0.63439635535307526</v>
      </c>
      <c r="G22">
        <f>'CA analysis'!G22:G527/Sheet1!$V$2</f>
        <v>0.98099999999999998</v>
      </c>
      <c r="H22">
        <f>'CA analysis'!H22:H527/Sheet1!$W$2</f>
        <v>0.31318545394574088</v>
      </c>
      <c r="I22">
        <f>'CA analysis'!I22:I527/Sheet1!$X$2</f>
        <v>0.16666666666666666</v>
      </c>
      <c r="J22">
        <f>'CA analysis'!J22:J527/Sheet1!$Y$2</f>
        <v>0.4317862165963432</v>
      </c>
      <c r="K22">
        <f>'CA analysis'!K22:K527/Sheet1!$Z$2</f>
        <v>0.95454545454545459</v>
      </c>
      <c r="L22">
        <f>'CA analysis'!L22:L527/Sheet1!$AA$2</f>
        <v>0.9487780297304107</v>
      </c>
      <c r="M22">
        <f>'CA analysis'!M22:M527/Sheet1!$AB$2</f>
        <v>0.55359494337634974</v>
      </c>
      <c r="N22">
        <f>'CA analysis'!N22:N527/Sheet1!$AC$2</f>
        <v>0.27200000000000002</v>
      </c>
    </row>
    <row r="23" spans="1:14" x14ac:dyDescent="0.25">
      <c r="A23" s="5">
        <f>'CA analysis'!A23/$P$2</f>
        <v>9.5756158964215073E-3</v>
      </c>
      <c r="B23" s="4">
        <f>'CA analysis'!B23:B528/Sheet1!$Q$2</f>
        <v>0</v>
      </c>
      <c r="C23">
        <f>'CA analysis'!C23:C528/Sheet1!$R$2</f>
        <v>0.29343907714491713</v>
      </c>
      <c r="D23">
        <f>'CA analysis'!D23:D528/Sheet1!$S$2</f>
        <v>0</v>
      </c>
      <c r="E23">
        <f>'CA analysis'!E23:E528/Sheet1!$T$2</f>
        <v>0.61768082663605051</v>
      </c>
      <c r="F23">
        <f>'CA analysis'!F23:F528/Sheet1!$U$2</f>
        <v>0.67938496583143515</v>
      </c>
      <c r="G23">
        <f>'CA analysis'!G23:G528/Sheet1!$V$2</f>
        <v>0.89200000000000002</v>
      </c>
      <c r="H23">
        <f>'CA analysis'!H23:H528/Sheet1!$W$2</f>
        <v>0.33083202770676995</v>
      </c>
      <c r="I23">
        <f>'CA analysis'!I23:I528/Sheet1!$X$2</f>
        <v>0.16666666666666666</v>
      </c>
      <c r="J23">
        <f>'CA analysis'!J23:J528/Sheet1!$Y$2</f>
        <v>0.4317862165963432</v>
      </c>
      <c r="K23">
        <f>'CA analysis'!K23:K528/Sheet1!$Z$2</f>
        <v>0.95454545454545459</v>
      </c>
      <c r="L23">
        <f>'CA analysis'!L23:L528/Sheet1!$AA$2</f>
        <v>0.98898966994205084</v>
      </c>
      <c r="M23">
        <f>'CA analysis'!M23:M528/Sheet1!$AB$2</f>
        <v>0.36423492230708454</v>
      </c>
      <c r="N23">
        <f>'CA analysis'!N23:N528/Sheet1!$AC$2</f>
        <v>0.39200000000000002</v>
      </c>
    </row>
    <row r="24" spans="1:14" x14ac:dyDescent="0.25">
      <c r="A24" s="5">
        <f>'CA analysis'!A24/$P$2</f>
        <v>1.384643049811185E-2</v>
      </c>
      <c r="B24" s="4">
        <f>'CA analysis'!B24:B529/Sheet1!$Q$2</f>
        <v>0</v>
      </c>
      <c r="C24">
        <f>'CA analysis'!C24:C529/Sheet1!$R$2</f>
        <v>0.29343907714491713</v>
      </c>
      <c r="D24">
        <f>'CA analysis'!D24:D529/Sheet1!$S$2</f>
        <v>0</v>
      </c>
      <c r="E24">
        <f>'CA analysis'!E24:E529/Sheet1!$T$2</f>
        <v>0.61768082663605051</v>
      </c>
      <c r="F24">
        <f>'CA analysis'!F24:F529/Sheet1!$U$2</f>
        <v>0.69954441913439647</v>
      </c>
      <c r="G24">
        <f>'CA analysis'!G24:G529/Sheet1!$V$2</f>
        <v>0.91700000000000004</v>
      </c>
      <c r="H24">
        <f>'CA analysis'!H24:H529/Sheet1!$W$2</f>
        <v>0.32794590582996619</v>
      </c>
      <c r="I24">
        <f>'CA analysis'!I24:I529/Sheet1!$X$2</f>
        <v>0.16666666666666666</v>
      </c>
      <c r="J24">
        <f>'CA analysis'!J24:J529/Sheet1!$Y$2</f>
        <v>0.4317862165963432</v>
      </c>
      <c r="K24">
        <f>'CA analysis'!K24:K529/Sheet1!$Z$2</f>
        <v>0.95454545454545459</v>
      </c>
      <c r="L24">
        <f>'CA analysis'!L24:L529/Sheet1!$AA$2</f>
        <v>1</v>
      </c>
      <c r="M24">
        <f>'CA analysis'!M24:M529/Sheet1!$AB$2</f>
        <v>0.49302080589939423</v>
      </c>
      <c r="N24">
        <f>'CA analysis'!N24:N529/Sheet1!$AC$2</f>
        <v>0.30399999999999999</v>
      </c>
    </row>
    <row r="25" spans="1:14" x14ac:dyDescent="0.25">
      <c r="A25" s="5">
        <f>'CA analysis'!A25/$P$2</f>
        <v>1.1104117964394892E-2</v>
      </c>
      <c r="B25" s="4">
        <f>'CA analysis'!B25:B530/Sheet1!$Q$2</f>
        <v>0</v>
      </c>
      <c r="C25">
        <f>'CA analysis'!C25:C530/Sheet1!$R$2</f>
        <v>0.29343907714491713</v>
      </c>
      <c r="D25">
        <f>'CA analysis'!D25:D530/Sheet1!$S$2</f>
        <v>0</v>
      </c>
      <c r="E25">
        <f>'CA analysis'!E25:E530/Sheet1!$T$2</f>
        <v>0.61768082663605051</v>
      </c>
      <c r="F25">
        <f>'CA analysis'!F25:F530/Sheet1!$U$2</f>
        <v>0.66207289293849658</v>
      </c>
      <c r="G25">
        <f>'CA analysis'!G25:G530/Sheet1!$V$2</f>
        <v>1</v>
      </c>
      <c r="H25">
        <f>'CA analysis'!H25:H530/Sheet1!$W$2</f>
        <v>0.33767625958604763</v>
      </c>
      <c r="I25">
        <f>'CA analysis'!I25:I530/Sheet1!$X$2</f>
        <v>0.16666666666666666</v>
      </c>
      <c r="J25">
        <f>'CA analysis'!J25:J530/Sheet1!$Y$2</f>
        <v>0.4317862165963432</v>
      </c>
      <c r="K25">
        <f>'CA analysis'!K25:K530/Sheet1!$Z$2</f>
        <v>0.95454545454545459</v>
      </c>
      <c r="L25">
        <f>'CA analysis'!L25:L530/Sheet1!$AA$2</f>
        <v>0.99405391786344177</v>
      </c>
      <c r="M25">
        <f>'CA analysis'!M25:M530/Sheet1!$AB$2</f>
        <v>0.5235712404529892</v>
      </c>
      <c r="N25">
        <f>'CA analysis'!N25:N530/Sheet1!$AC$2</f>
        <v>0.28999999999999998</v>
      </c>
    </row>
    <row r="26" spans="1:14" x14ac:dyDescent="0.25">
      <c r="A26" s="5">
        <f>'CA analysis'!A26/$P$2</f>
        <v>8.4292393454414669E-3</v>
      </c>
      <c r="B26" s="4">
        <f>'CA analysis'!B26:B531/Sheet1!$Q$2</f>
        <v>0</v>
      </c>
      <c r="C26">
        <f>'CA analysis'!C26:C531/Sheet1!$R$2</f>
        <v>0.29343907714491713</v>
      </c>
      <c r="D26">
        <f>'CA analysis'!D26:D531/Sheet1!$S$2</f>
        <v>0</v>
      </c>
      <c r="E26">
        <f>'CA analysis'!E26:E531/Sheet1!$T$2</f>
        <v>0.61768082663605051</v>
      </c>
      <c r="F26">
        <f>'CA analysis'!F26:F531/Sheet1!$U$2</f>
        <v>0.67471526195899778</v>
      </c>
      <c r="G26">
        <f>'CA analysis'!G26:G531/Sheet1!$V$2</f>
        <v>0.94099999999999995</v>
      </c>
      <c r="H26">
        <f>'CA analysis'!H26:H531/Sheet1!$W$2</f>
        <v>0.36282675022676675</v>
      </c>
      <c r="I26">
        <f>'CA analysis'!I26:I531/Sheet1!$X$2</f>
        <v>0.16666666666666666</v>
      </c>
      <c r="J26">
        <f>'CA analysis'!J26:J531/Sheet1!$Y$2</f>
        <v>0.4317862165963432</v>
      </c>
      <c r="K26">
        <f>'CA analysis'!K26:K531/Sheet1!$Z$2</f>
        <v>0.95454545454545459</v>
      </c>
      <c r="L26">
        <f>'CA analysis'!L26:L531/Sheet1!$AA$2</f>
        <v>0.99352481733434117</v>
      </c>
      <c r="M26">
        <f>'CA analysis'!M26:M531/Sheet1!$AB$2</f>
        <v>0.42928627864103241</v>
      </c>
      <c r="N26">
        <f>'CA analysis'!N26:N531/Sheet1!$AC$2</f>
        <v>0.312</v>
      </c>
    </row>
    <row r="27" spans="1:14" x14ac:dyDescent="0.25">
      <c r="A27" s="5">
        <f>'CA analysis'!A27/$P$2</f>
        <v>9.4519870526883643E-3</v>
      </c>
      <c r="B27" s="4">
        <f>'CA analysis'!B27:B532/Sheet1!$Q$2</f>
        <v>0</v>
      </c>
      <c r="C27">
        <f>'CA analysis'!C27:C532/Sheet1!$R$2</f>
        <v>0.29343907714491713</v>
      </c>
      <c r="D27">
        <f>'CA analysis'!D27:D532/Sheet1!$S$2</f>
        <v>0</v>
      </c>
      <c r="E27">
        <f>'CA analysis'!E27:E532/Sheet1!$T$2</f>
        <v>0.61768082663605051</v>
      </c>
      <c r="F27">
        <f>'CA analysis'!F27:F532/Sheet1!$U$2</f>
        <v>0.63769931662870172</v>
      </c>
      <c r="G27">
        <f>'CA analysis'!G27:G532/Sheet1!$V$2</f>
        <v>0.85699999999999998</v>
      </c>
      <c r="H27">
        <f>'CA analysis'!H27:H532/Sheet1!$W$2</f>
        <v>0.36736208460460129</v>
      </c>
      <c r="I27">
        <f>'CA analysis'!I27:I532/Sheet1!$X$2</f>
        <v>0.16666666666666666</v>
      </c>
      <c r="J27">
        <f>'CA analysis'!J27:J532/Sheet1!$Y$2</f>
        <v>0.4317862165963432</v>
      </c>
      <c r="K27">
        <f>'CA analysis'!K27:K532/Sheet1!$Z$2</f>
        <v>0.95454545454545459</v>
      </c>
      <c r="L27">
        <f>'CA analysis'!L27:L532/Sheet1!$AA$2</f>
        <v>0.7644746787603931</v>
      </c>
      <c r="M27">
        <f>'CA analysis'!M27:M532/Sheet1!$AB$2</f>
        <v>0.43481696075849358</v>
      </c>
      <c r="N27">
        <f>'CA analysis'!N27:N532/Sheet1!$AC$2</f>
        <v>0.27800000000000002</v>
      </c>
    </row>
    <row r="28" spans="1:14" x14ac:dyDescent="0.25">
      <c r="A28" s="5">
        <f>'CA analysis'!A28/$P$2</f>
        <v>7.5525984535155556E-3</v>
      </c>
      <c r="B28" s="4">
        <f>'CA analysis'!B28:B533/Sheet1!$Q$2</f>
        <v>0</v>
      </c>
      <c r="C28">
        <f>'CA analysis'!C28:C533/Sheet1!$R$2</f>
        <v>0.29343907714491713</v>
      </c>
      <c r="D28">
        <f>'CA analysis'!D28:D533/Sheet1!$S$2</f>
        <v>0</v>
      </c>
      <c r="E28">
        <f>'CA analysis'!E28:E533/Sheet1!$T$2</f>
        <v>0.61768082663605051</v>
      </c>
      <c r="F28">
        <f>'CA analysis'!F28:F533/Sheet1!$U$2</f>
        <v>0.66207289293849658</v>
      </c>
      <c r="G28">
        <f>'CA analysis'!G28:G533/Sheet1!$V$2</f>
        <v>0.90300000000000002</v>
      </c>
      <c r="H28">
        <f>'CA analysis'!H28:H533/Sheet1!$W$2</f>
        <v>0.38608064649130042</v>
      </c>
      <c r="I28">
        <f>'CA analysis'!I28:I533/Sheet1!$X$2</f>
        <v>0.16666666666666666</v>
      </c>
      <c r="J28">
        <f>'CA analysis'!J28:J533/Sheet1!$Y$2</f>
        <v>0.4317862165963432</v>
      </c>
      <c r="K28">
        <f>'CA analysis'!K28:K533/Sheet1!$Z$2</f>
        <v>0.95454545454545459</v>
      </c>
      <c r="L28">
        <f>'CA analysis'!L28:L533/Sheet1!$AA$2</f>
        <v>0.94955908289241631</v>
      </c>
      <c r="M28">
        <f>'CA analysis'!M28:M533/Sheet1!$AB$2</f>
        <v>0.39004477218856992</v>
      </c>
      <c r="N28">
        <f>'CA analysis'!N28:N533/Sheet1!$AC$2</f>
        <v>0.33200000000000002</v>
      </c>
    </row>
    <row r="29" spans="1:14" x14ac:dyDescent="0.25">
      <c r="A29" s="5">
        <f>'CA analysis'!A29/$P$2</f>
        <v>1.0744470418989391E-2</v>
      </c>
      <c r="B29" s="4">
        <f>'CA analysis'!B29:B534/Sheet1!$Q$2</f>
        <v>0</v>
      </c>
      <c r="C29">
        <f>'CA analysis'!C29:C534/Sheet1!$R$2</f>
        <v>0.29343907714491713</v>
      </c>
      <c r="D29">
        <f>'CA analysis'!D29:D534/Sheet1!$S$2</f>
        <v>0</v>
      </c>
      <c r="E29">
        <f>'CA analysis'!E29:E534/Sheet1!$T$2</f>
        <v>0.61768082663605051</v>
      </c>
      <c r="F29">
        <f>'CA analysis'!F29:F534/Sheet1!$U$2</f>
        <v>0.68872437357630978</v>
      </c>
      <c r="G29">
        <f>'CA analysis'!G29:G534/Sheet1!$V$2</f>
        <v>0.88800000000000001</v>
      </c>
      <c r="H29">
        <f>'CA analysis'!H29:H534/Sheet1!$W$2</f>
        <v>0.36719716335449826</v>
      </c>
      <c r="I29">
        <f>'CA analysis'!I29:I534/Sheet1!$X$2</f>
        <v>0.16666666666666666</v>
      </c>
      <c r="J29">
        <f>'CA analysis'!J29:J534/Sheet1!$Y$2</f>
        <v>0.4317862165963432</v>
      </c>
      <c r="K29">
        <f>'CA analysis'!K29:K534/Sheet1!$Z$2</f>
        <v>0.95454545454545459</v>
      </c>
      <c r="L29">
        <f>'CA analysis'!L29:L534/Sheet1!$AA$2</f>
        <v>0.77193247669438148</v>
      </c>
      <c r="M29">
        <f>'CA analysis'!M29:M534/Sheet1!$AB$2</f>
        <v>0.4550961285225178</v>
      </c>
      <c r="N29">
        <f>'CA analysis'!N29:N534/Sheet1!$AC$2</f>
        <v>0.29600000000000004</v>
      </c>
    </row>
    <row r="30" spans="1:14" x14ac:dyDescent="0.25">
      <c r="A30" s="5">
        <f>'CA analysis'!A30/$P$2</f>
        <v>8.6877360187016719E-3</v>
      </c>
      <c r="B30" s="4">
        <f>'CA analysis'!B30:B535/Sheet1!$Q$2</f>
        <v>0</v>
      </c>
      <c r="C30">
        <f>'CA analysis'!C30:C535/Sheet1!$R$2</f>
        <v>0.29343907714491713</v>
      </c>
      <c r="D30">
        <f>'CA analysis'!D30:D535/Sheet1!$S$2</f>
        <v>0</v>
      </c>
      <c r="E30">
        <f>'CA analysis'!E30:E535/Sheet1!$T$2</f>
        <v>0.61768082663605051</v>
      </c>
      <c r="F30">
        <f>'CA analysis'!F30:F535/Sheet1!$U$2</f>
        <v>0.73974943052391806</v>
      </c>
      <c r="G30">
        <f>'CA analysis'!G30:G535/Sheet1!$V$2</f>
        <v>0.94400000000000006</v>
      </c>
      <c r="H30">
        <f>'CA analysis'!H30:H535/Sheet1!$W$2</f>
        <v>0.36736208460460129</v>
      </c>
      <c r="I30">
        <f>'CA analysis'!I30:I535/Sheet1!$X$2</f>
        <v>0.16666666666666666</v>
      </c>
      <c r="J30">
        <f>'CA analysis'!J30:J535/Sheet1!$Y$2</f>
        <v>0.4317862165963432</v>
      </c>
      <c r="K30">
        <f>'CA analysis'!K30:K535/Sheet1!$Z$2</f>
        <v>0.95454545454545459</v>
      </c>
      <c r="L30">
        <f>'CA analysis'!L30:L535/Sheet1!$AA$2</f>
        <v>0.97742504409171083</v>
      </c>
      <c r="M30">
        <f>'CA analysis'!M30:M535/Sheet1!$AB$2</f>
        <v>0.33710824335001321</v>
      </c>
      <c r="N30">
        <f>'CA analysis'!N30:N535/Sheet1!$AC$2</f>
        <v>0.36799999999999999</v>
      </c>
    </row>
    <row r="31" spans="1:14" x14ac:dyDescent="0.25">
      <c r="A31" s="5">
        <f>'CA analysis'!A31/$P$2</f>
        <v>1.1261463765509801E-2</v>
      </c>
      <c r="B31" s="4">
        <f>'CA analysis'!B31:B536/Sheet1!$Q$2</f>
        <v>0</v>
      </c>
      <c r="C31">
        <f>'CA analysis'!C31:C536/Sheet1!$R$2</f>
        <v>0.29343907714491713</v>
      </c>
      <c r="D31">
        <f>'CA analysis'!D31:D536/Sheet1!$S$2</f>
        <v>0</v>
      </c>
      <c r="E31">
        <f>'CA analysis'!E31:E536/Sheet1!$T$2</f>
        <v>0.61768082663605051</v>
      </c>
      <c r="F31">
        <f>'CA analysis'!F31:F536/Sheet1!$U$2</f>
        <v>0.76013667425968123</v>
      </c>
      <c r="G31">
        <f>'CA analysis'!G31:G536/Sheet1!$V$2</f>
        <v>0.873</v>
      </c>
      <c r="H31">
        <f>'CA analysis'!H31:H536/Sheet1!$W$2</f>
        <v>0.34955058959346907</v>
      </c>
      <c r="I31">
        <f>'CA analysis'!I31:I536/Sheet1!$X$2</f>
        <v>0.16666666666666666</v>
      </c>
      <c r="J31">
        <f>'CA analysis'!J31:J536/Sheet1!$Y$2</f>
        <v>0.4317862165963432</v>
      </c>
      <c r="K31">
        <f>'CA analysis'!K31:K536/Sheet1!$Z$2</f>
        <v>0.95454545454545459</v>
      </c>
      <c r="L31">
        <f>'CA analysis'!L31:L536/Sheet1!$AA$2</f>
        <v>0.95799949609473434</v>
      </c>
      <c r="M31">
        <f>'CA analysis'!M31:M536/Sheet1!$AB$2</f>
        <v>0.31551224651040299</v>
      </c>
      <c r="N31">
        <f>'CA analysis'!N31:N536/Sheet1!$AC$2</f>
        <v>0.42</v>
      </c>
    </row>
    <row r="32" spans="1:14" x14ac:dyDescent="0.25">
      <c r="A32" s="5">
        <f>'CA analysis'!A32/$P$2</f>
        <v>1.2711292932925732E-2</v>
      </c>
      <c r="B32" s="4">
        <f>'CA analysis'!B32:B537/Sheet1!$Q$2</f>
        <v>0</v>
      </c>
      <c r="C32">
        <f>'CA analysis'!C32:C537/Sheet1!$R$2</f>
        <v>0.29343907714491713</v>
      </c>
      <c r="D32">
        <f>'CA analysis'!D32:D537/Sheet1!$S$2</f>
        <v>0</v>
      </c>
      <c r="E32">
        <f>'CA analysis'!E32:E537/Sheet1!$T$2</f>
        <v>0.61768082663605051</v>
      </c>
      <c r="F32">
        <f>'CA analysis'!F32:F537/Sheet1!$U$2</f>
        <v>0.65068337129840548</v>
      </c>
      <c r="G32">
        <f>'CA analysis'!G32:G537/Sheet1!$V$2</f>
        <v>0.94099999999999995</v>
      </c>
      <c r="H32">
        <f>'CA analysis'!H32:H537/Sheet1!$W$2</f>
        <v>0.34905582584315986</v>
      </c>
      <c r="I32">
        <f>'CA analysis'!I32:I537/Sheet1!$X$2</f>
        <v>0.16666666666666666</v>
      </c>
      <c r="J32">
        <f>'CA analysis'!J32:J537/Sheet1!$Y$2</f>
        <v>0.4317862165963432</v>
      </c>
      <c r="K32">
        <f>'CA analysis'!K32:K537/Sheet1!$Z$2</f>
        <v>0.95454545454545459</v>
      </c>
      <c r="L32">
        <f>'CA analysis'!L32:L537/Sheet1!$AA$2</f>
        <v>0.90745779793398851</v>
      </c>
      <c r="M32">
        <f>'CA analysis'!M32:M537/Sheet1!$AB$2</f>
        <v>0.59520674216486702</v>
      </c>
      <c r="N32">
        <f>'CA analysis'!N32:N537/Sheet1!$AC$2</f>
        <v>0.254</v>
      </c>
    </row>
    <row r="33" spans="1:14" x14ac:dyDescent="0.25">
      <c r="A33" s="5">
        <f>'CA analysis'!A33/$P$2</f>
        <v>1.5228825750764251E-2</v>
      </c>
      <c r="B33" s="4">
        <f>'CA analysis'!B33:B538/Sheet1!$Q$2</f>
        <v>0</v>
      </c>
      <c r="C33">
        <f>'CA analysis'!C33:C538/Sheet1!$R$2</f>
        <v>0.29343907714491713</v>
      </c>
      <c r="D33">
        <f>'CA analysis'!D33:D538/Sheet1!$S$2</f>
        <v>0</v>
      </c>
      <c r="E33">
        <f>'CA analysis'!E33:E538/Sheet1!$T$2</f>
        <v>0.61768082663605051</v>
      </c>
      <c r="F33">
        <f>'CA analysis'!F33:F538/Sheet1!$U$2</f>
        <v>0.69157175398633264</v>
      </c>
      <c r="G33">
        <f>'CA analysis'!G33:G538/Sheet1!$V$2</f>
        <v>1</v>
      </c>
      <c r="H33">
        <f>'CA analysis'!H33:H538/Sheet1!$W$2</f>
        <v>0.34427310959017066</v>
      </c>
      <c r="I33">
        <f>'CA analysis'!I33:I538/Sheet1!$X$2</f>
        <v>0.16666666666666666</v>
      </c>
      <c r="J33">
        <f>'CA analysis'!J33:J538/Sheet1!$Y$2</f>
        <v>0.4317862165963432</v>
      </c>
      <c r="K33">
        <f>'CA analysis'!K33:K538/Sheet1!$Z$2</f>
        <v>0.95454545454545459</v>
      </c>
      <c r="L33">
        <f>'CA analysis'!L33:L538/Sheet1!$AA$2</f>
        <v>0.9491811539430588</v>
      </c>
      <c r="M33">
        <f>'CA analysis'!M33:M538/Sheet1!$AB$2</f>
        <v>0.3434290229128259</v>
      </c>
      <c r="N33">
        <f>'CA analysis'!N33:N538/Sheet1!$AC$2</f>
        <v>0.28999999999999998</v>
      </c>
    </row>
    <row r="34" spans="1:14" x14ac:dyDescent="0.25">
      <c r="A34" s="5">
        <f>'CA analysis'!A34/$P$2</f>
        <v>1.5599712281963675E-2</v>
      </c>
      <c r="B34" s="4">
        <f>'CA analysis'!B34:B539/Sheet1!$Q$2</f>
        <v>0</v>
      </c>
      <c r="C34">
        <f>'CA analysis'!C34:C539/Sheet1!$R$2</f>
        <v>0.29343907714491713</v>
      </c>
      <c r="D34">
        <f>'CA analysis'!D34:D539/Sheet1!$S$2</f>
        <v>0</v>
      </c>
      <c r="E34">
        <f>'CA analysis'!E34:E539/Sheet1!$T$2</f>
        <v>0.61768082663605051</v>
      </c>
      <c r="F34">
        <f>'CA analysis'!F34:F539/Sheet1!$U$2</f>
        <v>0.67767653758542146</v>
      </c>
      <c r="G34">
        <f>'CA analysis'!G34:G539/Sheet1!$V$2</f>
        <v>0.82</v>
      </c>
      <c r="H34">
        <f>'CA analysis'!H34:H539/Sheet1!$W$2</f>
        <v>0.32901789395563619</v>
      </c>
      <c r="I34">
        <f>'CA analysis'!I34:I539/Sheet1!$X$2</f>
        <v>0.16666666666666666</v>
      </c>
      <c r="J34">
        <f>'CA analysis'!J34:J539/Sheet1!$Y$2</f>
        <v>0.4317862165963432</v>
      </c>
      <c r="K34">
        <f>'CA analysis'!K34:K539/Sheet1!$Z$2</f>
        <v>0.95454545454545459</v>
      </c>
      <c r="L34">
        <f>'CA analysis'!L34:L539/Sheet1!$AA$2</f>
        <v>0.58604182413706229</v>
      </c>
      <c r="M34">
        <f>'CA analysis'!M34:M539/Sheet1!$AB$2</f>
        <v>0.72978667368975514</v>
      </c>
      <c r="N34">
        <f>'CA analysis'!N34:N539/Sheet1!$AC$2</f>
        <v>0.26400000000000001</v>
      </c>
    </row>
    <row r="35" spans="1:14" x14ac:dyDescent="0.25">
      <c r="A35" s="5">
        <f>'CA analysis'!A35/$P$2</f>
        <v>1.2947311634598092E-2</v>
      </c>
      <c r="B35" s="4">
        <f>'CA analysis'!B35:B540/Sheet1!$Q$2</f>
        <v>0</v>
      </c>
      <c r="C35">
        <f>'CA analysis'!C35:C540/Sheet1!$R$2</f>
        <v>0.29343907714491713</v>
      </c>
      <c r="D35">
        <f>'CA analysis'!D35:D540/Sheet1!$S$2</f>
        <v>0</v>
      </c>
      <c r="E35">
        <f>'CA analysis'!E35:E540/Sheet1!$T$2</f>
        <v>0.61768082663605051</v>
      </c>
      <c r="F35">
        <f>'CA analysis'!F35:F540/Sheet1!$U$2</f>
        <v>0.64931662870159457</v>
      </c>
      <c r="G35">
        <f>'CA analysis'!G35:G540/Sheet1!$V$2</f>
        <v>0.95</v>
      </c>
      <c r="H35">
        <f>'CA analysis'!H35:H540/Sheet1!$W$2</f>
        <v>0.31227838707017397</v>
      </c>
      <c r="I35">
        <f>'CA analysis'!I35:I540/Sheet1!$X$2</f>
        <v>0.16666666666666666</v>
      </c>
      <c r="J35">
        <f>'CA analysis'!J35:J540/Sheet1!$Y$2</f>
        <v>0.4317862165963432</v>
      </c>
      <c r="K35">
        <f>'CA analysis'!K35:K540/Sheet1!$Z$2</f>
        <v>0.95454545454545459</v>
      </c>
      <c r="L35">
        <f>'CA analysis'!L35:L540/Sheet1!$AA$2</f>
        <v>0.9039304610733182</v>
      </c>
      <c r="M35">
        <f>'CA analysis'!M35:M540/Sheet1!$AB$2</f>
        <v>0.48327627074005797</v>
      </c>
      <c r="N35">
        <f>'CA analysis'!N35:N540/Sheet1!$AC$2</f>
        <v>0.26200000000000001</v>
      </c>
    </row>
    <row r="36" spans="1:14" x14ac:dyDescent="0.25">
      <c r="A36" s="5">
        <f>'CA analysis'!A36/$P$2</f>
        <v>1.8128484085596117E-2</v>
      </c>
      <c r="B36" s="4">
        <f>'CA analysis'!B36:B541/Sheet1!$Q$2</f>
        <v>0</v>
      </c>
      <c r="C36">
        <f>'CA analysis'!C36:C541/Sheet1!$R$2</f>
        <v>0.29343907714491713</v>
      </c>
      <c r="D36">
        <f>'CA analysis'!D36:D541/Sheet1!$S$2</f>
        <v>0</v>
      </c>
      <c r="E36">
        <f>'CA analysis'!E36:E541/Sheet1!$T$2</f>
        <v>0.61768082663605051</v>
      </c>
      <c r="F36">
        <f>'CA analysis'!F36:F541/Sheet1!$U$2</f>
        <v>0.69430523917995446</v>
      </c>
      <c r="G36">
        <f>'CA analysis'!G36:G541/Sheet1!$V$2</f>
        <v>0.96900000000000008</v>
      </c>
      <c r="H36">
        <f>'CA analysis'!H36:H541/Sheet1!$W$2</f>
        <v>0.31005195019378246</v>
      </c>
      <c r="I36">
        <f>'CA analysis'!I36:I541/Sheet1!$X$2</f>
        <v>0.16666666666666666</v>
      </c>
      <c r="J36">
        <f>'CA analysis'!J36:J541/Sheet1!$Y$2</f>
        <v>0.4317862165963432</v>
      </c>
      <c r="K36">
        <f>'CA analysis'!K36:K541/Sheet1!$Z$2</f>
        <v>0.95454545454545459</v>
      </c>
      <c r="L36">
        <f>'CA analysis'!L36:L541/Sheet1!$AA$2</f>
        <v>0.62562358276643992</v>
      </c>
      <c r="M36">
        <f>'CA analysis'!M36:M541/Sheet1!$AB$2</f>
        <v>0.53568606794838036</v>
      </c>
      <c r="N36">
        <f>'CA analysis'!N36:N541/Sheet1!$AC$2</f>
        <v>0.27</v>
      </c>
    </row>
    <row r="37" spans="1:14" x14ac:dyDescent="0.25">
      <c r="A37" s="5">
        <f>'CA analysis'!A37/$P$2</f>
        <v>7.192950908110052E-4</v>
      </c>
      <c r="B37" s="4">
        <f>'CA analysis'!B37:B542/Sheet1!$Q$2</f>
        <v>0</v>
      </c>
      <c r="C37">
        <f>'CA analysis'!C37:C542/Sheet1!$R$2</f>
        <v>0.21485219899062727</v>
      </c>
      <c r="D37">
        <f>'CA analysis'!D37:D542/Sheet1!$S$2</f>
        <v>0</v>
      </c>
      <c r="E37">
        <f>'CA analysis'!E37:E542/Sheet1!$T$2</f>
        <v>0.57290470723306541</v>
      </c>
      <c r="F37">
        <f>'CA analysis'!F37:F542/Sheet1!$U$2</f>
        <v>0.67574031890660591</v>
      </c>
      <c r="G37">
        <f>'CA analysis'!G37:G542/Sheet1!$V$2</f>
        <v>0.68200000000000005</v>
      </c>
      <c r="H37">
        <f>'CA analysis'!H37:H542/Sheet1!$W$2</f>
        <v>0.27706770017316729</v>
      </c>
      <c r="I37">
        <f>'CA analysis'!I37:I542/Sheet1!$X$2</f>
        <v>0.20833333333333334</v>
      </c>
      <c r="J37">
        <f>'CA analysis'!J37:J542/Sheet1!$Y$2</f>
        <v>0.39240506329113922</v>
      </c>
      <c r="K37">
        <f>'CA analysis'!K37:K542/Sheet1!$Z$2</f>
        <v>0.87272727272727268</v>
      </c>
      <c r="L37">
        <f>'CA analysis'!L37:L542/Sheet1!$AA$2</f>
        <v>1</v>
      </c>
      <c r="M37">
        <f>'CA analysis'!M37:M542/Sheet1!$AB$2</f>
        <v>0.25493810903344744</v>
      </c>
      <c r="N37">
        <f>'CA analysis'!N37:N542/Sheet1!$AC$2</f>
        <v>0.37799999999999995</v>
      </c>
    </row>
    <row r="38" spans="1:14" x14ac:dyDescent="0.25">
      <c r="A38" s="5">
        <f>'CA analysis'!A38/$P$2</f>
        <v>1.0901816220104299E-3</v>
      </c>
      <c r="B38" s="4">
        <f>'CA analysis'!B38:B543/Sheet1!$Q$2</f>
        <v>0</v>
      </c>
      <c r="C38">
        <f>'CA analysis'!C38:C543/Sheet1!$R$2</f>
        <v>0.21485219899062727</v>
      </c>
      <c r="D38">
        <f>'CA analysis'!D38:D543/Sheet1!$S$2</f>
        <v>0</v>
      </c>
      <c r="E38">
        <f>'CA analysis'!E38:E543/Sheet1!$T$2</f>
        <v>0.57290470723306541</v>
      </c>
      <c r="F38">
        <f>'CA analysis'!F38:F543/Sheet1!$U$2</f>
        <v>0.66526195899772211</v>
      </c>
      <c r="G38">
        <f>'CA analysis'!G38:G543/Sheet1!$V$2</f>
        <v>0.61399999999999999</v>
      </c>
      <c r="H38">
        <f>'CA analysis'!H38:H543/Sheet1!$W$2</f>
        <v>0.27855199142409498</v>
      </c>
      <c r="I38">
        <f>'CA analysis'!I38:I543/Sheet1!$X$2</f>
        <v>0.20833333333333334</v>
      </c>
      <c r="J38">
        <f>'CA analysis'!J38:J543/Sheet1!$Y$2</f>
        <v>0.39240506329113922</v>
      </c>
      <c r="K38">
        <f>'CA analysis'!K38:K543/Sheet1!$Z$2</f>
        <v>0.87272727272727268</v>
      </c>
      <c r="L38">
        <f>'CA analysis'!L38:L543/Sheet1!$AA$2</f>
        <v>0.95127236079617039</v>
      </c>
      <c r="M38">
        <f>'CA analysis'!M38:M543/Sheet1!$AB$2</f>
        <v>0.30050039504872267</v>
      </c>
      <c r="N38">
        <f>'CA analysis'!N38:N543/Sheet1!$AC$2</f>
        <v>0.4</v>
      </c>
    </row>
    <row r="39" spans="1:14" x14ac:dyDescent="0.25">
      <c r="A39" s="5">
        <f>'CA analysis'!A39/$P$2</f>
        <v>8.9911886351375656E-4</v>
      </c>
      <c r="B39" s="4">
        <f>'CA analysis'!B39:B544/Sheet1!$Q$2</f>
        <v>0</v>
      </c>
      <c r="C39">
        <f>'CA analysis'!C39:C544/Sheet1!$R$2</f>
        <v>0.21485219899062727</v>
      </c>
      <c r="D39">
        <f>'CA analysis'!D39:D544/Sheet1!$S$2</f>
        <v>0</v>
      </c>
      <c r="E39">
        <f>'CA analysis'!E39:E544/Sheet1!$T$2</f>
        <v>0.57290470723306541</v>
      </c>
      <c r="F39">
        <f>'CA analysis'!F39:F544/Sheet1!$U$2</f>
        <v>0.66628701594533035</v>
      </c>
      <c r="G39">
        <f>'CA analysis'!G39:G544/Sheet1!$V$2</f>
        <v>0.41499999999999998</v>
      </c>
      <c r="H39">
        <f>'CA analysis'!H39:H544/Sheet1!$W$2</f>
        <v>0.32440009895275007</v>
      </c>
      <c r="I39">
        <f>'CA analysis'!I39:I544/Sheet1!$X$2</f>
        <v>0.20833333333333334</v>
      </c>
      <c r="J39">
        <f>'CA analysis'!J39:J544/Sheet1!$Y$2</f>
        <v>0.39240506329113922</v>
      </c>
      <c r="K39">
        <f>'CA analysis'!K39:K544/Sheet1!$Z$2</f>
        <v>0.87272727272727268</v>
      </c>
      <c r="L39">
        <f>'CA analysis'!L39:L544/Sheet1!$AA$2</f>
        <v>1</v>
      </c>
      <c r="M39">
        <f>'CA analysis'!M39:M544/Sheet1!$AB$2</f>
        <v>0.23097181985778245</v>
      </c>
      <c r="N39">
        <f>'CA analysis'!N39:N544/Sheet1!$AC$2</f>
        <v>0.42</v>
      </c>
    </row>
    <row r="40" spans="1:14" x14ac:dyDescent="0.25">
      <c r="A40" s="5">
        <f>'CA analysis'!A40/$P$2</f>
        <v>1.9668225139363423E-3</v>
      </c>
      <c r="B40" s="4">
        <f>'CA analysis'!B40:B545/Sheet1!$Q$2</f>
        <v>0</v>
      </c>
      <c r="C40">
        <f>'CA analysis'!C40:C545/Sheet1!$R$2</f>
        <v>0.21485219899062727</v>
      </c>
      <c r="D40">
        <f>'CA analysis'!D40:D545/Sheet1!$S$2</f>
        <v>0</v>
      </c>
      <c r="E40">
        <f>'CA analysis'!E40:E545/Sheet1!$T$2</f>
        <v>0.57290470723306541</v>
      </c>
      <c r="F40">
        <f>'CA analysis'!F40:F545/Sheet1!$U$2</f>
        <v>0.67949886104783608</v>
      </c>
      <c r="G40">
        <f>'CA analysis'!G40:G545/Sheet1!$V$2</f>
        <v>0.30199999999999999</v>
      </c>
      <c r="H40">
        <f>'CA analysis'!H40:H545/Sheet1!$W$2</f>
        <v>0.31722602457326626</v>
      </c>
      <c r="I40">
        <f>'CA analysis'!I40:I545/Sheet1!$X$2</f>
        <v>0.20833333333333334</v>
      </c>
      <c r="J40">
        <f>'CA analysis'!J40:J545/Sheet1!$Y$2</f>
        <v>0.39240506329113922</v>
      </c>
      <c r="K40">
        <f>'CA analysis'!K40:K545/Sheet1!$Z$2</f>
        <v>0.87272727272727268</v>
      </c>
      <c r="L40">
        <f>'CA analysis'!L40:L545/Sheet1!$AA$2</f>
        <v>0.99125724363819612</v>
      </c>
      <c r="M40">
        <f>'CA analysis'!M40:M545/Sheet1!$AB$2</f>
        <v>0.26678957071372139</v>
      </c>
      <c r="N40">
        <f>'CA analysis'!N40:N545/Sheet1!$AC$2</f>
        <v>0.49399999999999999</v>
      </c>
    </row>
    <row r="41" spans="1:14" x14ac:dyDescent="0.25">
      <c r="A41" s="5">
        <f>'CA analysis'!A41/$P$2</f>
        <v>3.1469160222981482E-4</v>
      </c>
      <c r="B41" s="4">
        <f>'CA analysis'!B41:B546/Sheet1!$Q$2</f>
        <v>0.75</v>
      </c>
      <c r="C41">
        <f>'CA analysis'!C41:C546/Sheet1!$R$2</f>
        <v>0.10634462869502524</v>
      </c>
      <c r="D41">
        <f>'CA analysis'!D41:D546/Sheet1!$S$2</f>
        <v>0</v>
      </c>
      <c r="E41">
        <f>'CA analysis'!E41:E546/Sheet1!$T$2</f>
        <v>0.49138920780711826</v>
      </c>
      <c r="F41">
        <f>'CA analysis'!F41:F546/Sheet1!$U$2</f>
        <v>0.75113895216400917</v>
      </c>
      <c r="G41">
        <f>'CA analysis'!G41:G546/Sheet1!$V$2</f>
        <v>0.218</v>
      </c>
      <c r="H41">
        <f>'CA analysis'!H41:H546/Sheet1!$W$2</f>
        <v>0.4453698359033561</v>
      </c>
      <c r="I41">
        <f>'CA analysis'!I41:I546/Sheet1!$X$2</f>
        <v>0.125</v>
      </c>
      <c r="J41">
        <f>'CA analysis'!J41:J546/Sheet1!$Y$2</f>
        <v>0.35443037974683544</v>
      </c>
      <c r="K41">
        <f>'CA analysis'!K41:K546/Sheet1!$Z$2</f>
        <v>0.8318181818181819</v>
      </c>
      <c r="L41">
        <f>'CA analysis'!L41:L546/Sheet1!$AA$2</f>
        <v>0.99680020156210636</v>
      </c>
      <c r="M41">
        <f>'CA analysis'!M41:M546/Sheet1!$AB$2</f>
        <v>0.11377403213062945</v>
      </c>
      <c r="N41">
        <f>'CA analysis'!N41:N546/Sheet1!$AC$2</f>
        <v>0.61599999999999999</v>
      </c>
    </row>
    <row r="42" spans="1:14" x14ac:dyDescent="0.25">
      <c r="A42" s="5">
        <f>'CA analysis'!A42/$P$2</f>
        <v>3.8212551699334655E-4</v>
      </c>
      <c r="B42" s="4">
        <f>'CA analysis'!B42:B547/Sheet1!$Q$2</f>
        <v>0.75</v>
      </c>
      <c r="C42">
        <f>'CA analysis'!C42:C547/Sheet1!$R$2</f>
        <v>0.10634462869502524</v>
      </c>
      <c r="D42">
        <f>'CA analysis'!D42:D547/Sheet1!$S$2</f>
        <v>0</v>
      </c>
      <c r="E42">
        <f>'CA analysis'!E42:E547/Sheet1!$T$2</f>
        <v>0.49138920780711826</v>
      </c>
      <c r="F42">
        <f>'CA analysis'!F42:F547/Sheet1!$U$2</f>
        <v>0.8</v>
      </c>
      <c r="G42">
        <f>'CA analysis'!G42:G547/Sheet1!$V$2</f>
        <v>0.158</v>
      </c>
      <c r="H42">
        <f>'CA analysis'!H42:H547/Sheet1!$W$2</f>
        <v>0.4453698359033561</v>
      </c>
      <c r="I42">
        <f>'CA analysis'!I42:I547/Sheet1!$X$2</f>
        <v>0.125</v>
      </c>
      <c r="J42">
        <f>'CA analysis'!J42:J547/Sheet1!$Y$2</f>
        <v>0.35443037974683544</v>
      </c>
      <c r="K42">
        <f>'CA analysis'!K42:K547/Sheet1!$Z$2</f>
        <v>0.8318181818181819</v>
      </c>
      <c r="L42">
        <f>'CA analysis'!L42:L547/Sheet1!$AA$2</f>
        <v>0.99677500629881588</v>
      </c>
      <c r="M42">
        <f>'CA analysis'!M42:M547/Sheet1!$AB$2</f>
        <v>5.2146431393205163E-2</v>
      </c>
      <c r="N42">
        <f>'CA analysis'!N42:N547/Sheet1!$AC$2</f>
        <v>0.69799999999999995</v>
      </c>
    </row>
    <row r="43" spans="1:14" x14ac:dyDescent="0.25">
      <c r="A43" s="5">
        <f>'CA analysis'!A43/$P$2</f>
        <v>1.4273511958280884E-3</v>
      </c>
      <c r="B43" s="4">
        <f>'CA analysis'!B43:B548/Sheet1!$Q$2</f>
        <v>0</v>
      </c>
      <c r="C43">
        <f>'CA analysis'!C43:C548/Sheet1!$R$2</f>
        <v>0.24909877433309302</v>
      </c>
      <c r="D43">
        <f>'CA analysis'!D43:D548/Sheet1!$S$2</f>
        <v>0</v>
      </c>
      <c r="E43">
        <f>'CA analysis'!E43:E548/Sheet1!$T$2</f>
        <v>0.51435132032146957</v>
      </c>
      <c r="F43">
        <f>'CA analysis'!F43:F548/Sheet1!$U$2</f>
        <v>0.77107061503416863</v>
      </c>
      <c r="G43">
        <f>'CA analysis'!G43:G548/Sheet1!$V$2</f>
        <v>2.8999999999999998E-2</v>
      </c>
      <c r="H43">
        <f>'CA analysis'!H43:H548/Sheet1!$W$2</f>
        <v>0.47175723591984825</v>
      </c>
      <c r="I43">
        <f>'CA analysis'!I43:I548/Sheet1!$X$2</f>
        <v>0.125</v>
      </c>
      <c r="J43">
        <f>'CA analysis'!J43:J548/Sheet1!$Y$2</f>
        <v>0.32770745428973275</v>
      </c>
      <c r="K43">
        <f>'CA analysis'!K43:K548/Sheet1!$Z$2</f>
        <v>0.8136363636363636</v>
      </c>
      <c r="L43">
        <f>'CA analysis'!L43:L548/Sheet1!$AA$2</f>
        <v>0.97105064247921402</v>
      </c>
      <c r="M43">
        <f>'CA analysis'!M43:M548/Sheet1!$AB$2</f>
        <v>0.12746905451672372</v>
      </c>
      <c r="N43">
        <f>'CA analysis'!N43:N548/Sheet1!$AC$2</f>
        <v>0.53200000000000003</v>
      </c>
    </row>
    <row r="44" spans="1:14" x14ac:dyDescent="0.25">
      <c r="A44" s="5">
        <f>'CA analysis'!A44/$P$2</f>
        <v>1.5846969969429956E-3</v>
      </c>
      <c r="B44" s="4">
        <f>'CA analysis'!B44:B549/Sheet1!$Q$2</f>
        <v>0</v>
      </c>
      <c r="C44">
        <f>'CA analysis'!C44:C549/Sheet1!$R$2</f>
        <v>0.24909877433309302</v>
      </c>
      <c r="D44">
        <f>'CA analysis'!D44:D549/Sheet1!$S$2</f>
        <v>0</v>
      </c>
      <c r="E44">
        <f>'CA analysis'!E44:E549/Sheet1!$T$2</f>
        <v>0.51435132032146957</v>
      </c>
      <c r="F44">
        <f>'CA analysis'!F44:F549/Sheet1!$U$2</f>
        <v>0.70261958997722096</v>
      </c>
      <c r="G44">
        <f>'CA analysis'!G44:G549/Sheet1!$V$2</f>
        <v>6.6000000000000003E-2</v>
      </c>
      <c r="H44">
        <f>'CA analysis'!H44:H549/Sheet1!$W$2</f>
        <v>0.47175723591984825</v>
      </c>
      <c r="I44">
        <f>'CA analysis'!I44:I549/Sheet1!$X$2</f>
        <v>0.125</v>
      </c>
      <c r="J44">
        <f>'CA analysis'!J44:J549/Sheet1!$Y$2</f>
        <v>0.32770745428973275</v>
      </c>
      <c r="K44">
        <f>'CA analysis'!K44:K549/Sheet1!$Z$2</f>
        <v>0.8136363636363636</v>
      </c>
      <c r="L44">
        <f>'CA analysis'!L44:L549/Sheet1!$AA$2</f>
        <v>0.96591080876795166</v>
      </c>
      <c r="M44">
        <f>'CA analysis'!M44:M549/Sheet1!$AB$2</f>
        <v>0.15301553858309191</v>
      </c>
      <c r="N44">
        <f>'CA analysis'!N44:N549/Sheet1!$AC$2</f>
        <v>0.50600000000000001</v>
      </c>
    </row>
    <row r="45" spans="1:14" x14ac:dyDescent="0.25">
      <c r="A45" s="5">
        <f>'CA analysis'!A45/$P$2</f>
        <v>1.7869987412335911E-3</v>
      </c>
      <c r="B45" s="4">
        <f>'CA analysis'!B45:B550/Sheet1!$Q$2</f>
        <v>0</v>
      </c>
      <c r="C45">
        <f>'CA analysis'!C45:C550/Sheet1!$R$2</f>
        <v>0.24909877433309302</v>
      </c>
      <c r="D45">
        <f>'CA analysis'!D45:D550/Sheet1!$S$2</f>
        <v>0</v>
      </c>
      <c r="E45">
        <f>'CA analysis'!E45:E550/Sheet1!$T$2</f>
        <v>0.51435132032146957</v>
      </c>
      <c r="F45">
        <f>'CA analysis'!F45:F550/Sheet1!$U$2</f>
        <v>0.70740318906605926</v>
      </c>
      <c r="G45">
        <f>'CA analysis'!G45:G550/Sheet1!$V$2</f>
        <v>6.5000000000000002E-2</v>
      </c>
      <c r="H45">
        <f>'CA analysis'!H45:H550/Sheet1!$W$2</f>
        <v>0.47175723591984825</v>
      </c>
      <c r="I45">
        <f>'CA analysis'!I45:I550/Sheet1!$X$2</f>
        <v>0.125</v>
      </c>
      <c r="J45">
        <f>'CA analysis'!J45:J550/Sheet1!$Y$2</f>
        <v>0.32770745428973275</v>
      </c>
      <c r="K45">
        <f>'CA analysis'!K45:K550/Sheet1!$Z$2</f>
        <v>0.8136363636363636</v>
      </c>
      <c r="L45">
        <f>'CA analysis'!L45:L550/Sheet1!$AA$2</f>
        <v>0.99385235575711772</v>
      </c>
      <c r="M45">
        <f>'CA analysis'!M45:M550/Sheet1!$AB$2</f>
        <v>0.19594416644719517</v>
      </c>
      <c r="N45">
        <f>'CA analysis'!N45:N550/Sheet1!$AC$2</f>
        <v>0.49399999999999999</v>
      </c>
    </row>
    <row r="46" spans="1:14" x14ac:dyDescent="0.25">
      <c r="A46" s="5">
        <f>'CA analysis'!A46/$P$2</f>
        <v>1.3823952526524005E-3</v>
      </c>
      <c r="B46" s="4">
        <f>'CA analysis'!B46:B551/Sheet1!$Q$2</f>
        <v>0</v>
      </c>
      <c r="C46">
        <f>'CA analysis'!C46:C551/Sheet1!$R$2</f>
        <v>0.24909877433309302</v>
      </c>
      <c r="D46">
        <f>'CA analysis'!D46:D551/Sheet1!$S$2</f>
        <v>0</v>
      </c>
      <c r="E46">
        <f>'CA analysis'!E46:E551/Sheet1!$T$2</f>
        <v>0.51435132032146957</v>
      </c>
      <c r="F46">
        <f>'CA analysis'!F46:F551/Sheet1!$U$2</f>
        <v>0.69123006833712985</v>
      </c>
      <c r="G46">
        <f>'CA analysis'!G46:G551/Sheet1!$V$2</f>
        <v>0.4</v>
      </c>
      <c r="H46">
        <f>'CA analysis'!H46:H551/Sheet1!$W$2</f>
        <v>0.47175723591984825</v>
      </c>
      <c r="I46">
        <f>'CA analysis'!I46:I551/Sheet1!$X$2</f>
        <v>0.125</v>
      </c>
      <c r="J46">
        <f>'CA analysis'!J46:J551/Sheet1!$Y$2</f>
        <v>0.32770745428973275</v>
      </c>
      <c r="K46">
        <f>'CA analysis'!K46:K551/Sheet1!$Z$2</f>
        <v>0.8136363636363636</v>
      </c>
      <c r="L46">
        <f>'CA analysis'!L46:L551/Sheet1!$AA$2</f>
        <v>0.98107835726883352</v>
      </c>
      <c r="M46">
        <f>'CA analysis'!M46:M551/Sheet1!$AB$2</f>
        <v>0.25151435343692391</v>
      </c>
      <c r="N46">
        <f>'CA analysis'!N46:N551/Sheet1!$AC$2</f>
        <v>0.42399999999999999</v>
      </c>
    </row>
    <row r="47" spans="1:14" x14ac:dyDescent="0.25">
      <c r="A47" s="5">
        <f>'CA analysis'!A47/$P$2</f>
        <v>1.9218665707606548E-3</v>
      </c>
      <c r="B47" s="4">
        <f>'CA analysis'!B47:B552/Sheet1!$Q$2</f>
        <v>0</v>
      </c>
      <c r="C47">
        <f>'CA analysis'!C47:C552/Sheet1!$R$2</f>
        <v>0.24909877433309302</v>
      </c>
      <c r="D47">
        <f>'CA analysis'!D47:D552/Sheet1!$S$2</f>
        <v>0</v>
      </c>
      <c r="E47">
        <f>'CA analysis'!E47:E552/Sheet1!$T$2</f>
        <v>0.51435132032146957</v>
      </c>
      <c r="F47">
        <f>'CA analysis'!F47:F552/Sheet1!$U$2</f>
        <v>0.64715261958997727</v>
      </c>
      <c r="G47">
        <f>'CA analysis'!G47:G552/Sheet1!$V$2</f>
        <v>0.33799999999999997</v>
      </c>
      <c r="H47">
        <f>'CA analysis'!H47:H552/Sheet1!$W$2</f>
        <v>0.42054918776284317</v>
      </c>
      <c r="I47">
        <f>'CA analysis'!I47:I552/Sheet1!$X$2</f>
        <v>0.125</v>
      </c>
      <c r="J47">
        <f>'CA analysis'!J47:J552/Sheet1!$Y$2</f>
        <v>0.32770745428973275</v>
      </c>
      <c r="K47">
        <f>'CA analysis'!K47:K552/Sheet1!$Z$2</f>
        <v>0.8136363636363636</v>
      </c>
      <c r="L47">
        <f>'CA analysis'!L47:L552/Sheet1!$AA$2</f>
        <v>1</v>
      </c>
      <c r="M47">
        <f>'CA analysis'!M47:M552/Sheet1!$AB$2</f>
        <v>0.26889649723465897</v>
      </c>
      <c r="N47">
        <f>'CA analysis'!N47:N552/Sheet1!$AC$2</f>
        <v>0.38600000000000001</v>
      </c>
    </row>
    <row r="48" spans="1:14" x14ac:dyDescent="0.25">
      <c r="A48" s="5">
        <f>'CA analysis'!A48/$P$2</f>
        <v>2.1129293292573279E-3</v>
      </c>
      <c r="B48" s="4">
        <f>'CA analysis'!B48:B553/Sheet1!$Q$2</f>
        <v>0</v>
      </c>
      <c r="C48">
        <f>'CA analysis'!C48:C553/Sheet1!$R$2</f>
        <v>0.24909877433309302</v>
      </c>
      <c r="D48">
        <f>'CA analysis'!D48:D553/Sheet1!$S$2</f>
        <v>0</v>
      </c>
      <c r="E48">
        <f>'CA analysis'!E48:E553/Sheet1!$T$2</f>
        <v>0.51435132032146957</v>
      </c>
      <c r="F48">
        <f>'CA analysis'!F48:F553/Sheet1!$U$2</f>
        <v>0.65899772209567198</v>
      </c>
      <c r="G48">
        <f>'CA analysis'!G48:G553/Sheet1!$V$2</f>
        <v>0.33299999999999996</v>
      </c>
      <c r="H48">
        <f>'CA analysis'!H48:H553/Sheet1!$W$2</f>
        <v>0.42054918776284317</v>
      </c>
      <c r="I48">
        <f>'CA analysis'!I48:I553/Sheet1!$X$2</f>
        <v>0.125</v>
      </c>
      <c r="J48">
        <f>'CA analysis'!J48:J553/Sheet1!$Y$2</f>
        <v>0.32770745428973275</v>
      </c>
      <c r="K48">
        <f>'CA analysis'!K48:K553/Sheet1!$Z$2</f>
        <v>0.8136363636363636</v>
      </c>
      <c r="L48">
        <f>'CA analysis'!L48:L553/Sheet1!$AA$2</f>
        <v>1</v>
      </c>
      <c r="M48">
        <f>'CA analysis'!M48:M553/Sheet1!$AB$2</f>
        <v>0.37266262839083492</v>
      </c>
      <c r="N48">
        <f>'CA analysis'!N48:N553/Sheet1!$AC$2</f>
        <v>0.4</v>
      </c>
    </row>
    <row r="49" spans="1:14" x14ac:dyDescent="0.25">
      <c r="A49" s="5">
        <f>'CA analysis'!A49/$P$2</f>
        <v>2.573727746808128E-3</v>
      </c>
      <c r="B49" s="4">
        <f>'CA analysis'!B49:B554/Sheet1!$Q$2</f>
        <v>0</v>
      </c>
      <c r="C49">
        <f>'CA analysis'!C49:C554/Sheet1!$R$2</f>
        <v>0.24909877433309302</v>
      </c>
      <c r="D49">
        <f>'CA analysis'!D49:D554/Sheet1!$S$2</f>
        <v>0</v>
      </c>
      <c r="E49">
        <f>'CA analysis'!E49:E554/Sheet1!$T$2</f>
        <v>0.51435132032146957</v>
      </c>
      <c r="F49">
        <f>'CA analysis'!F49:F554/Sheet1!$U$2</f>
        <v>0.68678815489749434</v>
      </c>
      <c r="G49">
        <f>'CA analysis'!G49:G554/Sheet1!$V$2</f>
        <v>0.85499999999999998</v>
      </c>
      <c r="H49">
        <f>'CA analysis'!H49:H554/Sheet1!$W$2</f>
        <v>0.46911849591819904</v>
      </c>
      <c r="I49">
        <f>'CA analysis'!I49:I554/Sheet1!$X$2</f>
        <v>0.125</v>
      </c>
      <c r="J49">
        <f>'CA analysis'!J49:J554/Sheet1!$Y$2</f>
        <v>0.32770745428973275</v>
      </c>
      <c r="K49">
        <f>'CA analysis'!K49:K554/Sheet1!$Z$2</f>
        <v>0.8136363636363636</v>
      </c>
      <c r="L49">
        <f>'CA analysis'!L49:L554/Sheet1!$AA$2</f>
        <v>0.98951877047115155</v>
      </c>
      <c r="M49">
        <f>'CA analysis'!M49:M554/Sheet1!$AB$2</f>
        <v>0.49512773242033187</v>
      </c>
      <c r="N49">
        <f>'CA analysis'!N49:N554/Sheet1!$AC$2</f>
        <v>0.33200000000000002</v>
      </c>
    </row>
    <row r="50" spans="1:14" x14ac:dyDescent="0.25">
      <c r="A50" s="5">
        <f>'CA analysis'!A50/$P$2</f>
        <v>2.8547023916561769E-3</v>
      </c>
      <c r="B50" s="4">
        <f>'CA analysis'!B50:B555/Sheet1!$Q$2</f>
        <v>0</v>
      </c>
      <c r="C50">
        <f>'CA analysis'!C50:C555/Sheet1!$R$2</f>
        <v>0.24909877433309302</v>
      </c>
      <c r="D50">
        <f>'CA analysis'!D50:D555/Sheet1!$S$2</f>
        <v>0</v>
      </c>
      <c r="E50">
        <f>'CA analysis'!E50:E555/Sheet1!$T$2</f>
        <v>0.51435132032146957</v>
      </c>
      <c r="F50">
        <f>'CA analysis'!F50:F555/Sheet1!$U$2</f>
        <v>0.6149202733485194</v>
      </c>
      <c r="G50">
        <f>'CA analysis'!G50:G555/Sheet1!$V$2</f>
        <v>0.95299999999999996</v>
      </c>
      <c r="H50">
        <f>'CA analysis'!H50:H555/Sheet1!$W$2</f>
        <v>0.48404386905252739</v>
      </c>
      <c r="I50">
        <f>'CA analysis'!I50:I555/Sheet1!$X$2</f>
        <v>0.125</v>
      </c>
      <c r="J50">
        <f>'CA analysis'!J50:J555/Sheet1!$Y$2</f>
        <v>0.32770745428973275</v>
      </c>
      <c r="K50">
        <f>'CA analysis'!K50:K555/Sheet1!$Z$2</f>
        <v>0.8136363636363636</v>
      </c>
      <c r="L50">
        <f>'CA analysis'!L50:L555/Sheet1!$AA$2</f>
        <v>1</v>
      </c>
      <c r="M50">
        <f>'CA analysis'!M50:M555/Sheet1!$AB$2</f>
        <v>0.81143007637608633</v>
      </c>
      <c r="N50">
        <f>'CA analysis'!N50:N555/Sheet1!$AC$2</f>
        <v>0.28800000000000003</v>
      </c>
    </row>
    <row r="51" spans="1:14" x14ac:dyDescent="0.25">
      <c r="A51" s="5">
        <f>'CA analysis'!A51/$P$2</f>
        <v>2.4725768746628306E-3</v>
      </c>
      <c r="B51" s="4">
        <f>'CA analysis'!B51:B556/Sheet1!$Q$2</f>
        <v>0</v>
      </c>
      <c r="C51">
        <f>'CA analysis'!C51:C556/Sheet1!$R$2</f>
        <v>0.24909877433309302</v>
      </c>
      <c r="D51">
        <f>'CA analysis'!D51:D556/Sheet1!$S$2</f>
        <v>0</v>
      </c>
      <c r="E51">
        <f>'CA analysis'!E51:E556/Sheet1!$T$2</f>
        <v>0.51435132032146957</v>
      </c>
      <c r="F51">
        <f>'CA analysis'!F51:F556/Sheet1!$U$2</f>
        <v>0.63804100227790439</v>
      </c>
      <c r="G51">
        <f>'CA analysis'!G51:G556/Sheet1!$V$2</f>
        <v>0.62</v>
      </c>
      <c r="H51">
        <f>'CA analysis'!H51:H556/Sheet1!$W$2</f>
        <v>0.50202028531376264</v>
      </c>
      <c r="I51">
        <f>'CA analysis'!I51:I556/Sheet1!$X$2</f>
        <v>0.125</v>
      </c>
      <c r="J51">
        <f>'CA analysis'!J51:J556/Sheet1!$Y$2</f>
        <v>0.32770745428973275</v>
      </c>
      <c r="K51">
        <f>'CA analysis'!K51:K556/Sheet1!$Z$2</f>
        <v>0.8136363636363636</v>
      </c>
      <c r="L51">
        <f>'CA analysis'!L51:L556/Sheet1!$AA$2</f>
        <v>1</v>
      </c>
      <c r="M51">
        <f>'CA analysis'!M51:M556/Sheet1!$AB$2</f>
        <v>0.42665262048986041</v>
      </c>
      <c r="N51">
        <f>'CA analysis'!N51:N556/Sheet1!$AC$2</f>
        <v>0.38799999999999996</v>
      </c>
    </row>
    <row r="52" spans="1:14" x14ac:dyDescent="0.25">
      <c r="A52" s="5">
        <f>'CA analysis'!A52/$P$2</f>
        <v>1.0002697356590541E-3</v>
      </c>
      <c r="B52" s="4">
        <f>'CA analysis'!B52:B557/Sheet1!$Q$2</f>
        <v>0.21</v>
      </c>
      <c r="C52">
        <f>'CA analysis'!C52:C557/Sheet1!$R$2</f>
        <v>0.20331651045421772</v>
      </c>
      <c r="D52">
        <f>'CA analysis'!D52:D557/Sheet1!$S$2</f>
        <v>0</v>
      </c>
      <c r="E52">
        <f>'CA analysis'!E52:E557/Sheet1!$T$2</f>
        <v>0.50401836969001146</v>
      </c>
      <c r="F52">
        <f>'CA analysis'!F52:F557/Sheet1!$U$2</f>
        <v>0.67915717539863329</v>
      </c>
      <c r="G52">
        <f>'CA analysis'!G52:G557/Sheet1!$V$2</f>
        <v>0.45700000000000002</v>
      </c>
      <c r="H52">
        <f>'CA analysis'!H52:H557/Sheet1!$W$2</f>
        <v>0.56196915972623074</v>
      </c>
      <c r="I52">
        <f>'CA analysis'!I52:I557/Sheet1!$X$2</f>
        <v>0.16666666666666666</v>
      </c>
      <c r="J52">
        <f>'CA analysis'!J52:J557/Sheet1!$Y$2</f>
        <v>0.34177215189873417</v>
      </c>
      <c r="K52">
        <f>'CA analysis'!K52:K557/Sheet1!$Z$2</f>
        <v>0.76363636363636367</v>
      </c>
      <c r="L52">
        <f>'CA analysis'!L52:L557/Sheet1!$AA$2</f>
        <v>0.9966238347190729</v>
      </c>
      <c r="M52">
        <f>'CA analysis'!M52:M557/Sheet1!$AB$2</f>
        <v>0.35422702133263101</v>
      </c>
      <c r="N52">
        <f>'CA analysis'!N52:N557/Sheet1!$AC$2</f>
        <v>0.39399999999999996</v>
      </c>
    </row>
    <row r="53" spans="1:14" x14ac:dyDescent="0.25">
      <c r="A53" s="5">
        <f>'CA analysis'!A53/$P$2</f>
        <v>4.8327638913864409E-4</v>
      </c>
      <c r="B53" s="4">
        <f>'CA analysis'!B53:B558/Sheet1!$Q$2</f>
        <v>0.21</v>
      </c>
      <c r="C53">
        <f>'CA analysis'!C53:C558/Sheet1!$R$2</f>
        <v>0.20331651045421772</v>
      </c>
      <c r="D53">
        <f>'CA analysis'!D53:D558/Sheet1!$S$2</f>
        <v>0</v>
      </c>
      <c r="E53">
        <f>'CA analysis'!E53:E558/Sheet1!$T$2</f>
        <v>0.50401836969001146</v>
      </c>
      <c r="F53">
        <f>'CA analysis'!F53:F558/Sheet1!$U$2</f>
        <v>0.69646924829157186</v>
      </c>
      <c r="G53">
        <f>'CA analysis'!G53:G558/Sheet1!$V$2</f>
        <v>0.63</v>
      </c>
      <c r="H53">
        <f>'CA analysis'!H53:H558/Sheet1!$W$2</f>
        <v>0.56196915972623074</v>
      </c>
      <c r="I53">
        <f>'CA analysis'!I53:I558/Sheet1!$X$2</f>
        <v>0.16666666666666666</v>
      </c>
      <c r="J53">
        <f>'CA analysis'!J53:J558/Sheet1!$Y$2</f>
        <v>0.34177215189873417</v>
      </c>
      <c r="K53">
        <f>'CA analysis'!K53:K558/Sheet1!$Z$2</f>
        <v>0.76363636363636367</v>
      </c>
      <c r="L53">
        <f>'CA analysis'!L53:L558/Sheet1!$AA$2</f>
        <v>0.99261778785588317</v>
      </c>
      <c r="M53">
        <f>'CA analysis'!M53:M558/Sheet1!$AB$2</f>
        <v>0.24835396365551751</v>
      </c>
      <c r="N53">
        <f>'CA analysis'!N53:N558/Sheet1!$AC$2</f>
        <v>0.41</v>
      </c>
    </row>
    <row r="54" spans="1:14" x14ac:dyDescent="0.25">
      <c r="A54" s="5">
        <f>'CA analysis'!A54/$P$2</f>
        <v>6.0690523287178569E-4</v>
      </c>
      <c r="B54" s="4">
        <f>'CA analysis'!B54:B559/Sheet1!$Q$2</f>
        <v>0.21</v>
      </c>
      <c r="C54">
        <f>'CA analysis'!C54:C559/Sheet1!$R$2</f>
        <v>0.20331651045421772</v>
      </c>
      <c r="D54">
        <f>'CA analysis'!D54:D559/Sheet1!$S$2</f>
        <v>0</v>
      </c>
      <c r="E54">
        <f>'CA analysis'!E54:E559/Sheet1!$T$2</f>
        <v>0.50401836969001146</v>
      </c>
      <c r="F54">
        <f>'CA analysis'!F54:F559/Sheet1!$U$2</f>
        <v>0.74157175398633268</v>
      </c>
      <c r="G54">
        <f>'CA analysis'!G54:G559/Sheet1!$V$2</f>
        <v>0.21100000000000002</v>
      </c>
      <c r="H54">
        <f>'CA analysis'!H54:H559/Sheet1!$W$2</f>
        <v>0.56196915972623074</v>
      </c>
      <c r="I54">
        <f>'CA analysis'!I54:I559/Sheet1!$X$2</f>
        <v>0.16666666666666666</v>
      </c>
      <c r="J54">
        <f>'CA analysis'!J54:J559/Sheet1!$Y$2</f>
        <v>0.34177215189873417</v>
      </c>
      <c r="K54">
        <f>'CA analysis'!K54:K559/Sheet1!$Z$2</f>
        <v>0.76363636363636367</v>
      </c>
      <c r="L54">
        <f>'CA analysis'!L54:L559/Sheet1!$AA$2</f>
        <v>1</v>
      </c>
      <c r="M54">
        <f>'CA analysis'!M54:M559/Sheet1!$AB$2</f>
        <v>0.13905715038188043</v>
      </c>
      <c r="N54">
        <f>'CA analysis'!N54:N559/Sheet1!$AC$2</f>
        <v>0.5</v>
      </c>
    </row>
    <row r="55" spans="1:14" x14ac:dyDescent="0.25">
      <c r="A55" s="5">
        <f>'CA analysis'!A55/$P$2</f>
        <v>5.619492896960979E-4</v>
      </c>
      <c r="B55" s="4">
        <f>'CA analysis'!B55:B560/Sheet1!$Q$2</f>
        <v>0.21</v>
      </c>
      <c r="C55">
        <f>'CA analysis'!C55:C560/Sheet1!$R$2</f>
        <v>0.20331651045421772</v>
      </c>
      <c r="D55">
        <f>'CA analysis'!D55:D560/Sheet1!$S$2</f>
        <v>0</v>
      </c>
      <c r="E55">
        <f>'CA analysis'!E55:E560/Sheet1!$T$2</f>
        <v>0.50401836969001146</v>
      </c>
      <c r="F55">
        <f>'CA analysis'!F55:F560/Sheet1!$U$2</f>
        <v>0.68314350797266521</v>
      </c>
      <c r="G55">
        <f>'CA analysis'!G55:G560/Sheet1!$V$2</f>
        <v>0.214</v>
      </c>
      <c r="H55">
        <f>'CA analysis'!H55:H560/Sheet1!$W$2</f>
        <v>0.56196915972623074</v>
      </c>
      <c r="I55">
        <f>'CA analysis'!I55:I560/Sheet1!$X$2</f>
        <v>0.16666666666666666</v>
      </c>
      <c r="J55">
        <f>'CA analysis'!J55:J560/Sheet1!$Y$2</f>
        <v>0.34177215189873417</v>
      </c>
      <c r="K55">
        <f>'CA analysis'!K55:K560/Sheet1!$Z$2</f>
        <v>0.76363636363636367</v>
      </c>
      <c r="L55">
        <f>'CA analysis'!L55:L560/Sheet1!$AA$2</f>
        <v>1</v>
      </c>
      <c r="M55">
        <f>'CA analysis'!M55:M560/Sheet1!$AB$2</f>
        <v>0.22201738214379774</v>
      </c>
      <c r="N55">
        <f>'CA analysis'!N55:N560/Sheet1!$AC$2</f>
        <v>0.46799999999999997</v>
      </c>
    </row>
    <row r="56" spans="1:14" x14ac:dyDescent="0.25">
      <c r="A56" s="5">
        <f>'CA analysis'!A56/$P$2</f>
        <v>1.5734580111490741E-4</v>
      </c>
      <c r="B56" s="4">
        <f>'CA analysis'!B56:B561/Sheet1!$Q$2</f>
        <v>0.75</v>
      </c>
      <c r="C56">
        <f>'CA analysis'!C56:C561/Sheet1!$R$2</f>
        <v>0.14419610670511898</v>
      </c>
      <c r="D56">
        <f>'CA analysis'!D56:D561/Sheet1!$S$2</f>
        <v>0</v>
      </c>
      <c r="E56">
        <f>'CA analysis'!E56:E561/Sheet1!$T$2</f>
        <v>0.47072330654420202</v>
      </c>
      <c r="F56">
        <f>'CA analysis'!F56:F561/Sheet1!$U$2</f>
        <v>0.67061503416856494</v>
      </c>
      <c r="G56">
        <f>'CA analysis'!G56:G561/Sheet1!$V$2</f>
        <v>0.47600000000000003</v>
      </c>
      <c r="H56">
        <f>'CA analysis'!H56:H561/Sheet1!$W$2</f>
        <v>0.6036117753772573</v>
      </c>
      <c r="I56">
        <f>'CA analysis'!I56:I561/Sheet1!$X$2</f>
        <v>0.125</v>
      </c>
      <c r="J56">
        <f>'CA analysis'!J56:J561/Sheet1!$Y$2</f>
        <v>0.65963431786216598</v>
      </c>
      <c r="K56">
        <f>'CA analysis'!K56:K561/Sheet1!$Z$2</f>
        <v>0.95909090909090911</v>
      </c>
      <c r="L56">
        <f>'CA analysis'!L56:L561/Sheet1!$AA$2</f>
        <v>1</v>
      </c>
      <c r="M56">
        <f>'CA analysis'!M56:M561/Sheet1!$AB$2</f>
        <v>0.38978140637345277</v>
      </c>
      <c r="N56">
        <f>'CA analysis'!N56:N561/Sheet1!$AC$2</f>
        <v>0.37799999999999995</v>
      </c>
    </row>
    <row r="57" spans="1:14" x14ac:dyDescent="0.25">
      <c r="A57" s="5">
        <f>'CA analysis'!A57/$P$2</f>
        <v>1.4610681532098544E-4</v>
      </c>
      <c r="B57" s="4">
        <f>'CA analysis'!B57:B562/Sheet1!$Q$2</f>
        <v>0.9</v>
      </c>
      <c r="C57">
        <f>'CA analysis'!C57:C562/Sheet1!$R$2</f>
        <v>4.3979812545061288E-2</v>
      </c>
      <c r="D57">
        <f>'CA analysis'!D57:D562/Sheet1!$S$2</f>
        <v>0</v>
      </c>
      <c r="E57">
        <f>'CA analysis'!E57:E562/Sheet1!$T$2</f>
        <v>0.46268656716417911</v>
      </c>
      <c r="F57">
        <f>'CA analysis'!F57:F562/Sheet1!$U$2</f>
        <v>0.825626423690205</v>
      </c>
      <c r="G57">
        <f>'CA analysis'!G57:G562/Sheet1!$V$2</f>
        <v>0.21899999999999997</v>
      </c>
      <c r="H57">
        <f>'CA analysis'!H57:H562/Sheet1!$W$2</f>
        <v>0.71716005607322497</v>
      </c>
      <c r="I57">
        <f>'CA analysis'!I57:I562/Sheet1!$X$2</f>
        <v>0.20833333333333334</v>
      </c>
      <c r="J57">
        <f>'CA analysis'!J57:J562/Sheet1!$Y$2</f>
        <v>0.31786216596343181</v>
      </c>
      <c r="K57">
        <f>'CA analysis'!K57:K562/Sheet1!$Z$2</f>
        <v>0.8136363636363636</v>
      </c>
      <c r="L57">
        <f>'CA analysis'!L57:L562/Sheet1!$AA$2</f>
        <v>0.99755605946082149</v>
      </c>
      <c r="M57">
        <f>'CA analysis'!M57:M562/Sheet1!$AB$2</f>
        <v>0.12667895707137214</v>
      </c>
      <c r="N57">
        <f>'CA analysis'!N57:N562/Sheet1!$AC$2</f>
        <v>0.70799999999999996</v>
      </c>
    </row>
    <row r="58" spans="1:14" x14ac:dyDescent="0.25">
      <c r="A58" s="5">
        <f>'CA analysis'!A58/$P$2</f>
        <v>2.3601870167236111E-4</v>
      </c>
      <c r="B58" s="4">
        <f>'CA analysis'!B58:B563/Sheet1!$Q$2</f>
        <v>0.85</v>
      </c>
      <c r="C58">
        <f>'CA analysis'!C58:C563/Sheet1!$R$2</f>
        <v>2.667627974044701E-2</v>
      </c>
      <c r="D58">
        <f>'CA analysis'!D58:D563/Sheet1!$S$2</f>
        <v>0</v>
      </c>
      <c r="E58">
        <f>'CA analysis'!E58:E563/Sheet1!$T$2</f>
        <v>0.47072330654420202</v>
      </c>
      <c r="F58">
        <f>'CA analysis'!F58:F563/Sheet1!$U$2</f>
        <v>0.72699316628701605</v>
      </c>
      <c r="G58">
        <f>'CA analysis'!G58:G563/Sheet1!$V$2</f>
        <v>0.35700000000000004</v>
      </c>
      <c r="H58">
        <f>'CA analysis'!H58:H563/Sheet1!$W$2</f>
        <v>0.75764822297353018</v>
      </c>
      <c r="I58">
        <f>'CA analysis'!I58:I563/Sheet1!$X$2</f>
        <v>8.3333333333333329E-2</v>
      </c>
      <c r="J58">
        <f>'CA analysis'!J58:J563/Sheet1!$Y$2</f>
        <v>0.44022503516174405</v>
      </c>
      <c r="K58">
        <f>'CA analysis'!K58:K563/Sheet1!$Z$2</f>
        <v>0.78636363636363638</v>
      </c>
      <c r="L58">
        <f>'CA analysis'!L58:L563/Sheet1!$AA$2</f>
        <v>1</v>
      </c>
      <c r="M58">
        <f>'CA analysis'!M58:M563/Sheet1!$AB$2</f>
        <v>0.15196207532262312</v>
      </c>
      <c r="N58">
        <f>'CA analysis'!N58:N563/Sheet1!$AC$2</f>
        <v>0.49399999999999999</v>
      </c>
    </row>
    <row r="59" spans="1:14" x14ac:dyDescent="0.25">
      <c r="A59" s="5">
        <f>'CA analysis'!A59/$P$2</f>
        <v>1.5734580111490741E-4</v>
      </c>
      <c r="B59" s="4">
        <f>'CA analysis'!B59:B564/Sheet1!$Q$2</f>
        <v>1</v>
      </c>
      <c r="C59">
        <f>'CA analysis'!C59:C564/Sheet1!$R$2</f>
        <v>4.7584715212689262E-2</v>
      </c>
      <c r="D59">
        <f>'CA analysis'!D59:D564/Sheet1!$S$2</f>
        <v>0</v>
      </c>
      <c r="E59">
        <f>'CA analysis'!E59:E564/Sheet1!$T$2</f>
        <v>0.47187141216991962</v>
      </c>
      <c r="F59">
        <f>'CA analysis'!F59:F564/Sheet1!$U$2</f>
        <v>0.77630979498861052</v>
      </c>
      <c r="G59">
        <f>'CA analysis'!G59:G564/Sheet1!$V$2</f>
        <v>0.40500000000000003</v>
      </c>
      <c r="H59">
        <f>'CA analysis'!H59:H564/Sheet1!$W$2</f>
        <v>0.68648470355405289</v>
      </c>
      <c r="I59">
        <f>'CA analysis'!I59:I564/Sheet1!$X$2</f>
        <v>0.20833333333333334</v>
      </c>
      <c r="J59">
        <f>'CA analysis'!J59:J564/Sheet1!$Y$2</f>
        <v>0.36005625879043601</v>
      </c>
      <c r="K59">
        <f>'CA analysis'!K59:K564/Sheet1!$Z$2</f>
        <v>0.6863636363636364</v>
      </c>
      <c r="L59">
        <f>'CA analysis'!L59:L564/Sheet1!$AA$2</f>
        <v>0.98992189468379943</v>
      </c>
      <c r="M59">
        <f>'CA analysis'!M59:M564/Sheet1!$AB$2</f>
        <v>0.10402949697129313</v>
      </c>
      <c r="N59">
        <f>'CA analysis'!N59:N564/Sheet1!$AC$2</f>
        <v>0.63200000000000001</v>
      </c>
    </row>
    <row r="60" spans="1:14" x14ac:dyDescent="0.25">
      <c r="A60" s="5">
        <f>'CA analysis'!A60/$P$2</f>
        <v>1.7308038122639813E-3</v>
      </c>
      <c r="B60" s="4">
        <f>'CA analysis'!B60:B565/Sheet1!$Q$2</f>
        <v>0.25</v>
      </c>
      <c r="C60">
        <f>'CA analysis'!C60:C565/Sheet1!$R$2</f>
        <v>0.18493150684931509</v>
      </c>
      <c r="D60">
        <f>'CA analysis'!D60:D565/Sheet1!$S$2</f>
        <v>0</v>
      </c>
      <c r="E60">
        <f>'CA analysis'!E60:E565/Sheet1!$T$2</f>
        <v>0.5200918484500574</v>
      </c>
      <c r="F60">
        <f>'CA analysis'!F60:F565/Sheet1!$U$2</f>
        <v>0.69988610478359914</v>
      </c>
      <c r="G60">
        <f>'CA analysis'!G60:G565/Sheet1!$V$2</f>
        <v>0.29199999999999998</v>
      </c>
      <c r="H60">
        <f>'CA analysis'!H60:H565/Sheet1!$W$2</f>
        <v>0.64442978477776858</v>
      </c>
      <c r="I60">
        <f>'CA analysis'!I60:I565/Sheet1!$X$2</f>
        <v>0.33333333333333331</v>
      </c>
      <c r="J60">
        <f>'CA analysis'!J60:J565/Sheet1!$Y$2</f>
        <v>0.39943741209563993</v>
      </c>
      <c r="K60">
        <f>'CA analysis'!K60:K565/Sheet1!$Z$2</f>
        <v>0.89545454545454539</v>
      </c>
      <c r="L60">
        <f>'CA analysis'!L60:L565/Sheet1!$AA$2</f>
        <v>0.98432854623330823</v>
      </c>
      <c r="M60">
        <f>'CA analysis'!M60:M565/Sheet1!$AB$2</f>
        <v>0.18066894917039769</v>
      </c>
      <c r="N60">
        <f>'CA analysis'!N60:N565/Sheet1!$AC$2</f>
        <v>0.46600000000000003</v>
      </c>
    </row>
    <row r="61" spans="1:14" x14ac:dyDescent="0.25">
      <c r="A61" s="5">
        <f>'CA analysis'!A61/$P$2</f>
        <v>1.1576155367739615E-3</v>
      </c>
      <c r="B61" s="4">
        <f>'CA analysis'!B61:B566/Sheet1!$Q$2</f>
        <v>0.25</v>
      </c>
      <c r="C61">
        <f>'CA analysis'!C61:C566/Sheet1!$R$2</f>
        <v>0.18493150684931509</v>
      </c>
      <c r="D61">
        <f>'CA analysis'!D61:D566/Sheet1!$S$2</f>
        <v>0</v>
      </c>
      <c r="E61">
        <f>'CA analysis'!E61:E566/Sheet1!$T$2</f>
        <v>0.5200918484500574</v>
      </c>
      <c r="F61">
        <f>'CA analysis'!F61:F566/Sheet1!$U$2</f>
        <v>0.67505694760820045</v>
      </c>
      <c r="G61">
        <f>'CA analysis'!G61:G566/Sheet1!$V$2</f>
        <v>0.47200000000000003</v>
      </c>
      <c r="H61">
        <f>'CA analysis'!H61:H566/Sheet1!$W$2</f>
        <v>0.57161705285726061</v>
      </c>
      <c r="I61">
        <f>'CA analysis'!I61:I566/Sheet1!$X$2</f>
        <v>0.33333333333333331</v>
      </c>
      <c r="J61">
        <f>'CA analysis'!J61:J566/Sheet1!$Y$2</f>
        <v>0.39943741209563993</v>
      </c>
      <c r="K61">
        <f>'CA analysis'!K61:K566/Sheet1!$Z$2</f>
        <v>0.89545454545454539</v>
      </c>
      <c r="L61">
        <f>'CA analysis'!L61:L566/Sheet1!$AA$2</f>
        <v>1</v>
      </c>
      <c r="M61">
        <f>'CA analysis'!M61:M566/Sheet1!$AB$2</f>
        <v>0.24282328153805638</v>
      </c>
      <c r="N61">
        <f>'CA analysis'!N61:N566/Sheet1!$AC$2</f>
        <v>0.39200000000000002</v>
      </c>
    </row>
    <row r="62" spans="1:14" x14ac:dyDescent="0.25">
      <c r="A62" s="5">
        <f>'CA analysis'!A62/$P$2</f>
        <v>1.6746088832943714E-3</v>
      </c>
      <c r="B62" s="4">
        <f>'CA analysis'!B62:B567/Sheet1!$Q$2</f>
        <v>0.25</v>
      </c>
      <c r="C62">
        <f>'CA analysis'!C62:C567/Sheet1!$R$2</f>
        <v>0.18493150684931509</v>
      </c>
      <c r="D62">
        <f>'CA analysis'!D62:D567/Sheet1!$S$2</f>
        <v>0</v>
      </c>
      <c r="E62">
        <f>'CA analysis'!E62:E567/Sheet1!$T$2</f>
        <v>0.5200918484500574</v>
      </c>
      <c r="F62">
        <f>'CA analysis'!F62:F567/Sheet1!$U$2</f>
        <v>0.65387243735763101</v>
      </c>
      <c r="G62">
        <f>'CA analysis'!G62:G567/Sheet1!$V$2</f>
        <v>0.66200000000000003</v>
      </c>
      <c r="H62">
        <f>'CA analysis'!H62:H567/Sheet1!$W$2</f>
        <v>0.59577801599736124</v>
      </c>
      <c r="I62">
        <f>'CA analysis'!I62:I567/Sheet1!$X$2</f>
        <v>0.33333333333333331</v>
      </c>
      <c r="J62">
        <f>'CA analysis'!J62:J567/Sheet1!$Y$2</f>
        <v>0.39943741209563993</v>
      </c>
      <c r="K62">
        <f>'CA analysis'!K62:K567/Sheet1!$Z$2</f>
        <v>0.89545454545454539</v>
      </c>
      <c r="L62">
        <f>'CA analysis'!L62:L567/Sheet1!$AA$2</f>
        <v>0.99549004787100037</v>
      </c>
      <c r="M62">
        <f>'CA analysis'!M62:M567/Sheet1!$AB$2</f>
        <v>0.34632604687911511</v>
      </c>
      <c r="N62">
        <f>'CA analysis'!N62:N567/Sheet1!$AC$2</f>
        <v>0.374</v>
      </c>
    </row>
    <row r="63" spans="1:14" x14ac:dyDescent="0.25">
      <c r="A63" s="5">
        <f>'CA analysis'!A63/$P$2</f>
        <v>1.9331055565545764E-3</v>
      </c>
      <c r="B63" s="4">
        <f>'CA analysis'!B63:B568/Sheet1!$Q$2</f>
        <v>0.25</v>
      </c>
      <c r="C63">
        <f>'CA analysis'!C63:C568/Sheet1!$R$2</f>
        <v>0.18493150684931509</v>
      </c>
      <c r="D63">
        <f>'CA analysis'!D63:D568/Sheet1!$S$2</f>
        <v>0</v>
      </c>
      <c r="E63">
        <f>'CA analysis'!E63:E568/Sheet1!$T$2</f>
        <v>0.5200918484500574</v>
      </c>
      <c r="F63">
        <f>'CA analysis'!F63:F568/Sheet1!$U$2</f>
        <v>0.67949886104783608</v>
      </c>
      <c r="G63">
        <f>'CA analysis'!G63:G568/Sheet1!$V$2</f>
        <v>0.93400000000000005</v>
      </c>
      <c r="H63">
        <f>'CA analysis'!H63:H568/Sheet1!$W$2</f>
        <v>0.56229900222643681</v>
      </c>
      <c r="I63">
        <f>'CA analysis'!I63:I568/Sheet1!$X$2</f>
        <v>0.33333333333333331</v>
      </c>
      <c r="J63">
        <f>'CA analysis'!J63:J568/Sheet1!$Y$2</f>
        <v>0.39943741209563993</v>
      </c>
      <c r="K63">
        <f>'CA analysis'!K63:K568/Sheet1!$Z$2</f>
        <v>0.89545454545454539</v>
      </c>
      <c r="L63">
        <f>'CA analysis'!L63:L568/Sheet1!$AA$2</f>
        <v>0.95258251448727638</v>
      </c>
      <c r="M63">
        <f>'CA analysis'!M63:M568/Sheet1!$AB$2</f>
        <v>0.3803002370292336</v>
      </c>
      <c r="N63">
        <f>'CA analysis'!N63:N568/Sheet1!$AC$2</f>
        <v>0.32</v>
      </c>
    </row>
    <row r="64" spans="1:14" x14ac:dyDescent="0.25">
      <c r="A64" s="5">
        <f>'CA analysis'!A64/$P$2</f>
        <v>1.2362884373314153E-3</v>
      </c>
      <c r="B64" s="4">
        <f>'CA analysis'!B64:B569/Sheet1!$Q$2</f>
        <v>0.25</v>
      </c>
      <c r="C64">
        <f>'CA analysis'!C64:C569/Sheet1!$R$2</f>
        <v>0.18493150684931509</v>
      </c>
      <c r="D64">
        <f>'CA analysis'!D64:D569/Sheet1!$S$2</f>
        <v>0</v>
      </c>
      <c r="E64">
        <f>'CA analysis'!E64:E569/Sheet1!$T$2</f>
        <v>0.5200918484500574</v>
      </c>
      <c r="F64">
        <f>'CA analysis'!F64:F569/Sheet1!$U$2</f>
        <v>0.73530751708428255</v>
      </c>
      <c r="G64">
        <f>'CA analysis'!G64:G569/Sheet1!$V$2</f>
        <v>0.67799999999999994</v>
      </c>
      <c r="H64">
        <f>'CA analysis'!H64:H569/Sheet1!$W$2</f>
        <v>0.59586047662241282</v>
      </c>
      <c r="I64">
        <f>'CA analysis'!I64:I569/Sheet1!$X$2</f>
        <v>0.33333333333333331</v>
      </c>
      <c r="J64">
        <f>'CA analysis'!J64:J569/Sheet1!$Y$2</f>
        <v>0.39943741209563993</v>
      </c>
      <c r="K64">
        <f>'CA analysis'!K64:K569/Sheet1!$Z$2</f>
        <v>0.89545454545454539</v>
      </c>
      <c r="L64">
        <f>'CA analysis'!L64:L569/Sheet1!$AA$2</f>
        <v>1</v>
      </c>
      <c r="M64">
        <f>'CA analysis'!M64:M569/Sheet1!$AB$2</f>
        <v>0.17724519357387414</v>
      </c>
      <c r="N64">
        <f>'CA analysis'!N64:N569/Sheet1!$AC$2</f>
        <v>0.44400000000000001</v>
      </c>
    </row>
    <row r="65" spans="1:14" x14ac:dyDescent="0.25">
      <c r="A65" s="5">
        <f>'CA analysis'!A65/$P$2</f>
        <v>1.4161122100341665E-3</v>
      </c>
      <c r="B65" s="4">
        <f>'CA analysis'!B65:B570/Sheet1!$Q$2</f>
        <v>0.25</v>
      </c>
      <c r="C65">
        <f>'CA analysis'!C65:C570/Sheet1!$R$2</f>
        <v>0.18493150684931509</v>
      </c>
      <c r="D65">
        <f>'CA analysis'!D65:D570/Sheet1!$S$2</f>
        <v>0</v>
      </c>
      <c r="E65">
        <f>'CA analysis'!E65:E570/Sheet1!$T$2</f>
        <v>0.5200918484500574</v>
      </c>
      <c r="F65">
        <f>'CA analysis'!F65:F570/Sheet1!$U$2</f>
        <v>0.77015945330296132</v>
      </c>
      <c r="G65">
        <f>'CA analysis'!G65:G570/Sheet1!$V$2</f>
        <v>0.434</v>
      </c>
      <c r="H65">
        <f>'CA analysis'!H65:H570/Sheet1!$W$2</f>
        <v>0.65811824853632384</v>
      </c>
      <c r="I65">
        <f>'CA analysis'!I65:I570/Sheet1!$X$2</f>
        <v>0.33333333333333331</v>
      </c>
      <c r="J65">
        <f>'CA analysis'!J65:J570/Sheet1!$Y$2</f>
        <v>0.39943741209563993</v>
      </c>
      <c r="K65">
        <f>'CA analysis'!K65:K570/Sheet1!$Z$2</f>
        <v>0.89545454545454539</v>
      </c>
      <c r="L65">
        <f>'CA analysis'!L65:L570/Sheet1!$AA$2</f>
        <v>0.99667422524565386</v>
      </c>
      <c r="M65">
        <f>'CA analysis'!M65:M570/Sheet1!$AB$2</f>
        <v>0.25019752436133791</v>
      </c>
      <c r="N65">
        <f>'CA analysis'!N65:N570/Sheet1!$AC$2</f>
        <v>0.5</v>
      </c>
    </row>
    <row r="66" spans="1:14" x14ac:dyDescent="0.25">
      <c r="A66" s="5">
        <f>'CA analysis'!A66/$P$2</f>
        <v>2.2477971587843914E-4</v>
      </c>
      <c r="B66" s="4">
        <f>'CA analysis'!B66:B571/Sheet1!$Q$2</f>
        <v>0.17499999999999999</v>
      </c>
      <c r="C66">
        <f>'CA analysis'!C66:C571/Sheet1!$R$2</f>
        <v>4.9747656813266039E-2</v>
      </c>
      <c r="D66">
        <f>'CA analysis'!D66:D571/Sheet1!$S$2</f>
        <v>0</v>
      </c>
      <c r="E66">
        <f>'CA analysis'!E66:E571/Sheet1!$T$2</f>
        <v>0.47761194029850745</v>
      </c>
      <c r="F66">
        <f>'CA analysis'!F66:F571/Sheet1!$U$2</f>
        <v>0.80911161731207293</v>
      </c>
      <c r="G66">
        <f>'CA analysis'!G66:G571/Sheet1!$V$2</f>
        <v>0.59499999999999997</v>
      </c>
      <c r="H66">
        <f>'CA analysis'!H66:H571/Sheet1!$W$2</f>
        <v>0.760534344850334</v>
      </c>
      <c r="I66">
        <f>'CA analysis'!I66:I571/Sheet1!$X$2</f>
        <v>0.125</v>
      </c>
      <c r="J66">
        <f>'CA analysis'!J66:J571/Sheet1!$Y$2</f>
        <v>0.30379746835443039</v>
      </c>
      <c r="K66">
        <f>'CA analysis'!K66:K571/Sheet1!$Z$2</f>
        <v>0.84545454545454557</v>
      </c>
      <c r="L66">
        <f>'CA analysis'!L66:L571/Sheet1!$AA$2</f>
        <v>0.99077853363567658</v>
      </c>
      <c r="M66">
        <f>'CA analysis'!M66:M571/Sheet1!$AB$2</f>
        <v>0.21200948116934423</v>
      </c>
      <c r="N66">
        <f>'CA analysis'!N66:N571/Sheet1!$AC$2</f>
        <v>0.66</v>
      </c>
    </row>
    <row r="67" spans="1:14" x14ac:dyDescent="0.25">
      <c r="A67" s="5">
        <f>'CA analysis'!A67/$P$2</f>
        <v>4.0460348858119039E-4</v>
      </c>
      <c r="B67" s="4">
        <f>'CA analysis'!B67:B572/Sheet1!$Q$2</f>
        <v>0.8</v>
      </c>
      <c r="C67">
        <f>'CA analysis'!C67:C572/Sheet1!$R$2</f>
        <v>0.12148521989906273</v>
      </c>
      <c r="D67">
        <f>'CA analysis'!D67:D572/Sheet1!$S$2</f>
        <v>0</v>
      </c>
      <c r="E67">
        <f>'CA analysis'!E67:E572/Sheet1!$T$2</f>
        <v>0.45694603903559128</v>
      </c>
      <c r="F67">
        <f>'CA analysis'!F67:F572/Sheet1!$U$2</f>
        <v>0.71640091116173121</v>
      </c>
      <c r="G67">
        <f>'CA analysis'!G67:G572/Sheet1!$V$2</f>
        <v>0.17800000000000002</v>
      </c>
      <c r="H67">
        <f>'CA analysis'!H67:H572/Sheet1!$W$2</f>
        <v>0.54514719221571695</v>
      </c>
      <c r="I67">
        <f>'CA analysis'!I67:I572/Sheet1!$X$2</f>
        <v>0.16666666666666666</v>
      </c>
      <c r="J67">
        <f>'CA analysis'!J67:J572/Sheet1!$Y$2</f>
        <v>0.4739803094233474</v>
      </c>
      <c r="K67">
        <f>'CA analysis'!K67:K572/Sheet1!$Z$2</f>
        <v>0.73181818181818192</v>
      </c>
      <c r="L67">
        <f>'CA analysis'!L67:L572/Sheet1!$AA$2</f>
        <v>1</v>
      </c>
      <c r="M67">
        <f>'CA analysis'!M67:M572/Sheet1!$AB$2</f>
        <v>0.12299183565973137</v>
      </c>
      <c r="N67">
        <f>'CA analysis'!N67:N572/Sheet1!$AC$2</f>
        <v>0.47</v>
      </c>
    </row>
    <row r="68" spans="1:14" x14ac:dyDescent="0.25">
      <c r="A68" s="5">
        <f>'CA analysis'!A68/$P$2</f>
        <v>4.9451537493256606E-4</v>
      </c>
      <c r="B68" s="4">
        <f>'CA analysis'!B68:B573/Sheet1!$Q$2</f>
        <v>0.8</v>
      </c>
      <c r="C68">
        <f>'CA analysis'!C68:C573/Sheet1!$R$2</f>
        <v>0.12148521989906273</v>
      </c>
      <c r="D68">
        <f>'CA analysis'!D68:D573/Sheet1!$S$2</f>
        <v>0</v>
      </c>
      <c r="E68">
        <f>'CA analysis'!E68:E573/Sheet1!$T$2</f>
        <v>0.45694603903559128</v>
      </c>
      <c r="F68">
        <f>'CA analysis'!F68:F573/Sheet1!$U$2</f>
        <v>0.65911161731207291</v>
      </c>
      <c r="G68">
        <f>'CA analysis'!G68:G573/Sheet1!$V$2</f>
        <v>0.311</v>
      </c>
      <c r="H68">
        <f>'CA analysis'!H68:H573/Sheet1!$W$2</f>
        <v>0.54514719221571695</v>
      </c>
      <c r="I68">
        <f>'CA analysis'!I68:I573/Sheet1!$X$2</f>
        <v>0.16666666666666666</v>
      </c>
      <c r="J68">
        <f>'CA analysis'!J68:J573/Sheet1!$Y$2</f>
        <v>0.4739803094233474</v>
      </c>
      <c r="K68">
        <f>'CA analysis'!K68:K573/Sheet1!$Z$2</f>
        <v>0.73181818181818192</v>
      </c>
      <c r="L68">
        <f>'CA analysis'!L68:L573/Sheet1!$AA$2</f>
        <v>1</v>
      </c>
      <c r="M68">
        <f>'CA analysis'!M68:M573/Sheet1!$AB$2</f>
        <v>0.26968659468001055</v>
      </c>
      <c r="N68">
        <f>'CA analysis'!N68:N573/Sheet1!$AC$2</f>
        <v>0.38799999999999996</v>
      </c>
    </row>
    <row r="69" spans="1:14" x14ac:dyDescent="0.25">
      <c r="A69" s="5">
        <f>'CA analysis'!A69/$P$2</f>
        <v>6.5186117604747347E-4</v>
      </c>
      <c r="B69" s="4">
        <f>'CA analysis'!B69:B574/Sheet1!$Q$2</f>
        <v>0.125</v>
      </c>
      <c r="C69">
        <f>'CA analysis'!C69:C574/Sheet1!$R$2</f>
        <v>0.21881759192501804</v>
      </c>
      <c r="D69">
        <f>'CA analysis'!D69:D574/Sheet1!$S$2</f>
        <v>0</v>
      </c>
      <c r="E69">
        <f>'CA analysis'!E69:E574/Sheet1!$T$2</f>
        <v>0.46957520091848448</v>
      </c>
      <c r="F69">
        <f>'CA analysis'!F69:F574/Sheet1!$U$2</f>
        <v>0.66947608200455588</v>
      </c>
      <c r="G69">
        <f>'CA analysis'!G69:G574/Sheet1!$V$2</f>
        <v>0.214</v>
      </c>
      <c r="H69">
        <f>'CA analysis'!H69:H574/Sheet1!$W$2</f>
        <v>0.53582914158489325</v>
      </c>
      <c r="I69">
        <f>'CA analysis'!I69:I574/Sheet1!$X$2</f>
        <v>0.16666666666666666</v>
      </c>
      <c r="J69">
        <f>'CA analysis'!J69:J574/Sheet1!$Y$2</f>
        <v>0.48523206751054854</v>
      </c>
      <c r="K69">
        <f>'CA analysis'!K69:K574/Sheet1!$Z$2</f>
        <v>0.85909090909090902</v>
      </c>
      <c r="L69">
        <f>'CA analysis'!L69:L574/Sheet1!$AA$2</f>
        <v>0.99826152683295544</v>
      </c>
      <c r="M69">
        <f>'CA analysis'!M69:M574/Sheet1!$AB$2</f>
        <v>0.21332631024493021</v>
      </c>
      <c r="N69">
        <f>'CA analysis'!N69:N574/Sheet1!$AC$2</f>
        <v>0.44</v>
      </c>
    </row>
    <row r="70" spans="1:14" x14ac:dyDescent="0.25">
      <c r="A70" s="5">
        <f>'CA analysis'!A70/$P$2</f>
        <v>1.5285020679733862E-3</v>
      </c>
      <c r="B70" s="4">
        <f>'CA analysis'!B70:B575/Sheet1!$Q$2</f>
        <v>0.125</v>
      </c>
      <c r="C70">
        <f>'CA analysis'!C70:C575/Sheet1!$R$2</f>
        <v>0.21881759192501804</v>
      </c>
      <c r="D70">
        <f>'CA analysis'!D70:D575/Sheet1!$S$2</f>
        <v>0</v>
      </c>
      <c r="E70">
        <f>'CA analysis'!E70:E575/Sheet1!$T$2</f>
        <v>0.46957520091848448</v>
      </c>
      <c r="F70">
        <f>'CA analysis'!F70:F575/Sheet1!$U$2</f>
        <v>0.63712984054669708</v>
      </c>
      <c r="G70">
        <f>'CA analysis'!G70:G575/Sheet1!$V$2</f>
        <v>0.36799999999999999</v>
      </c>
      <c r="H70">
        <f>'CA analysis'!H70:H575/Sheet1!$W$2</f>
        <v>0.53582914158489325</v>
      </c>
      <c r="I70">
        <f>'CA analysis'!I70:I575/Sheet1!$X$2</f>
        <v>0.16666666666666666</v>
      </c>
      <c r="J70">
        <f>'CA analysis'!J70:J575/Sheet1!$Y$2</f>
        <v>0.48523206751054854</v>
      </c>
      <c r="K70">
        <f>'CA analysis'!K70:K575/Sheet1!$Z$2</f>
        <v>0.85909090909090902</v>
      </c>
      <c r="L70">
        <f>'CA analysis'!L70:L575/Sheet1!$AA$2</f>
        <v>1</v>
      </c>
      <c r="M70">
        <f>'CA analysis'!M70:M575/Sheet1!$AB$2</f>
        <v>0.3447458519884119</v>
      </c>
      <c r="N70">
        <f>'CA analysis'!N70:N575/Sheet1!$AC$2</f>
        <v>0.34799999999999998</v>
      </c>
    </row>
    <row r="71" spans="1:14" x14ac:dyDescent="0.25">
      <c r="A71" s="5">
        <f>'CA analysis'!A71/$P$2</f>
        <v>1.4385901816220104E-3</v>
      </c>
      <c r="B71" s="4">
        <f>'CA analysis'!B71:B576/Sheet1!$Q$2</f>
        <v>0.125</v>
      </c>
      <c r="C71">
        <f>'CA analysis'!C71:C576/Sheet1!$R$2</f>
        <v>0.21881759192501804</v>
      </c>
      <c r="D71">
        <f>'CA analysis'!D71:D576/Sheet1!$S$2</f>
        <v>0</v>
      </c>
      <c r="E71">
        <f>'CA analysis'!E71:E576/Sheet1!$T$2</f>
        <v>0.46957520091848448</v>
      </c>
      <c r="F71">
        <f>'CA analysis'!F71:F576/Sheet1!$U$2</f>
        <v>0.67027334851936227</v>
      </c>
      <c r="G71">
        <f>'CA analysis'!G71:G576/Sheet1!$V$2</f>
        <v>0.33</v>
      </c>
      <c r="H71">
        <f>'CA analysis'!H71:H576/Sheet1!$W$2</f>
        <v>0.53582914158489325</v>
      </c>
      <c r="I71">
        <f>'CA analysis'!I71:I576/Sheet1!$X$2</f>
        <v>0.16666666666666666</v>
      </c>
      <c r="J71">
        <f>'CA analysis'!J71:J576/Sheet1!$Y$2</f>
        <v>0.48523206751054854</v>
      </c>
      <c r="K71">
        <f>'CA analysis'!K71:K576/Sheet1!$Z$2</f>
        <v>0.85909090909090902</v>
      </c>
      <c r="L71">
        <f>'CA analysis'!L71:L576/Sheet1!$AA$2</f>
        <v>1</v>
      </c>
      <c r="M71">
        <f>'CA analysis'!M71:M576/Sheet1!$AB$2</f>
        <v>0.23149855148801685</v>
      </c>
      <c r="N71">
        <f>'CA analysis'!N71:N576/Sheet1!$AC$2</f>
        <v>0.41799999999999998</v>
      </c>
    </row>
    <row r="72" spans="1:14" x14ac:dyDescent="0.25">
      <c r="A72" s="5">
        <f>'CA analysis'!A72/$P$2</f>
        <v>9.8903074986513213E-4</v>
      </c>
      <c r="B72" s="4">
        <f>'CA analysis'!B72:B577/Sheet1!$Q$2</f>
        <v>0</v>
      </c>
      <c r="C72">
        <f>'CA analysis'!C72:C577/Sheet1!$R$2</f>
        <v>0.38968997837058406</v>
      </c>
      <c r="D72">
        <f>'CA analysis'!D72:D577/Sheet1!$S$2</f>
        <v>0</v>
      </c>
      <c r="E72">
        <f>'CA analysis'!E72:E577/Sheet1!$T$2</f>
        <v>0.47416762342135477</v>
      </c>
      <c r="F72">
        <f>'CA analysis'!F72:F577/Sheet1!$U$2</f>
        <v>0.73086560364464692</v>
      </c>
      <c r="G72">
        <f>'CA analysis'!G72:G577/Sheet1!$V$2</f>
        <v>6.6000000000000003E-2</v>
      </c>
      <c r="H72">
        <f>'CA analysis'!H72:H577/Sheet1!$W$2</f>
        <v>0.43596932464748078</v>
      </c>
      <c r="I72">
        <f>'CA analysis'!I72:I577/Sheet1!$X$2</f>
        <v>0.16666666666666666</v>
      </c>
      <c r="J72">
        <f>'CA analysis'!J72:J577/Sheet1!$Y$2</f>
        <v>0.42897327707454291</v>
      </c>
      <c r="K72">
        <f>'CA analysis'!K72:K577/Sheet1!$Z$2</f>
        <v>0.87272727272727268</v>
      </c>
      <c r="L72">
        <f>'CA analysis'!L72:L577/Sheet1!$AA$2</f>
        <v>0.96681783824640977</v>
      </c>
      <c r="M72">
        <f>'CA analysis'!M72:M577/Sheet1!$AB$2</f>
        <v>0.1769818277587569</v>
      </c>
      <c r="N72">
        <f>'CA analysis'!N72:N577/Sheet1!$AC$2</f>
        <v>0.48399999999999999</v>
      </c>
    </row>
    <row r="73" spans="1:14" x14ac:dyDescent="0.25">
      <c r="A73" s="5">
        <f>'CA analysis'!A73/$P$2</f>
        <v>1.7869987412335911E-3</v>
      </c>
      <c r="B73" s="4">
        <f>'CA analysis'!B73:B578/Sheet1!$Q$2</f>
        <v>0</v>
      </c>
      <c r="C73">
        <f>'CA analysis'!C73:C578/Sheet1!$R$2</f>
        <v>0.38968997837058406</v>
      </c>
      <c r="D73">
        <f>'CA analysis'!D73:D578/Sheet1!$S$2</f>
        <v>0</v>
      </c>
      <c r="E73">
        <f>'CA analysis'!E73:E578/Sheet1!$T$2</f>
        <v>0.47416762342135477</v>
      </c>
      <c r="F73">
        <f>'CA analysis'!F73:F578/Sheet1!$U$2</f>
        <v>0.67892938496583155</v>
      </c>
      <c r="G73">
        <f>'CA analysis'!G73:G578/Sheet1!$V$2</f>
        <v>0.17499999999999999</v>
      </c>
      <c r="H73">
        <f>'CA analysis'!H73:H578/Sheet1!$W$2</f>
        <v>0.43596932464748078</v>
      </c>
      <c r="I73">
        <f>'CA analysis'!I73:I578/Sheet1!$X$2</f>
        <v>0.16666666666666666</v>
      </c>
      <c r="J73">
        <f>'CA analysis'!J73:J578/Sheet1!$Y$2</f>
        <v>0.42897327707454291</v>
      </c>
      <c r="K73">
        <f>'CA analysis'!K73:K578/Sheet1!$Z$2</f>
        <v>0.87272727272727268</v>
      </c>
      <c r="L73">
        <f>'CA analysis'!L73:L578/Sheet1!$AA$2</f>
        <v>0.94971025447215929</v>
      </c>
      <c r="M73">
        <f>'CA analysis'!M73:M578/Sheet1!$AB$2</f>
        <v>0.26020542533579144</v>
      </c>
      <c r="N73">
        <f>'CA analysis'!N73:N578/Sheet1!$AC$2</f>
        <v>0.434</v>
      </c>
    </row>
    <row r="74" spans="1:14" x14ac:dyDescent="0.25">
      <c r="A74" s="5">
        <f>'CA analysis'!A74/$P$2</f>
        <v>1.03398669304082E-3</v>
      </c>
      <c r="B74" s="4">
        <f>'CA analysis'!B74:B579/Sheet1!$Q$2</f>
        <v>0</v>
      </c>
      <c r="C74">
        <f>'CA analysis'!C74:C579/Sheet1!$R$2</f>
        <v>0.38968997837058406</v>
      </c>
      <c r="D74">
        <f>'CA analysis'!D74:D579/Sheet1!$S$2</f>
        <v>0</v>
      </c>
      <c r="E74">
        <f>'CA analysis'!E74:E579/Sheet1!$T$2</f>
        <v>0.47416762342135477</v>
      </c>
      <c r="F74">
        <f>'CA analysis'!F74:F579/Sheet1!$U$2</f>
        <v>0.69077448747152626</v>
      </c>
      <c r="G74">
        <f>'CA analysis'!G74:G579/Sheet1!$V$2</f>
        <v>7.8E-2</v>
      </c>
      <c r="H74">
        <f>'CA analysis'!H74:H579/Sheet1!$W$2</f>
        <v>0.43596932464748078</v>
      </c>
      <c r="I74">
        <f>'CA analysis'!I74:I579/Sheet1!$X$2</f>
        <v>0.16666666666666666</v>
      </c>
      <c r="J74">
        <f>'CA analysis'!J74:J579/Sheet1!$Y$2</f>
        <v>0.42897327707454291</v>
      </c>
      <c r="K74">
        <f>'CA analysis'!K74:K579/Sheet1!$Z$2</f>
        <v>0.87272727272727268</v>
      </c>
      <c r="L74">
        <f>'CA analysis'!L74:L579/Sheet1!$AA$2</f>
        <v>0.98490803728898979</v>
      </c>
      <c r="M74">
        <f>'CA analysis'!M74:M579/Sheet1!$AB$2</f>
        <v>0.14537792994469317</v>
      </c>
      <c r="N74">
        <f>'CA analysis'!N74:N579/Sheet1!$AC$2</f>
        <v>0.45600000000000002</v>
      </c>
    </row>
    <row r="75" spans="1:14" x14ac:dyDescent="0.25">
      <c r="A75" s="5">
        <f>'CA analysis'!A75/$P$2</f>
        <v>2.1916022298147817E-3</v>
      </c>
      <c r="B75" s="4">
        <f>'CA analysis'!B75:B580/Sheet1!$Q$2</f>
        <v>0</v>
      </c>
      <c r="C75">
        <f>'CA analysis'!C75:C580/Sheet1!$R$2</f>
        <v>0.38968997837058406</v>
      </c>
      <c r="D75">
        <f>'CA analysis'!D75:D580/Sheet1!$S$2</f>
        <v>0</v>
      </c>
      <c r="E75">
        <f>'CA analysis'!E75:E580/Sheet1!$T$2</f>
        <v>0.47416762342135477</v>
      </c>
      <c r="F75">
        <f>'CA analysis'!F75:F580/Sheet1!$U$2</f>
        <v>0.71127562642369024</v>
      </c>
      <c r="G75">
        <f>'CA analysis'!G75:G580/Sheet1!$V$2</f>
        <v>6.2E-2</v>
      </c>
      <c r="H75">
        <f>'CA analysis'!H75:H580/Sheet1!$W$2</f>
        <v>0.43596932464748078</v>
      </c>
      <c r="I75">
        <f>'CA analysis'!I75:I580/Sheet1!$X$2</f>
        <v>0.16666666666666666</v>
      </c>
      <c r="J75">
        <f>'CA analysis'!J75:J580/Sheet1!$Y$2</f>
        <v>0.42897327707454291</v>
      </c>
      <c r="K75">
        <f>'CA analysis'!K75:K580/Sheet1!$Z$2</f>
        <v>0.87272727272727268</v>
      </c>
      <c r="L75">
        <f>'CA analysis'!L75:L580/Sheet1!$AA$2</f>
        <v>0.95028974552784085</v>
      </c>
      <c r="M75">
        <f>'CA analysis'!M75:M580/Sheet1!$AB$2</f>
        <v>0.19857782459836715</v>
      </c>
      <c r="N75">
        <f>'CA analysis'!N75:N580/Sheet1!$AC$2</f>
        <v>0.46799999999999997</v>
      </c>
    </row>
    <row r="76" spans="1:14" x14ac:dyDescent="0.25">
      <c r="A76" s="5">
        <f>'CA analysis'!A76/$P$2</f>
        <v>8.8787987771983459E-4</v>
      </c>
      <c r="B76" s="4">
        <f>'CA analysis'!B76:B581/Sheet1!$Q$2</f>
        <v>0</v>
      </c>
      <c r="C76">
        <f>'CA analysis'!C76:C581/Sheet1!$R$2</f>
        <v>0.46250901225666907</v>
      </c>
      <c r="D76">
        <f>'CA analysis'!D76:D581/Sheet1!$S$2</f>
        <v>0</v>
      </c>
      <c r="E76">
        <f>'CA analysis'!E76:E581/Sheet1!$T$2</f>
        <v>0.50172215843857637</v>
      </c>
      <c r="F76">
        <f>'CA analysis'!F76:F581/Sheet1!$U$2</f>
        <v>0.71446469248291578</v>
      </c>
      <c r="G76">
        <f>'CA analysis'!G76:G581/Sheet1!$V$2</f>
        <v>0.06</v>
      </c>
      <c r="H76">
        <f>'CA analysis'!H76:H581/Sheet1!$W$2</f>
        <v>0.35062257771913907</v>
      </c>
      <c r="I76">
        <f>'CA analysis'!I76:I581/Sheet1!$X$2</f>
        <v>0.20833333333333334</v>
      </c>
      <c r="J76">
        <f>'CA analysis'!J76:J581/Sheet1!$Y$2</f>
        <v>0.55977496483825595</v>
      </c>
      <c r="K76">
        <f>'CA analysis'!K76:K581/Sheet1!$Z$2</f>
        <v>0.85</v>
      </c>
      <c r="L76">
        <f>'CA analysis'!L76:L581/Sheet1!$AA$2</f>
        <v>0.99501133786848084</v>
      </c>
      <c r="M76">
        <f>'CA analysis'!M76:M581/Sheet1!$AB$2</f>
        <v>0.17856202264946011</v>
      </c>
      <c r="N76">
        <f>'CA analysis'!N76:N581/Sheet1!$AC$2</f>
        <v>0.48200000000000004</v>
      </c>
    </row>
    <row r="77" spans="1:14" x14ac:dyDescent="0.25">
      <c r="A77" s="5">
        <f>'CA analysis'!A77/$P$2</f>
        <v>1.0677036504225859E-3</v>
      </c>
      <c r="B77" s="4">
        <f>'CA analysis'!B77:B582/Sheet1!$Q$2</f>
        <v>0</v>
      </c>
      <c r="C77">
        <f>'CA analysis'!C77:C582/Sheet1!$R$2</f>
        <v>0.46250901225666907</v>
      </c>
      <c r="D77">
        <f>'CA analysis'!D77:D582/Sheet1!$S$2</f>
        <v>0</v>
      </c>
      <c r="E77">
        <f>'CA analysis'!E77:E582/Sheet1!$T$2</f>
        <v>0.50172215843857637</v>
      </c>
      <c r="F77">
        <f>'CA analysis'!F77:F582/Sheet1!$U$2</f>
        <v>0.71594533029612761</v>
      </c>
      <c r="G77">
        <f>'CA analysis'!G77:G582/Sheet1!$V$2</f>
        <v>0.45</v>
      </c>
      <c r="H77">
        <f>'CA analysis'!H77:H582/Sheet1!$W$2</f>
        <v>0.3713201946070751</v>
      </c>
      <c r="I77">
        <f>'CA analysis'!I77:I582/Sheet1!$X$2</f>
        <v>0.20833333333333334</v>
      </c>
      <c r="J77">
        <f>'CA analysis'!J77:J582/Sheet1!$Y$2</f>
        <v>0.55977496483825595</v>
      </c>
      <c r="K77">
        <f>'CA analysis'!K77:K582/Sheet1!$Z$2</f>
        <v>0.85</v>
      </c>
      <c r="L77">
        <f>'CA analysis'!L77:L582/Sheet1!$AA$2</f>
        <v>0.96555807508188474</v>
      </c>
      <c r="M77">
        <f>'CA analysis'!M77:M582/Sheet1!$AB$2</f>
        <v>0.23544903871477482</v>
      </c>
      <c r="N77">
        <f>'CA analysis'!N77:N582/Sheet1!$AC$2</f>
        <v>0.42799999999999999</v>
      </c>
    </row>
    <row r="78" spans="1:14" x14ac:dyDescent="0.25">
      <c r="A78" s="5">
        <f>'CA analysis'!A78/$P$2</f>
        <v>1.1463765509800395E-3</v>
      </c>
      <c r="B78" s="4">
        <f>'CA analysis'!B78:B583/Sheet1!$Q$2</f>
        <v>0</v>
      </c>
      <c r="C78">
        <f>'CA analysis'!C78:C583/Sheet1!$R$2</f>
        <v>0.46250901225666907</v>
      </c>
      <c r="D78">
        <f>'CA analysis'!D78:D583/Sheet1!$S$2</f>
        <v>0</v>
      </c>
      <c r="E78">
        <f>'CA analysis'!E78:E583/Sheet1!$T$2</f>
        <v>0.50172215843857637</v>
      </c>
      <c r="F78">
        <f>'CA analysis'!F78:F583/Sheet1!$U$2</f>
        <v>0.71514806378132123</v>
      </c>
      <c r="G78">
        <f>'CA analysis'!G78:G583/Sheet1!$V$2</f>
        <v>0.745</v>
      </c>
      <c r="H78">
        <f>'CA analysis'!H78:H583/Sheet1!$W$2</f>
        <v>0.33413045270883146</v>
      </c>
      <c r="I78">
        <f>'CA analysis'!I78:I583/Sheet1!$X$2</f>
        <v>0.20833333333333334</v>
      </c>
      <c r="J78">
        <f>'CA analysis'!J78:J583/Sheet1!$Y$2</f>
        <v>0.55977496483825595</v>
      </c>
      <c r="K78">
        <f>'CA analysis'!K78:K583/Sheet1!$Z$2</f>
        <v>0.85</v>
      </c>
      <c r="L78">
        <f>'CA analysis'!L78:L583/Sheet1!$AA$2</f>
        <v>0.94144620811287494</v>
      </c>
      <c r="M78">
        <f>'CA analysis'!M78:M583/Sheet1!$AB$2</f>
        <v>0.31524888069528578</v>
      </c>
      <c r="N78">
        <f>'CA analysis'!N78:N583/Sheet1!$AC$2</f>
        <v>0.4</v>
      </c>
    </row>
    <row r="79" spans="1:14" x14ac:dyDescent="0.25">
      <c r="A79" s="5">
        <f>'CA analysis'!A79/$P$2</f>
        <v>9.7779176407121015E-4</v>
      </c>
      <c r="B79" s="4">
        <f>'CA analysis'!B79:B584/Sheet1!$Q$2</f>
        <v>0</v>
      </c>
      <c r="C79">
        <f>'CA analysis'!C79:C584/Sheet1!$R$2</f>
        <v>0.46250901225666907</v>
      </c>
      <c r="D79">
        <f>'CA analysis'!D79:D584/Sheet1!$S$2</f>
        <v>0</v>
      </c>
      <c r="E79">
        <f>'CA analysis'!E79:E584/Sheet1!$T$2</f>
        <v>0.50172215843857637</v>
      </c>
      <c r="F79">
        <f>'CA analysis'!F79:F584/Sheet1!$U$2</f>
        <v>0.6993166287015945</v>
      </c>
      <c r="G79">
        <f>'CA analysis'!G79:G584/Sheet1!$V$2</f>
        <v>0.45799999999999996</v>
      </c>
      <c r="H79">
        <f>'CA analysis'!H79:H584/Sheet1!$W$2</f>
        <v>0.33726395646078994</v>
      </c>
      <c r="I79">
        <f>'CA analysis'!I79:I584/Sheet1!$X$2</f>
        <v>0.20833333333333334</v>
      </c>
      <c r="J79">
        <f>'CA analysis'!J79:J584/Sheet1!$Y$2</f>
        <v>0.55977496483825595</v>
      </c>
      <c r="K79">
        <f>'CA analysis'!K79:K584/Sheet1!$Z$2</f>
        <v>0.85</v>
      </c>
      <c r="L79">
        <f>'CA analysis'!L79:L584/Sheet1!$AA$2</f>
        <v>0.97495590828924161</v>
      </c>
      <c r="M79">
        <f>'CA analysis'!M79:M584/Sheet1!$AB$2</f>
        <v>0.27047669212536213</v>
      </c>
      <c r="N79">
        <f>'CA analysis'!N79:N584/Sheet1!$AC$2</f>
        <v>0.41600000000000004</v>
      </c>
    </row>
    <row r="80" spans="1:14" x14ac:dyDescent="0.25">
      <c r="A80" s="5">
        <f>'CA analysis'!A80/$P$2</f>
        <v>6.2938320445962963E-4</v>
      </c>
      <c r="B80" s="4">
        <f>'CA analysis'!B80:B585/Sheet1!$Q$2</f>
        <v>0</v>
      </c>
      <c r="C80">
        <f>'CA analysis'!C80:C585/Sheet1!$R$2</f>
        <v>0.46250901225666907</v>
      </c>
      <c r="D80">
        <f>'CA analysis'!D80:D585/Sheet1!$S$2</f>
        <v>0</v>
      </c>
      <c r="E80">
        <f>'CA analysis'!E80:E585/Sheet1!$T$2</f>
        <v>0.50172215843857637</v>
      </c>
      <c r="F80">
        <f>'CA analysis'!F80:F585/Sheet1!$U$2</f>
        <v>0.70979498861047841</v>
      </c>
      <c r="G80">
        <f>'CA analysis'!G80:G585/Sheet1!$V$2</f>
        <v>0.53700000000000003</v>
      </c>
      <c r="H80">
        <f>'CA analysis'!H80:H585/Sheet1!$W$2</f>
        <v>0.41345757400841099</v>
      </c>
      <c r="I80">
        <f>'CA analysis'!I80:I585/Sheet1!$X$2</f>
        <v>0.20833333333333334</v>
      </c>
      <c r="J80">
        <f>'CA analysis'!J80:J585/Sheet1!$Y$2</f>
        <v>0.55977496483825595</v>
      </c>
      <c r="K80">
        <f>'CA analysis'!K80:K585/Sheet1!$Z$2</f>
        <v>0.85</v>
      </c>
      <c r="L80">
        <f>'CA analysis'!L80:L585/Sheet1!$AA$2</f>
        <v>0.97354497354497349</v>
      </c>
      <c r="M80">
        <f>'CA analysis'!M80:M585/Sheet1!$AB$2</f>
        <v>0.3249934158546221</v>
      </c>
      <c r="N80">
        <f>'CA analysis'!N80:N585/Sheet1!$AC$2</f>
        <v>0.42399999999999999</v>
      </c>
    </row>
    <row r="81" spans="1:14" x14ac:dyDescent="0.25">
      <c r="A81" s="5">
        <f>'CA analysis'!A81/$P$2</f>
        <v>9.4407480668944445E-4</v>
      </c>
      <c r="B81" s="4">
        <f>'CA analysis'!B81:B586/Sheet1!$Q$2</f>
        <v>0</v>
      </c>
      <c r="C81">
        <f>'CA analysis'!C81:C586/Sheet1!$R$2</f>
        <v>0.46250901225666907</v>
      </c>
      <c r="D81">
        <f>'CA analysis'!D81:D586/Sheet1!$S$2</f>
        <v>0</v>
      </c>
      <c r="E81">
        <f>'CA analysis'!E81:E586/Sheet1!$T$2</f>
        <v>0.50172215843857637</v>
      </c>
      <c r="F81">
        <f>'CA analysis'!F81:F586/Sheet1!$U$2</f>
        <v>0.66902050113895217</v>
      </c>
      <c r="G81">
        <f>'CA analysis'!G81:G586/Sheet1!$V$2</f>
        <v>0.36599999999999999</v>
      </c>
      <c r="H81">
        <f>'CA analysis'!H81:H586/Sheet1!$W$2</f>
        <v>0.3713201946070751</v>
      </c>
      <c r="I81">
        <f>'CA analysis'!I81:I586/Sheet1!$X$2</f>
        <v>0.20833333333333334</v>
      </c>
      <c r="J81">
        <f>'CA analysis'!J81:J586/Sheet1!$Y$2</f>
        <v>0.55977496483825595</v>
      </c>
      <c r="K81">
        <f>'CA analysis'!K81:K586/Sheet1!$Z$2</f>
        <v>0.85</v>
      </c>
      <c r="L81">
        <f>'CA analysis'!L81:L586/Sheet1!$AA$2</f>
        <v>0.99788359788359793</v>
      </c>
      <c r="M81">
        <f>'CA analysis'!M81:M586/Sheet1!$AB$2</f>
        <v>0.23966289175664998</v>
      </c>
      <c r="N81">
        <f>'CA analysis'!N81:N586/Sheet1!$AC$2</f>
        <v>0.40600000000000003</v>
      </c>
    </row>
    <row r="82" spans="1:14" x14ac:dyDescent="0.25">
      <c r="A82" s="5">
        <f>'CA analysis'!A82/$P$2</f>
        <v>4.6079841755080025E-4</v>
      </c>
      <c r="B82" s="4">
        <f>'CA analysis'!B82:B587/Sheet1!$Q$2</f>
        <v>0.25</v>
      </c>
      <c r="C82">
        <f>'CA analysis'!C82:C587/Sheet1!$R$2</f>
        <v>0.17519826964671956</v>
      </c>
      <c r="D82">
        <f>'CA analysis'!D82:D587/Sheet1!$S$2</f>
        <v>0</v>
      </c>
      <c r="E82">
        <f>'CA analysis'!E82:E587/Sheet1!$T$2</f>
        <v>0.48909299655568311</v>
      </c>
      <c r="F82">
        <f>'CA analysis'!F82:F587/Sheet1!$U$2</f>
        <v>0.76617312072892951</v>
      </c>
      <c r="G82">
        <f>'CA analysis'!G82:G587/Sheet1!$V$2</f>
        <v>0.33500000000000002</v>
      </c>
      <c r="H82">
        <f>'CA analysis'!H82:H587/Sheet1!$W$2</f>
        <v>0.4453698359033561</v>
      </c>
      <c r="I82">
        <f>'CA analysis'!I82:I587/Sheet1!$X$2</f>
        <v>0.16666666666666666</v>
      </c>
      <c r="J82">
        <f>'CA analysis'!J82:J587/Sheet1!$Y$2</f>
        <v>0.39521800281293951</v>
      </c>
      <c r="K82">
        <f>'CA analysis'!K82:K587/Sheet1!$Z$2</f>
        <v>0.86363636363636365</v>
      </c>
      <c r="L82">
        <f>'CA analysis'!L82:L587/Sheet1!$AA$2</f>
        <v>1</v>
      </c>
      <c r="M82">
        <f>'CA analysis'!M82:M587/Sheet1!$AB$2</f>
        <v>0.13932051619699765</v>
      </c>
      <c r="N82">
        <f>'CA analysis'!N82:N587/Sheet1!$AC$2</f>
        <v>0.56000000000000005</v>
      </c>
    </row>
    <row r="83" spans="1:14" x14ac:dyDescent="0.25">
      <c r="A83" s="5">
        <f>'CA analysis'!A83/$P$2</f>
        <v>5.0575436072648804E-4</v>
      </c>
      <c r="B83" s="4">
        <f>'CA analysis'!B83:B588/Sheet1!$Q$2</f>
        <v>0.25</v>
      </c>
      <c r="C83">
        <f>'CA analysis'!C83:C588/Sheet1!$R$2</f>
        <v>0.17519826964671956</v>
      </c>
      <c r="D83">
        <f>'CA analysis'!D83:D588/Sheet1!$S$2</f>
        <v>0</v>
      </c>
      <c r="E83">
        <f>'CA analysis'!E83:E588/Sheet1!$T$2</f>
        <v>0.48909299655568311</v>
      </c>
      <c r="F83">
        <f>'CA analysis'!F83:F588/Sheet1!$U$2</f>
        <v>0.75387243735763099</v>
      </c>
      <c r="G83">
        <f>'CA analysis'!G83:G588/Sheet1!$V$2</f>
        <v>0.70400000000000007</v>
      </c>
      <c r="H83">
        <f>'CA analysis'!H83:H588/Sheet1!$W$2</f>
        <v>0.4453698359033561</v>
      </c>
      <c r="I83">
        <f>'CA analysis'!I83:I588/Sheet1!$X$2</f>
        <v>0.16666666666666666</v>
      </c>
      <c r="J83">
        <f>'CA analysis'!J83:J588/Sheet1!$Y$2</f>
        <v>0.39521800281293951</v>
      </c>
      <c r="K83">
        <f>'CA analysis'!K83:K588/Sheet1!$Z$2</f>
        <v>0.86363636363636365</v>
      </c>
      <c r="L83">
        <f>'CA analysis'!L83:L588/Sheet1!$AA$2</f>
        <v>0.99680020156210636</v>
      </c>
      <c r="M83">
        <f>'CA analysis'!M83:M588/Sheet1!$AB$2</f>
        <v>0.1901501185146168</v>
      </c>
      <c r="N83">
        <f>'CA analysis'!N83:N588/Sheet1!$AC$2</f>
        <v>0.47799999999999998</v>
      </c>
    </row>
    <row r="84" spans="1:14" x14ac:dyDescent="0.25">
      <c r="A84" s="5">
        <f>'CA analysis'!A84/$P$2</f>
        <v>4.1584247437511236E-4</v>
      </c>
      <c r="B84" s="4">
        <f>'CA analysis'!B84:B589/Sheet1!$Q$2</f>
        <v>0.25</v>
      </c>
      <c r="C84">
        <f>'CA analysis'!C84:C589/Sheet1!$R$2</f>
        <v>0.17519826964671956</v>
      </c>
      <c r="D84">
        <f>'CA analysis'!D84:D589/Sheet1!$S$2</f>
        <v>0</v>
      </c>
      <c r="E84">
        <f>'CA analysis'!E84:E589/Sheet1!$T$2</f>
        <v>0.48909299655568311</v>
      </c>
      <c r="F84">
        <f>'CA analysis'!F84:F589/Sheet1!$U$2</f>
        <v>0.71776765375854212</v>
      </c>
      <c r="G84">
        <f>'CA analysis'!G84:G589/Sheet1!$V$2</f>
        <v>0.32200000000000001</v>
      </c>
      <c r="H84">
        <f>'CA analysis'!H84:H589/Sheet1!$W$2</f>
        <v>0.4453698359033561</v>
      </c>
      <c r="I84">
        <f>'CA analysis'!I84:I589/Sheet1!$X$2</f>
        <v>0.16666666666666666</v>
      </c>
      <c r="J84">
        <f>'CA analysis'!J84:J589/Sheet1!$Y$2</f>
        <v>0.39521800281293951</v>
      </c>
      <c r="K84">
        <f>'CA analysis'!K84:K589/Sheet1!$Z$2</f>
        <v>0.86363636363636365</v>
      </c>
      <c r="L84">
        <f>'CA analysis'!L84:L589/Sheet1!$AA$2</f>
        <v>1</v>
      </c>
      <c r="M84">
        <f>'CA analysis'!M84:M589/Sheet1!$AB$2</f>
        <v>0.1769818277587569</v>
      </c>
      <c r="N84">
        <f>'CA analysis'!N84:N589/Sheet1!$AC$2</f>
        <v>0.496</v>
      </c>
    </row>
    <row r="85" spans="1:14" x14ac:dyDescent="0.25">
      <c r="A85" s="5">
        <f>'CA analysis'!A85/$P$2</f>
        <v>4.0460348858119039E-4</v>
      </c>
      <c r="B85" s="4">
        <f>'CA analysis'!B85:B590/Sheet1!$Q$2</f>
        <v>0.25</v>
      </c>
      <c r="C85">
        <f>'CA analysis'!C85:C590/Sheet1!$R$2</f>
        <v>0.17519826964671956</v>
      </c>
      <c r="D85">
        <f>'CA analysis'!D85:D590/Sheet1!$S$2</f>
        <v>0</v>
      </c>
      <c r="E85">
        <f>'CA analysis'!E85:E590/Sheet1!$T$2</f>
        <v>0.48909299655568311</v>
      </c>
      <c r="F85">
        <f>'CA analysis'!F85:F590/Sheet1!$U$2</f>
        <v>0.70239179954441922</v>
      </c>
      <c r="G85">
        <f>'CA analysis'!G85:G590/Sheet1!$V$2</f>
        <v>0.46700000000000003</v>
      </c>
      <c r="H85">
        <f>'CA analysis'!H85:H590/Sheet1!$W$2</f>
        <v>0.4453698359033561</v>
      </c>
      <c r="I85">
        <f>'CA analysis'!I85:I590/Sheet1!$X$2</f>
        <v>0.16666666666666666</v>
      </c>
      <c r="J85">
        <f>'CA analysis'!J85:J590/Sheet1!$Y$2</f>
        <v>0.39521800281293951</v>
      </c>
      <c r="K85">
        <f>'CA analysis'!K85:K590/Sheet1!$Z$2</f>
        <v>0.86363636363636365</v>
      </c>
      <c r="L85">
        <f>'CA analysis'!L85:L590/Sheet1!$AA$2</f>
        <v>0.98422776518014621</v>
      </c>
      <c r="M85">
        <f>'CA analysis'!M85:M590/Sheet1!$AB$2</f>
        <v>0.19778772715301554</v>
      </c>
      <c r="N85">
        <f>'CA analysis'!N85:N590/Sheet1!$AC$2</f>
        <v>0.45799999999999996</v>
      </c>
    </row>
    <row r="86" spans="1:14" x14ac:dyDescent="0.25">
      <c r="A86" s="5">
        <f>'CA analysis'!A86/$P$2</f>
        <v>5.7318827549001977E-4</v>
      </c>
      <c r="B86" s="4">
        <f>'CA analysis'!B86:B591/Sheet1!$Q$2</f>
        <v>0</v>
      </c>
      <c r="C86">
        <f>'CA analysis'!C86:C591/Sheet1!$R$2</f>
        <v>0.16186012977649605</v>
      </c>
      <c r="D86">
        <f>'CA analysis'!D86:D591/Sheet1!$S$2</f>
        <v>0</v>
      </c>
      <c r="E86">
        <f>'CA analysis'!E86:E591/Sheet1!$T$2</f>
        <v>0.51549942594718712</v>
      </c>
      <c r="F86">
        <f>'CA analysis'!F86:F591/Sheet1!$U$2</f>
        <v>0.7276765375854215</v>
      </c>
      <c r="G86">
        <f>'CA analysis'!G86:G591/Sheet1!$V$2</f>
        <v>0.48</v>
      </c>
      <c r="H86">
        <f>'CA analysis'!H86:H591/Sheet1!$W$2</f>
        <v>0.39407932712129956</v>
      </c>
      <c r="I86">
        <f>'CA analysis'!I86:I591/Sheet1!$X$2</f>
        <v>0.125</v>
      </c>
      <c r="J86">
        <f>'CA analysis'!J86:J591/Sheet1!$Y$2</f>
        <v>0.34739803094233473</v>
      </c>
      <c r="K86">
        <f>'CA analysis'!K86:K591/Sheet1!$Z$2</f>
        <v>0.84090909090909094</v>
      </c>
      <c r="L86">
        <f>'CA analysis'!L86:L591/Sheet1!$AA$2</f>
        <v>1</v>
      </c>
      <c r="M86">
        <f>'CA analysis'!M86:M591/Sheet1!$AB$2</f>
        <v>0.25335791414274428</v>
      </c>
      <c r="N86">
        <f>'CA analysis'!N86:N591/Sheet1!$AC$2</f>
        <v>0.47799999999999998</v>
      </c>
    </row>
    <row r="87" spans="1:14" x14ac:dyDescent="0.25">
      <c r="A87" s="5">
        <f>'CA analysis'!A87/$P$2</f>
        <v>6.406221902535515E-4</v>
      </c>
      <c r="B87" s="4">
        <f>'CA analysis'!B87:B592/Sheet1!$Q$2</f>
        <v>0</v>
      </c>
      <c r="C87">
        <f>'CA analysis'!C87:C592/Sheet1!$R$2</f>
        <v>0.16186012977649605</v>
      </c>
      <c r="D87">
        <f>'CA analysis'!D87:D592/Sheet1!$S$2</f>
        <v>0</v>
      </c>
      <c r="E87">
        <f>'CA analysis'!E87:E592/Sheet1!$T$2</f>
        <v>0.51549942594718712</v>
      </c>
      <c r="F87">
        <f>'CA analysis'!F87:F592/Sheet1!$U$2</f>
        <v>0.75512528473804108</v>
      </c>
      <c r="G87">
        <f>'CA analysis'!G87:G592/Sheet1!$V$2</f>
        <v>0.56100000000000005</v>
      </c>
      <c r="H87">
        <f>'CA analysis'!H87:H592/Sheet1!$W$2</f>
        <v>0.36596025397872511</v>
      </c>
      <c r="I87">
        <f>'CA analysis'!I87:I592/Sheet1!$X$2</f>
        <v>0.125</v>
      </c>
      <c r="J87">
        <f>'CA analysis'!J87:J592/Sheet1!$Y$2</f>
        <v>0.34739803094233473</v>
      </c>
      <c r="K87">
        <f>'CA analysis'!K87:K592/Sheet1!$Z$2</f>
        <v>0.84090909090909094</v>
      </c>
      <c r="L87">
        <f>'CA analysis'!L87:L592/Sheet1!$AA$2</f>
        <v>0.98841017888636939</v>
      </c>
      <c r="M87">
        <f>'CA analysis'!M87:M592/Sheet1!$AB$2</f>
        <v>0.17197787727153016</v>
      </c>
      <c r="N87">
        <f>'CA analysis'!N87:N592/Sheet1!$AC$2</f>
        <v>0.53200000000000003</v>
      </c>
    </row>
    <row r="88" spans="1:14" x14ac:dyDescent="0.25">
      <c r="A88" s="5">
        <f>'CA analysis'!A88/$P$2</f>
        <v>5.8442726128394174E-4</v>
      </c>
      <c r="B88" s="4">
        <f>'CA analysis'!B88:B593/Sheet1!$Q$2</f>
        <v>0</v>
      </c>
      <c r="C88">
        <f>'CA analysis'!C88:C593/Sheet1!$R$2</f>
        <v>0.16186012977649605</v>
      </c>
      <c r="D88">
        <f>'CA analysis'!D88:D593/Sheet1!$S$2</f>
        <v>0</v>
      </c>
      <c r="E88">
        <f>'CA analysis'!E88:E593/Sheet1!$T$2</f>
        <v>0.51549942594718712</v>
      </c>
      <c r="F88">
        <f>'CA analysis'!F88:F593/Sheet1!$U$2</f>
        <v>0.68507972665148065</v>
      </c>
      <c r="G88">
        <f>'CA analysis'!G88:G593/Sheet1!$V$2</f>
        <v>0.45100000000000001</v>
      </c>
      <c r="H88">
        <f>'CA analysis'!H88:H593/Sheet1!$W$2</f>
        <v>0.36505318710315821</v>
      </c>
      <c r="I88">
        <f>'CA analysis'!I88:I593/Sheet1!$X$2</f>
        <v>0.125</v>
      </c>
      <c r="J88">
        <f>'CA analysis'!J88:J593/Sheet1!$Y$2</f>
        <v>0.34739803094233473</v>
      </c>
      <c r="K88">
        <f>'CA analysis'!K88:K593/Sheet1!$Z$2</f>
        <v>0.84090909090909094</v>
      </c>
      <c r="L88">
        <f>'CA analysis'!L88:L593/Sheet1!$AA$2</f>
        <v>0.99770723104056447</v>
      </c>
      <c r="M88">
        <f>'CA analysis'!M88:M593/Sheet1!$AB$2</f>
        <v>0.33868843824071637</v>
      </c>
      <c r="N88">
        <f>'CA analysis'!N88:N593/Sheet1!$AC$2</f>
        <v>0.45</v>
      </c>
    </row>
    <row r="89" spans="1:14" x14ac:dyDescent="0.25">
      <c r="A89" s="5">
        <f>'CA analysis'!A89/$P$2</f>
        <v>8.0920697716238077E-4</v>
      </c>
      <c r="B89" s="4">
        <f>'CA analysis'!B89:B594/Sheet1!$Q$2</f>
        <v>0</v>
      </c>
      <c r="C89">
        <f>'CA analysis'!C89:C594/Sheet1!$R$2</f>
        <v>0.16186012977649605</v>
      </c>
      <c r="D89">
        <f>'CA analysis'!D89:D594/Sheet1!$S$2</f>
        <v>0</v>
      </c>
      <c r="E89">
        <f>'CA analysis'!E89:E594/Sheet1!$T$2</f>
        <v>0.51549942594718712</v>
      </c>
      <c r="F89">
        <f>'CA analysis'!F89:F594/Sheet1!$U$2</f>
        <v>0.69715261958997732</v>
      </c>
      <c r="G89">
        <f>'CA analysis'!G89:G594/Sheet1!$V$2</f>
        <v>0.56799999999999995</v>
      </c>
      <c r="H89">
        <f>'CA analysis'!H89:H594/Sheet1!$W$2</f>
        <v>0.30906242269316403</v>
      </c>
      <c r="I89">
        <f>'CA analysis'!I89:I594/Sheet1!$X$2</f>
        <v>0.125</v>
      </c>
      <c r="J89">
        <f>'CA analysis'!J89:J594/Sheet1!$Y$2</f>
        <v>0.34739803094233473</v>
      </c>
      <c r="K89">
        <f>'CA analysis'!K89:K594/Sheet1!$Z$2</f>
        <v>0.84090909090909094</v>
      </c>
      <c r="L89">
        <f>'CA analysis'!L89:L594/Sheet1!$AA$2</f>
        <v>0.99559082892416229</v>
      </c>
      <c r="M89">
        <f>'CA analysis'!M89:M594/Sheet1!$AB$2</f>
        <v>0.22228074795891492</v>
      </c>
      <c r="N89">
        <f>'CA analysis'!N89:N594/Sheet1!$AC$2</f>
        <v>0.44400000000000001</v>
      </c>
    </row>
    <row r="90" spans="1:14" x14ac:dyDescent="0.25">
      <c r="A90" s="5">
        <f>'CA analysis'!A90/$P$2</f>
        <v>6.406221902535515E-4</v>
      </c>
      <c r="B90" s="4">
        <f>'CA analysis'!B90:B595/Sheet1!$Q$2</f>
        <v>0</v>
      </c>
      <c r="C90">
        <f>'CA analysis'!C90:C595/Sheet1!$R$2</f>
        <v>0.12292718096611392</v>
      </c>
      <c r="D90">
        <f>'CA analysis'!D90:D595/Sheet1!$S$2</f>
        <v>0</v>
      </c>
      <c r="E90">
        <f>'CA analysis'!E90:E595/Sheet1!$T$2</f>
        <v>0.56142365097588975</v>
      </c>
      <c r="F90">
        <f>'CA analysis'!F90:F595/Sheet1!$U$2</f>
        <v>0.7980637813211845</v>
      </c>
      <c r="G90">
        <f>'CA analysis'!G90:G595/Sheet1!$V$2</f>
        <v>0.86299999999999999</v>
      </c>
      <c r="H90">
        <f>'CA analysis'!H90:H595/Sheet1!$W$2</f>
        <v>0.28218025892636267</v>
      </c>
      <c r="I90">
        <f>'CA analysis'!I90:I595/Sheet1!$X$2</f>
        <v>8.3333333333333329E-2</v>
      </c>
      <c r="J90">
        <f>'CA analysis'!J90:J595/Sheet1!$Y$2</f>
        <v>0.379746835443038</v>
      </c>
      <c r="K90">
        <f>'CA analysis'!K90:K595/Sheet1!$Z$2</f>
        <v>0.80909090909090908</v>
      </c>
      <c r="L90">
        <f>'CA analysis'!L90:L595/Sheet1!$AA$2</f>
        <v>1</v>
      </c>
      <c r="M90">
        <f>'CA analysis'!M90:M595/Sheet1!$AB$2</f>
        <v>0.14485119831445878</v>
      </c>
      <c r="N90">
        <f>'CA analysis'!N90:N595/Sheet1!$AC$2</f>
        <v>0.47200000000000003</v>
      </c>
    </row>
    <row r="91" spans="1:14" x14ac:dyDescent="0.25">
      <c r="A91" s="5">
        <f>'CA analysis'!A91/$P$2</f>
        <v>5.9566624707786371E-4</v>
      </c>
      <c r="B91" s="4">
        <f>'CA analysis'!B91:B596/Sheet1!$Q$2</f>
        <v>0</v>
      </c>
      <c r="C91">
        <f>'CA analysis'!C91:C596/Sheet1!$R$2</f>
        <v>0.12292718096611392</v>
      </c>
      <c r="D91">
        <f>'CA analysis'!D91:D596/Sheet1!$S$2</f>
        <v>0</v>
      </c>
      <c r="E91">
        <f>'CA analysis'!E91:E596/Sheet1!$T$2</f>
        <v>0.56142365097588975</v>
      </c>
      <c r="F91">
        <f>'CA analysis'!F91:F596/Sheet1!$U$2</f>
        <v>0.80626423690205018</v>
      </c>
      <c r="G91">
        <f>'CA analysis'!G91:G596/Sheet1!$V$2</f>
        <v>0.63100000000000001</v>
      </c>
      <c r="H91">
        <f>'CA analysis'!H91:H596/Sheet1!$W$2</f>
        <v>0.28152057392595037</v>
      </c>
      <c r="I91">
        <f>'CA analysis'!I91:I596/Sheet1!$X$2</f>
        <v>8.3333333333333329E-2</v>
      </c>
      <c r="J91">
        <f>'CA analysis'!J91:J596/Sheet1!$Y$2</f>
        <v>0.379746835443038</v>
      </c>
      <c r="K91">
        <f>'CA analysis'!K91:K596/Sheet1!$Z$2</f>
        <v>0.80909090909090908</v>
      </c>
      <c r="L91">
        <f>'CA analysis'!L91:L596/Sheet1!$AA$2</f>
        <v>0.99788359788359793</v>
      </c>
      <c r="M91">
        <f>'CA analysis'!M91:M596/Sheet1!$AB$2</f>
        <v>0.15011851461680276</v>
      </c>
      <c r="N91">
        <f>'CA analysis'!N91:N596/Sheet1!$AC$2</f>
        <v>0.57399999999999995</v>
      </c>
    </row>
    <row r="92" spans="1:14" x14ac:dyDescent="0.25">
      <c r="A92" s="5">
        <f>'CA analysis'!A92/$P$2</f>
        <v>5.2823233231433198E-4</v>
      </c>
      <c r="B92" s="4">
        <f>'CA analysis'!B92:B597/Sheet1!$Q$2</f>
        <v>0</v>
      </c>
      <c r="C92">
        <f>'CA analysis'!C92:C597/Sheet1!$R$2</f>
        <v>0.12292718096611392</v>
      </c>
      <c r="D92">
        <f>'CA analysis'!D92:D597/Sheet1!$S$2</f>
        <v>0</v>
      </c>
      <c r="E92">
        <f>'CA analysis'!E92:E597/Sheet1!$T$2</f>
        <v>0.56142365097588975</v>
      </c>
      <c r="F92">
        <f>'CA analysis'!F92:F597/Sheet1!$U$2</f>
        <v>0.73086560364464692</v>
      </c>
      <c r="G92">
        <f>'CA analysis'!G92:G597/Sheet1!$V$2</f>
        <v>0.66099999999999992</v>
      </c>
      <c r="H92">
        <f>'CA analysis'!H92:H597/Sheet1!$W$2</f>
        <v>0.25496825265935513</v>
      </c>
      <c r="I92">
        <f>'CA analysis'!I92:I597/Sheet1!$X$2</f>
        <v>8.3333333333333329E-2</v>
      </c>
      <c r="J92">
        <f>'CA analysis'!J92:J597/Sheet1!$Y$2</f>
        <v>0.379746835443038</v>
      </c>
      <c r="K92">
        <f>'CA analysis'!K92:K597/Sheet1!$Z$2</f>
        <v>0.80909090909090908</v>
      </c>
      <c r="L92">
        <f>'CA analysis'!L92:L597/Sheet1!$AA$2</f>
        <v>0.98810783572688343</v>
      </c>
      <c r="M92">
        <f>'CA analysis'!M92:M597/Sheet1!$AB$2</f>
        <v>0.23202528311825127</v>
      </c>
      <c r="N92">
        <f>'CA analysis'!N92:N597/Sheet1!$AC$2</f>
        <v>0.45200000000000001</v>
      </c>
    </row>
    <row r="93" spans="1:14" x14ac:dyDescent="0.25">
      <c r="A93" s="5">
        <f>'CA analysis'!A93/$P$2</f>
        <v>4.3832044596295631E-4</v>
      </c>
      <c r="B93" s="4">
        <f>'CA analysis'!B93:B598/Sheet1!$Q$2</f>
        <v>0</v>
      </c>
      <c r="C93">
        <f>'CA analysis'!C93:C598/Sheet1!$R$2</f>
        <v>0.12292718096611392</v>
      </c>
      <c r="D93">
        <f>'CA analysis'!D93:D598/Sheet1!$S$2</f>
        <v>0</v>
      </c>
      <c r="E93">
        <f>'CA analysis'!E93:E598/Sheet1!$T$2</f>
        <v>0.56142365097588975</v>
      </c>
      <c r="F93">
        <f>'CA analysis'!F93:F598/Sheet1!$U$2</f>
        <v>0.72949886104783612</v>
      </c>
      <c r="G93">
        <f>'CA analysis'!G93:G598/Sheet1!$V$2</f>
        <v>0.7390000000000001</v>
      </c>
      <c r="H93">
        <f>'CA analysis'!H93:H598/Sheet1!$W$2</f>
        <v>0.25496825265935513</v>
      </c>
      <c r="I93">
        <f>'CA analysis'!I93:I598/Sheet1!$X$2</f>
        <v>8.3333333333333329E-2</v>
      </c>
      <c r="J93">
        <f>'CA analysis'!J93:J598/Sheet1!$Y$2</f>
        <v>0.379746835443038</v>
      </c>
      <c r="K93">
        <f>'CA analysis'!K93:K598/Sheet1!$Z$2</f>
        <v>0.80909090909090908</v>
      </c>
      <c r="L93">
        <f>'CA analysis'!L93:L598/Sheet1!$AA$2</f>
        <v>0.99155958679768208</v>
      </c>
      <c r="M93">
        <f>'CA analysis'!M93:M598/Sheet1!$AB$2</f>
        <v>0.21595996839610218</v>
      </c>
      <c r="N93">
        <f>'CA analysis'!N93:N598/Sheet1!$AC$2</f>
        <v>0.44</v>
      </c>
    </row>
    <row r="94" spans="1:14" x14ac:dyDescent="0.25">
      <c r="A94" s="5">
        <f>'CA analysis'!A94/$P$2</f>
        <v>4.7203740334472223E-4</v>
      </c>
      <c r="B94" s="4">
        <f>'CA analysis'!B94:B599/Sheet1!$Q$2</f>
        <v>0.28000000000000003</v>
      </c>
      <c r="C94">
        <f>'CA analysis'!C94:C599/Sheet1!$R$2</f>
        <v>0.54217736121124727</v>
      </c>
      <c r="D94">
        <f>'CA analysis'!D94:D599/Sheet1!$S$2</f>
        <v>0</v>
      </c>
      <c r="E94">
        <f>'CA analysis'!E94:E599/Sheet1!$T$2</f>
        <v>0.53272101033295061</v>
      </c>
      <c r="F94">
        <f>'CA analysis'!F94:F599/Sheet1!$U$2</f>
        <v>0.73371298405466978</v>
      </c>
      <c r="G94">
        <f>'CA analysis'!G94:G599/Sheet1!$V$2</f>
        <v>0.53600000000000003</v>
      </c>
      <c r="H94">
        <f>'CA analysis'!H94:H599/Sheet1!$W$2</f>
        <v>0.30230065143893786</v>
      </c>
      <c r="I94">
        <f>'CA analysis'!I94:I599/Sheet1!$X$2</f>
        <v>0.16666666666666666</v>
      </c>
      <c r="J94">
        <f>'CA analysis'!J94:J599/Sheet1!$Y$2</f>
        <v>0.379746835443038</v>
      </c>
      <c r="K94">
        <f>'CA analysis'!K94:K599/Sheet1!$Z$2</f>
        <v>0.82727272727272727</v>
      </c>
      <c r="L94">
        <f>'CA analysis'!L94:L599/Sheet1!$AA$2</f>
        <v>0.99523809523809526</v>
      </c>
      <c r="M94">
        <f>'CA analysis'!M94:M599/Sheet1!$AB$2</f>
        <v>0.21490650513563342</v>
      </c>
      <c r="N94">
        <f>'CA analysis'!N94:N599/Sheet1!$AC$2</f>
        <v>0.45799999999999996</v>
      </c>
    </row>
    <row r="95" spans="1:14" x14ac:dyDescent="0.25">
      <c r="A95" s="5">
        <f>'CA analysis'!A95/$P$2</f>
        <v>3.2593058802373674E-4</v>
      </c>
      <c r="B95" s="4">
        <f>'CA analysis'!B95:B600/Sheet1!$Q$2</f>
        <v>0.28000000000000003</v>
      </c>
      <c r="C95">
        <f>'CA analysis'!C95:C600/Sheet1!$R$2</f>
        <v>0.54217736121124727</v>
      </c>
      <c r="D95">
        <f>'CA analysis'!D95:D600/Sheet1!$S$2</f>
        <v>0</v>
      </c>
      <c r="E95">
        <f>'CA analysis'!E95:E600/Sheet1!$T$2</f>
        <v>0.53272101033295061</v>
      </c>
      <c r="F95">
        <f>'CA analysis'!F95:F600/Sheet1!$U$2</f>
        <v>0.70740318906605926</v>
      </c>
      <c r="G95">
        <f>'CA analysis'!G95:G600/Sheet1!$V$2</f>
        <v>0.28899999999999998</v>
      </c>
      <c r="H95">
        <f>'CA analysis'!H95:H600/Sheet1!$W$2</f>
        <v>0.30230065143893786</v>
      </c>
      <c r="I95">
        <f>'CA analysis'!I95:I600/Sheet1!$X$2</f>
        <v>0.16666666666666666</v>
      </c>
      <c r="J95">
        <f>'CA analysis'!J95:J600/Sheet1!$Y$2</f>
        <v>0.379746835443038</v>
      </c>
      <c r="K95">
        <f>'CA analysis'!K95:K600/Sheet1!$Z$2</f>
        <v>0.82727272727272727</v>
      </c>
      <c r="L95">
        <f>'CA analysis'!L95:L600/Sheet1!$AA$2</f>
        <v>0.9985638699924414</v>
      </c>
      <c r="M95">
        <f>'CA analysis'!M95:M600/Sheet1!$AB$2</f>
        <v>0.16355017118777984</v>
      </c>
      <c r="N95">
        <f>'CA analysis'!N95:N600/Sheet1!$AC$2</f>
        <v>0.5</v>
      </c>
    </row>
    <row r="96" spans="1:14" x14ac:dyDescent="0.25">
      <c r="A96" s="5">
        <f>'CA analysis'!A96/$P$2</f>
        <v>4.8327638913864409E-4</v>
      </c>
      <c r="B96" s="4">
        <f>'CA analysis'!B96:B601/Sheet1!$Q$2</f>
        <v>0.28000000000000003</v>
      </c>
      <c r="C96">
        <f>'CA analysis'!C96:C601/Sheet1!$R$2</f>
        <v>0.54217736121124727</v>
      </c>
      <c r="D96">
        <f>'CA analysis'!D96:D601/Sheet1!$S$2</f>
        <v>0</v>
      </c>
      <c r="E96">
        <f>'CA analysis'!E96:E601/Sheet1!$T$2</f>
        <v>0.53272101033295061</v>
      </c>
      <c r="F96">
        <f>'CA analysis'!F96:F601/Sheet1!$U$2</f>
        <v>0.71173120728929384</v>
      </c>
      <c r="G96">
        <f>'CA analysis'!G96:G601/Sheet1!$V$2</f>
        <v>0.77300000000000002</v>
      </c>
      <c r="H96">
        <f>'CA analysis'!H96:H601/Sheet1!$W$2</f>
        <v>0.2980951595613095</v>
      </c>
      <c r="I96">
        <f>'CA analysis'!I96:I601/Sheet1!$X$2</f>
        <v>0.16666666666666666</v>
      </c>
      <c r="J96">
        <f>'CA analysis'!J96:J601/Sheet1!$Y$2</f>
        <v>0.379746835443038</v>
      </c>
      <c r="K96">
        <f>'CA analysis'!K96:K601/Sheet1!$Z$2</f>
        <v>0.82727272727272727</v>
      </c>
      <c r="L96">
        <f>'CA analysis'!L96:L601/Sheet1!$AA$2</f>
        <v>1</v>
      </c>
      <c r="M96">
        <f>'CA analysis'!M96:M601/Sheet1!$AB$2</f>
        <v>0.27890439820911245</v>
      </c>
      <c r="N96">
        <f>'CA analysis'!N96:N601/Sheet1!$AC$2</f>
        <v>0.41200000000000003</v>
      </c>
    </row>
    <row r="97" spans="1:14" x14ac:dyDescent="0.25">
      <c r="A97" s="5">
        <f>'CA analysis'!A97/$P$2</f>
        <v>1.3711562668584786E-3</v>
      </c>
      <c r="B97" s="4">
        <f>'CA analysis'!B97:B602/Sheet1!$Q$2</f>
        <v>0</v>
      </c>
      <c r="C97">
        <f>'CA analysis'!C97:C602/Sheet1!$R$2</f>
        <v>0.10418168709444846</v>
      </c>
      <c r="D97">
        <f>'CA analysis'!D97:D602/Sheet1!$S$2</f>
        <v>0</v>
      </c>
      <c r="E97">
        <f>'CA analysis'!E97:E602/Sheet1!$T$2</f>
        <v>0.51090700344431683</v>
      </c>
      <c r="F97">
        <f>'CA analysis'!F97:F602/Sheet1!$U$2</f>
        <v>0.75455580865603655</v>
      </c>
      <c r="G97">
        <f>'CA analysis'!G97:G602/Sheet1!$V$2</f>
        <v>0.57799999999999996</v>
      </c>
      <c r="H97">
        <f>'CA analysis'!H97:H602/Sheet1!$W$2</f>
        <v>0.28819988455512491</v>
      </c>
      <c r="I97">
        <f>'CA analysis'!I97:I602/Sheet1!$X$2</f>
        <v>8.3333333333333329E-2</v>
      </c>
      <c r="J97">
        <f>'CA analysis'!J97:J602/Sheet1!$Y$2</f>
        <v>0.3881856540084388</v>
      </c>
      <c r="K97">
        <f>'CA analysis'!K97:K602/Sheet1!$Z$2</f>
        <v>0.81818181818181823</v>
      </c>
      <c r="L97">
        <f>'CA analysis'!L97:L602/Sheet1!$AA$2</f>
        <v>0.90194003527336875</v>
      </c>
      <c r="M97">
        <f>'CA analysis'!M97:M602/Sheet1!$AB$2</f>
        <v>0.17513826705293653</v>
      </c>
      <c r="N97">
        <f>'CA analysis'!N97:N602/Sheet1!$AC$2</f>
        <v>0.56799999999999995</v>
      </c>
    </row>
    <row r="98" spans="1:14" x14ac:dyDescent="0.25">
      <c r="A98" s="5">
        <f>'CA analysis'!A98/$P$2</f>
        <v>1.292483366301025E-3</v>
      </c>
      <c r="B98" s="4">
        <f>'CA analysis'!B98:B603/Sheet1!$Q$2</f>
        <v>0</v>
      </c>
      <c r="C98">
        <f>'CA analysis'!C98:C603/Sheet1!$R$2</f>
        <v>0.10418168709444846</v>
      </c>
      <c r="D98">
        <f>'CA analysis'!D98:D603/Sheet1!$S$2</f>
        <v>0</v>
      </c>
      <c r="E98">
        <f>'CA analysis'!E98:E603/Sheet1!$T$2</f>
        <v>0.51090700344431683</v>
      </c>
      <c r="F98">
        <f>'CA analysis'!F98:F603/Sheet1!$U$2</f>
        <v>0.70193621867881562</v>
      </c>
      <c r="G98">
        <f>'CA analysis'!G98:G603/Sheet1!$V$2</f>
        <v>0.69599999999999995</v>
      </c>
      <c r="H98">
        <f>'CA analysis'!H98:H603/Sheet1!$W$2</f>
        <v>0.28819988455512491</v>
      </c>
      <c r="I98">
        <f>'CA analysis'!I98:I603/Sheet1!$X$2</f>
        <v>8.3333333333333329E-2</v>
      </c>
      <c r="J98">
        <f>'CA analysis'!J98:J603/Sheet1!$Y$2</f>
        <v>0.3881856540084388</v>
      </c>
      <c r="K98">
        <f>'CA analysis'!K98:K603/Sheet1!$Z$2</f>
        <v>0.81818181818181823</v>
      </c>
      <c r="L98">
        <f>'CA analysis'!L98:L603/Sheet1!$AA$2</f>
        <v>0.9872260015117158</v>
      </c>
      <c r="M98">
        <f>'CA analysis'!M98:M603/Sheet1!$AB$2</f>
        <v>0.2986568343429023</v>
      </c>
      <c r="N98">
        <f>'CA analysis'!N98:N603/Sheet1!$AC$2</f>
        <v>0.42799999999999999</v>
      </c>
    </row>
    <row r="99" spans="1:14" x14ac:dyDescent="0.25">
      <c r="A99" s="5">
        <f>'CA analysis'!A99/$P$2</f>
        <v>1.3599172810645568E-3</v>
      </c>
      <c r="B99" s="4">
        <f>'CA analysis'!B99:B604/Sheet1!$Q$2</f>
        <v>0</v>
      </c>
      <c r="C99">
        <f>'CA analysis'!C99:C604/Sheet1!$R$2</f>
        <v>0.10418168709444846</v>
      </c>
      <c r="D99">
        <f>'CA analysis'!D99:D604/Sheet1!$S$2</f>
        <v>0</v>
      </c>
      <c r="E99">
        <f>'CA analysis'!E99:E604/Sheet1!$T$2</f>
        <v>0.51090700344431683</v>
      </c>
      <c r="F99">
        <f>'CA analysis'!F99:F604/Sheet1!$U$2</f>
        <v>0.91902050113895228</v>
      </c>
      <c r="G99">
        <f>'CA analysis'!G99:G604/Sheet1!$V$2</f>
        <v>0.76</v>
      </c>
      <c r="H99">
        <f>'CA analysis'!H99:H604/Sheet1!$W$2</f>
        <v>0.28819988455512491</v>
      </c>
      <c r="I99">
        <f>'CA analysis'!I99:I604/Sheet1!$X$2</f>
        <v>8.3333333333333329E-2</v>
      </c>
      <c r="J99">
        <f>'CA analysis'!J99:J604/Sheet1!$Y$2</f>
        <v>0.3881856540084388</v>
      </c>
      <c r="K99">
        <f>'CA analysis'!K99:K604/Sheet1!$Z$2</f>
        <v>0.81818181818181823</v>
      </c>
      <c r="L99">
        <f>'CA analysis'!L99:L604/Sheet1!$AA$2</f>
        <v>1</v>
      </c>
      <c r="M99">
        <f>'CA analysis'!M99:M604/Sheet1!$AB$2</f>
        <v>0.11087700816434028</v>
      </c>
      <c r="N99">
        <f>'CA analysis'!N99:N604/Sheet1!$AC$2</f>
        <v>0.77400000000000002</v>
      </c>
    </row>
    <row r="100" spans="1:14" x14ac:dyDescent="0.25">
      <c r="A100" s="5">
        <f>'CA analysis'!A100/$P$2</f>
        <v>9.2159683510160051E-4</v>
      </c>
      <c r="B100" s="4">
        <f>'CA analysis'!B100:B605/Sheet1!$Q$2</f>
        <v>0</v>
      </c>
      <c r="C100">
        <f>'CA analysis'!C100:C605/Sheet1!$R$2</f>
        <v>0.10418168709444846</v>
      </c>
      <c r="D100">
        <f>'CA analysis'!D100:D605/Sheet1!$S$2</f>
        <v>0</v>
      </c>
      <c r="E100">
        <f>'CA analysis'!E100:E605/Sheet1!$T$2</f>
        <v>0.51090700344431683</v>
      </c>
      <c r="F100">
        <f>'CA analysis'!F100:F605/Sheet1!$U$2</f>
        <v>0.89066059225512539</v>
      </c>
      <c r="G100">
        <f>'CA analysis'!G100:G605/Sheet1!$V$2</f>
        <v>0.36899999999999999</v>
      </c>
      <c r="H100">
        <f>'CA analysis'!H100:H605/Sheet1!$W$2</f>
        <v>0.28819988455512491</v>
      </c>
      <c r="I100">
        <f>'CA analysis'!I100:I605/Sheet1!$X$2</f>
        <v>8.3333333333333329E-2</v>
      </c>
      <c r="J100">
        <f>'CA analysis'!J100:J605/Sheet1!$Y$2</f>
        <v>0.3881856540084388</v>
      </c>
      <c r="K100">
        <f>'CA analysis'!K100:K605/Sheet1!$Z$2</f>
        <v>0.81818181818181823</v>
      </c>
      <c r="L100">
        <f>'CA analysis'!L100:L605/Sheet1!$AA$2</f>
        <v>0.99150919627110101</v>
      </c>
      <c r="M100">
        <f>'CA analysis'!M100:M605/Sheet1!$AB$2</f>
        <v>9.402159599683961E-2</v>
      </c>
      <c r="N100">
        <f>'CA analysis'!N100:N605/Sheet1!$AC$2</f>
        <v>0.87599999999999989</v>
      </c>
    </row>
    <row r="101" spans="1:14" x14ac:dyDescent="0.25">
      <c r="A101" s="5">
        <f>'CA analysis'!A101/$P$2</f>
        <v>7.7549001978061507E-4</v>
      </c>
      <c r="B101" s="4">
        <f>'CA analysis'!B101:B606/Sheet1!$Q$2</f>
        <v>0</v>
      </c>
      <c r="C101">
        <f>'CA analysis'!C101:C606/Sheet1!$R$2</f>
        <v>0.10418168709444846</v>
      </c>
      <c r="D101">
        <f>'CA analysis'!D101:D606/Sheet1!$S$2</f>
        <v>0</v>
      </c>
      <c r="E101">
        <f>'CA analysis'!E101:E606/Sheet1!$T$2</f>
        <v>0.51090700344431683</v>
      </c>
      <c r="F101">
        <f>'CA analysis'!F101:F606/Sheet1!$U$2</f>
        <v>0.84464692482915726</v>
      </c>
      <c r="G101">
        <f>'CA analysis'!G101:G606/Sheet1!$V$2</f>
        <v>0.625</v>
      </c>
      <c r="H101">
        <f>'CA analysis'!H101:H606/Sheet1!$W$2</f>
        <v>0.28819988455512491</v>
      </c>
      <c r="I101">
        <f>'CA analysis'!I101:I606/Sheet1!$X$2</f>
        <v>8.3333333333333329E-2</v>
      </c>
      <c r="J101">
        <f>'CA analysis'!J101:J606/Sheet1!$Y$2</f>
        <v>0.3881856540084388</v>
      </c>
      <c r="K101">
        <f>'CA analysis'!K101:K606/Sheet1!$Z$2</f>
        <v>0.81818181818181823</v>
      </c>
      <c r="L101">
        <f>'CA analysis'!L101:L606/Sheet1!$AA$2</f>
        <v>1</v>
      </c>
      <c r="M101">
        <f>'CA analysis'!M101:M606/Sheet1!$AB$2</f>
        <v>0.16302343955754545</v>
      </c>
      <c r="N101">
        <f>'CA analysis'!N101:N606/Sheet1!$AC$2</f>
        <v>0.66400000000000003</v>
      </c>
    </row>
    <row r="102" spans="1:14" x14ac:dyDescent="0.25">
      <c r="A102" s="5">
        <f>'CA analysis'!A102/$P$2</f>
        <v>1.6746088832943714E-3</v>
      </c>
      <c r="B102" s="4">
        <f>'CA analysis'!B102:B607/Sheet1!$Q$2</f>
        <v>0</v>
      </c>
      <c r="C102">
        <f>'CA analysis'!C102:C607/Sheet1!$R$2</f>
        <v>0.30857966834895462</v>
      </c>
      <c r="D102">
        <f>'CA analysis'!D102:D607/Sheet1!$S$2</f>
        <v>0</v>
      </c>
      <c r="E102">
        <f>'CA analysis'!E102:E607/Sheet1!$T$2</f>
        <v>0.59701492537313439</v>
      </c>
      <c r="F102">
        <f>'CA analysis'!F102:F607/Sheet1!$U$2</f>
        <v>0.76617312072892951</v>
      </c>
      <c r="G102">
        <f>'CA analysis'!G102:G607/Sheet1!$V$2</f>
        <v>0.79900000000000004</v>
      </c>
      <c r="H102">
        <f>'CA analysis'!H102:H607/Sheet1!$W$2</f>
        <v>0.22907561639317225</v>
      </c>
      <c r="I102">
        <f>'CA analysis'!I102:I607/Sheet1!$X$2</f>
        <v>0.20833333333333334</v>
      </c>
      <c r="J102">
        <f>'CA analysis'!J102:J607/Sheet1!$Y$2</f>
        <v>0.54008438818565396</v>
      </c>
      <c r="K102">
        <f>'CA analysis'!K102:K607/Sheet1!$Z$2</f>
        <v>0.95</v>
      </c>
      <c r="L102">
        <f>'CA analysis'!L102:L607/Sheet1!$AA$2</f>
        <v>0.99460821365583274</v>
      </c>
      <c r="M102">
        <f>'CA analysis'!M102:M607/Sheet1!$AB$2</f>
        <v>0.24809059784040033</v>
      </c>
      <c r="N102">
        <f>'CA analysis'!N102:N607/Sheet1!$AC$2</f>
        <v>0.55000000000000004</v>
      </c>
    </row>
    <row r="103" spans="1:14" x14ac:dyDescent="0.25">
      <c r="A103" s="5">
        <f>'CA analysis'!A103/$P$2</f>
        <v>1.281244380507103E-3</v>
      </c>
      <c r="B103" s="4">
        <f>'CA analysis'!B103:B608/Sheet1!$Q$2</f>
        <v>0</v>
      </c>
      <c r="C103">
        <f>'CA analysis'!C103:C608/Sheet1!$R$2</f>
        <v>0.30857966834895462</v>
      </c>
      <c r="D103">
        <f>'CA analysis'!D103:D608/Sheet1!$S$2</f>
        <v>0</v>
      </c>
      <c r="E103">
        <f>'CA analysis'!E103:E608/Sheet1!$T$2</f>
        <v>0.59701492537313439</v>
      </c>
      <c r="F103">
        <f>'CA analysis'!F103:F608/Sheet1!$U$2</f>
        <v>0.77232346241457861</v>
      </c>
      <c r="G103">
        <f>'CA analysis'!G103:G608/Sheet1!$V$2</f>
        <v>0.71299999999999997</v>
      </c>
      <c r="H103">
        <f>'CA analysis'!H103:H608/Sheet1!$W$2</f>
        <v>0.23550754514719219</v>
      </c>
      <c r="I103">
        <f>'CA analysis'!I103:I608/Sheet1!$X$2</f>
        <v>0.20833333333333334</v>
      </c>
      <c r="J103">
        <f>'CA analysis'!J103:J608/Sheet1!$Y$2</f>
        <v>0.54008438818565396</v>
      </c>
      <c r="K103">
        <f>'CA analysis'!K103:K608/Sheet1!$Z$2</f>
        <v>0.95</v>
      </c>
      <c r="L103">
        <f>'CA analysis'!L103:L608/Sheet1!$AA$2</f>
        <v>0.99667422524565386</v>
      </c>
      <c r="M103">
        <f>'CA analysis'!M103:M608/Sheet1!$AB$2</f>
        <v>0.2020015801948907</v>
      </c>
      <c r="N103">
        <f>'CA analysis'!N103:N608/Sheet1!$AC$2</f>
        <v>0.53</v>
      </c>
    </row>
    <row r="104" spans="1:14" x14ac:dyDescent="0.25">
      <c r="A104" s="5">
        <f>'CA analysis'!A104/$P$2</f>
        <v>2.573727746808128E-3</v>
      </c>
      <c r="B104" s="4">
        <f>'CA analysis'!B104:B609/Sheet1!$Q$2</f>
        <v>0</v>
      </c>
      <c r="C104">
        <f>'CA analysis'!C104:C609/Sheet1!$R$2</f>
        <v>0.30857966834895462</v>
      </c>
      <c r="D104">
        <f>'CA analysis'!D104:D609/Sheet1!$S$2</f>
        <v>0</v>
      </c>
      <c r="E104">
        <f>'CA analysis'!E104:E609/Sheet1!$T$2</f>
        <v>0.59701492537313439</v>
      </c>
      <c r="F104">
        <f>'CA analysis'!F104:F609/Sheet1!$U$2</f>
        <v>0.72949886104783612</v>
      </c>
      <c r="G104">
        <f>'CA analysis'!G104:G609/Sheet1!$V$2</f>
        <v>0.85400000000000009</v>
      </c>
      <c r="H104">
        <f>'CA analysis'!H104:H609/Sheet1!$W$2</f>
        <v>0.22388059701492535</v>
      </c>
      <c r="I104">
        <f>'CA analysis'!I104:I609/Sheet1!$X$2</f>
        <v>0.20833333333333334</v>
      </c>
      <c r="J104">
        <f>'CA analysis'!J104:J609/Sheet1!$Y$2</f>
        <v>0.54008438818565396</v>
      </c>
      <c r="K104">
        <f>'CA analysis'!K104:K609/Sheet1!$Z$2</f>
        <v>0.95</v>
      </c>
      <c r="L104">
        <f>'CA analysis'!L104:L609/Sheet1!$AA$2</f>
        <v>0.17838246409674982</v>
      </c>
      <c r="M104">
        <f>'CA analysis'!M104:M609/Sheet1!$AB$2</f>
        <v>0.27995786146958129</v>
      </c>
      <c r="N104">
        <f>'CA analysis'!N104:N609/Sheet1!$AC$2</f>
        <v>0.37200000000000005</v>
      </c>
    </row>
    <row r="105" spans="1:14" x14ac:dyDescent="0.25">
      <c r="A105" s="5">
        <f>'CA analysis'!A105/$P$2</f>
        <v>2.3826649883114549E-3</v>
      </c>
      <c r="B105" s="4">
        <f>'CA analysis'!B105:B610/Sheet1!$Q$2</f>
        <v>0</v>
      </c>
      <c r="C105">
        <f>'CA analysis'!C105:C610/Sheet1!$R$2</f>
        <v>0.30857966834895462</v>
      </c>
      <c r="D105">
        <f>'CA analysis'!D105:D610/Sheet1!$S$2</f>
        <v>0</v>
      </c>
      <c r="E105">
        <f>'CA analysis'!E105:E610/Sheet1!$T$2</f>
        <v>0.59701492537313439</v>
      </c>
      <c r="F105">
        <f>'CA analysis'!F105:F610/Sheet1!$U$2</f>
        <v>0.69897494305239183</v>
      </c>
      <c r="G105">
        <f>'CA analysis'!G105:G610/Sheet1!$V$2</f>
        <v>0.87400000000000011</v>
      </c>
      <c r="H105">
        <f>'CA analysis'!H105:H610/Sheet1!$W$2</f>
        <v>0.22388059701492535</v>
      </c>
      <c r="I105">
        <f>'CA analysis'!I105:I610/Sheet1!$X$2</f>
        <v>0.20833333333333334</v>
      </c>
      <c r="J105">
        <f>'CA analysis'!J105:J610/Sheet1!$Y$2</f>
        <v>0.54008438818565396</v>
      </c>
      <c r="K105">
        <f>'CA analysis'!K105:K610/Sheet1!$Z$2</f>
        <v>0.95</v>
      </c>
      <c r="L105">
        <f>'CA analysis'!L105:L610/Sheet1!$AA$2</f>
        <v>0.99387755102040831</v>
      </c>
      <c r="M105">
        <f>'CA analysis'!M105:M610/Sheet1!$AB$2</f>
        <v>0.3539636555175138</v>
      </c>
      <c r="N105">
        <f>'CA analysis'!N105:N610/Sheet1!$AC$2</f>
        <v>0.38600000000000001</v>
      </c>
    </row>
    <row r="106" spans="1:14" x14ac:dyDescent="0.25">
      <c r="A106" s="5">
        <f>'CA analysis'!A106/$P$2</f>
        <v>1.5734580111490741E-3</v>
      </c>
      <c r="B106" s="4">
        <f>'CA analysis'!B106:B611/Sheet1!$Q$2</f>
        <v>0</v>
      </c>
      <c r="C106">
        <f>'CA analysis'!C106:C611/Sheet1!$R$2</f>
        <v>0.30857966834895462</v>
      </c>
      <c r="D106">
        <f>'CA analysis'!D106:D611/Sheet1!$S$2</f>
        <v>0</v>
      </c>
      <c r="E106">
        <f>'CA analysis'!E106:E611/Sheet1!$T$2</f>
        <v>0.59701492537313439</v>
      </c>
      <c r="F106">
        <f>'CA analysis'!F106:F611/Sheet1!$U$2</f>
        <v>0.70239179954441922</v>
      </c>
      <c r="G106">
        <f>'CA analysis'!G106:G611/Sheet1!$V$2</f>
        <v>0.9</v>
      </c>
      <c r="H106">
        <f>'CA analysis'!H106:H611/Sheet1!$W$2</f>
        <v>0.1996371732497732</v>
      </c>
      <c r="I106">
        <f>'CA analysis'!I106:I611/Sheet1!$X$2</f>
        <v>0.20833333333333334</v>
      </c>
      <c r="J106">
        <f>'CA analysis'!J106:J611/Sheet1!$Y$2</f>
        <v>0.54008438818565396</v>
      </c>
      <c r="K106">
        <f>'CA analysis'!K106:K611/Sheet1!$Z$2</f>
        <v>0.95</v>
      </c>
      <c r="L106">
        <f>'CA analysis'!L106:L611/Sheet1!$AA$2</f>
        <v>0.98939279415469894</v>
      </c>
      <c r="M106">
        <f>'CA analysis'!M106:M611/Sheet1!$AB$2</f>
        <v>0.32473005003950489</v>
      </c>
      <c r="N106">
        <f>'CA analysis'!N106:N611/Sheet1!$AC$2</f>
        <v>0.40200000000000002</v>
      </c>
    </row>
    <row r="107" spans="1:14" x14ac:dyDescent="0.25">
      <c r="A107" s="5">
        <f>'CA analysis'!A107/$P$2</f>
        <v>1.4947851105916203E-3</v>
      </c>
      <c r="B107" s="4">
        <f>'CA analysis'!B107:B612/Sheet1!$Q$2</f>
        <v>0</v>
      </c>
      <c r="C107">
        <f>'CA analysis'!C107:C612/Sheet1!$R$2</f>
        <v>0.30857966834895462</v>
      </c>
      <c r="D107">
        <f>'CA analysis'!D107:D612/Sheet1!$S$2</f>
        <v>0</v>
      </c>
      <c r="E107">
        <f>'CA analysis'!E107:E612/Sheet1!$T$2</f>
        <v>0.59701492537313439</v>
      </c>
      <c r="F107">
        <f>'CA analysis'!F107:F612/Sheet1!$U$2</f>
        <v>0.66640091116173128</v>
      </c>
      <c r="G107">
        <f>'CA analysis'!G107:G612/Sheet1!$V$2</f>
        <v>0.96700000000000008</v>
      </c>
      <c r="H107">
        <f>'CA analysis'!H107:H612/Sheet1!$W$2</f>
        <v>0.17374453698359035</v>
      </c>
      <c r="I107">
        <f>'CA analysis'!I107:I612/Sheet1!$X$2</f>
        <v>0.20833333333333334</v>
      </c>
      <c r="J107">
        <f>'CA analysis'!J107:J612/Sheet1!$Y$2</f>
        <v>0.54008438818565396</v>
      </c>
      <c r="K107">
        <f>'CA analysis'!K107:K612/Sheet1!$Z$2</f>
        <v>0.95</v>
      </c>
      <c r="L107">
        <f>'CA analysis'!L107:L612/Sheet1!$AA$2</f>
        <v>0.99281934996220722</v>
      </c>
      <c r="M107">
        <f>'CA analysis'!M107:M612/Sheet1!$AB$2</f>
        <v>0.43376349749802473</v>
      </c>
      <c r="N107">
        <f>'CA analysis'!N107:N612/Sheet1!$AC$2</f>
        <v>0.39</v>
      </c>
    </row>
    <row r="108" spans="1:14" x14ac:dyDescent="0.25">
      <c r="A108" s="5">
        <f>'CA analysis'!A108/$P$2</f>
        <v>1.9218665707606548E-3</v>
      </c>
      <c r="B108" s="4">
        <f>'CA analysis'!B108:B613/Sheet1!$Q$2</f>
        <v>0</v>
      </c>
      <c r="C108">
        <f>'CA analysis'!C108:C613/Sheet1!$R$2</f>
        <v>0.30857966834895462</v>
      </c>
      <c r="D108">
        <f>'CA analysis'!D108:D613/Sheet1!$S$2</f>
        <v>0</v>
      </c>
      <c r="E108">
        <f>'CA analysis'!E108:E613/Sheet1!$T$2</f>
        <v>0.59701492537313439</v>
      </c>
      <c r="F108">
        <f>'CA analysis'!F108:F613/Sheet1!$U$2</f>
        <v>0.66469248291571759</v>
      </c>
      <c r="G108">
        <f>'CA analysis'!G108:G613/Sheet1!$V$2</f>
        <v>0.91900000000000004</v>
      </c>
      <c r="H108">
        <f>'CA analysis'!H108:H613/Sheet1!$W$2</f>
        <v>0.18232044198895025</v>
      </c>
      <c r="I108">
        <f>'CA analysis'!I108:I613/Sheet1!$X$2</f>
        <v>0.20833333333333334</v>
      </c>
      <c r="J108">
        <f>'CA analysis'!J108:J613/Sheet1!$Y$2</f>
        <v>0.54008438818565396</v>
      </c>
      <c r="K108">
        <f>'CA analysis'!K108:K613/Sheet1!$Z$2</f>
        <v>0.95</v>
      </c>
      <c r="L108">
        <f>'CA analysis'!L108:L613/Sheet1!$AA$2</f>
        <v>0.99690098261526838</v>
      </c>
      <c r="M108">
        <f>'CA analysis'!M108:M613/Sheet1!$AB$2</f>
        <v>0.49144061100869108</v>
      </c>
      <c r="N108">
        <f>'CA analysis'!N108:N613/Sheet1!$AC$2</f>
        <v>0.39</v>
      </c>
    </row>
    <row r="109" spans="1:14" x14ac:dyDescent="0.25">
      <c r="A109" s="5">
        <f>'CA analysis'!A109/$P$2</f>
        <v>1.4723071390037763E-3</v>
      </c>
      <c r="B109" s="4">
        <f>'CA analysis'!B109:B614/Sheet1!$Q$2</f>
        <v>0</v>
      </c>
      <c r="C109">
        <f>'CA analysis'!C109:C614/Sheet1!$R$2</f>
        <v>0.30857966834895462</v>
      </c>
      <c r="D109">
        <f>'CA analysis'!D109:D614/Sheet1!$S$2</f>
        <v>0</v>
      </c>
      <c r="E109">
        <f>'CA analysis'!E109:E614/Sheet1!$T$2</f>
        <v>0.59701492537313439</v>
      </c>
      <c r="F109">
        <f>'CA analysis'!F109:F614/Sheet1!$U$2</f>
        <v>0.69783599088838266</v>
      </c>
      <c r="G109">
        <f>'CA analysis'!G109:G614/Sheet1!$V$2</f>
        <v>0.85199999999999998</v>
      </c>
      <c r="H109">
        <f>'CA analysis'!H109:H614/Sheet1!$W$2</f>
        <v>0.17498144635936339</v>
      </c>
      <c r="I109">
        <f>'CA analysis'!I109:I614/Sheet1!$X$2</f>
        <v>0.20833333333333334</v>
      </c>
      <c r="J109">
        <f>'CA analysis'!J109:J614/Sheet1!$Y$2</f>
        <v>0.54008438818565396</v>
      </c>
      <c r="K109">
        <f>'CA analysis'!K109:K614/Sheet1!$Z$2</f>
        <v>0.95</v>
      </c>
      <c r="L109">
        <f>'CA analysis'!L109:L614/Sheet1!$AA$2</f>
        <v>0.97679516250944831</v>
      </c>
      <c r="M109">
        <f>'CA analysis'!M109:M614/Sheet1!$AB$2</f>
        <v>0.3710824335001317</v>
      </c>
      <c r="N109">
        <f>'CA analysis'!N109:N614/Sheet1!$AC$2</f>
        <v>0.40799999999999997</v>
      </c>
    </row>
    <row r="110" spans="1:14" x14ac:dyDescent="0.25">
      <c r="A110" s="5">
        <f>'CA analysis'!A110/$P$2</f>
        <v>1.4385901816220104E-3</v>
      </c>
      <c r="B110" s="4">
        <f>'CA analysis'!B110:B615/Sheet1!$Q$2</f>
        <v>0</v>
      </c>
      <c r="C110">
        <f>'CA analysis'!C110:C615/Sheet1!$R$2</f>
        <v>0.30857966834895462</v>
      </c>
      <c r="D110">
        <f>'CA analysis'!D110:D615/Sheet1!$S$2</f>
        <v>0</v>
      </c>
      <c r="E110">
        <f>'CA analysis'!E110:E615/Sheet1!$T$2</f>
        <v>0.59701492537313439</v>
      </c>
      <c r="F110">
        <f>'CA analysis'!F110:F615/Sheet1!$U$2</f>
        <v>0.73735763097949891</v>
      </c>
      <c r="G110">
        <f>'CA analysis'!G110:G615/Sheet1!$V$2</f>
        <v>0.97099999999999997</v>
      </c>
      <c r="H110">
        <f>'CA analysis'!H110:H615/Sheet1!$W$2</f>
        <v>0.20062670075039166</v>
      </c>
      <c r="I110">
        <f>'CA analysis'!I110:I615/Sheet1!$X$2</f>
        <v>0.20833333333333334</v>
      </c>
      <c r="J110">
        <f>'CA analysis'!J110:J615/Sheet1!$Y$2</f>
        <v>0.54008438818565396</v>
      </c>
      <c r="K110">
        <f>'CA analysis'!K110:K615/Sheet1!$Z$2</f>
        <v>0.95</v>
      </c>
      <c r="L110">
        <f>'CA analysis'!L110:L615/Sheet1!$AA$2</f>
        <v>0.99581758629377681</v>
      </c>
      <c r="M110">
        <f>'CA analysis'!M110:M615/Sheet1!$AB$2</f>
        <v>0.32314985514880168</v>
      </c>
      <c r="N110">
        <f>'CA analysis'!N110:N615/Sheet1!$AC$2</f>
        <v>0.39600000000000002</v>
      </c>
    </row>
    <row r="111" spans="1:14" x14ac:dyDescent="0.25">
      <c r="A111" s="5">
        <f>'CA analysis'!A111/$P$2</f>
        <v>2.9670922495953966E-3</v>
      </c>
      <c r="B111" s="4">
        <f>'CA analysis'!B111:B616/Sheet1!$Q$2</f>
        <v>0</v>
      </c>
      <c r="C111">
        <f>'CA analysis'!C111:C616/Sheet1!$R$2</f>
        <v>0.30857966834895462</v>
      </c>
      <c r="D111">
        <f>'CA analysis'!D111:D616/Sheet1!$S$2</f>
        <v>0</v>
      </c>
      <c r="E111">
        <f>'CA analysis'!E111:E616/Sheet1!$T$2</f>
        <v>0.59701492537313439</v>
      </c>
      <c r="F111">
        <f>'CA analysis'!F111:F616/Sheet1!$U$2</f>
        <v>0.70945330296127573</v>
      </c>
      <c r="G111">
        <f>'CA analysis'!G111:G616/Sheet1!$V$2</f>
        <v>0.91200000000000003</v>
      </c>
      <c r="H111">
        <f>'CA analysis'!H111:H616/Sheet1!$W$2</f>
        <v>0.20986229075616392</v>
      </c>
      <c r="I111">
        <f>'CA analysis'!I111:I616/Sheet1!$X$2</f>
        <v>0.20833333333333334</v>
      </c>
      <c r="J111">
        <f>'CA analysis'!J111:J616/Sheet1!$Y$2</f>
        <v>0.54008438818565396</v>
      </c>
      <c r="K111">
        <f>'CA analysis'!K111:K616/Sheet1!$Z$2</f>
        <v>0.95</v>
      </c>
      <c r="L111">
        <f>'CA analysis'!L111:L616/Sheet1!$AA$2</f>
        <v>0.98571428571428577</v>
      </c>
      <c r="M111">
        <f>'CA analysis'!M111:M616/Sheet1!$AB$2</f>
        <v>0.40953384250724262</v>
      </c>
      <c r="N111">
        <f>'CA analysis'!N111:N616/Sheet1!$AC$2</f>
        <v>0.38799999999999996</v>
      </c>
    </row>
    <row r="112" spans="1:14" x14ac:dyDescent="0.25">
      <c r="A112" s="5">
        <f>'CA analysis'!A112/$P$2</f>
        <v>1.2138104657435714E-3</v>
      </c>
      <c r="B112" s="4">
        <f>'CA analysis'!B112:B617/Sheet1!$Q$2</f>
        <v>0</v>
      </c>
      <c r="C112">
        <f>'CA analysis'!C112:C617/Sheet1!$R$2</f>
        <v>0.30857966834895462</v>
      </c>
      <c r="D112">
        <f>'CA analysis'!D112:D617/Sheet1!$S$2</f>
        <v>0</v>
      </c>
      <c r="E112">
        <f>'CA analysis'!E112:E617/Sheet1!$T$2</f>
        <v>0.59701492537313439</v>
      </c>
      <c r="F112">
        <f>'CA analysis'!F112:F617/Sheet1!$U$2</f>
        <v>0.70558086560364475</v>
      </c>
      <c r="G112">
        <f>'CA analysis'!G112:G617/Sheet1!$V$2</f>
        <v>0.54400000000000004</v>
      </c>
      <c r="H112">
        <f>'CA analysis'!H112:H617/Sheet1!$W$2</f>
        <v>0.22907561639317225</v>
      </c>
      <c r="I112">
        <f>'CA analysis'!I112:I617/Sheet1!$X$2</f>
        <v>0.20833333333333334</v>
      </c>
      <c r="J112">
        <f>'CA analysis'!J112:J617/Sheet1!$Y$2</f>
        <v>0.54008438818565396</v>
      </c>
      <c r="K112">
        <f>'CA analysis'!K112:K617/Sheet1!$Z$2</f>
        <v>0.95</v>
      </c>
      <c r="L112">
        <f>'CA analysis'!L112:L617/Sheet1!$AA$2</f>
        <v>0.9914084152179391</v>
      </c>
      <c r="M112">
        <f>'CA analysis'!M112:M617/Sheet1!$AB$2</f>
        <v>0.34237555965235711</v>
      </c>
      <c r="N112">
        <f>'CA analysis'!N112:N617/Sheet1!$AC$2</f>
        <v>0.434</v>
      </c>
    </row>
    <row r="113" spans="1:14" x14ac:dyDescent="0.25">
      <c r="A113" s="5">
        <f>'CA analysis'!A113/$P$2</f>
        <v>1.1351375651861178E-3</v>
      </c>
      <c r="B113" s="4">
        <f>'CA analysis'!B113:B618/Sheet1!$Q$2</f>
        <v>0</v>
      </c>
      <c r="C113">
        <f>'CA analysis'!C113:C618/Sheet1!$R$2</f>
        <v>0.36085075702956021</v>
      </c>
      <c r="D113">
        <f>'CA analysis'!D113:D618/Sheet1!$S$2</f>
        <v>0</v>
      </c>
      <c r="E113">
        <f>'CA analysis'!E113:E618/Sheet1!$T$2</f>
        <v>0.62801377726750862</v>
      </c>
      <c r="F113">
        <f>'CA analysis'!F113:F618/Sheet1!$U$2</f>
        <v>0.76480637813211849</v>
      </c>
      <c r="G113">
        <f>'CA analysis'!G113:G618/Sheet1!$V$2</f>
        <v>0.81599999999999995</v>
      </c>
      <c r="H113">
        <f>'CA analysis'!H113:H618/Sheet1!$W$2</f>
        <v>0.22082955388801845</v>
      </c>
      <c r="I113">
        <f>'CA analysis'!I113:I618/Sheet1!$X$2</f>
        <v>0.25</v>
      </c>
      <c r="J113">
        <f>'CA analysis'!J113:J618/Sheet1!$Y$2</f>
        <v>0.60759493670886078</v>
      </c>
      <c r="K113">
        <f>'CA analysis'!K113:K618/Sheet1!$Z$2</f>
        <v>0.80909090909090908</v>
      </c>
      <c r="L113">
        <f>'CA analysis'!L113:L618/Sheet1!$AA$2</f>
        <v>0.99669942050894433</v>
      </c>
      <c r="M113">
        <f>'CA analysis'!M113:M618/Sheet1!$AB$2</f>
        <v>0.26757966815907297</v>
      </c>
      <c r="N113">
        <f>'CA analysis'!N113:N618/Sheet1!$AC$2</f>
        <v>0.45600000000000002</v>
      </c>
    </row>
    <row r="114" spans="1:14" x14ac:dyDescent="0.25">
      <c r="A114" s="5">
        <f>'CA analysis'!A114/$P$2</f>
        <v>1.3823952526524005E-3</v>
      </c>
      <c r="B114" s="4">
        <f>'CA analysis'!B114:B619/Sheet1!$Q$2</f>
        <v>0</v>
      </c>
      <c r="C114">
        <f>'CA analysis'!C114:C619/Sheet1!$R$2</f>
        <v>0.36085075702956021</v>
      </c>
      <c r="D114">
        <f>'CA analysis'!D114:D619/Sheet1!$S$2</f>
        <v>0</v>
      </c>
      <c r="E114">
        <f>'CA analysis'!E114:E619/Sheet1!$T$2</f>
        <v>0.62801377726750862</v>
      </c>
      <c r="F114">
        <f>'CA analysis'!F114:F619/Sheet1!$U$2</f>
        <v>0.6734624145785878</v>
      </c>
      <c r="G114">
        <f>'CA analysis'!G114:G619/Sheet1!$V$2</f>
        <v>0.92900000000000005</v>
      </c>
      <c r="H114">
        <f>'CA analysis'!H114:H619/Sheet1!$W$2</f>
        <v>0.19402985074626866</v>
      </c>
      <c r="I114">
        <f>'CA analysis'!I114:I619/Sheet1!$X$2</f>
        <v>0.25</v>
      </c>
      <c r="J114">
        <f>'CA analysis'!J114:J619/Sheet1!$Y$2</f>
        <v>0.60759493670886078</v>
      </c>
      <c r="K114">
        <f>'CA analysis'!K114:K619/Sheet1!$Z$2</f>
        <v>0.80909090909090908</v>
      </c>
      <c r="L114">
        <f>'CA analysis'!L114:L619/Sheet1!$AA$2</f>
        <v>0.99508692365835227</v>
      </c>
      <c r="M114">
        <f>'CA analysis'!M114:M619/Sheet1!$AB$2</f>
        <v>0.42691598630497762</v>
      </c>
      <c r="N114">
        <f>'CA analysis'!N114:N619/Sheet1!$AC$2</f>
        <v>0.376</v>
      </c>
    </row>
    <row r="115" spans="1:14" x14ac:dyDescent="0.25">
      <c r="A115" s="5">
        <f>'CA analysis'!A115/$P$2</f>
        <v>2.4950548462506746E-3</v>
      </c>
      <c r="B115" s="4">
        <f>'CA analysis'!B115:B620/Sheet1!$Q$2</f>
        <v>0</v>
      </c>
      <c r="C115">
        <f>'CA analysis'!C115:C620/Sheet1!$R$2</f>
        <v>0.36085075702956021</v>
      </c>
      <c r="D115">
        <f>'CA analysis'!D115:D620/Sheet1!$S$2</f>
        <v>0</v>
      </c>
      <c r="E115">
        <f>'CA analysis'!E115:E620/Sheet1!$T$2</f>
        <v>0.62801377726750862</v>
      </c>
      <c r="F115">
        <f>'CA analysis'!F115:F620/Sheet1!$U$2</f>
        <v>0.69384965831435086</v>
      </c>
      <c r="G115">
        <f>'CA analysis'!G115:G620/Sheet1!$V$2</f>
        <v>0.95400000000000007</v>
      </c>
      <c r="H115">
        <f>'CA analysis'!H115:H620/Sheet1!$W$2</f>
        <v>0.21010967263131855</v>
      </c>
      <c r="I115">
        <f>'CA analysis'!I115:I620/Sheet1!$X$2</f>
        <v>0.25</v>
      </c>
      <c r="J115">
        <f>'CA analysis'!J115:J620/Sheet1!$Y$2</f>
        <v>0.60759493670886078</v>
      </c>
      <c r="K115">
        <f>'CA analysis'!K115:K620/Sheet1!$Z$2</f>
        <v>0.80909090909090908</v>
      </c>
      <c r="L115">
        <f>'CA analysis'!L115:L620/Sheet1!$AA$2</f>
        <v>1</v>
      </c>
      <c r="M115">
        <f>'CA analysis'!M115:M620/Sheet1!$AB$2</f>
        <v>0.450092178035291</v>
      </c>
      <c r="N115">
        <f>'CA analysis'!N115:N620/Sheet1!$AC$2</f>
        <v>0.374</v>
      </c>
    </row>
    <row r="116" spans="1:14" x14ac:dyDescent="0.25">
      <c r="A116" s="5">
        <f>'CA analysis'!A116/$P$2</f>
        <v>1.5959359827369176E-3</v>
      </c>
      <c r="B116" s="4">
        <f>'CA analysis'!B116:B621/Sheet1!$Q$2</f>
        <v>0</v>
      </c>
      <c r="C116">
        <f>'CA analysis'!C116:C621/Sheet1!$R$2</f>
        <v>0.36085075702956021</v>
      </c>
      <c r="D116">
        <f>'CA analysis'!D116:D621/Sheet1!$S$2</f>
        <v>0</v>
      </c>
      <c r="E116">
        <f>'CA analysis'!E116:E621/Sheet1!$T$2</f>
        <v>0.62801377726750862</v>
      </c>
      <c r="F116">
        <f>'CA analysis'!F116:F621/Sheet1!$U$2</f>
        <v>0.71230068337129837</v>
      </c>
      <c r="G116">
        <f>'CA analysis'!G116:G621/Sheet1!$V$2</f>
        <v>0.84200000000000008</v>
      </c>
      <c r="H116">
        <f>'CA analysis'!H116:H621/Sheet1!$W$2</f>
        <v>0.18611363074132101</v>
      </c>
      <c r="I116">
        <f>'CA analysis'!I116:I621/Sheet1!$X$2</f>
        <v>0.25</v>
      </c>
      <c r="J116">
        <f>'CA analysis'!J116:J621/Sheet1!$Y$2</f>
        <v>0.60759493670886078</v>
      </c>
      <c r="K116">
        <f>'CA analysis'!K116:K621/Sheet1!$Z$2</f>
        <v>0.80909090909090908</v>
      </c>
      <c r="L116">
        <f>'CA analysis'!L116:L621/Sheet1!$AA$2</f>
        <v>0.97944066515495098</v>
      </c>
      <c r="M116">
        <f>'CA analysis'!M116:M621/Sheet1!$AB$2</f>
        <v>0.27521727679747165</v>
      </c>
      <c r="N116">
        <f>'CA analysis'!N116:N621/Sheet1!$AC$2</f>
        <v>0.37</v>
      </c>
    </row>
    <row r="117" spans="1:14" x14ac:dyDescent="0.25">
      <c r="A117" s="5">
        <f>'CA analysis'!A117/$P$2</f>
        <v>1.9218665707606548E-3</v>
      </c>
      <c r="B117" s="4">
        <f>'CA analysis'!B117:B622/Sheet1!$Q$2</f>
        <v>0</v>
      </c>
      <c r="C117">
        <f>'CA analysis'!C117:C622/Sheet1!$R$2</f>
        <v>0.36085075702956021</v>
      </c>
      <c r="D117">
        <f>'CA analysis'!D117:D622/Sheet1!$S$2</f>
        <v>0</v>
      </c>
      <c r="E117">
        <f>'CA analysis'!E117:E622/Sheet1!$T$2</f>
        <v>0.62801377726750862</v>
      </c>
      <c r="F117">
        <f>'CA analysis'!F117:F622/Sheet1!$U$2</f>
        <v>0.67517084282460138</v>
      </c>
      <c r="G117">
        <f>'CA analysis'!G117:G622/Sheet1!$V$2</f>
        <v>0.88200000000000001</v>
      </c>
      <c r="H117">
        <f>'CA analysis'!H117:H622/Sheet1!$W$2</f>
        <v>0.20310051950193783</v>
      </c>
      <c r="I117">
        <f>'CA analysis'!I117:I622/Sheet1!$X$2</f>
        <v>0.25</v>
      </c>
      <c r="J117">
        <f>'CA analysis'!J117:J622/Sheet1!$Y$2</f>
        <v>0.60759493670886078</v>
      </c>
      <c r="K117">
        <f>'CA analysis'!K117:K622/Sheet1!$Z$2</f>
        <v>0.80909090909090908</v>
      </c>
      <c r="L117">
        <f>'CA analysis'!L117:L622/Sheet1!$AA$2</f>
        <v>0.86900982615268341</v>
      </c>
      <c r="M117">
        <f>'CA analysis'!M117:M622/Sheet1!$AB$2</f>
        <v>0.41506452462470372</v>
      </c>
      <c r="N117">
        <f>'CA analysis'!N117:N622/Sheet1!$AC$2</f>
        <v>0.36599999999999999</v>
      </c>
    </row>
    <row r="118" spans="1:14" x14ac:dyDescent="0.25">
      <c r="A118" s="5">
        <f>'CA analysis'!A118/$P$2</f>
        <v>1.4835461247976983E-3</v>
      </c>
      <c r="B118" s="4">
        <f>'CA analysis'!B118:B623/Sheet1!$Q$2</f>
        <v>0</v>
      </c>
      <c r="C118">
        <f>'CA analysis'!C118:C623/Sheet1!$R$2</f>
        <v>0.36085075702956021</v>
      </c>
      <c r="D118">
        <f>'CA analysis'!D118:D623/Sheet1!$S$2</f>
        <v>0</v>
      </c>
      <c r="E118">
        <f>'CA analysis'!E118:E623/Sheet1!$T$2</f>
        <v>0.62801377726750862</v>
      </c>
      <c r="F118">
        <f>'CA analysis'!F118:F623/Sheet1!$U$2</f>
        <v>0.70341685649202745</v>
      </c>
      <c r="G118">
        <f>'CA analysis'!G118:G623/Sheet1!$V$2</f>
        <v>0.72499999999999998</v>
      </c>
      <c r="H118">
        <f>'CA analysis'!H118:H623/Sheet1!$W$2</f>
        <v>0.22511750639069844</v>
      </c>
      <c r="I118">
        <f>'CA analysis'!I118:I623/Sheet1!$X$2</f>
        <v>0.25</v>
      </c>
      <c r="J118">
        <f>'CA analysis'!J118:J623/Sheet1!$Y$2</f>
        <v>0.60759493670886078</v>
      </c>
      <c r="K118">
        <f>'CA analysis'!K118:K623/Sheet1!$Z$2</f>
        <v>0.80909090909090908</v>
      </c>
      <c r="L118">
        <f>'CA analysis'!L118:L623/Sheet1!$AA$2</f>
        <v>0.99092970521541957</v>
      </c>
      <c r="M118">
        <f>'CA analysis'!M118:M623/Sheet1!$AB$2</f>
        <v>0.31709244140110615</v>
      </c>
      <c r="N118">
        <f>'CA analysis'!N118:N623/Sheet1!$AC$2</f>
        <v>0.42399999999999999</v>
      </c>
    </row>
    <row r="119" spans="1:14" x14ac:dyDescent="0.25">
      <c r="A119" s="5">
        <f>'CA analysis'!A119/$P$2</f>
        <v>1.6970868548822154E-3</v>
      </c>
      <c r="B119" s="4">
        <f>'CA analysis'!B119:B624/Sheet1!$Q$2</f>
        <v>0</v>
      </c>
      <c r="C119">
        <f>'CA analysis'!C119:C624/Sheet1!$R$2</f>
        <v>0.36085075702956021</v>
      </c>
      <c r="D119">
        <f>'CA analysis'!D119:D624/Sheet1!$S$2</f>
        <v>0</v>
      </c>
      <c r="E119">
        <f>'CA analysis'!E119:E624/Sheet1!$T$2</f>
        <v>0.62801377726750862</v>
      </c>
      <c r="F119">
        <f>'CA analysis'!F119:F624/Sheet1!$U$2</f>
        <v>0.6857630979498861</v>
      </c>
      <c r="G119">
        <f>'CA analysis'!G119:G624/Sheet1!$V$2</f>
        <v>0.82599999999999996</v>
      </c>
      <c r="H119">
        <f>'CA analysis'!H119:H624/Sheet1!$W$2</f>
        <v>0.22651933701657456</v>
      </c>
      <c r="I119">
        <f>'CA analysis'!I119:I624/Sheet1!$X$2</f>
        <v>0.25</v>
      </c>
      <c r="J119">
        <f>'CA analysis'!J119:J624/Sheet1!$Y$2</f>
        <v>0.60759493670886078</v>
      </c>
      <c r="K119">
        <f>'CA analysis'!K119:K624/Sheet1!$Z$2</f>
        <v>0.80909090909090908</v>
      </c>
      <c r="L119">
        <f>'CA analysis'!L119:L624/Sheet1!$AA$2</f>
        <v>0.99397833207357023</v>
      </c>
      <c r="M119">
        <f>'CA analysis'!M119:M624/Sheet1!$AB$2</f>
        <v>0.27126678957071376</v>
      </c>
      <c r="N119">
        <f>'CA analysis'!N119:N624/Sheet1!$AC$2</f>
        <v>0.38400000000000001</v>
      </c>
    </row>
    <row r="120" spans="1:14" x14ac:dyDescent="0.25">
      <c r="A120" s="5">
        <f>'CA analysis'!A120/$P$2</f>
        <v>1.4723071390037763E-3</v>
      </c>
      <c r="B120" s="4">
        <f>'CA analysis'!B120:B625/Sheet1!$Q$2</f>
        <v>0</v>
      </c>
      <c r="C120">
        <f>'CA analysis'!C120:C625/Sheet1!$R$2</f>
        <v>0.36085075702956021</v>
      </c>
      <c r="D120">
        <f>'CA analysis'!D120:D625/Sheet1!$S$2</f>
        <v>0</v>
      </c>
      <c r="E120">
        <f>'CA analysis'!E120:E625/Sheet1!$T$2</f>
        <v>0.62801377726750862</v>
      </c>
      <c r="F120">
        <f>'CA analysis'!F120:F625/Sheet1!$U$2</f>
        <v>0.66879271070615043</v>
      </c>
      <c r="G120">
        <f>'CA analysis'!G120:G625/Sheet1!$V$2</f>
        <v>0.73099999999999998</v>
      </c>
      <c r="H120">
        <f>'CA analysis'!H120:H625/Sheet1!$W$2</f>
        <v>0.20425496825265935</v>
      </c>
      <c r="I120">
        <f>'CA analysis'!I120:I625/Sheet1!$X$2</f>
        <v>0.25</v>
      </c>
      <c r="J120">
        <f>'CA analysis'!J120:J625/Sheet1!$Y$2</f>
        <v>0.60759493670886078</v>
      </c>
      <c r="K120">
        <f>'CA analysis'!K120:K625/Sheet1!$Z$2</f>
        <v>0.80909090909090908</v>
      </c>
      <c r="L120">
        <f>'CA analysis'!L120:L625/Sheet1!$AA$2</f>
        <v>0.85318720080624844</v>
      </c>
      <c r="M120">
        <f>'CA analysis'!M120:M625/Sheet1!$AB$2</f>
        <v>0.40479325783513298</v>
      </c>
      <c r="N120">
        <f>'CA analysis'!N120:N625/Sheet1!$AC$2</f>
        <v>0.40799999999999997</v>
      </c>
    </row>
    <row r="121" spans="1:14" x14ac:dyDescent="0.25">
      <c r="A121" s="5">
        <f>'CA analysis'!A121/$P$2</f>
        <v>1.6296529401186835E-3</v>
      </c>
      <c r="B121" s="4">
        <f>'CA analysis'!B121:B626/Sheet1!$Q$2</f>
        <v>0</v>
      </c>
      <c r="C121">
        <f>'CA analysis'!C121:C626/Sheet1!$R$2</f>
        <v>0.36085075702956021</v>
      </c>
      <c r="D121">
        <f>'CA analysis'!D121:D626/Sheet1!$S$2</f>
        <v>0</v>
      </c>
      <c r="E121">
        <f>'CA analysis'!E121:E626/Sheet1!$T$2</f>
        <v>0.62801377726750862</v>
      </c>
      <c r="F121">
        <f>'CA analysis'!F121:F626/Sheet1!$U$2</f>
        <v>0.65273348519362195</v>
      </c>
      <c r="G121">
        <f>'CA analysis'!G121:G626/Sheet1!$V$2</f>
        <v>0.65200000000000002</v>
      </c>
      <c r="H121">
        <f>'CA analysis'!H121:H626/Sheet1!$W$2</f>
        <v>0.22750886451719302</v>
      </c>
      <c r="I121">
        <f>'CA analysis'!I121:I626/Sheet1!$X$2</f>
        <v>0.25</v>
      </c>
      <c r="J121">
        <f>'CA analysis'!J121:J626/Sheet1!$Y$2</f>
        <v>0.60759493670886078</v>
      </c>
      <c r="K121">
        <f>'CA analysis'!K121:K626/Sheet1!$Z$2</f>
        <v>0.80909090909090908</v>
      </c>
      <c r="L121">
        <f>'CA analysis'!L121:L626/Sheet1!$AA$2</f>
        <v>0.98639455782312935</v>
      </c>
      <c r="M121">
        <f>'CA analysis'!M121:M626/Sheet1!$AB$2</f>
        <v>0.35844087437450617</v>
      </c>
      <c r="N121">
        <f>'CA analysis'!N121:N626/Sheet1!$AC$2</f>
        <v>0.38600000000000001</v>
      </c>
    </row>
    <row r="122" spans="1:14" x14ac:dyDescent="0.25">
      <c r="A122" s="5">
        <f>'CA analysis'!A122/$P$2</f>
        <v>7.7549001978061507E-4</v>
      </c>
      <c r="B122" s="4">
        <f>'CA analysis'!B122:B627/Sheet1!$Q$2</f>
        <v>0</v>
      </c>
      <c r="C122">
        <f>'CA analysis'!C122:C627/Sheet1!$R$2</f>
        <v>0.92465753424657537</v>
      </c>
      <c r="D122">
        <f>'CA analysis'!D122:D627/Sheet1!$S$2</f>
        <v>0</v>
      </c>
      <c r="E122">
        <f>'CA analysis'!E122:E627/Sheet1!$T$2</f>
        <v>0.66704936854190577</v>
      </c>
      <c r="F122">
        <f>'CA analysis'!F122:F627/Sheet1!$U$2</f>
        <v>0.66856492027334857</v>
      </c>
      <c r="G122">
        <f>'CA analysis'!G122:G627/Sheet1!$V$2</f>
        <v>0.69700000000000006</v>
      </c>
      <c r="H122">
        <f>'CA analysis'!H122:H627/Sheet1!$W$2</f>
        <v>0.18619609136637255</v>
      </c>
      <c r="I122">
        <f>'CA analysis'!I122:I627/Sheet1!$X$2</f>
        <v>8.3333333333333329E-2</v>
      </c>
      <c r="J122">
        <f>'CA analysis'!J122:J627/Sheet1!$Y$2</f>
        <v>0.26441631504922647</v>
      </c>
      <c r="K122">
        <f>'CA analysis'!K122:K627/Sheet1!$Z$2</f>
        <v>0.86818181818181828</v>
      </c>
      <c r="L122">
        <f>'CA analysis'!L122:L627/Sheet1!$AA$2</f>
        <v>0.98047367094986138</v>
      </c>
      <c r="M122">
        <f>'CA analysis'!M122:M627/Sheet1!$AB$2</f>
        <v>0.37845667632341323</v>
      </c>
      <c r="N122">
        <f>'CA analysis'!N122:N627/Sheet1!$AC$2</f>
        <v>0.44</v>
      </c>
    </row>
    <row r="123" spans="1:14" x14ac:dyDescent="0.25">
      <c r="A123" s="5">
        <f>'CA analysis'!A123/$P$2</f>
        <v>8.0920697716238077E-4</v>
      </c>
      <c r="B123" s="4">
        <f>'CA analysis'!B123:B628/Sheet1!$Q$2</f>
        <v>0</v>
      </c>
      <c r="C123">
        <f>'CA analysis'!C123:C628/Sheet1!$R$2</f>
        <v>0.92465753424657537</v>
      </c>
      <c r="D123">
        <f>'CA analysis'!D123:D628/Sheet1!$S$2</f>
        <v>0</v>
      </c>
      <c r="E123">
        <f>'CA analysis'!E123:E628/Sheet1!$T$2</f>
        <v>0.66704936854190577</v>
      </c>
      <c r="F123">
        <f>'CA analysis'!F123:F628/Sheet1!$U$2</f>
        <v>0.68382687927107066</v>
      </c>
      <c r="G123">
        <f>'CA analysis'!G123:G628/Sheet1!$V$2</f>
        <v>0.84099999999999997</v>
      </c>
      <c r="H123">
        <f>'CA analysis'!H123:H628/Sheet1!$W$2</f>
        <v>0.18116599323822874</v>
      </c>
      <c r="I123">
        <f>'CA analysis'!I123:I628/Sheet1!$X$2</f>
        <v>8.3333333333333329E-2</v>
      </c>
      <c r="J123">
        <f>'CA analysis'!J123:J628/Sheet1!$Y$2</f>
        <v>0.26441631504922647</v>
      </c>
      <c r="K123">
        <f>'CA analysis'!K123:K628/Sheet1!$Z$2</f>
        <v>0.86818181818181828</v>
      </c>
      <c r="L123">
        <f>'CA analysis'!L123:L628/Sheet1!$AA$2</f>
        <v>0.95154950869236588</v>
      </c>
      <c r="M123">
        <f>'CA analysis'!M123:M628/Sheet1!$AB$2</f>
        <v>0.37582301817224123</v>
      </c>
      <c r="N123">
        <f>'CA analysis'!N123:N628/Sheet1!$AC$2</f>
        <v>0.40600000000000003</v>
      </c>
    </row>
    <row r="124" spans="1:14" x14ac:dyDescent="0.25">
      <c r="A124" s="5">
        <f>'CA analysis'!A124/$P$2</f>
        <v>1.045225678834742E-3</v>
      </c>
      <c r="B124" s="4">
        <f>'CA analysis'!B124:B629/Sheet1!$Q$2</f>
        <v>0</v>
      </c>
      <c r="C124">
        <f>'CA analysis'!C124:C629/Sheet1!$R$2</f>
        <v>0.92465753424657537</v>
      </c>
      <c r="D124">
        <f>'CA analysis'!D124:D629/Sheet1!$S$2</f>
        <v>0</v>
      </c>
      <c r="E124">
        <f>'CA analysis'!E124:E629/Sheet1!$T$2</f>
        <v>0.66704936854190577</v>
      </c>
      <c r="F124">
        <f>'CA analysis'!F124:F629/Sheet1!$U$2</f>
        <v>0.67892938496583155</v>
      </c>
      <c r="G124">
        <f>'CA analysis'!G124:G629/Sheet1!$V$2</f>
        <v>0.92900000000000005</v>
      </c>
      <c r="H124">
        <f>'CA analysis'!H124:H629/Sheet1!$W$2</f>
        <v>0.1720953244825596</v>
      </c>
      <c r="I124">
        <f>'CA analysis'!I124:I629/Sheet1!$X$2</f>
        <v>8.3333333333333329E-2</v>
      </c>
      <c r="J124">
        <f>'CA analysis'!J124:J629/Sheet1!$Y$2</f>
        <v>0.26441631504922647</v>
      </c>
      <c r="K124">
        <f>'CA analysis'!K124:K629/Sheet1!$Z$2</f>
        <v>0.86818181818181828</v>
      </c>
      <c r="L124">
        <f>'CA analysis'!L124:L629/Sheet1!$AA$2</f>
        <v>0.95260770975056686</v>
      </c>
      <c r="M124">
        <f>'CA analysis'!M124:M629/Sheet1!$AB$2</f>
        <v>0.47221490650513565</v>
      </c>
      <c r="N124">
        <f>'CA analysis'!N124:N629/Sheet1!$AC$2</f>
        <v>0.41</v>
      </c>
    </row>
    <row r="125" spans="1:14" x14ac:dyDescent="0.25">
      <c r="A125" s="5">
        <f>'CA analysis'!A125/$P$2</f>
        <v>1.6858478690882934E-3</v>
      </c>
      <c r="B125" s="4">
        <f>'CA analysis'!B125:B630/Sheet1!$Q$2</f>
        <v>0</v>
      </c>
      <c r="C125">
        <f>'CA analysis'!C125:C630/Sheet1!$R$2</f>
        <v>0.92465753424657537</v>
      </c>
      <c r="D125">
        <f>'CA analysis'!D125:D630/Sheet1!$S$2</f>
        <v>0</v>
      </c>
      <c r="E125">
        <f>'CA analysis'!E125:E630/Sheet1!$T$2</f>
        <v>0.66704936854190577</v>
      </c>
      <c r="F125">
        <f>'CA analysis'!F125:F630/Sheet1!$U$2</f>
        <v>0.66697038724373581</v>
      </c>
      <c r="G125">
        <f>'CA analysis'!G125:G630/Sheet1!$V$2</f>
        <v>0.97</v>
      </c>
      <c r="H125">
        <f>'CA analysis'!H125:H630/Sheet1!$W$2</f>
        <v>0.16030345510018965</v>
      </c>
      <c r="I125">
        <f>'CA analysis'!I125:I630/Sheet1!$X$2</f>
        <v>8.3333333333333329E-2</v>
      </c>
      <c r="J125">
        <f>'CA analysis'!J125:J630/Sheet1!$Y$2</f>
        <v>0.26441631504922647</v>
      </c>
      <c r="K125">
        <f>'CA analysis'!K125:K630/Sheet1!$Z$2</f>
        <v>0.86818181818181828</v>
      </c>
      <c r="L125">
        <f>'CA analysis'!L125:L630/Sheet1!$AA$2</f>
        <v>0.93300579491055691</v>
      </c>
      <c r="M125">
        <f>'CA analysis'!M125:M630/Sheet1!$AB$2</f>
        <v>0.66921253621279964</v>
      </c>
      <c r="N125">
        <f>'CA analysis'!N125:N630/Sheet1!$AC$2</f>
        <v>0.34600000000000003</v>
      </c>
    </row>
    <row r="126" spans="1:14" x14ac:dyDescent="0.25">
      <c r="A126" s="5">
        <f>'CA analysis'!A126/$P$2</f>
        <v>1.1014206078043519E-3</v>
      </c>
      <c r="B126" s="4">
        <f>'CA analysis'!B126:B631/Sheet1!$Q$2</f>
        <v>0</v>
      </c>
      <c r="C126">
        <f>'CA analysis'!C126:C631/Sheet1!$R$2</f>
        <v>0.92465753424657537</v>
      </c>
      <c r="D126">
        <f>'CA analysis'!D126:D631/Sheet1!$S$2</f>
        <v>0</v>
      </c>
      <c r="E126">
        <f>'CA analysis'!E126:E631/Sheet1!$T$2</f>
        <v>0.66704936854190577</v>
      </c>
      <c r="F126">
        <f>'CA analysis'!F126:F631/Sheet1!$U$2</f>
        <v>0.6695899772209567</v>
      </c>
      <c r="G126">
        <f>'CA analysis'!G126:G631/Sheet1!$V$2</f>
        <v>0.95799999999999996</v>
      </c>
      <c r="H126">
        <f>'CA analysis'!H126:H631/Sheet1!$W$2</f>
        <v>0.16541601385338497</v>
      </c>
      <c r="I126">
        <f>'CA analysis'!I126:I631/Sheet1!$X$2</f>
        <v>8.3333333333333329E-2</v>
      </c>
      <c r="J126">
        <f>'CA analysis'!J126:J631/Sheet1!$Y$2</f>
        <v>0.26441631504922647</v>
      </c>
      <c r="K126">
        <f>'CA analysis'!K126:K631/Sheet1!$Z$2</f>
        <v>0.86818181818181828</v>
      </c>
      <c r="L126">
        <f>'CA analysis'!L126:L631/Sheet1!$AA$2</f>
        <v>0.95585789871504157</v>
      </c>
      <c r="M126">
        <f>'CA analysis'!M126:M631/Sheet1!$AB$2</f>
        <v>0.46299710297603369</v>
      </c>
      <c r="N126">
        <f>'CA analysis'!N126:N631/Sheet1!$AC$2</f>
        <v>0.376</v>
      </c>
    </row>
    <row r="127" spans="1:14" x14ac:dyDescent="0.25">
      <c r="A127" s="5">
        <f>'CA analysis'!A127/$P$2</f>
        <v>1.8993885991728109E-3</v>
      </c>
      <c r="B127" s="4">
        <f>'CA analysis'!B127:B632/Sheet1!$Q$2</f>
        <v>0</v>
      </c>
      <c r="C127">
        <f>'CA analysis'!C127:C632/Sheet1!$R$2</f>
        <v>0.92465753424657537</v>
      </c>
      <c r="D127">
        <f>'CA analysis'!D127:D632/Sheet1!$S$2</f>
        <v>0</v>
      </c>
      <c r="E127">
        <f>'CA analysis'!E127:E632/Sheet1!$T$2</f>
        <v>0.66704936854190577</v>
      </c>
      <c r="F127">
        <f>'CA analysis'!F127:F632/Sheet1!$U$2</f>
        <v>0.68177676537585419</v>
      </c>
      <c r="G127">
        <f>'CA analysis'!G127:G632/Sheet1!$V$2</f>
        <v>0.88400000000000001</v>
      </c>
      <c r="H127">
        <f>'CA analysis'!H127:H632/Sheet1!$W$2</f>
        <v>0.164344025727715</v>
      </c>
      <c r="I127">
        <f>'CA analysis'!I127:I632/Sheet1!$X$2</f>
        <v>8.3333333333333329E-2</v>
      </c>
      <c r="J127">
        <f>'CA analysis'!J127:J632/Sheet1!$Y$2</f>
        <v>0.26441631504922647</v>
      </c>
      <c r="K127">
        <f>'CA analysis'!K127:K632/Sheet1!$Z$2</f>
        <v>0.86818181818181828</v>
      </c>
      <c r="L127">
        <f>'CA analysis'!L127:L632/Sheet1!$AA$2</f>
        <v>0.97006802721088436</v>
      </c>
      <c r="M127">
        <f>'CA analysis'!M127:M632/Sheet1!$AB$2</f>
        <v>0.39004477218856992</v>
      </c>
      <c r="N127">
        <f>'CA analysis'!N127:N632/Sheet1!$AC$2</f>
        <v>0.42799999999999999</v>
      </c>
    </row>
    <row r="128" spans="1:14" x14ac:dyDescent="0.25">
      <c r="A128" s="5">
        <f>'CA analysis'!A128/$P$2</f>
        <v>4.3494875022477971E-3</v>
      </c>
      <c r="B128" s="4">
        <f>'CA analysis'!B128:B633/Sheet1!$Q$2</f>
        <v>0</v>
      </c>
      <c r="C128">
        <f>'CA analysis'!C128:C633/Sheet1!$R$2</f>
        <v>0.92465753424657537</v>
      </c>
      <c r="D128">
        <f>'CA analysis'!D128:D633/Sheet1!$S$2</f>
        <v>0</v>
      </c>
      <c r="E128">
        <f>'CA analysis'!E128:E633/Sheet1!$T$2</f>
        <v>0.66704936854190577</v>
      </c>
      <c r="F128">
        <f>'CA analysis'!F128:F633/Sheet1!$U$2</f>
        <v>0.63929384965831448</v>
      </c>
      <c r="G128">
        <f>'CA analysis'!G128:G633/Sheet1!$V$2</f>
        <v>0.95599999999999996</v>
      </c>
      <c r="H128">
        <f>'CA analysis'!H128:H633/Sheet1!$W$2</f>
        <v>0.14488331821555206</v>
      </c>
      <c r="I128">
        <f>'CA analysis'!I128:I633/Sheet1!$X$2</f>
        <v>8.3333333333333329E-2</v>
      </c>
      <c r="J128">
        <f>'CA analysis'!J128:J633/Sheet1!$Y$2</f>
        <v>0.26441631504922647</v>
      </c>
      <c r="K128">
        <f>'CA analysis'!K128:K633/Sheet1!$Z$2</f>
        <v>0.86818181818181828</v>
      </c>
      <c r="L128">
        <f>'CA analysis'!L128:L633/Sheet1!$AA$2</f>
        <v>0.90524061476442441</v>
      </c>
      <c r="M128">
        <f>'CA analysis'!M128:M633/Sheet1!$AB$2</f>
        <v>0.71793521200948118</v>
      </c>
      <c r="N128">
        <f>'CA analysis'!N128:N633/Sheet1!$AC$2</f>
        <v>0.314</v>
      </c>
    </row>
    <row r="129" spans="1:14" x14ac:dyDescent="0.25">
      <c r="A129" s="5">
        <f>'CA analysis'!A129/$P$2</f>
        <v>2.9108973206257867E-3</v>
      </c>
      <c r="B129" s="4">
        <f>'CA analysis'!B129:B634/Sheet1!$Q$2</f>
        <v>0</v>
      </c>
      <c r="C129">
        <f>'CA analysis'!C129:C634/Sheet1!$R$2</f>
        <v>0.78911319394376356</v>
      </c>
      <c r="D129">
        <f>'CA analysis'!D129:D634/Sheet1!$S$2</f>
        <v>0</v>
      </c>
      <c r="E129">
        <f>'CA analysis'!E129:E634/Sheet1!$T$2</f>
        <v>0.71641791044776115</v>
      </c>
      <c r="F129">
        <f>'CA analysis'!F129:F634/Sheet1!$U$2</f>
        <v>0.64840546697038726</v>
      </c>
      <c r="G129">
        <f>'CA analysis'!G129:G634/Sheet1!$V$2</f>
        <v>0.96</v>
      </c>
      <c r="H129">
        <f>'CA analysis'!H129:H634/Sheet1!$W$2</f>
        <v>0.14743959759214975</v>
      </c>
      <c r="I129">
        <f>'CA analysis'!I129:I634/Sheet1!$X$2</f>
        <v>0.16666666666666666</v>
      </c>
      <c r="J129">
        <f>'CA analysis'!J129:J634/Sheet1!$Y$2</f>
        <v>0.61462728551336143</v>
      </c>
      <c r="K129">
        <f>'CA analysis'!K129:K634/Sheet1!$Z$2</f>
        <v>0.96363636363636362</v>
      </c>
      <c r="L129">
        <f>'CA analysis'!L129:L634/Sheet1!$AA$2</f>
        <v>0.98793146888384997</v>
      </c>
      <c r="M129">
        <f>'CA analysis'!M129:M634/Sheet1!$AB$2</f>
        <v>0.45272583618646306</v>
      </c>
      <c r="N129">
        <f>'CA analysis'!N129:N634/Sheet1!$AC$2</f>
        <v>0.32400000000000001</v>
      </c>
    </row>
    <row r="130" spans="1:14" x14ac:dyDescent="0.25">
      <c r="A130" s="5">
        <f>'CA analysis'!A130/$P$2</f>
        <v>3.6526703830246361E-3</v>
      </c>
      <c r="B130" s="4">
        <f>'CA analysis'!B130:B635/Sheet1!$Q$2</f>
        <v>0</v>
      </c>
      <c r="C130">
        <f>'CA analysis'!C130:C635/Sheet1!$R$2</f>
        <v>0.78911319394376356</v>
      </c>
      <c r="D130">
        <f>'CA analysis'!D130:D635/Sheet1!$S$2</f>
        <v>0</v>
      </c>
      <c r="E130">
        <f>'CA analysis'!E130:E635/Sheet1!$T$2</f>
        <v>0.71641791044776115</v>
      </c>
      <c r="F130">
        <f>'CA analysis'!F130:F635/Sheet1!$U$2</f>
        <v>0.73246013667425969</v>
      </c>
      <c r="G130">
        <f>'CA analysis'!G130:G635/Sheet1!$V$2</f>
        <v>0.98799999999999999</v>
      </c>
      <c r="H130">
        <f>'CA analysis'!H130:H635/Sheet1!$W$2</f>
        <v>0.14950111321843818</v>
      </c>
      <c r="I130">
        <f>'CA analysis'!I130:I635/Sheet1!$X$2</f>
        <v>0.16666666666666666</v>
      </c>
      <c r="J130">
        <f>'CA analysis'!J130:J635/Sheet1!$Y$2</f>
        <v>0.61462728551336143</v>
      </c>
      <c r="K130">
        <f>'CA analysis'!K130:K635/Sheet1!$Z$2</f>
        <v>0.96363636363636362</v>
      </c>
      <c r="L130">
        <f>'CA analysis'!L130:L635/Sheet1!$AA$2</f>
        <v>1</v>
      </c>
      <c r="M130">
        <f>'CA analysis'!M130:M635/Sheet1!$AB$2</f>
        <v>0.4053199894653674</v>
      </c>
      <c r="N130">
        <f>'CA analysis'!N130:N635/Sheet1!$AC$2</f>
        <v>0.36</v>
      </c>
    </row>
    <row r="131" spans="1:14" x14ac:dyDescent="0.25">
      <c r="A131" s="5">
        <f>'CA analysis'!A131/$P$2</f>
        <v>9.9015464844452433E-3</v>
      </c>
      <c r="B131" s="4">
        <f>'CA analysis'!B131:B636/Sheet1!$Q$2</f>
        <v>0</v>
      </c>
      <c r="C131">
        <f>'CA analysis'!C131:C636/Sheet1!$R$2</f>
        <v>0.78911319394376356</v>
      </c>
      <c r="D131">
        <f>'CA analysis'!D131:D636/Sheet1!$S$2</f>
        <v>0</v>
      </c>
      <c r="E131">
        <f>'CA analysis'!E131:E636/Sheet1!$T$2</f>
        <v>0.71641791044776115</v>
      </c>
      <c r="F131">
        <f>'CA analysis'!F131:F636/Sheet1!$U$2</f>
        <v>0.64202733485193619</v>
      </c>
      <c r="G131">
        <f>'CA analysis'!G131:G636/Sheet1!$V$2</f>
        <v>0.94700000000000006</v>
      </c>
      <c r="H131">
        <f>'CA analysis'!H131:H636/Sheet1!$W$2</f>
        <v>0.16327203760204501</v>
      </c>
      <c r="I131">
        <f>'CA analysis'!I131:I636/Sheet1!$X$2</f>
        <v>0.16666666666666666</v>
      </c>
      <c r="J131">
        <f>'CA analysis'!J131:J636/Sheet1!$Y$2</f>
        <v>0.61462728551336143</v>
      </c>
      <c r="K131">
        <f>'CA analysis'!K131:K636/Sheet1!$Z$2</f>
        <v>0.96363636363636362</v>
      </c>
      <c r="L131">
        <f>'CA analysis'!L131:L636/Sheet1!$AA$2</f>
        <v>1</v>
      </c>
      <c r="M131">
        <f>'CA analysis'!M131:M636/Sheet1!$AB$2</f>
        <v>0.48301290492494076</v>
      </c>
      <c r="N131">
        <f>'CA analysis'!N131:N636/Sheet1!$AC$2</f>
        <v>0.28600000000000003</v>
      </c>
    </row>
    <row r="132" spans="1:14" x14ac:dyDescent="0.25">
      <c r="A132" s="5">
        <f>'CA analysis'!A132/$P$2</f>
        <v>3.8212551699334657E-3</v>
      </c>
      <c r="B132" s="4">
        <f>'CA analysis'!B132:B637/Sheet1!$Q$2</f>
        <v>0</v>
      </c>
      <c r="C132">
        <f>'CA analysis'!C132:C637/Sheet1!$R$2</f>
        <v>0.78911319394376356</v>
      </c>
      <c r="D132">
        <f>'CA analysis'!D132:D637/Sheet1!$S$2</f>
        <v>0</v>
      </c>
      <c r="E132">
        <f>'CA analysis'!E132:E637/Sheet1!$T$2</f>
        <v>0.71641791044776115</v>
      </c>
      <c r="F132">
        <f>'CA analysis'!F132:F637/Sheet1!$U$2</f>
        <v>0.7355353075170844</v>
      </c>
      <c r="G132">
        <f>'CA analysis'!G132:G637/Sheet1!$V$2</f>
        <v>0.9890000000000001</v>
      </c>
      <c r="H132">
        <f>'CA analysis'!H132:H637/Sheet1!$W$2</f>
        <v>0.17465160385915723</v>
      </c>
      <c r="I132">
        <f>'CA analysis'!I132:I637/Sheet1!$X$2</f>
        <v>0.16666666666666666</v>
      </c>
      <c r="J132">
        <f>'CA analysis'!J132:J637/Sheet1!$Y$2</f>
        <v>0.61462728551336143</v>
      </c>
      <c r="K132">
        <f>'CA analysis'!K132:K637/Sheet1!$Z$2</f>
        <v>0.96363636363636362</v>
      </c>
      <c r="L132">
        <f>'CA analysis'!L132:L637/Sheet1!$AA$2</f>
        <v>0.9953136810279668</v>
      </c>
      <c r="M132">
        <f>'CA analysis'!M132:M637/Sheet1!$AB$2</f>
        <v>0.33184092704766921</v>
      </c>
      <c r="N132">
        <f>'CA analysis'!N132:N637/Sheet1!$AC$2</f>
        <v>0.38400000000000001</v>
      </c>
    </row>
    <row r="133" spans="1:14" x14ac:dyDescent="0.25">
      <c r="A133" s="5">
        <f>'CA analysis'!A133/$P$2</f>
        <v>1.3408110052148895E-2</v>
      </c>
      <c r="B133" s="4">
        <f>'CA analysis'!B133:B638/Sheet1!$Q$2</f>
        <v>0</v>
      </c>
      <c r="C133">
        <f>'CA analysis'!C133:C638/Sheet1!$R$2</f>
        <v>0.78911319394376356</v>
      </c>
      <c r="D133">
        <f>'CA analysis'!D133:D638/Sheet1!$S$2</f>
        <v>0</v>
      </c>
      <c r="E133">
        <f>'CA analysis'!E133:E638/Sheet1!$T$2</f>
        <v>0.71641791044776115</v>
      </c>
      <c r="F133">
        <f>'CA analysis'!F133:F638/Sheet1!$U$2</f>
        <v>0.72050113895216406</v>
      </c>
      <c r="G133">
        <f>'CA analysis'!G133:G638/Sheet1!$V$2</f>
        <v>0.97699999999999998</v>
      </c>
      <c r="H133">
        <f>'CA analysis'!H133:H638/Sheet1!$W$2</f>
        <v>0.18726807949204252</v>
      </c>
      <c r="I133">
        <f>'CA analysis'!I133:I638/Sheet1!$X$2</f>
        <v>0.16666666666666666</v>
      </c>
      <c r="J133">
        <f>'CA analysis'!J133:J638/Sheet1!$Y$2</f>
        <v>0.61462728551336143</v>
      </c>
      <c r="K133">
        <f>'CA analysis'!K133:K638/Sheet1!$Z$2</f>
        <v>0.96363636363636362</v>
      </c>
      <c r="L133">
        <f>'CA analysis'!L133:L638/Sheet1!$AA$2</f>
        <v>1</v>
      </c>
      <c r="M133">
        <f>'CA analysis'!M133:M638/Sheet1!$AB$2</f>
        <v>0.32288648933368447</v>
      </c>
      <c r="N133">
        <f>'CA analysis'!N133:N638/Sheet1!$AC$2</f>
        <v>0.39200000000000002</v>
      </c>
    </row>
    <row r="134" spans="1:14" x14ac:dyDescent="0.25">
      <c r="A134" s="5">
        <f>'CA analysis'!A134/$P$2</f>
        <v>6.6310016184139538E-3</v>
      </c>
      <c r="B134" s="4">
        <f>'CA analysis'!B134:B639/Sheet1!$Q$2</f>
        <v>0</v>
      </c>
      <c r="C134">
        <f>'CA analysis'!C134:C639/Sheet1!$R$2</f>
        <v>0.78911319394376356</v>
      </c>
      <c r="D134">
        <f>'CA analysis'!D134:D639/Sheet1!$S$2</f>
        <v>0</v>
      </c>
      <c r="E134">
        <f>'CA analysis'!E134:E639/Sheet1!$T$2</f>
        <v>0.71641791044776115</v>
      </c>
      <c r="F134">
        <f>'CA analysis'!F134:F639/Sheet1!$U$2</f>
        <v>0.72574031890660595</v>
      </c>
      <c r="G134">
        <f>'CA analysis'!G134:G639/Sheet1!$V$2</f>
        <v>0.97900000000000009</v>
      </c>
      <c r="H134">
        <f>'CA analysis'!H134:H639/Sheet1!$W$2</f>
        <v>0.19188587449492867</v>
      </c>
      <c r="I134">
        <f>'CA analysis'!I134:I639/Sheet1!$X$2</f>
        <v>0.16666666666666666</v>
      </c>
      <c r="J134">
        <f>'CA analysis'!J134:J639/Sheet1!$Y$2</f>
        <v>0.61462728551336143</v>
      </c>
      <c r="K134">
        <f>'CA analysis'!K134:K639/Sheet1!$Z$2</f>
        <v>0.96363636363636362</v>
      </c>
      <c r="L134">
        <f>'CA analysis'!L134:L639/Sheet1!$AA$2</f>
        <v>0.97193247669438154</v>
      </c>
      <c r="M134">
        <f>'CA analysis'!M134:M639/Sheet1!$AB$2</f>
        <v>0.29286278641032393</v>
      </c>
      <c r="N134">
        <f>'CA analysis'!N134:N639/Sheet1!$AC$2</f>
        <v>0.46</v>
      </c>
    </row>
    <row r="135" spans="1:14" x14ac:dyDescent="0.25">
      <c r="A135" s="5">
        <f>'CA analysis'!A135/$P$2</f>
        <v>3.708865311994246E-3</v>
      </c>
      <c r="B135" s="4">
        <f>'CA analysis'!B135:B640/Sheet1!$Q$2</f>
        <v>0</v>
      </c>
      <c r="C135">
        <f>'CA analysis'!C135:C640/Sheet1!$R$2</f>
        <v>0.78911319394376356</v>
      </c>
      <c r="D135">
        <f>'CA analysis'!D135:D640/Sheet1!$S$2</f>
        <v>0</v>
      </c>
      <c r="E135">
        <f>'CA analysis'!E135:E640/Sheet1!$T$2</f>
        <v>0.71641791044776115</v>
      </c>
      <c r="F135">
        <f>'CA analysis'!F135:F640/Sheet1!$U$2</f>
        <v>0.66309794988610482</v>
      </c>
      <c r="G135">
        <f>'CA analysis'!G135:G640/Sheet1!$V$2</f>
        <v>0.95400000000000007</v>
      </c>
      <c r="H135">
        <f>'CA analysis'!H135:H640/Sheet1!$W$2</f>
        <v>0.20367774387729859</v>
      </c>
      <c r="I135">
        <f>'CA analysis'!I135:I640/Sheet1!$X$2</f>
        <v>0.16666666666666666</v>
      </c>
      <c r="J135">
        <f>'CA analysis'!J135:J640/Sheet1!$Y$2</f>
        <v>0.61462728551336143</v>
      </c>
      <c r="K135">
        <f>'CA analysis'!K135:K640/Sheet1!$Z$2</f>
        <v>0.96363636363636362</v>
      </c>
      <c r="L135">
        <f>'CA analysis'!L135:L640/Sheet1!$AA$2</f>
        <v>0.97931468883849837</v>
      </c>
      <c r="M135">
        <f>'CA analysis'!M135:M640/Sheet1!$AB$2</f>
        <v>0.39583882012114829</v>
      </c>
      <c r="N135">
        <f>'CA analysis'!N135:N640/Sheet1!$AC$2</f>
        <v>0.36799999999999999</v>
      </c>
    </row>
    <row r="136" spans="1:14" x14ac:dyDescent="0.25">
      <c r="A136" s="5">
        <f>'CA analysis'!A136/$P$2</f>
        <v>1.0969250134867829E-2</v>
      </c>
      <c r="B136" s="4">
        <f>'CA analysis'!B136:B641/Sheet1!$Q$2</f>
        <v>0</v>
      </c>
      <c r="C136">
        <f>'CA analysis'!C136:C641/Sheet1!$R$2</f>
        <v>0.78911319394376356</v>
      </c>
      <c r="D136">
        <f>'CA analysis'!D136:D641/Sheet1!$S$2</f>
        <v>0</v>
      </c>
      <c r="E136">
        <f>'CA analysis'!E136:E641/Sheet1!$T$2</f>
        <v>0.71641791044776115</v>
      </c>
      <c r="F136">
        <f>'CA analysis'!F136:F641/Sheet1!$U$2</f>
        <v>0.65569476082004552</v>
      </c>
      <c r="G136">
        <f>'CA analysis'!G136:G641/Sheet1!$V$2</f>
        <v>0.9840000000000001</v>
      </c>
      <c r="H136">
        <f>'CA analysis'!H136:H641/Sheet1!$W$2</f>
        <v>0.19345262637090788</v>
      </c>
      <c r="I136">
        <f>'CA analysis'!I136:I641/Sheet1!$X$2</f>
        <v>0.16666666666666666</v>
      </c>
      <c r="J136">
        <f>'CA analysis'!J136:J641/Sheet1!$Y$2</f>
        <v>0.61462728551336143</v>
      </c>
      <c r="K136">
        <f>'CA analysis'!K136:K641/Sheet1!$Z$2</f>
        <v>0.96363636363636362</v>
      </c>
      <c r="L136">
        <f>'CA analysis'!L136:L641/Sheet1!$AA$2</f>
        <v>0.66203073822121439</v>
      </c>
      <c r="M136">
        <f>'CA analysis'!M136:M641/Sheet1!$AB$2</f>
        <v>0.45588622596786937</v>
      </c>
      <c r="N136">
        <f>'CA analysis'!N136:N641/Sheet1!$AC$2</f>
        <v>0.312</v>
      </c>
    </row>
    <row r="137" spans="1:14" x14ac:dyDescent="0.25">
      <c r="A137" s="5">
        <f>'CA analysis'!A137/$P$2</f>
        <v>6.2713540730084524E-3</v>
      </c>
      <c r="B137" s="4">
        <f>'CA analysis'!B137:B642/Sheet1!$Q$2</f>
        <v>0</v>
      </c>
      <c r="C137">
        <f>'CA analysis'!C137:C642/Sheet1!$R$2</f>
        <v>0.78911319394376356</v>
      </c>
      <c r="D137">
        <f>'CA analysis'!D137:D642/Sheet1!$S$2</f>
        <v>0</v>
      </c>
      <c r="E137">
        <f>'CA analysis'!E137:E642/Sheet1!$T$2</f>
        <v>0.71641791044776115</v>
      </c>
      <c r="F137">
        <f>'CA analysis'!F137:F642/Sheet1!$U$2</f>
        <v>0.72152619589977229</v>
      </c>
      <c r="G137">
        <f>'CA analysis'!G137:G642/Sheet1!$V$2</f>
        <v>0.98199999999999998</v>
      </c>
      <c r="H137">
        <f>'CA analysis'!H137:H642/Sheet1!$W$2</f>
        <v>0.1740743794837965</v>
      </c>
      <c r="I137">
        <f>'CA analysis'!I137:I642/Sheet1!$X$2</f>
        <v>0.16666666666666666</v>
      </c>
      <c r="J137">
        <f>'CA analysis'!J137:J642/Sheet1!$Y$2</f>
        <v>0.61462728551336143</v>
      </c>
      <c r="K137">
        <f>'CA analysis'!K137:K642/Sheet1!$Z$2</f>
        <v>0.96363636363636362</v>
      </c>
      <c r="L137">
        <f>'CA analysis'!L137:L642/Sheet1!$AA$2</f>
        <v>0.99438145628621832</v>
      </c>
      <c r="M137">
        <f>'CA analysis'!M137:M642/Sheet1!$AB$2</f>
        <v>0.44666842243876748</v>
      </c>
      <c r="N137">
        <f>'CA analysis'!N137:N642/Sheet1!$AC$2</f>
        <v>0.36200000000000004</v>
      </c>
    </row>
    <row r="138" spans="1:14" x14ac:dyDescent="0.25">
      <c r="A138" s="5">
        <f>'CA analysis'!A138/$P$2</f>
        <v>3.6301924114367922E-3</v>
      </c>
      <c r="B138" s="4">
        <f>'CA analysis'!B138:B643/Sheet1!$Q$2</f>
        <v>0</v>
      </c>
      <c r="C138">
        <f>'CA analysis'!C138:C643/Sheet1!$R$2</f>
        <v>0.78911319394376356</v>
      </c>
      <c r="D138">
        <f>'CA analysis'!D138:D643/Sheet1!$S$2</f>
        <v>0</v>
      </c>
      <c r="E138">
        <f>'CA analysis'!E138:E643/Sheet1!$T$2</f>
        <v>0.71641791044776115</v>
      </c>
      <c r="F138">
        <f>'CA analysis'!F138:F643/Sheet1!$U$2</f>
        <v>0.67676537585421415</v>
      </c>
      <c r="G138">
        <f>'CA analysis'!G138:G643/Sheet1!$V$2</f>
        <v>0.93500000000000005</v>
      </c>
      <c r="H138">
        <f>'CA analysis'!H138:H643/Sheet1!$W$2</f>
        <v>0.16220004947637504</v>
      </c>
      <c r="I138">
        <f>'CA analysis'!I138:I643/Sheet1!$X$2</f>
        <v>0.16666666666666666</v>
      </c>
      <c r="J138">
        <f>'CA analysis'!J138:J643/Sheet1!$Y$2</f>
        <v>0.61462728551336143</v>
      </c>
      <c r="K138">
        <f>'CA analysis'!K138:K643/Sheet1!$Z$2</f>
        <v>0.96363636363636362</v>
      </c>
      <c r="L138">
        <f>'CA analysis'!L138:L643/Sheet1!$AA$2</f>
        <v>0.95301083396321495</v>
      </c>
      <c r="M138">
        <f>'CA analysis'!M138:M643/Sheet1!$AB$2</f>
        <v>0.44508822754806426</v>
      </c>
      <c r="N138">
        <f>'CA analysis'!N138:N643/Sheet1!$AC$2</f>
        <v>0.34799999999999998</v>
      </c>
    </row>
    <row r="139" spans="1:14" x14ac:dyDescent="0.25">
      <c r="A139" s="5">
        <f>'CA analysis'!A139/$P$2</f>
        <v>3.9561229994605285E-3</v>
      </c>
      <c r="B139" s="4">
        <f>'CA analysis'!B139:B644/Sheet1!$Q$2</f>
        <v>0</v>
      </c>
      <c r="C139">
        <f>'CA analysis'!C139:C644/Sheet1!$R$2</f>
        <v>0.78911319394376356</v>
      </c>
      <c r="D139">
        <f>'CA analysis'!D139:D644/Sheet1!$S$2</f>
        <v>0</v>
      </c>
      <c r="E139">
        <f>'CA analysis'!E139:E644/Sheet1!$T$2</f>
        <v>0.71641791044776115</v>
      </c>
      <c r="F139">
        <f>'CA analysis'!F139:F644/Sheet1!$U$2</f>
        <v>0.73507972665148069</v>
      </c>
      <c r="G139">
        <f>'CA analysis'!G139:G644/Sheet1!$V$2</f>
        <v>0.9840000000000001</v>
      </c>
      <c r="H139">
        <f>'CA analysis'!H139:H644/Sheet1!$W$2</f>
        <v>0.15255215634534511</v>
      </c>
      <c r="I139">
        <f>'CA analysis'!I139:I644/Sheet1!$X$2</f>
        <v>0.16666666666666666</v>
      </c>
      <c r="J139">
        <f>'CA analysis'!J139:J644/Sheet1!$Y$2</f>
        <v>0.61462728551336143</v>
      </c>
      <c r="K139">
        <f>'CA analysis'!K139:K644/Sheet1!$Z$2</f>
        <v>0.96363636363636362</v>
      </c>
      <c r="L139">
        <f>'CA analysis'!L139:L644/Sheet1!$AA$2</f>
        <v>0.99289493575207866</v>
      </c>
      <c r="M139">
        <f>'CA analysis'!M139:M644/Sheet1!$AB$2</f>
        <v>0.3842507242559916</v>
      </c>
      <c r="N139">
        <f>'CA analysis'!N139:N644/Sheet1!$AC$2</f>
        <v>0.34200000000000003</v>
      </c>
    </row>
    <row r="140" spans="1:14" x14ac:dyDescent="0.25">
      <c r="A140" s="5">
        <f>'CA analysis'!A140/$P$2</f>
        <v>2.809746448480489E-3</v>
      </c>
      <c r="B140" s="4">
        <f>'CA analysis'!B140:B645/Sheet1!$Q$2</f>
        <v>0</v>
      </c>
      <c r="C140">
        <f>'CA analysis'!C140:C645/Sheet1!$R$2</f>
        <v>0.78911319394376356</v>
      </c>
      <c r="D140">
        <f>'CA analysis'!D140:D645/Sheet1!$S$2</f>
        <v>0</v>
      </c>
      <c r="E140">
        <f>'CA analysis'!E140:E645/Sheet1!$T$2</f>
        <v>0.71641791044776115</v>
      </c>
      <c r="F140">
        <f>'CA analysis'!F140:F645/Sheet1!$U$2</f>
        <v>0.66708428246013673</v>
      </c>
      <c r="G140">
        <f>'CA analysis'!G140:G645/Sheet1!$V$2</f>
        <v>0.98199999999999998</v>
      </c>
      <c r="H140">
        <f>'CA analysis'!H140:H645/Sheet1!$W$2</f>
        <v>0.13762678321101673</v>
      </c>
      <c r="I140">
        <f>'CA analysis'!I140:I645/Sheet1!$X$2</f>
        <v>0.16666666666666666</v>
      </c>
      <c r="J140">
        <f>'CA analysis'!J140:J645/Sheet1!$Y$2</f>
        <v>0.61462728551336143</v>
      </c>
      <c r="K140">
        <f>'CA analysis'!K140:K645/Sheet1!$Z$2</f>
        <v>0.96363636363636362</v>
      </c>
      <c r="L140">
        <f>'CA analysis'!L140:L645/Sheet1!$AA$2</f>
        <v>0.9877551020408164</v>
      </c>
      <c r="M140">
        <f>'CA analysis'!M140:M645/Sheet1!$AB$2</f>
        <v>0.56149591782986574</v>
      </c>
      <c r="N140">
        <f>'CA analysis'!N140:N645/Sheet1!$AC$2</f>
        <v>0.26600000000000001</v>
      </c>
    </row>
    <row r="141" spans="1:14" x14ac:dyDescent="0.25">
      <c r="A141" s="5">
        <f>'CA analysis'!A141/$P$2</f>
        <v>6.1252472576874672E-3</v>
      </c>
      <c r="B141" s="4">
        <f>'CA analysis'!B141:B646/Sheet1!$Q$2</f>
        <v>0</v>
      </c>
      <c r="C141">
        <f>'CA analysis'!C141:C646/Sheet1!$R$2</f>
        <v>0.78911319394376356</v>
      </c>
      <c r="D141">
        <f>'CA analysis'!D141:D646/Sheet1!$S$2</f>
        <v>0</v>
      </c>
      <c r="E141">
        <f>'CA analysis'!E141:E646/Sheet1!$T$2</f>
        <v>0.71641791044776115</v>
      </c>
      <c r="F141">
        <f>'CA analysis'!F141:F646/Sheet1!$U$2</f>
        <v>0.70056947608200459</v>
      </c>
      <c r="G141">
        <f>'CA analysis'!G141:G646/Sheet1!$V$2</f>
        <v>0.97900000000000009</v>
      </c>
      <c r="H141">
        <f>'CA analysis'!H141:H646/Sheet1!$W$2</f>
        <v>0.13762678321101673</v>
      </c>
      <c r="I141">
        <f>'CA analysis'!I141:I646/Sheet1!$X$2</f>
        <v>0.16666666666666666</v>
      </c>
      <c r="J141">
        <f>'CA analysis'!J141:J646/Sheet1!$Y$2</f>
        <v>0.61462728551336143</v>
      </c>
      <c r="K141">
        <f>'CA analysis'!K141:K646/Sheet1!$Z$2</f>
        <v>0.96363636363636362</v>
      </c>
      <c r="L141">
        <f>'CA analysis'!L141:L646/Sheet1!$AA$2</f>
        <v>1</v>
      </c>
      <c r="M141">
        <f>'CA analysis'!M141:M646/Sheet1!$AB$2</f>
        <v>0.48617329470634713</v>
      </c>
      <c r="N141">
        <f>'CA analysis'!N141:N646/Sheet1!$AC$2</f>
        <v>0.35600000000000004</v>
      </c>
    </row>
    <row r="142" spans="1:14" x14ac:dyDescent="0.25">
      <c r="A142" s="5">
        <f>'CA analysis'!A142/$P$2</f>
        <v>3.270544866031289E-3</v>
      </c>
      <c r="B142" s="4">
        <f>'CA analysis'!B142:B647/Sheet1!$Q$2</f>
        <v>0</v>
      </c>
      <c r="C142">
        <f>'CA analysis'!C142:C647/Sheet1!$R$2</f>
        <v>0.78911319394376356</v>
      </c>
      <c r="D142">
        <f>'CA analysis'!D142:D647/Sheet1!$S$2</f>
        <v>0</v>
      </c>
      <c r="E142">
        <f>'CA analysis'!E142:E647/Sheet1!$T$2</f>
        <v>0.71641791044776115</v>
      </c>
      <c r="F142">
        <f>'CA analysis'!F142:F647/Sheet1!$U$2</f>
        <v>0.7031890660592256</v>
      </c>
      <c r="G142">
        <f>'CA analysis'!G142:G647/Sheet1!$V$2</f>
        <v>0.93599999999999994</v>
      </c>
      <c r="H142">
        <f>'CA analysis'!H142:H647/Sheet1!$W$2</f>
        <v>0.13292652758307907</v>
      </c>
      <c r="I142">
        <f>'CA analysis'!I142:I647/Sheet1!$X$2</f>
        <v>0.16666666666666666</v>
      </c>
      <c r="J142">
        <f>'CA analysis'!J142:J647/Sheet1!$Y$2</f>
        <v>0.61462728551336143</v>
      </c>
      <c r="K142">
        <f>'CA analysis'!K142:K647/Sheet1!$Z$2</f>
        <v>0.96363636363636362</v>
      </c>
      <c r="L142">
        <f>'CA analysis'!L142:L647/Sheet1!$AA$2</f>
        <v>0.97777777777777775</v>
      </c>
      <c r="M142">
        <f>'CA analysis'!M142:M647/Sheet1!$AB$2</f>
        <v>0.63629180932314988</v>
      </c>
      <c r="N142">
        <f>'CA analysis'!N142:N647/Sheet1!$AC$2</f>
        <v>0.28000000000000003</v>
      </c>
    </row>
    <row r="143" spans="1:14" x14ac:dyDescent="0.25">
      <c r="A143" s="5">
        <f>'CA analysis'!A143/$P$2</f>
        <v>1.8308307858298869E-2</v>
      </c>
      <c r="B143" s="4">
        <f>'CA analysis'!B143:B648/Sheet1!$Q$2</f>
        <v>0</v>
      </c>
      <c r="C143">
        <f>'CA analysis'!C143:C648/Sheet1!$R$2</f>
        <v>0.78911319394376356</v>
      </c>
      <c r="D143">
        <f>'CA analysis'!D143:D648/Sheet1!$S$2</f>
        <v>0</v>
      </c>
      <c r="E143">
        <f>'CA analysis'!E143:E648/Sheet1!$T$2</f>
        <v>0.71641791044776115</v>
      </c>
      <c r="F143">
        <f>'CA analysis'!F143:F648/Sheet1!$U$2</f>
        <v>0.5716400911161732</v>
      </c>
      <c r="G143">
        <f>'CA analysis'!G143:G648/Sheet1!$V$2</f>
        <v>1</v>
      </c>
      <c r="H143">
        <f>'CA analysis'!H143:H648/Sheet1!$W$2</f>
        <v>0.11866083944916302</v>
      </c>
      <c r="I143">
        <f>'CA analysis'!I143:I648/Sheet1!$X$2</f>
        <v>0.16666666666666666</v>
      </c>
      <c r="J143">
        <f>'CA analysis'!J143:J648/Sheet1!$Y$2</f>
        <v>0.61462728551336143</v>
      </c>
      <c r="K143">
        <f>'CA analysis'!K143:K648/Sheet1!$Z$2</f>
        <v>0.96363636363636362</v>
      </c>
      <c r="L143">
        <f>'CA analysis'!L143:L648/Sheet1!$AA$2</f>
        <v>1</v>
      </c>
      <c r="M143">
        <f>'CA analysis'!M143:M648/Sheet1!$AB$2</f>
        <v>0.90624176981827753</v>
      </c>
      <c r="N143">
        <f>'CA analysis'!N143:N648/Sheet1!$AC$2</f>
        <v>0.28800000000000003</v>
      </c>
    </row>
    <row r="144" spans="1:14" x14ac:dyDescent="0.25">
      <c r="A144" s="5">
        <f>'CA analysis'!A144/$P$2</f>
        <v>3.7324671821614822E-2</v>
      </c>
      <c r="B144" s="4">
        <f>'CA analysis'!B144:B649/Sheet1!$Q$2</f>
        <v>0</v>
      </c>
      <c r="C144">
        <f>'CA analysis'!C144:C649/Sheet1!$R$2</f>
        <v>0.70583994232155733</v>
      </c>
      <c r="D144">
        <f>'CA analysis'!D144:D649/Sheet1!$S$2</f>
        <v>1</v>
      </c>
      <c r="E144">
        <f>'CA analysis'!E144:E649/Sheet1!$T$2</f>
        <v>1</v>
      </c>
      <c r="F144">
        <f>'CA analysis'!F144:F649/Sheet1!$U$2</f>
        <v>0.615375854214123</v>
      </c>
      <c r="G144">
        <f>'CA analysis'!G144:G649/Sheet1!$V$2</f>
        <v>1</v>
      </c>
      <c r="H144">
        <f>'CA analysis'!H144:H649/Sheet1!$W$2</f>
        <v>0.10901294631813309</v>
      </c>
      <c r="I144">
        <f>'CA analysis'!I144:I649/Sheet1!$X$2</f>
        <v>0.20833333333333334</v>
      </c>
      <c r="J144">
        <f>'CA analysis'!J144:J649/Sheet1!$Y$2</f>
        <v>0.56680731364275672</v>
      </c>
      <c r="K144">
        <f>'CA analysis'!K144:K649/Sheet1!$Z$2</f>
        <v>0.6681818181818181</v>
      </c>
      <c r="L144">
        <f>'CA analysis'!L144:L649/Sheet1!$AA$2</f>
        <v>1</v>
      </c>
      <c r="M144">
        <f>'CA analysis'!M144:M649/Sheet1!$AB$2</f>
        <v>0.70634711614432455</v>
      </c>
      <c r="N144">
        <f>'CA analysis'!N144:N649/Sheet1!$AC$2</f>
        <v>0.26800000000000002</v>
      </c>
    </row>
    <row r="145" spans="1:14" x14ac:dyDescent="0.25">
      <c r="A145" s="5">
        <f>'CA analysis'!A145/$P$2</f>
        <v>4.6046124797698262E-2</v>
      </c>
      <c r="B145" s="4">
        <f>'CA analysis'!B145:B650/Sheet1!$Q$2</f>
        <v>0</v>
      </c>
      <c r="C145">
        <f>'CA analysis'!C145:C650/Sheet1!$R$2</f>
        <v>0.70583994232155733</v>
      </c>
      <c r="D145">
        <f>'CA analysis'!D145:D650/Sheet1!$S$2</f>
        <v>0</v>
      </c>
      <c r="E145">
        <f>'CA analysis'!E145:E650/Sheet1!$T$2</f>
        <v>1</v>
      </c>
      <c r="F145">
        <f>'CA analysis'!F145:F650/Sheet1!$U$2</f>
        <v>0.6227790432801823</v>
      </c>
      <c r="G145">
        <f>'CA analysis'!G145:G650/Sheet1!$V$2</f>
        <v>1</v>
      </c>
      <c r="H145">
        <f>'CA analysis'!H145:H650/Sheet1!$W$2</f>
        <v>0.11643440257277149</v>
      </c>
      <c r="I145">
        <f>'CA analysis'!I145:I650/Sheet1!$X$2</f>
        <v>0.20833333333333334</v>
      </c>
      <c r="J145">
        <f>'CA analysis'!J145:J650/Sheet1!$Y$2</f>
        <v>0.56680731364275672</v>
      </c>
      <c r="K145">
        <f>'CA analysis'!K145:K650/Sheet1!$Z$2</f>
        <v>0.6681818181818181</v>
      </c>
      <c r="L145">
        <f>'CA analysis'!L145:L650/Sheet1!$AA$2</f>
        <v>1</v>
      </c>
      <c r="M145">
        <f>'CA analysis'!M145:M650/Sheet1!$AB$2</f>
        <v>0.69581248353963665</v>
      </c>
      <c r="N145">
        <f>'CA analysis'!N145:N650/Sheet1!$AC$2</f>
        <v>0.312</v>
      </c>
    </row>
    <row r="146" spans="1:14" x14ac:dyDescent="0.25">
      <c r="A146" s="5">
        <f>'CA analysis'!A146/$P$2</f>
        <v>3.1244380507103039E-2</v>
      </c>
      <c r="B146" s="4">
        <f>'CA analysis'!B146:B651/Sheet1!$Q$2</f>
        <v>0</v>
      </c>
      <c r="C146">
        <f>'CA analysis'!C146:C651/Sheet1!$R$2</f>
        <v>0.70583994232155733</v>
      </c>
      <c r="D146">
        <f>'CA analysis'!D146:D651/Sheet1!$S$2</f>
        <v>0</v>
      </c>
      <c r="E146">
        <f>'CA analysis'!E146:E651/Sheet1!$T$2</f>
        <v>1</v>
      </c>
      <c r="F146">
        <f>'CA analysis'!F146:F651/Sheet1!$U$2</f>
        <v>0.55842824601366747</v>
      </c>
      <c r="G146">
        <f>'CA analysis'!G146:G651/Sheet1!$V$2</f>
        <v>0.97799999999999998</v>
      </c>
      <c r="H146">
        <f>'CA analysis'!H146:H651/Sheet1!$W$2</f>
        <v>0.11099200131937</v>
      </c>
      <c r="I146">
        <f>'CA analysis'!I146:I651/Sheet1!$X$2</f>
        <v>0.20833333333333334</v>
      </c>
      <c r="J146">
        <f>'CA analysis'!J146:J651/Sheet1!$Y$2</f>
        <v>0.56680731364275672</v>
      </c>
      <c r="K146">
        <f>'CA analysis'!K146:K651/Sheet1!$Z$2</f>
        <v>0.6681818181818181</v>
      </c>
      <c r="L146">
        <f>'CA analysis'!L146:L651/Sheet1!$AA$2</f>
        <v>1</v>
      </c>
      <c r="M146">
        <f>'CA analysis'!M146:M651/Sheet1!$AB$2</f>
        <v>0.77139847247827231</v>
      </c>
      <c r="N146">
        <f>'CA analysis'!N146:N651/Sheet1!$AC$2</f>
        <v>0.23600000000000002</v>
      </c>
    </row>
    <row r="147" spans="1:14" x14ac:dyDescent="0.25">
      <c r="A147" s="5">
        <f>'CA analysis'!A147/$P$2</f>
        <v>2.6737547203740334E-2</v>
      </c>
      <c r="B147" s="4">
        <f>'CA analysis'!B147:B652/Sheet1!$Q$2</f>
        <v>0</v>
      </c>
      <c r="C147">
        <f>'CA analysis'!C147:C652/Sheet1!$R$2</f>
        <v>0.70583994232155733</v>
      </c>
      <c r="D147">
        <f>'CA analysis'!D147:D652/Sheet1!$S$2</f>
        <v>0</v>
      </c>
      <c r="E147">
        <f>'CA analysis'!E147:E652/Sheet1!$T$2</f>
        <v>1</v>
      </c>
      <c r="F147">
        <f>'CA analysis'!F147:F652/Sheet1!$U$2</f>
        <v>0.69817767653758545</v>
      </c>
      <c r="G147">
        <f>'CA analysis'!G147:G652/Sheet1!$V$2</f>
        <v>1</v>
      </c>
      <c r="H147">
        <f>'CA analysis'!H147:H652/Sheet1!$W$2</f>
        <v>0.11701162694813226</v>
      </c>
      <c r="I147">
        <f>'CA analysis'!I147:I652/Sheet1!$X$2</f>
        <v>0.20833333333333334</v>
      </c>
      <c r="J147">
        <f>'CA analysis'!J147:J652/Sheet1!$Y$2</f>
        <v>0.56680731364275672</v>
      </c>
      <c r="K147">
        <f>'CA analysis'!K147:K652/Sheet1!$Z$2</f>
        <v>0.6681818181818181</v>
      </c>
      <c r="L147">
        <f>'CA analysis'!L147:L652/Sheet1!$AA$2</f>
        <v>0.43565129755605947</v>
      </c>
      <c r="M147">
        <f>'CA analysis'!M147:M652/Sheet1!$AB$2</f>
        <v>0.73215696602580993</v>
      </c>
      <c r="N147">
        <f>'CA analysis'!N147:N652/Sheet1!$AC$2</f>
        <v>0.27600000000000002</v>
      </c>
    </row>
    <row r="148" spans="1:14" x14ac:dyDescent="0.25">
      <c r="A148" s="5">
        <f>'CA analysis'!A148/$P$2</f>
        <v>2.4220014385901815E-2</v>
      </c>
      <c r="B148" s="4">
        <f>'CA analysis'!B148:B653/Sheet1!$Q$2</f>
        <v>0</v>
      </c>
      <c r="C148">
        <f>'CA analysis'!C148:C653/Sheet1!$R$2</f>
        <v>0.70583994232155733</v>
      </c>
      <c r="D148">
        <f>'CA analysis'!D148:D653/Sheet1!$S$2</f>
        <v>0</v>
      </c>
      <c r="E148">
        <f>'CA analysis'!E148:E653/Sheet1!$T$2</f>
        <v>1</v>
      </c>
      <c r="F148">
        <f>'CA analysis'!F148:F653/Sheet1!$U$2</f>
        <v>0.64100227790432807</v>
      </c>
      <c r="G148">
        <f>'CA analysis'!G148:G653/Sheet1!$V$2</f>
        <v>1</v>
      </c>
      <c r="H148">
        <f>'CA analysis'!H148:H653/Sheet1!$W$2</f>
        <v>0.12509276820318296</v>
      </c>
      <c r="I148">
        <f>'CA analysis'!I148:I653/Sheet1!$X$2</f>
        <v>0.20833333333333334</v>
      </c>
      <c r="J148">
        <f>'CA analysis'!J148:J653/Sheet1!$Y$2</f>
        <v>0.56680731364275672</v>
      </c>
      <c r="K148">
        <f>'CA analysis'!K148:K653/Sheet1!$Z$2</f>
        <v>0.6681818181818181</v>
      </c>
      <c r="L148">
        <f>'CA analysis'!L148:L653/Sheet1!$AA$2</f>
        <v>0.42648022171831701</v>
      </c>
      <c r="M148">
        <f>'CA analysis'!M148:M653/Sheet1!$AB$2</f>
        <v>0.43850408217013431</v>
      </c>
      <c r="N148">
        <f>'CA analysis'!N148:N653/Sheet1!$AC$2</f>
        <v>0.312</v>
      </c>
    </row>
    <row r="149" spans="1:14" x14ac:dyDescent="0.25">
      <c r="A149" s="5">
        <f>'CA analysis'!A149/$P$2</f>
        <v>2.6625157345801117E-2</v>
      </c>
      <c r="B149" s="4">
        <f>'CA analysis'!B149:B654/Sheet1!$Q$2</f>
        <v>0</v>
      </c>
      <c r="C149">
        <f>'CA analysis'!C149:C654/Sheet1!$R$2</f>
        <v>0.70583994232155733</v>
      </c>
      <c r="D149">
        <f>'CA analysis'!D149:D654/Sheet1!$S$2</f>
        <v>0</v>
      </c>
      <c r="E149">
        <f>'CA analysis'!E149:E654/Sheet1!$T$2</f>
        <v>1</v>
      </c>
      <c r="F149">
        <f>'CA analysis'!F149:F654/Sheet1!$U$2</f>
        <v>0.56104783599088848</v>
      </c>
      <c r="G149">
        <f>'CA analysis'!G149:G654/Sheet1!$V$2</f>
        <v>0.95700000000000007</v>
      </c>
      <c r="H149">
        <f>'CA analysis'!H149:H654/Sheet1!$W$2</f>
        <v>0.12047497320029686</v>
      </c>
      <c r="I149">
        <f>'CA analysis'!I149:I654/Sheet1!$X$2</f>
        <v>0.20833333333333334</v>
      </c>
      <c r="J149">
        <f>'CA analysis'!J149:J654/Sheet1!$Y$2</f>
        <v>0.56680731364275672</v>
      </c>
      <c r="K149">
        <f>'CA analysis'!K149:K654/Sheet1!$Z$2</f>
        <v>0.6681818181818181</v>
      </c>
      <c r="L149">
        <f>'CA analysis'!L149:L654/Sheet1!$AA$2</f>
        <v>0.98692365835222984</v>
      </c>
      <c r="M149">
        <f>'CA analysis'!M149:M654/Sheet1!$AB$2</f>
        <v>0.77771925204108516</v>
      </c>
      <c r="N149">
        <f>'CA analysis'!N149:N654/Sheet1!$AC$2</f>
        <v>0.29199999999999998</v>
      </c>
    </row>
    <row r="150" spans="1:14" x14ac:dyDescent="0.25">
      <c r="A150" s="5">
        <f>'CA analysis'!A150/$P$2</f>
        <v>2.6198075885632079E-2</v>
      </c>
      <c r="B150" s="4">
        <f>'CA analysis'!B150:B655/Sheet1!$Q$2</f>
        <v>0</v>
      </c>
      <c r="C150">
        <f>'CA analysis'!C150:C655/Sheet1!$R$2</f>
        <v>0.70583994232155733</v>
      </c>
      <c r="D150">
        <f>'CA analysis'!D150:D655/Sheet1!$S$2</f>
        <v>0</v>
      </c>
      <c r="E150">
        <f>'CA analysis'!E150:E655/Sheet1!$T$2</f>
        <v>1</v>
      </c>
      <c r="F150">
        <f>'CA analysis'!F150:F655/Sheet1!$U$2</f>
        <v>0.59066059225512535</v>
      </c>
      <c r="G150">
        <f>'CA analysis'!G150:G655/Sheet1!$V$2</f>
        <v>0.93799999999999994</v>
      </c>
      <c r="H150">
        <f>'CA analysis'!H150:H655/Sheet1!$W$2</f>
        <v>0.12616475632885296</v>
      </c>
      <c r="I150">
        <f>'CA analysis'!I150:I655/Sheet1!$X$2</f>
        <v>0.20833333333333334</v>
      </c>
      <c r="J150">
        <f>'CA analysis'!J150:J655/Sheet1!$Y$2</f>
        <v>0.56680731364275672</v>
      </c>
      <c r="K150">
        <f>'CA analysis'!K150:K655/Sheet1!$Z$2</f>
        <v>0.6681818181818181</v>
      </c>
      <c r="L150">
        <f>'CA analysis'!L150:L655/Sheet1!$AA$2</f>
        <v>0.89944570420760905</v>
      </c>
      <c r="M150">
        <f>'CA analysis'!M150:M655/Sheet1!$AB$2</f>
        <v>0.74585198841190414</v>
      </c>
      <c r="N150">
        <f>'CA analysis'!N150:N655/Sheet1!$AC$2</f>
        <v>0.35600000000000004</v>
      </c>
    </row>
    <row r="151" spans="1:14" x14ac:dyDescent="0.25">
      <c r="A151" s="5">
        <f>'CA analysis'!A151/$P$2</f>
        <v>3.0727387160582629E-2</v>
      </c>
      <c r="B151" s="4">
        <f>'CA analysis'!B151:B656/Sheet1!$Q$2</f>
        <v>0</v>
      </c>
      <c r="C151">
        <f>'CA analysis'!C151:C656/Sheet1!$R$2</f>
        <v>0.70583994232155733</v>
      </c>
      <c r="D151">
        <f>'CA analysis'!D151:D656/Sheet1!$S$2</f>
        <v>0</v>
      </c>
      <c r="E151">
        <f>'CA analysis'!E151:E656/Sheet1!$T$2</f>
        <v>1</v>
      </c>
      <c r="F151">
        <f>'CA analysis'!F151:F656/Sheet1!$U$2</f>
        <v>0.63747152619589986</v>
      </c>
      <c r="G151">
        <f>'CA analysis'!G151:G656/Sheet1!$V$2</f>
        <v>0.94900000000000007</v>
      </c>
      <c r="H151">
        <f>'CA analysis'!H151:H656/Sheet1!$W$2</f>
        <v>0.12583491382864681</v>
      </c>
      <c r="I151">
        <f>'CA analysis'!I151:I656/Sheet1!$X$2</f>
        <v>0.20833333333333334</v>
      </c>
      <c r="J151">
        <f>'CA analysis'!J151:J656/Sheet1!$Y$2</f>
        <v>0.56680731364275672</v>
      </c>
      <c r="K151">
        <f>'CA analysis'!K151:K656/Sheet1!$Z$2</f>
        <v>0.6681818181818181</v>
      </c>
      <c r="L151">
        <f>'CA analysis'!L151:L656/Sheet1!$AA$2</f>
        <v>0.88649533887629139</v>
      </c>
      <c r="M151">
        <f>'CA analysis'!M151:M656/Sheet1!$AB$2</f>
        <v>0.56491967342638927</v>
      </c>
      <c r="N151">
        <f>'CA analysis'!N151:N656/Sheet1!$AC$2</f>
        <v>0.308</v>
      </c>
    </row>
    <row r="152" spans="1:14" x14ac:dyDescent="0.25">
      <c r="A152" s="5">
        <f>'CA analysis'!A152/$P$2</f>
        <v>1.8622999460528682E-2</v>
      </c>
      <c r="B152" s="4">
        <f>'CA analysis'!B152:B657/Sheet1!$Q$2</f>
        <v>0</v>
      </c>
      <c r="C152">
        <f>'CA analysis'!C152:C657/Sheet1!$R$2</f>
        <v>0.70583994232155733</v>
      </c>
      <c r="D152">
        <f>'CA analysis'!D152:D657/Sheet1!$S$2</f>
        <v>0</v>
      </c>
      <c r="E152">
        <f>'CA analysis'!E152:E657/Sheet1!$T$2</f>
        <v>1</v>
      </c>
      <c r="F152">
        <f>'CA analysis'!F152:F657/Sheet1!$U$2</f>
        <v>0.69726651480637813</v>
      </c>
      <c r="G152">
        <f>'CA analysis'!G152:G657/Sheet1!$V$2</f>
        <v>0.97299999999999998</v>
      </c>
      <c r="H152">
        <f>'CA analysis'!H152:H657/Sheet1!$W$2</f>
        <v>0.13342129133338831</v>
      </c>
      <c r="I152">
        <f>'CA analysis'!I152:I657/Sheet1!$X$2</f>
        <v>0.20833333333333334</v>
      </c>
      <c r="J152">
        <f>'CA analysis'!J152:J657/Sheet1!$Y$2</f>
        <v>0.56680731364275672</v>
      </c>
      <c r="K152">
        <f>'CA analysis'!K152:K657/Sheet1!$Z$2</f>
        <v>0.6681818181818181</v>
      </c>
      <c r="L152">
        <f>'CA analysis'!L152:L657/Sheet1!$AA$2</f>
        <v>0.93927941546989169</v>
      </c>
      <c r="M152">
        <f>'CA analysis'!M152:M657/Sheet1!$AB$2</f>
        <v>0.37134579931524886</v>
      </c>
      <c r="N152">
        <f>'CA analysis'!N152:N657/Sheet1!$AC$2</f>
        <v>0.43</v>
      </c>
    </row>
    <row r="153" spans="1:14" x14ac:dyDescent="0.25">
      <c r="A153" s="5">
        <f>'CA analysis'!A153/$P$2</f>
        <v>1.6813522747707248E-2</v>
      </c>
      <c r="B153" s="4">
        <f>'CA analysis'!B153:B658/Sheet1!$Q$2</f>
        <v>0</v>
      </c>
      <c r="C153">
        <f>'CA analysis'!C153:C658/Sheet1!$R$2</f>
        <v>0.70583994232155733</v>
      </c>
      <c r="D153">
        <f>'CA analysis'!D153:D658/Sheet1!$S$2</f>
        <v>0</v>
      </c>
      <c r="E153">
        <f>'CA analysis'!E153:E658/Sheet1!$T$2</f>
        <v>1</v>
      </c>
      <c r="F153">
        <f>'CA analysis'!F153:F658/Sheet1!$U$2</f>
        <v>0.61548974943052392</v>
      </c>
      <c r="G153">
        <f>'CA analysis'!G153:G658/Sheet1!$V$2</f>
        <v>1</v>
      </c>
      <c r="H153">
        <f>'CA analysis'!H153:H658/Sheet1!$W$2</f>
        <v>0.13127731508204832</v>
      </c>
      <c r="I153">
        <f>'CA analysis'!I153:I658/Sheet1!$X$2</f>
        <v>0.20833333333333334</v>
      </c>
      <c r="J153">
        <f>'CA analysis'!J153:J658/Sheet1!$Y$2</f>
        <v>0.56680731364275672</v>
      </c>
      <c r="K153">
        <f>'CA analysis'!K153:K658/Sheet1!$Z$2</f>
        <v>0.6681818181818181</v>
      </c>
      <c r="L153">
        <f>'CA analysis'!L153:L658/Sheet1!$AA$2</f>
        <v>0.8606701940035274</v>
      </c>
      <c r="M153">
        <f>'CA analysis'!M153:M658/Sheet1!$AB$2</f>
        <v>0.34974980247563864</v>
      </c>
      <c r="N153">
        <f>'CA analysis'!N153:N658/Sheet1!$AC$2</f>
        <v>0.39200000000000002</v>
      </c>
    </row>
    <row r="154" spans="1:14" x14ac:dyDescent="0.25">
      <c r="A154" s="5">
        <f>'CA analysis'!A154/$P$2</f>
        <v>1.2666336989750044E-2</v>
      </c>
      <c r="B154" s="4">
        <f>'CA analysis'!B154:B659/Sheet1!$Q$2</f>
        <v>0</v>
      </c>
      <c r="C154">
        <f>'CA analysis'!C154:C659/Sheet1!$R$2</f>
        <v>0.70583994232155733</v>
      </c>
      <c r="D154">
        <f>'CA analysis'!D154:D659/Sheet1!$S$2</f>
        <v>1</v>
      </c>
      <c r="E154">
        <f>'CA analysis'!E154:E659/Sheet1!$T$2</f>
        <v>1</v>
      </c>
      <c r="F154">
        <f>'CA analysis'!F154:F659/Sheet1!$U$2</f>
        <v>0.57084282460136671</v>
      </c>
      <c r="G154">
        <f>'CA analysis'!G154:G659/Sheet1!$V$2</f>
        <v>0.88</v>
      </c>
      <c r="H154">
        <f>'CA analysis'!H154:H659/Sheet1!$W$2</f>
        <v>0.13276160633297601</v>
      </c>
      <c r="I154">
        <f>'CA analysis'!I154:I659/Sheet1!$X$2</f>
        <v>0.20833333333333334</v>
      </c>
      <c r="J154">
        <f>'CA analysis'!J154:J659/Sheet1!$Y$2</f>
        <v>0.56680731364275672</v>
      </c>
      <c r="K154">
        <f>'CA analysis'!K154:K659/Sheet1!$Z$2</f>
        <v>0.6681818181818181</v>
      </c>
      <c r="L154">
        <f>'CA analysis'!L154:L659/Sheet1!$AA$2</f>
        <v>0.86490299823633154</v>
      </c>
      <c r="M154">
        <f>'CA analysis'!M154:M659/Sheet1!$AB$2</f>
        <v>0.31919936792204373</v>
      </c>
      <c r="N154">
        <f>'CA analysis'!N154:N659/Sheet1!$AC$2</f>
        <v>0.30599999999999999</v>
      </c>
    </row>
    <row r="155" spans="1:14" x14ac:dyDescent="0.25">
      <c r="A155" s="5">
        <f>'CA analysis'!A155/$P$2</f>
        <v>2.4152580471138285E-2</v>
      </c>
      <c r="B155" s="4">
        <f>'CA analysis'!B155:B660/Sheet1!$Q$2</f>
        <v>0</v>
      </c>
      <c r="C155">
        <f>'CA analysis'!C155:C660/Sheet1!$R$2</f>
        <v>0.70583994232155733</v>
      </c>
      <c r="D155">
        <f>'CA analysis'!D155:D660/Sheet1!$S$2</f>
        <v>0</v>
      </c>
      <c r="E155">
        <f>'CA analysis'!E155:E660/Sheet1!$T$2</f>
        <v>1</v>
      </c>
      <c r="F155">
        <f>'CA analysis'!F155:F660/Sheet1!$U$2</f>
        <v>0.65022779043280188</v>
      </c>
      <c r="G155">
        <f>'CA analysis'!G155:G660/Sheet1!$V$2</f>
        <v>0.98499999999999999</v>
      </c>
      <c r="H155">
        <f>'CA analysis'!H155:H660/Sheet1!$W$2</f>
        <v>0.13383359445864598</v>
      </c>
      <c r="I155">
        <f>'CA analysis'!I155:I660/Sheet1!$X$2</f>
        <v>0.20833333333333334</v>
      </c>
      <c r="J155">
        <f>'CA analysis'!J155:J660/Sheet1!$Y$2</f>
        <v>0.56680731364275672</v>
      </c>
      <c r="K155">
        <f>'CA analysis'!K155:K660/Sheet1!$Z$2</f>
        <v>0.6681818181818181</v>
      </c>
      <c r="L155">
        <f>'CA analysis'!L155:L660/Sheet1!$AA$2</f>
        <v>0.65998992189468386</v>
      </c>
      <c r="M155">
        <f>'CA analysis'!M155:M660/Sheet1!$AB$2</f>
        <v>0.4158546220700553</v>
      </c>
      <c r="N155">
        <f>'CA analysis'!N155:N660/Sheet1!$AC$2</f>
        <v>0.38799999999999996</v>
      </c>
    </row>
    <row r="156" spans="1:14" x14ac:dyDescent="0.25">
      <c r="A156" s="5">
        <f>'CA analysis'!A156/$P$2</f>
        <v>1.5891925912605645E-2</v>
      </c>
      <c r="B156" s="4">
        <f>'CA analysis'!B156:B661/Sheet1!$Q$2</f>
        <v>0</v>
      </c>
      <c r="C156">
        <f>'CA analysis'!C156:C661/Sheet1!$R$2</f>
        <v>0.70583994232155733</v>
      </c>
      <c r="D156">
        <f>'CA analysis'!D156:D661/Sheet1!$S$2</f>
        <v>1</v>
      </c>
      <c r="E156">
        <f>'CA analysis'!E156:E661/Sheet1!$T$2</f>
        <v>1</v>
      </c>
      <c r="F156">
        <f>'CA analysis'!F156:F661/Sheet1!$U$2</f>
        <v>0.69806378132118452</v>
      </c>
      <c r="G156">
        <f>'CA analysis'!G156:G661/Sheet1!$V$2</f>
        <v>0.96</v>
      </c>
      <c r="H156">
        <f>'CA analysis'!H156:H661/Sheet1!$W$2</f>
        <v>0.14422363321513978</v>
      </c>
      <c r="I156">
        <f>'CA analysis'!I156:I661/Sheet1!$X$2</f>
        <v>0.20833333333333334</v>
      </c>
      <c r="J156">
        <f>'CA analysis'!J156:J661/Sheet1!$Y$2</f>
        <v>0.56680731364275672</v>
      </c>
      <c r="K156">
        <f>'CA analysis'!K156:K661/Sheet1!$Z$2</f>
        <v>0.6681818181818181</v>
      </c>
      <c r="L156">
        <f>'CA analysis'!L156:L661/Sheet1!$AA$2</f>
        <v>0.80881834215167547</v>
      </c>
      <c r="M156">
        <f>'CA analysis'!M156:M661/Sheet1!$AB$2</f>
        <v>0.39820911245720303</v>
      </c>
      <c r="N156">
        <f>'CA analysis'!N156:N661/Sheet1!$AC$2</f>
        <v>0.34</v>
      </c>
    </row>
    <row r="157" spans="1:14" x14ac:dyDescent="0.25">
      <c r="A157" s="5">
        <f>'CA analysis'!A157/$P$2</f>
        <v>3.9729814781514119E-2</v>
      </c>
      <c r="B157" s="4">
        <f>'CA analysis'!B157:B662/Sheet1!$Q$2</f>
        <v>0</v>
      </c>
      <c r="C157">
        <f>'CA analysis'!C157:C662/Sheet1!$R$2</f>
        <v>0.70583994232155733</v>
      </c>
      <c r="D157">
        <f>'CA analysis'!D157:D662/Sheet1!$S$2</f>
        <v>1</v>
      </c>
      <c r="E157">
        <f>'CA analysis'!E157:E662/Sheet1!$T$2</f>
        <v>1</v>
      </c>
      <c r="F157">
        <f>'CA analysis'!F157:F662/Sheet1!$U$2</f>
        <v>0.70068337129840552</v>
      </c>
      <c r="G157">
        <f>'CA analysis'!G157:G662/Sheet1!$V$2</f>
        <v>0.82599999999999996</v>
      </c>
      <c r="H157">
        <f>'CA analysis'!H157:H662/Sheet1!$W$2</f>
        <v>0.14389379071493363</v>
      </c>
      <c r="I157">
        <f>'CA analysis'!I157:I662/Sheet1!$X$2</f>
        <v>0.20833333333333334</v>
      </c>
      <c r="J157">
        <f>'CA analysis'!J157:J662/Sheet1!$Y$2</f>
        <v>0.56680731364275672</v>
      </c>
      <c r="K157">
        <f>'CA analysis'!K157:K662/Sheet1!$Z$2</f>
        <v>0.6681818181818181</v>
      </c>
      <c r="L157">
        <f>'CA analysis'!L157:L662/Sheet1!$AA$2</f>
        <v>0.22174351221970273</v>
      </c>
      <c r="M157">
        <f>'CA analysis'!M157:M662/Sheet1!$AB$2</f>
        <v>0.39557545430603108</v>
      </c>
      <c r="N157">
        <f>'CA analysis'!N157:N662/Sheet1!$AC$2</f>
        <v>0.312</v>
      </c>
    </row>
    <row r="158" spans="1:14" x14ac:dyDescent="0.25">
      <c r="A158" s="5">
        <f>'CA analysis'!A158/$P$2</f>
        <v>2.750179823772703E-2</v>
      </c>
      <c r="B158" s="4">
        <f>'CA analysis'!B158:B663/Sheet1!$Q$2</f>
        <v>0</v>
      </c>
      <c r="C158">
        <f>'CA analysis'!C158:C663/Sheet1!$R$2</f>
        <v>0.70583994232155733</v>
      </c>
      <c r="D158">
        <f>'CA analysis'!D158:D663/Sheet1!$S$2</f>
        <v>0</v>
      </c>
      <c r="E158">
        <f>'CA analysis'!E158:E663/Sheet1!$T$2</f>
        <v>1</v>
      </c>
      <c r="F158">
        <f>'CA analysis'!F158:F663/Sheet1!$U$2</f>
        <v>0.60045558086560369</v>
      </c>
      <c r="G158">
        <f>'CA analysis'!G158:G663/Sheet1!$V$2</f>
        <v>0.94</v>
      </c>
      <c r="H158">
        <f>'CA analysis'!H158:H663/Sheet1!$W$2</f>
        <v>0.14315164508946976</v>
      </c>
      <c r="I158">
        <f>'CA analysis'!I158:I663/Sheet1!$X$2</f>
        <v>0.20833333333333334</v>
      </c>
      <c r="J158">
        <f>'CA analysis'!J158:J663/Sheet1!$Y$2</f>
        <v>0.56680731364275672</v>
      </c>
      <c r="K158">
        <f>'CA analysis'!K158:K663/Sheet1!$Z$2</f>
        <v>0.6681818181818181</v>
      </c>
      <c r="L158">
        <f>'CA analysis'!L158:L663/Sheet1!$AA$2</f>
        <v>0.22330561854371378</v>
      </c>
      <c r="M158">
        <f>'CA analysis'!M158:M663/Sheet1!$AB$2</f>
        <v>0.42507242559915726</v>
      </c>
      <c r="N158">
        <f>'CA analysis'!N158:N663/Sheet1!$AC$2</f>
        <v>0.26200000000000001</v>
      </c>
    </row>
    <row r="159" spans="1:14" x14ac:dyDescent="0.25">
      <c r="A159" s="5">
        <f>'CA analysis'!A159/$P$2</f>
        <v>1.3756518611760474E-2</v>
      </c>
      <c r="B159" s="4">
        <f>'CA analysis'!B159:B664/Sheet1!$Q$2</f>
        <v>0</v>
      </c>
      <c r="C159">
        <f>'CA analysis'!C159:C664/Sheet1!$R$2</f>
        <v>0.70583994232155733</v>
      </c>
      <c r="D159">
        <f>'CA analysis'!D159:D664/Sheet1!$S$2</f>
        <v>0</v>
      </c>
      <c r="E159">
        <f>'CA analysis'!E159:E664/Sheet1!$T$2</f>
        <v>0.69460390355912738</v>
      </c>
      <c r="F159">
        <f>'CA analysis'!F159:F664/Sheet1!$U$2</f>
        <v>0.79077448747152623</v>
      </c>
      <c r="G159">
        <f>'CA analysis'!G159:G664/Sheet1!$V$2</f>
        <v>0.97400000000000009</v>
      </c>
      <c r="H159">
        <f>'CA analysis'!H159:H664/Sheet1!$W$2</f>
        <v>0.15477859322173662</v>
      </c>
      <c r="I159">
        <f>'CA analysis'!I159:I664/Sheet1!$X$2</f>
        <v>0.20833333333333334</v>
      </c>
      <c r="J159">
        <f>'CA analysis'!J159:J664/Sheet1!$Y$2</f>
        <v>0.56680731364275672</v>
      </c>
      <c r="K159">
        <f>'CA analysis'!K159:K664/Sheet1!$Z$2</f>
        <v>0.6681818181818181</v>
      </c>
      <c r="L159">
        <f>'CA analysis'!L159:L664/Sheet1!$AA$2</f>
        <v>0.9156714537666919</v>
      </c>
      <c r="M159">
        <f>'CA analysis'!M159:M664/Sheet1!$AB$2</f>
        <v>0.12088490913879378</v>
      </c>
      <c r="N159">
        <f>'CA analysis'!N159:N664/Sheet1!$AC$2</f>
        <v>0.82599999999999996</v>
      </c>
    </row>
    <row r="160" spans="1:14" x14ac:dyDescent="0.25">
      <c r="A160" s="5">
        <f>'CA analysis'!A160/$P$2</f>
        <v>1.5093957921237187E-2</v>
      </c>
      <c r="B160" s="4">
        <f>'CA analysis'!B160:B665/Sheet1!$Q$2</f>
        <v>0</v>
      </c>
      <c r="C160">
        <f>'CA analysis'!C160:C665/Sheet1!$R$2</f>
        <v>0.70583994232155733</v>
      </c>
      <c r="D160">
        <f>'CA analysis'!D160:D665/Sheet1!$S$2</f>
        <v>0</v>
      </c>
      <c r="E160">
        <f>'CA analysis'!E160:E665/Sheet1!$T$2</f>
        <v>0.69460390355912738</v>
      </c>
      <c r="F160">
        <f>'CA analysis'!F160:F665/Sheet1!$U$2</f>
        <v>0.69088838268792718</v>
      </c>
      <c r="G160">
        <f>'CA analysis'!G160:G665/Sheet1!$V$2</f>
        <v>1</v>
      </c>
      <c r="H160">
        <f>'CA analysis'!H160:H665/Sheet1!$W$2</f>
        <v>0.14488331821555206</v>
      </c>
      <c r="I160">
        <f>'CA analysis'!I160:I665/Sheet1!$X$2</f>
        <v>0.20833333333333334</v>
      </c>
      <c r="J160">
        <f>'CA analysis'!J160:J665/Sheet1!$Y$2</f>
        <v>0.56680731364275672</v>
      </c>
      <c r="K160">
        <f>'CA analysis'!K160:K665/Sheet1!$Z$2</f>
        <v>0.6681818181818181</v>
      </c>
      <c r="L160">
        <f>'CA analysis'!L160:L665/Sheet1!$AA$2</f>
        <v>0.89163517258755354</v>
      </c>
      <c r="M160">
        <f>'CA analysis'!M160:M665/Sheet1!$AB$2</f>
        <v>0.16934421912035819</v>
      </c>
      <c r="N160">
        <f>'CA analysis'!N160:N665/Sheet1!$AC$2</f>
        <v>0.48599999999999999</v>
      </c>
    </row>
    <row r="161" spans="1:14" x14ac:dyDescent="0.25">
      <c r="A161" s="5">
        <f>'CA analysis'!A161/$P$2</f>
        <v>1.6015554756338788E-2</v>
      </c>
      <c r="B161" s="4">
        <f>'CA analysis'!B161:B666/Sheet1!$Q$2</f>
        <v>0</v>
      </c>
      <c r="C161">
        <f>'CA analysis'!C161:C666/Sheet1!$R$2</f>
        <v>0.70583994232155733</v>
      </c>
      <c r="D161">
        <f>'CA analysis'!D161:D666/Sheet1!$S$2</f>
        <v>0</v>
      </c>
      <c r="E161">
        <f>'CA analysis'!E161:E666/Sheet1!$T$2</f>
        <v>1</v>
      </c>
      <c r="F161">
        <f>'CA analysis'!F161:F666/Sheet1!$U$2</f>
        <v>0.74145785876993164</v>
      </c>
      <c r="G161">
        <f>'CA analysis'!G161:G666/Sheet1!$V$2</f>
        <v>1</v>
      </c>
      <c r="H161">
        <f>'CA analysis'!H161:H666/Sheet1!$W$2</f>
        <v>0.14562546384101591</v>
      </c>
      <c r="I161">
        <f>'CA analysis'!I161:I666/Sheet1!$X$2</f>
        <v>0.20833333333333334</v>
      </c>
      <c r="J161">
        <f>'CA analysis'!J161:J666/Sheet1!$Y$2</f>
        <v>0.56680731364275672</v>
      </c>
      <c r="K161">
        <f>'CA analysis'!K161:K666/Sheet1!$Z$2</f>
        <v>0.6681818181818181</v>
      </c>
      <c r="L161">
        <f>'CA analysis'!L161:L666/Sheet1!$AA$2</f>
        <v>0.917888636936256</v>
      </c>
      <c r="M161">
        <f>'CA analysis'!M161:M666/Sheet1!$AB$2</f>
        <v>0.19462733737160917</v>
      </c>
      <c r="N161">
        <f>'CA analysis'!N161:N666/Sheet1!$AC$2</f>
        <v>0.46600000000000003</v>
      </c>
    </row>
    <row r="162" spans="1:14" x14ac:dyDescent="0.25">
      <c r="A162" s="5">
        <f>'CA analysis'!A162/$P$2</f>
        <v>1.430722891566265E-2</v>
      </c>
      <c r="B162" s="4">
        <f>'CA analysis'!B162:B667/Sheet1!$Q$2</f>
        <v>0</v>
      </c>
      <c r="C162">
        <f>'CA analysis'!C162:C667/Sheet1!$R$2</f>
        <v>0.70583994232155733</v>
      </c>
      <c r="D162">
        <f>'CA analysis'!D162:D667/Sheet1!$S$2</f>
        <v>1</v>
      </c>
      <c r="E162">
        <f>'CA analysis'!E162:E667/Sheet1!$T$2</f>
        <v>0.69460390355912738</v>
      </c>
      <c r="F162">
        <f>'CA analysis'!F162:F667/Sheet1!$U$2</f>
        <v>0.71184510250569477</v>
      </c>
      <c r="G162">
        <f>'CA analysis'!G162:G667/Sheet1!$V$2</f>
        <v>0.92599999999999993</v>
      </c>
      <c r="H162">
        <f>'CA analysis'!H162:H667/Sheet1!$W$2</f>
        <v>0.14826420384266512</v>
      </c>
      <c r="I162">
        <f>'CA analysis'!I162:I667/Sheet1!$X$2</f>
        <v>0.20833333333333334</v>
      </c>
      <c r="J162">
        <f>'CA analysis'!J162:J667/Sheet1!$Y$2</f>
        <v>0.56680731364275672</v>
      </c>
      <c r="K162">
        <f>'CA analysis'!K162:K667/Sheet1!$Z$2</f>
        <v>0.6681818181818181</v>
      </c>
      <c r="L162">
        <f>'CA analysis'!L162:L667/Sheet1!$AA$2</f>
        <v>0.85391786344167309</v>
      </c>
      <c r="M162">
        <f>'CA analysis'!M162:M667/Sheet1!$AB$2</f>
        <v>0.14485119831445878</v>
      </c>
      <c r="N162">
        <f>'CA analysis'!N162:N667/Sheet1!$AC$2</f>
        <v>0.54</v>
      </c>
    </row>
    <row r="163" spans="1:14" x14ac:dyDescent="0.25">
      <c r="A163" s="5">
        <f>'CA analysis'!A163/$P$2</f>
        <v>1.6442636216507822E-2</v>
      </c>
      <c r="B163" s="4">
        <f>'CA analysis'!B163:B668/Sheet1!$Q$2</f>
        <v>0</v>
      </c>
      <c r="C163">
        <f>'CA analysis'!C163:C668/Sheet1!$R$2</f>
        <v>0.70583994232155733</v>
      </c>
      <c r="D163">
        <f>'CA analysis'!D163:D668/Sheet1!$S$2</f>
        <v>0</v>
      </c>
      <c r="E163">
        <f>'CA analysis'!E163:E668/Sheet1!$T$2</f>
        <v>0.69460390355912738</v>
      </c>
      <c r="F163">
        <f>'CA analysis'!F163:F668/Sheet1!$U$2</f>
        <v>0.85296127562642376</v>
      </c>
      <c r="G163">
        <f>'CA analysis'!G163:G668/Sheet1!$V$2</f>
        <v>0.90799999999999992</v>
      </c>
      <c r="H163">
        <f>'CA analysis'!H163:H668/Sheet1!$W$2</f>
        <v>0.16252989197658119</v>
      </c>
      <c r="I163">
        <f>'CA analysis'!I163:I668/Sheet1!$X$2</f>
        <v>0.20833333333333334</v>
      </c>
      <c r="J163">
        <f>'CA analysis'!J163:J668/Sheet1!$Y$2</f>
        <v>0.56680731364275672</v>
      </c>
      <c r="K163">
        <f>'CA analysis'!K163:K668/Sheet1!$Z$2</f>
        <v>0.6681818181818181</v>
      </c>
      <c r="L163">
        <f>'CA analysis'!L163:L668/Sheet1!$AA$2</f>
        <v>0.94338624338624344</v>
      </c>
      <c r="M163">
        <f>'CA analysis'!M163:M668/Sheet1!$AB$2</f>
        <v>4.5562286015275219E-2</v>
      </c>
      <c r="N163">
        <f>'CA analysis'!N163:N668/Sheet1!$AC$2</f>
        <v>1</v>
      </c>
    </row>
    <row r="164" spans="1:14" x14ac:dyDescent="0.25">
      <c r="A164" s="5">
        <f>'CA analysis'!A164/$P$2</f>
        <v>2.0612299946052869E-2</v>
      </c>
      <c r="B164" s="4">
        <f>'CA analysis'!B164:B669/Sheet1!$Q$2</f>
        <v>0</v>
      </c>
      <c r="C164">
        <f>'CA analysis'!C164:C669/Sheet1!$R$2</f>
        <v>0.70583994232155733</v>
      </c>
      <c r="D164">
        <f>'CA analysis'!D164:D669/Sheet1!$S$2</f>
        <v>1</v>
      </c>
      <c r="E164">
        <f>'CA analysis'!E164:E669/Sheet1!$T$2</f>
        <v>0.69460390355912738</v>
      </c>
      <c r="F164">
        <f>'CA analysis'!F164:F669/Sheet1!$U$2</f>
        <v>0.88861047835990892</v>
      </c>
      <c r="G164">
        <f>'CA analysis'!G164:G669/Sheet1!$V$2</f>
        <v>0.98199999999999998</v>
      </c>
      <c r="H164">
        <f>'CA analysis'!H164:H669/Sheet1!$W$2</f>
        <v>0.16830213573018882</v>
      </c>
      <c r="I164">
        <f>'CA analysis'!I164:I669/Sheet1!$X$2</f>
        <v>0.20833333333333334</v>
      </c>
      <c r="J164">
        <f>'CA analysis'!J164:J669/Sheet1!$Y$2</f>
        <v>0.56680731364275672</v>
      </c>
      <c r="K164">
        <f>'CA analysis'!K164:K669/Sheet1!$Z$2</f>
        <v>0.6681818181818181</v>
      </c>
      <c r="L164">
        <f>'CA analysis'!L164:L669/Sheet1!$AA$2</f>
        <v>0.9816326530612246</v>
      </c>
      <c r="M164">
        <f>'CA analysis'!M164:M669/Sheet1!$AB$2</f>
        <v>5.0566236502501978E-2</v>
      </c>
      <c r="N164">
        <f>'CA analysis'!N164:N669/Sheet1!$AC$2</f>
        <v>1</v>
      </c>
    </row>
    <row r="165" spans="1:14" x14ac:dyDescent="0.25">
      <c r="A165" s="5">
        <f>'CA analysis'!A165/$P$2</f>
        <v>1.7072019420967453E-2</v>
      </c>
      <c r="B165" s="4">
        <f>'CA analysis'!B165:B670/Sheet1!$Q$2</f>
        <v>0</v>
      </c>
      <c r="C165">
        <f>'CA analysis'!C165:C670/Sheet1!$R$2</f>
        <v>0.70583994232155733</v>
      </c>
      <c r="D165">
        <f>'CA analysis'!D165:D670/Sheet1!$S$2</f>
        <v>1</v>
      </c>
      <c r="E165">
        <f>'CA analysis'!E165:E670/Sheet1!$T$2</f>
        <v>0.69460390355912738</v>
      </c>
      <c r="F165">
        <f>'CA analysis'!F165:F670/Sheet1!$U$2</f>
        <v>0.95387243735763105</v>
      </c>
      <c r="G165">
        <f>'CA analysis'!G165:G670/Sheet1!$V$2</f>
        <v>0.93900000000000006</v>
      </c>
      <c r="H165">
        <f>'CA analysis'!H165:H670/Sheet1!$W$2</f>
        <v>0.1782798713614249</v>
      </c>
      <c r="I165">
        <f>'CA analysis'!I165:I670/Sheet1!$X$2</f>
        <v>0.20833333333333334</v>
      </c>
      <c r="J165">
        <f>'CA analysis'!J165:J670/Sheet1!$Y$2</f>
        <v>0.56680731364275672</v>
      </c>
      <c r="K165">
        <f>'CA analysis'!K165:K670/Sheet1!$Z$2</f>
        <v>0.6681818181818181</v>
      </c>
      <c r="L165">
        <f>'CA analysis'!L165:L670/Sheet1!$AA$2</f>
        <v>0.97871000251952633</v>
      </c>
      <c r="M165">
        <f>'CA analysis'!M165:M670/Sheet1!$AB$2</f>
        <v>8.743745061890966E-2</v>
      </c>
      <c r="N165">
        <f>'CA analysis'!N165:N670/Sheet1!$AC$2</f>
        <v>1</v>
      </c>
    </row>
    <row r="166" spans="1:14" x14ac:dyDescent="0.25">
      <c r="A166" s="5">
        <f>'CA analysis'!A166/$P$2</f>
        <v>2.5197806149973027E-2</v>
      </c>
      <c r="B166" s="4">
        <f>'CA analysis'!B166:B671/Sheet1!$Q$2</f>
        <v>0</v>
      </c>
      <c r="C166">
        <f>'CA analysis'!C166:C671/Sheet1!$R$2</f>
        <v>0.70583994232155733</v>
      </c>
      <c r="D166">
        <f>'CA analysis'!D166:D671/Sheet1!$S$2</f>
        <v>0</v>
      </c>
      <c r="E166">
        <f>'CA analysis'!E166:E671/Sheet1!$T$2</f>
        <v>0.69460390355912738</v>
      </c>
      <c r="F166">
        <f>'CA analysis'!F166:F671/Sheet1!$U$2</f>
        <v>0.66674259681093395</v>
      </c>
      <c r="G166">
        <f>'CA analysis'!G166:G671/Sheet1!$V$2</f>
        <v>0.91799999999999993</v>
      </c>
      <c r="H166">
        <f>'CA analysis'!H166:H671/Sheet1!$W$2</f>
        <v>0.19971963387482478</v>
      </c>
      <c r="I166">
        <f>'CA analysis'!I166:I671/Sheet1!$X$2</f>
        <v>0.20833333333333334</v>
      </c>
      <c r="J166">
        <f>'CA analysis'!J166:J671/Sheet1!$Y$2</f>
        <v>0.56680731364275672</v>
      </c>
      <c r="K166">
        <f>'CA analysis'!K166:K671/Sheet1!$Z$2</f>
        <v>0.6681818181818181</v>
      </c>
      <c r="L166">
        <f>'CA analysis'!L166:L671/Sheet1!$AA$2</f>
        <v>0.99549004787100037</v>
      </c>
      <c r="M166">
        <f>'CA analysis'!M166:M671/Sheet1!$AB$2</f>
        <v>0.30655780879641825</v>
      </c>
      <c r="N166">
        <f>'CA analysis'!N166:N671/Sheet1!$AC$2</f>
        <v>0.45399999999999996</v>
      </c>
    </row>
    <row r="167" spans="1:14" x14ac:dyDescent="0.25">
      <c r="A167" s="5">
        <f>'CA analysis'!A167/$P$2</f>
        <v>3.2862794461427799E-2</v>
      </c>
      <c r="B167" s="4">
        <f>'CA analysis'!B167:B672/Sheet1!$Q$2</f>
        <v>0</v>
      </c>
      <c r="C167">
        <f>'CA analysis'!C167:C672/Sheet1!$R$2</f>
        <v>0.70583994232155733</v>
      </c>
      <c r="D167">
        <f>'CA analysis'!D167:D672/Sheet1!$S$2</f>
        <v>0</v>
      </c>
      <c r="E167">
        <f>'CA analysis'!E167:E672/Sheet1!$T$2</f>
        <v>0.69460390355912738</v>
      </c>
      <c r="F167">
        <f>'CA analysis'!F167:F672/Sheet1!$U$2</f>
        <v>0.6948747152619591</v>
      </c>
      <c r="G167">
        <f>'CA analysis'!G167:G672/Sheet1!$V$2</f>
        <v>0.93</v>
      </c>
      <c r="H167">
        <f>'CA analysis'!H167:H672/Sheet1!$W$2</f>
        <v>0.18825760699266098</v>
      </c>
      <c r="I167">
        <f>'CA analysis'!I167:I672/Sheet1!$X$2</f>
        <v>0.20833333333333334</v>
      </c>
      <c r="J167">
        <f>'CA analysis'!J167:J672/Sheet1!$Y$2</f>
        <v>0.56680731364275672</v>
      </c>
      <c r="K167">
        <f>'CA analysis'!K167:K672/Sheet1!$Z$2</f>
        <v>0.6681818181818181</v>
      </c>
      <c r="L167">
        <f>'CA analysis'!L167:L672/Sheet1!$AA$2</f>
        <v>0.60508944318468127</v>
      </c>
      <c r="M167">
        <f>'CA analysis'!M167:M672/Sheet1!$AB$2</f>
        <v>0.25836186462997107</v>
      </c>
      <c r="N167">
        <f>'CA analysis'!N167:N672/Sheet1!$AC$2</f>
        <v>0.5</v>
      </c>
    </row>
    <row r="168" spans="1:14" x14ac:dyDescent="0.25">
      <c r="A168" s="5">
        <f>'CA analysis'!A168/$P$2</f>
        <v>2.2590361445783129E-2</v>
      </c>
      <c r="B168" s="4">
        <f>'CA analysis'!B168:B673/Sheet1!$Q$2</f>
        <v>0</v>
      </c>
      <c r="C168">
        <f>'CA analysis'!C168:C673/Sheet1!$R$2</f>
        <v>0.70583994232155733</v>
      </c>
      <c r="D168">
        <f>'CA analysis'!D168:D673/Sheet1!$S$2</f>
        <v>0</v>
      </c>
      <c r="E168">
        <f>'CA analysis'!E168:E673/Sheet1!$T$2</f>
        <v>0.69460390355912738</v>
      </c>
      <c r="F168">
        <f>'CA analysis'!F168:F673/Sheet1!$U$2</f>
        <v>0.90307517084282474</v>
      </c>
      <c r="G168">
        <f>'CA analysis'!G168:G673/Sheet1!$V$2</f>
        <v>0.96200000000000008</v>
      </c>
      <c r="H168">
        <f>'CA analysis'!H168:H673/Sheet1!$W$2</f>
        <v>0.16871443885544651</v>
      </c>
      <c r="I168">
        <f>'CA analysis'!I168:I673/Sheet1!$X$2</f>
        <v>0.20833333333333334</v>
      </c>
      <c r="J168">
        <f>'CA analysis'!J168:J673/Sheet1!$Y$2</f>
        <v>0.56680731364275672</v>
      </c>
      <c r="K168">
        <f>'CA analysis'!K168:K673/Sheet1!$Z$2</f>
        <v>0.6681818181818181</v>
      </c>
      <c r="L168">
        <f>'CA analysis'!L168:L673/Sheet1!$AA$2</f>
        <v>0.93046107331821626</v>
      </c>
      <c r="M168">
        <f>'CA analysis'!M168:M673/Sheet1!$AB$2</f>
        <v>9.7445351593363191E-2</v>
      </c>
      <c r="N168">
        <f>'CA analysis'!N168:N673/Sheet1!$AC$2</f>
        <v>1</v>
      </c>
    </row>
    <row r="169" spans="1:14" x14ac:dyDescent="0.25">
      <c r="A169" s="5">
        <f>'CA analysis'!A169/$P$2</f>
        <v>2.0230174429059524E-2</v>
      </c>
      <c r="B169" s="4">
        <f>'CA analysis'!B169:B674/Sheet1!$Q$2</f>
        <v>0</v>
      </c>
      <c r="C169">
        <f>'CA analysis'!C169:C674/Sheet1!$R$2</f>
        <v>0.70583994232155733</v>
      </c>
      <c r="D169">
        <f>'CA analysis'!D169:D674/Sheet1!$S$2</f>
        <v>0</v>
      </c>
      <c r="E169">
        <f>'CA analysis'!E169:E674/Sheet1!$T$2</f>
        <v>0.69460390355912738</v>
      </c>
      <c r="F169">
        <f>'CA analysis'!F169:F674/Sheet1!$U$2</f>
        <v>0.66936218678815496</v>
      </c>
      <c r="G169">
        <f>'CA analysis'!G169:G674/Sheet1!$V$2</f>
        <v>0.79200000000000004</v>
      </c>
      <c r="H169">
        <f>'CA analysis'!H169:H674/Sheet1!$W$2</f>
        <v>0.20004947637503093</v>
      </c>
      <c r="I169">
        <f>'CA analysis'!I169:I674/Sheet1!$X$2</f>
        <v>0.20833333333333334</v>
      </c>
      <c r="J169">
        <f>'CA analysis'!J169:J674/Sheet1!$Y$2</f>
        <v>0.56680731364275672</v>
      </c>
      <c r="K169">
        <f>'CA analysis'!K169:K674/Sheet1!$Z$2</f>
        <v>0.6681818181818181</v>
      </c>
      <c r="L169">
        <f>'CA analysis'!L169:L674/Sheet1!$AA$2</f>
        <v>0.57346938775510214</v>
      </c>
      <c r="M169">
        <f>'CA analysis'!M169:M674/Sheet1!$AB$2</f>
        <v>0.31972609955227815</v>
      </c>
      <c r="N169">
        <f>'CA analysis'!N169:N674/Sheet1!$AC$2</f>
        <v>0.47600000000000003</v>
      </c>
    </row>
    <row r="170" spans="1:14" x14ac:dyDescent="0.25">
      <c r="A170" s="5">
        <f>'CA analysis'!A170/$P$2</f>
        <v>2.5849667326020499E-2</v>
      </c>
      <c r="B170" s="4">
        <f>'CA analysis'!B170:B675/Sheet1!$Q$2</f>
        <v>0</v>
      </c>
      <c r="C170">
        <f>'CA analysis'!C170:C675/Sheet1!$R$2</f>
        <v>0.70583994232155733</v>
      </c>
      <c r="D170">
        <f>'CA analysis'!D170:D675/Sheet1!$S$2</f>
        <v>0</v>
      </c>
      <c r="E170">
        <f>'CA analysis'!E170:E675/Sheet1!$T$2</f>
        <v>0.69460390355912738</v>
      </c>
      <c r="F170">
        <f>'CA analysis'!F170:F675/Sheet1!$U$2</f>
        <v>0.71970387243735767</v>
      </c>
      <c r="G170">
        <f>'CA analysis'!G170:G675/Sheet1!$V$2</f>
        <v>0.96099999999999997</v>
      </c>
      <c r="H170">
        <f>'CA analysis'!H170:H675/Sheet1!$W$2</f>
        <v>0.17316731260822957</v>
      </c>
      <c r="I170">
        <f>'CA analysis'!I170:I675/Sheet1!$X$2</f>
        <v>0.20833333333333334</v>
      </c>
      <c r="J170">
        <f>'CA analysis'!J170:J675/Sheet1!$Y$2</f>
        <v>0.56680731364275672</v>
      </c>
      <c r="K170">
        <f>'CA analysis'!K170:K675/Sheet1!$Z$2</f>
        <v>0.6681818181818181</v>
      </c>
      <c r="L170">
        <f>'CA analysis'!L170:L675/Sheet1!$AA$2</f>
        <v>0.74852607709750563</v>
      </c>
      <c r="M170">
        <f>'CA analysis'!M170:M675/Sheet1!$AB$2</f>
        <v>0.29233605478008956</v>
      </c>
      <c r="N170">
        <f>'CA analysis'!N170:N675/Sheet1!$AC$2</f>
        <v>0.47600000000000003</v>
      </c>
    </row>
    <row r="171" spans="1:14" x14ac:dyDescent="0.25">
      <c r="A171" s="5">
        <f>'CA analysis'!A171/$P$2</f>
        <v>2.7535515195108797E-2</v>
      </c>
      <c r="B171" s="4">
        <f>'CA analysis'!B171:B676/Sheet1!$Q$2</f>
        <v>0</v>
      </c>
      <c r="C171">
        <f>'CA analysis'!C171:C676/Sheet1!$R$2</f>
        <v>0.70583994232155733</v>
      </c>
      <c r="D171">
        <f>'CA analysis'!D171:D676/Sheet1!$S$2</f>
        <v>0</v>
      </c>
      <c r="E171">
        <f>'CA analysis'!E171:E676/Sheet1!$T$2</f>
        <v>0.69460390355912738</v>
      </c>
      <c r="F171">
        <f>'CA analysis'!F171:F676/Sheet1!$U$2</f>
        <v>0.72915717539863334</v>
      </c>
      <c r="G171">
        <f>'CA analysis'!G171:G676/Sheet1!$V$2</f>
        <v>0.95200000000000007</v>
      </c>
      <c r="H171">
        <f>'CA analysis'!H171:H676/Sheet1!$W$2</f>
        <v>0.18660839449163022</v>
      </c>
      <c r="I171">
        <f>'CA analysis'!I171:I676/Sheet1!$X$2</f>
        <v>0.20833333333333334</v>
      </c>
      <c r="J171">
        <f>'CA analysis'!J171:J676/Sheet1!$Y$2</f>
        <v>0.56680731364275672</v>
      </c>
      <c r="K171">
        <f>'CA analysis'!K171:K676/Sheet1!$Z$2</f>
        <v>0.6681818181818181</v>
      </c>
      <c r="L171">
        <f>'CA analysis'!L171:L676/Sheet1!$AA$2</f>
        <v>0.83154446963970785</v>
      </c>
      <c r="M171">
        <f>'CA analysis'!M171:M676/Sheet1!$AB$2</f>
        <v>0.29813010271266793</v>
      </c>
      <c r="N171">
        <f>'CA analysis'!N171:N676/Sheet1!$AC$2</f>
        <v>0.44600000000000001</v>
      </c>
    </row>
    <row r="172" spans="1:14" x14ac:dyDescent="0.25">
      <c r="A172" s="5">
        <f>'CA analysis'!A172/$P$2</f>
        <v>1.3565455853263802E-2</v>
      </c>
      <c r="B172" s="4">
        <f>'CA analysis'!B172:B677/Sheet1!$Q$2</f>
        <v>0</v>
      </c>
      <c r="C172">
        <f>'CA analysis'!C172:C677/Sheet1!$R$2</f>
        <v>0.70583994232155733</v>
      </c>
      <c r="D172">
        <f>'CA analysis'!D172:D677/Sheet1!$S$2</f>
        <v>0</v>
      </c>
      <c r="E172">
        <f>'CA analysis'!E172:E677/Sheet1!$T$2</f>
        <v>0.69460390355912738</v>
      </c>
      <c r="F172">
        <f>'CA analysis'!F172:F677/Sheet1!$U$2</f>
        <v>0.6691343963553531</v>
      </c>
      <c r="G172">
        <f>'CA analysis'!G172:G677/Sheet1!$V$2</f>
        <v>0.94599999999999995</v>
      </c>
      <c r="H172">
        <f>'CA analysis'!H172:H677/Sheet1!$W$2</f>
        <v>0.20004947637503093</v>
      </c>
      <c r="I172">
        <f>'CA analysis'!I172:I677/Sheet1!$X$2</f>
        <v>0.20833333333333334</v>
      </c>
      <c r="J172">
        <f>'CA analysis'!J172:J677/Sheet1!$Y$2</f>
        <v>0.56680731364275672</v>
      </c>
      <c r="K172">
        <f>'CA analysis'!K172:K677/Sheet1!$Z$2</f>
        <v>0.6681818181818181</v>
      </c>
      <c r="L172">
        <f>'CA analysis'!L172:L677/Sheet1!$AA$2</f>
        <v>0.73643235071806512</v>
      </c>
      <c r="M172">
        <f>'CA analysis'!M172:M677/Sheet1!$AB$2</f>
        <v>0.38003687121411639</v>
      </c>
      <c r="N172">
        <f>'CA analysis'!N172:N677/Sheet1!$AC$2</f>
        <v>0.34799999999999998</v>
      </c>
    </row>
    <row r="173" spans="1:14" x14ac:dyDescent="0.25">
      <c r="A173" s="5">
        <f>'CA analysis'!A173/$P$2</f>
        <v>2.6007013127135409E-2</v>
      </c>
      <c r="B173" s="4">
        <f>'CA analysis'!B173:B678/Sheet1!$Q$2</f>
        <v>0</v>
      </c>
      <c r="C173">
        <f>'CA analysis'!C173:C678/Sheet1!$R$2</f>
        <v>0.70583994232155733</v>
      </c>
      <c r="D173">
        <f>'CA analysis'!D173:D678/Sheet1!$S$2</f>
        <v>0</v>
      </c>
      <c r="E173">
        <f>'CA analysis'!E173:E678/Sheet1!$T$2</f>
        <v>0.69460390355912738</v>
      </c>
      <c r="F173">
        <f>'CA analysis'!F173:F678/Sheet1!$U$2</f>
        <v>0.66970387243735763</v>
      </c>
      <c r="G173">
        <f>'CA analysis'!G173:G678/Sheet1!$V$2</f>
        <v>0.97299999999999998</v>
      </c>
      <c r="H173">
        <f>'CA analysis'!H173:H678/Sheet1!$W$2</f>
        <v>0.19699843324812399</v>
      </c>
      <c r="I173">
        <f>'CA analysis'!I173:I678/Sheet1!$X$2</f>
        <v>0.20833333333333334</v>
      </c>
      <c r="J173">
        <f>'CA analysis'!J173:J678/Sheet1!$Y$2</f>
        <v>0.56680731364275672</v>
      </c>
      <c r="K173">
        <f>'CA analysis'!K173:K678/Sheet1!$Z$2</f>
        <v>0.6681818181818181</v>
      </c>
      <c r="L173">
        <f>'CA analysis'!L173:L678/Sheet1!$AA$2</f>
        <v>0.87712270093222477</v>
      </c>
      <c r="M173">
        <f>'CA analysis'!M173:M678/Sheet1!$AB$2</f>
        <v>0.31682907558598894</v>
      </c>
      <c r="N173">
        <f>'CA analysis'!N173:N678/Sheet1!$AC$2</f>
        <v>0.38200000000000001</v>
      </c>
    </row>
    <row r="174" spans="1:14" x14ac:dyDescent="0.25">
      <c r="A174" s="5">
        <f>'CA analysis'!A174/$P$2</f>
        <v>1.5622190253551521E-3</v>
      </c>
      <c r="B174" s="4">
        <f>'CA analysis'!B174:B679/Sheet1!$Q$2</f>
        <v>0</v>
      </c>
      <c r="C174">
        <f>'CA analysis'!C174:C679/Sheet1!$R$2</f>
        <v>0.14599855803893294</v>
      </c>
      <c r="D174">
        <f>'CA analysis'!D174:D679/Sheet1!$S$2</f>
        <v>0</v>
      </c>
      <c r="E174">
        <f>'CA analysis'!E174:E679/Sheet1!$T$2</f>
        <v>0.58553386911595873</v>
      </c>
      <c r="F174">
        <f>'CA analysis'!F174:F679/Sheet1!$U$2</f>
        <v>0.634624145785877</v>
      </c>
      <c r="G174">
        <f>'CA analysis'!G174:G679/Sheet1!$V$2</f>
        <v>0.88500000000000001</v>
      </c>
      <c r="H174">
        <f>'CA analysis'!H174:H679/Sheet1!$W$2</f>
        <v>0.21406778263379236</v>
      </c>
      <c r="I174">
        <f>'CA analysis'!I174:I679/Sheet1!$X$2</f>
        <v>0.20833333333333334</v>
      </c>
      <c r="J174">
        <f>'CA analysis'!J174:J679/Sheet1!$Y$2</f>
        <v>0.41631504922644164</v>
      </c>
      <c r="K174">
        <f>'CA analysis'!K174:K679/Sheet1!$Z$2</f>
        <v>0.75454545454545463</v>
      </c>
      <c r="L174">
        <f>'CA analysis'!L174:L679/Sheet1!$AA$2</f>
        <v>1</v>
      </c>
      <c r="M174">
        <f>'CA analysis'!M174:M679/Sheet1!$AB$2</f>
        <v>0.38688438240716355</v>
      </c>
      <c r="N174">
        <f>'CA analysis'!N174:N679/Sheet1!$AC$2</f>
        <v>0.46200000000000002</v>
      </c>
    </row>
    <row r="175" spans="1:14" x14ac:dyDescent="0.25">
      <c r="A175" s="5">
        <f>'CA analysis'!A175/$P$2</f>
        <v>1.03398669304082E-3</v>
      </c>
      <c r="B175" s="4">
        <f>'CA analysis'!B175:B680/Sheet1!$Q$2</f>
        <v>0</v>
      </c>
      <c r="C175">
        <f>'CA analysis'!C175:C680/Sheet1!$R$2</f>
        <v>0.14599855803893294</v>
      </c>
      <c r="D175">
        <f>'CA analysis'!D175:D680/Sheet1!$S$2</f>
        <v>0</v>
      </c>
      <c r="E175">
        <f>'CA analysis'!E175:E680/Sheet1!$T$2</f>
        <v>0.58553386911595873</v>
      </c>
      <c r="F175">
        <f>'CA analysis'!F175:F680/Sheet1!$U$2</f>
        <v>0.73075170842824611</v>
      </c>
      <c r="G175">
        <f>'CA analysis'!G175:G680/Sheet1!$V$2</f>
        <v>0.84099999999999997</v>
      </c>
      <c r="H175">
        <f>'CA analysis'!H175:H680/Sheet1!$W$2</f>
        <v>0.21819081388636924</v>
      </c>
      <c r="I175">
        <f>'CA analysis'!I175:I680/Sheet1!$X$2</f>
        <v>0.20833333333333334</v>
      </c>
      <c r="J175">
        <f>'CA analysis'!J175:J680/Sheet1!$Y$2</f>
        <v>0.41631504922644164</v>
      </c>
      <c r="K175">
        <f>'CA analysis'!K175:K680/Sheet1!$Z$2</f>
        <v>0.75454545454545463</v>
      </c>
      <c r="L175">
        <f>'CA analysis'!L175:L680/Sheet1!$AA$2</f>
        <v>0.99647266313932992</v>
      </c>
      <c r="M175">
        <f>'CA analysis'!M175:M680/Sheet1!$AB$2</f>
        <v>0.2380826968659468</v>
      </c>
      <c r="N175">
        <f>'CA analysis'!N175:N680/Sheet1!$AC$2</f>
        <v>0.47200000000000003</v>
      </c>
    </row>
    <row r="176" spans="1:14" x14ac:dyDescent="0.25">
      <c r="A176" s="5">
        <f>'CA analysis'!A176/$P$2</f>
        <v>9.4407480668944445E-4</v>
      </c>
      <c r="B176" s="4">
        <f>'CA analysis'!B176:B681/Sheet1!$Q$2</f>
        <v>0</v>
      </c>
      <c r="C176">
        <f>'CA analysis'!C176:C681/Sheet1!$R$2</f>
        <v>0.14599855803893294</v>
      </c>
      <c r="D176">
        <f>'CA analysis'!D176:D681/Sheet1!$S$2</f>
        <v>0</v>
      </c>
      <c r="E176">
        <f>'CA analysis'!E176:E681/Sheet1!$T$2</f>
        <v>0.58553386911595873</v>
      </c>
      <c r="F176">
        <f>'CA analysis'!F176:F681/Sheet1!$U$2</f>
        <v>0.66731207289293859</v>
      </c>
      <c r="G176">
        <f>'CA analysis'!G176:G681/Sheet1!$V$2</f>
        <v>0.68700000000000006</v>
      </c>
      <c r="H176">
        <f>'CA analysis'!H176:H681/Sheet1!$W$2</f>
        <v>0.22280860888925536</v>
      </c>
      <c r="I176">
        <f>'CA analysis'!I176:I681/Sheet1!$X$2</f>
        <v>0.20833333333333334</v>
      </c>
      <c r="J176">
        <f>'CA analysis'!J176:J681/Sheet1!$Y$2</f>
        <v>0.41631504922644164</v>
      </c>
      <c r="K176">
        <f>'CA analysis'!K176:K681/Sheet1!$Z$2</f>
        <v>0.75454545454545463</v>
      </c>
      <c r="L176">
        <f>'CA analysis'!L176:L681/Sheet1!$AA$2</f>
        <v>0.99075333837238611</v>
      </c>
      <c r="M176">
        <f>'CA analysis'!M176:M681/Sheet1!$AB$2</f>
        <v>0.2538846457729787</v>
      </c>
      <c r="N176">
        <f>'CA analysis'!N176:N681/Sheet1!$AC$2</f>
        <v>0.45200000000000001</v>
      </c>
    </row>
    <row r="177" spans="1:14" x14ac:dyDescent="0.25">
      <c r="A177" s="5">
        <f>'CA analysis'!A177/$P$2</f>
        <v>7.5301204819277112E-4</v>
      </c>
      <c r="B177" s="4">
        <f>'CA analysis'!B177:B682/Sheet1!$Q$2</f>
        <v>0</v>
      </c>
      <c r="C177">
        <f>'CA analysis'!C177:C682/Sheet1!$R$2</f>
        <v>0.14599855803893294</v>
      </c>
      <c r="D177">
        <f>'CA analysis'!D177:D682/Sheet1!$S$2</f>
        <v>0</v>
      </c>
      <c r="E177">
        <f>'CA analysis'!E177:E682/Sheet1!$T$2</f>
        <v>0.58553386911595873</v>
      </c>
      <c r="F177">
        <f>'CA analysis'!F177:F682/Sheet1!$U$2</f>
        <v>0.7455580865603646</v>
      </c>
      <c r="G177">
        <f>'CA analysis'!G177:G682/Sheet1!$V$2</f>
        <v>0.33100000000000002</v>
      </c>
      <c r="H177">
        <f>'CA analysis'!H177:H682/Sheet1!$W$2</f>
        <v>0.25826667766141664</v>
      </c>
      <c r="I177">
        <f>'CA analysis'!I177:I682/Sheet1!$X$2</f>
        <v>0.20833333333333334</v>
      </c>
      <c r="J177">
        <f>'CA analysis'!J177:J682/Sheet1!$Y$2</f>
        <v>0.41631504922644164</v>
      </c>
      <c r="K177">
        <f>'CA analysis'!K177:K682/Sheet1!$Z$2</f>
        <v>0.75454545454545463</v>
      </c>
      <c r="L177">
        <f>'CA analysis'!L177:L682/Sheet1!$AA$2</f>
        <v>0.98503401360544218</v>
      </c>
      <c r="M177">
        <f>'CA analysis'!M177:M682/Sheet1!$AB$2</f>
        <v>0.14037397945746644</v>
      </c>
      <c r="N177">
        <f>'CA analysis'!N177:N682/Sheet1!$AC$2</f>
        <v>0.58799999999999997</v>
      </c>
    </row>
    <row r="178" spans="1:14" x14ac:dyDescent="0.25">
      <c r="A178" s="5">
        <f>'CA analysis'!A178/$P$2</f>
        <v>7.8672900557453704E-4</v>
      </c>
      <c r="B178" s="4">
        <f>'CA analysis'!B178:B683/Sheet1!$Q$2</f>
        <v>0</v>
      </c>
      <c r="C178">
        <f>'CA analysis'!C178:C683/Sheet1!$R$2</f>
        <v>0.14599855803893294</v>
      </c>
      <c r="D178">
        <f>'CA analysis'!D178:D683/Sheet1!$S$2</f>
        <v>0</v>
      </c>
      <c r="E178">
        <f>'CA analysis'!E178:E683/Sheet1!$T$2</f>
        <v>0.58553386911595873</v>
      </c>
      <c r="F178">
        <f>'CA analysis'!F178:F683/Sheet1!$U$2</f>
        <v>0.68564920273348517</v>
      </c>
      <c r="G178">
        <f>'CA analysis'!G178:G683/Sheet1!$V$2</f>
        <v>0.47200000000000003</v>
      </c>
      <c r="H178">
        <f>'CA analysis'!H178:H683/Sheet1!$W$2</f>
        <v>0.2931475220582172</v>
      </c>
      <c r="I178">
        <f>'CA analysis'!I178:I683/Sheet1!$X$2</f>
        <v>0.20833333333333334</v>
      </c>
      <c r="J178">
        <f>'CA analysis'!J178:J683/Sheet1!$Y$2</f>
        <v>0.41631504922644164</v>
      </c>
      <c r="K178">
        <f>'CA analysis'!K178:K683/Sheet1!$Z$2</f>
        <v>0.75454545454545463</v>
      </c>
      <c r="L178">
        <f>'CA analysis'!L178:L683/Sheet1!$AA$2</f>
        <v>0.99075333837238611</v>
      </c>
      <c r="M178">
        <f>'CA analysis'!M178:M683/Sheet1!$AB$2</f>
        <v>0.26626283908348697</v>
      </c>
      <c r="N178">
        <f>'CA analysis'!N178:N683/Sheet1!$AC$2</f>
        <v>0.46399999999999997</v>
      </c>
    </row>
    <row r="179" spans="1:14" x14ac:dyDescent="0.25">
      <c r="A179" s="5">
        <f>'CA analysis'!A179/$P$2</f>
        <v>6.0690523287178569E-4</v>
      </c>
      <c r="B179" s="4">
        <f>'CA analysis'!B179:B684/Sheet1!$Q$2</f>
        <v>0</v>
      </c>
      <c r="C179">
        <f>'CA analysis'!C179:C684/Sheet1!$R$2</f>
        <v>0.14599855803893294</v>
      </c>
      <c r="D179">
        <f>'CA analysis'!D179:D684/Sheet1!$S$2</f>
        <v>0</v>
      </c>
      <c r="E179">
        <f>'CA analysis'!E179:E684/Sheet1!$T$2</f>
        <v>0.58553386911595873</v>
      </c>
      <c r="F179">
        <f>'CA analysis'!F179:F684/Sheet1!$U$2</f>
        <v>0.71924829157175407</v>
      </c>
      <c r="G179">
        <f>'CA analysis'!G179:G684/Sheet1!$V$2</f>
        <v>0.7340000000000001</v>
      </c>
      <c r="H179">
        <f>'CA analysis'!H179:H684/Sheet1!$W$2</f>
        <v>0.27360435392100269</v>
      </c>
      <c r="I179">
        <f>'CA analysis'!I179:I684/Sheet1!$X$2</f>
        <v>0.20833333333333334</v>
      </c>
      <c r="J179">
        <f>'CA analysis'!J179:J684/Sheet1!$Y$2</f>
        <v>0.41631504922644164</v>
      </c>
      <c r="K179">
        <f>'CA analysis'!K179:K684/Sheet1!$Z$2</f>
        <v>0.75454545454545463</v>
      </c>
      <c r="L179">
        <f>'CA analysis'!L179:L684/Sheet1!$AA$2</f>
        <v>0.99672461577223492</v>
      </c>
      <c r="M179">
        <f>'CA analysis'!M179:M684/Sheet1!$AB$2</f>
        <v>0.16565709770871742</v>
      </c>
      <c r="N179">
        <f>'CA analysis'!N179:N684/Sheet1!$AC$2</f>
        <v>0.49200000000000005</v>
      </c>
    </row>
    <row r="180" spans="1:14" x14ac:dyDescent="0.25">
      <c r="A180" s="5">
        <f>'CA analysis'!A180/$P$2</f>
        <v>7.4177306239884915E-4</v>
      </c>
      <c r="B180" s="4">
        <f>'CA analysis'!B180:B685/Sheet1!$Q$2</f>
        <v>0</v>
      </c>
      <c r="C180">
        <f>'CA analysis'!C180:C685/Sheet1!$R$2</f>
        <v>0.14599855803893294</v>
      </c>
      <c r="D180">
        <f>'CA analysis'!D180:D685/Sheet1!$S$2</f>
        <v>0</v>
      </c>
      <c r="E180">
        <f>'CA analysis'!E180:E685/Sheet1!$T$2</f>
        <v>0.58553386911595873</v>
      </c>
      <c r="F180">
        <f>'CA analysis'!F180:F685/Sheet1!$U$2</f>
        <v>0.78132118451025068</v>
      </c>
      <c r="G180">
        <f>'CA analysis'!G180:G685/Sheet1!$V$2</f>
        <v>0.74400000000000011</v>
      </c>
      <c r="H180">
        <f>'CA analysis'!H180:H685/Sheet1!$W$2</f>
        <v>0.24037272202523294</v>
      </c>
      <c r="I180">
        <f>'CA analysis'!I180:I685/Sheet1!$X$2</f>
        <v>0.20833333333333334</v>
      </c>
      <c r="J180">
        <f>'CA analysis'!J180:J685/Sheet1!$Y$2</f>
        <v>0.41631504922644164</v>
      </c>
      <c r="K180">
        <f>'CA analysis'!K180:K685/Sheet1!$Z$2</f>
        <v>0.75454545454545463</v>
      </c>
      <c r="L180">
        <f>'CA analysis'!L180:L685/Sheet1!$AA$2</f>
        <v>0.98581506676744768</v>
      </c>
      <c r="M180">
        <f>'CA analysis'!M180:M685/Sheet1!$AB$2</f>
        <v>0.18224914406110088</v>
      </c>
      <c r="N180">
        <f>'CA analysis'!N180:N685/Sheet1!$AC$2</f>
        <v>0.59799999999999998</v>
      </c>
    </row>
    <row r="181" spans="1:14" x14ac:dyDescent="0.25">
      <c r="A181" s="5">
        <f>'CA analysis'!A181/$P$2</f>
        <v>6.5186117604747347E-4</v>
      </c>
      <c r="B181" s="4">
        <f>'CA analysis'!B181:B686/Sheet1!$Q$2</f>
        <v>0</v>
      </c>
      <c r="C181">
        <f>'CA analysis'!C181:C686/Sheet1!$R$2</f>
        <v>8.868060562364817E-2</v>
      </c>
      <c r="D181">
        <f>'CA analysis'!D181:D686/Sheet1!$S$2</f>
        <v>0</v>
      </c>
      <c r="E181">
        <f>'CA analysis'!E181:E686/Sheet1!$T$2</f>
        <v>0.56027554535017221</v>
      </c>
      <c r="F181">
        <f>'CA analysis'!F181:F686/Sheet1!$U$2</f>
        <v>0.79498861047836</v>
      </c>
      <c r="G181">
        <f>'CA analysis'!G181:G686/Sheet1!$V$2</f>
        <v>0.58399999999999996</v>
      </c>
      <c r="H181">
        <f>'CA analysis'!H181:H686/Sheet1!$W$2</f>
        <v>0.2332811082708007</v>
      </c>
      <c r="I181">
        <f>'CA analysis'!I181:I686/Sheet1!$X$2</f>
        <v>0.125</v>
      </c>
      <c r="J181">
        <f>'CA analysis'!J181:J686/Sheet1!$Y$2</f>
        <v>0.27144866385372712</v>
      </c>
      <c r="K181">
        <f>'CA analysis'!K181:K686/Sheet1!$Z$2</f>
        <v>0.80909090909090908</v>
      </c>
      <c r="L181">
        <f>'CA analysis'!L181:L686/Sheet1!$AA$2</f>
        <v>1</v>
      </c>
      <c r="M181">
        <f>'CA analysis'!M181:M686/Sheet1!$AB$2</f>
        <v>0.13273637081906769</v>
      </c>
      <c r="N181">
        <f>'CA analysis'!N181:N686/Sheet1!$AC$2</f>
        <v>0.74400000000000011</v>
      </c>
    </row>
    <row r="182" spans="1:14" x14ac:dyDescent="0.25">
      <c r="A182" s="5">
        <f>'CA analysis'!A182/$P$2</f>
        <v>7.4177306239884915E-4</v>
      </c>
      <c r="B182" s="4">
        <f>'CA analysis'!B182:B687/Sheet1!$Q$2</f>
        <v>0</v>
      </c>
      <c r="C182">
        <f>'CA analysis'!C182:C687/Sheet1!$R$2</f>
        <v>8.868060562364817E-2</v>
      </c>
      <c r="D182">
        <f>'CA analysis'!D182:D687/Sheet1!$S$2</f>
        <v>0</v>
      </c>
      <c r="E182">
        <f>'CA analysis'!E182:E687/Sheet1!$T$2</f>
        <v>0.56027554535017221</v>
      </c>
      <c r="F182">
        <f>'CA analysis'!F182:F687/Sheet1!$U$2</f>
        <v>0.88439635535307515</v>
      </c>
      <c r="G182">
        <f>'CA analysis'!G182:G687/Sheet1!$V$2</f>
        <v>0.83299999999999996</v>
      </c>
      <c r="H182">
        <f>'CA analysis'!H182:H687/Sheet1!$W$2</f>
        <v>0.22602457326626535</v>
      </c>
      <c r="I182">
        <f>'CA analysis'!I182:I687/Sheet1!$X$2</f>
        <v>0.125</v>
      </c>
      <c r="J182">
        <f>'CA analysis'!J182:J687/Sheet1!$Y$2</f>
        <v>0.27144866385372712</v>
      </c>
      <c r="K182">
        <f>'CA analysis'!K182:K687/Sheet1!$Z$2</f>
        <v>0.80909090909090908</v>
      </c>
      <c r="L182">
        <f>'CA analysis'!L182:L687/Sheet1!$AA$2</f>
        <v>0.9966238347190729</v>
      </c>
      <c r="M182">
        <f>'CA analysis'!M182:M687/Sheet1!$AB$2</f>
        <v>0.19910455622860151</v>
      </c>
      <c r="N182">
        <f>'CA analysis'!N182:N687/Sheet1!$AC$2</f>
        <v>0.79599999999999993</v>
      </c>
    </row>
    <row r="183" spans="1:14" x14ac:dyDescent="0.25">
      <c r="A183" s="5">
        <f>'CA analysis'!A183/$P$2</f>
        <v>7.7549001978061507E-4</v>
      </c>
      <c r="B183" s="4">
        <f>'CA analysis'!B183:B688/Sheet1!$Q$2</f>
        <v>0</v>
      </c>
      <c r="C183">
        <f>'CA analysis'!C183:C688/Sheet1!$R$2</f>
        <v>8.868060562364817E-2</v>
      </c>
      <c r="D183">
        <f>'CA analysis'!D183:D688/Sheet1!$S$2</f>
        <v>0</v>
      </c>
      <c r="E183">
        <f>'CA analysis'!E183:E688/Sheet1!$T$2</f>
        <v>0.56027554535017221</v>
      </c>
      <c r="F183">
        <f>'CA analysis'!F183:F688/Sheet1!$U$2</f>
        <v>0.69977220956719821</v>
      </c>
      <c r="G183">
        <f>'CA analysis'!G183:G688/Sheet1!$V$2</f>
        <v>0.622</v>
      </c>
      <c r="H183">
        <f>'CA analysis'!H183:H688/Sheet1!$W$2</f>
        <v>0.21423270388389543</v>
      </c>
      <c r="I183">
        <f>'CA analysis'!I183:I688/Sheet1!$X$2</f>
        <v>0.125</v>
      </c>
      <c r="J183">
        <f>'CA analysis'!J183:J688/Sheet1!$Y$2</f>
        <v>0.27144866385372712</v>
      </c>
      <c r="K183">
        <f>'CA analysis'!K183:K688/Sheet1!$Z$2</f>
        <v>0.80909090909090908</v>
      </c>
      <c r="L183">
        <f>'CA analysis'!L183:L688/Sheet1!$AA$2</f>
        <v>1</v>
      </c>
      <c r="M183">
        <f>'CA analysis'!M183:M688/Sheet1!$AB$2</f>
        <v>0.24888069528575191</v>
      </c>
      <c r="N183">
        <f>'CA analysis'!N183:N688/Sheet1!$AC$2</f>
        <v>0.72400000000000009</v>
      </c>
    </row>
    <row r="184" spans="1:14" x14ac:dyDescent="0.25">
      <c r="A184" s="5">
        <f>'CA analysis'!A184/$P$2</f>
        <v>1.022747707246898E-3</v>
      </c>
      <c r="B184" s="4">
        <f>'CA analysis'!B184:B689/Sheet1!$Q$2</f>
        <v>0</v>
      </c>
      <c r="C184">
        <f>'CA analysis'!C184:C689/Sheet1!$R$2</f>
        <v>8.868060562364817E-2</v>
      </c>
      <c r="D184">
        <f>'CA analysis'!D184:D689/Sheet1!$S$2</f>
        <v>0</v>
      </c>
      <c r="E184">
        <f>'CA analysis'!E184:E689/Sheet1!$T$2</f>
        <v>0.56027554535017221</v>
      </c>
      <c r="F184">
        <f>'CA analysis'!F184:F689/Sheet1!$U$2</f>
        <v>0.81492027334851946</v>
      </c>
      <c r="G184">
        <f>'CA analysis'!G184:G689/Sheet1!$V$2</f>
        <v>0.92200000000000004</v>
      </c>
      <c r="H184">
        <f>'CA analysis'!H184:H689/Sheet1!$W$2</f>
        <v>0.22272614826420384</v>
      </c>
      <c r="I184">
        <f>'CA analysis'!I184:I689/Sheet1!$X$2</f>
        <v>0.125</v>
      </c>
      <c r="J184">
        <f>'CA analysis'!J184:J689/Sheet1!$Y$2</f>
        <v>0.27144866385372712</v>
      </c>
      <c r="K184">
        <f>'CA analysis'!K184:K689/Sheet1!$Z$2</f>
        <v>0.80909090909090908</v>
      </c>
      <c r="L184">
        <f>'CA analysis'!L184:L689/Sheet1!$AA$2</f>
        <v>0.99299571680524068</v>
      </c>
      <c r="M184">
        <f>'CA analysis'!M184:M689/Sheet1!$AB$2</f>
        <v>0.12694232288648935</v>
      </c>
      <c r="N184">
        <f>'CA analysis'!N184:N689/Sheet1!$AC$2</f>
        <v>0.75800000000000001</v>
      </c>
    </row>
    <row r="185" spans="1:14" x14ac:dyDescent="0.25">
      <c r="A185" s="5">
        <f>'CA analysis'!A185/$P$2</f>
        <v>1.1238985793921958E-3</v>
      </c>
      <c r="B185" s="4">
        <f>'CA analysis'!B185:B690/Sheet1!$Q$2</f>
        <v>0</v>
      </c>
      <c r="C185">
        <f>'CA analysis'!C185:C690/Sheet1!$R$2</f>
        <v>8.868060562364817E-2</v>
      </c>
      <c r="D185">
        <f>'CA analysis'!D185:D690/Sheet1!$S$2</f>
        <v>0</v>
      </c>
      <c r="E185">
        <f>'CA analysis'!E185:E690/Sheet1!$T$2</f>
        <v>0.56027554535017221</v>
      </c>
      <c r="F185">
        <f>'CA analysis'!F185:F690/Sheet1!$U$2</f>
        <v>0.74749430523917992</v>
      </c>
      <c r="G185">
        <f>'CA analysis'!G185:G690/Sheet1!$V$2</f>
        <v>0.95599999999999996</v>
      </c>
      <c r="H185">
        <f>'CA analysis'!H185:H690/Sheet1!$W$2</f>
        <v>0.23476539952172837</v>
      </c>
      <c r="I185">
        <f>'CA analysis'!I185:I690/Sheet1!$X$2</f>
        <v>0.125</v>
      </c>
      <c r="J185">
        <f>'CA analysis'!J185:J690/Sheet1!$Y$2</f>
        <v>0.27144866385372712</v>
      </c>
      <c r="K185">
        <f>'CA analysis'!K185:K690/Sheet1!$Z$2</f>
        <v>0.80909090909090908</v>
      </c>
      <c r="L185">
        <f>'CA analysis'!L185:L690/Sheet1!$AA$2</f>
        <v>1</v>
      </c>
      <c r="M185">
        <f>'CA analysis'!M185:M690/Sheet1!$AB$2</f>
        <v>0.14959178298656833</v>
      </c>
      <c r="N185">
        <f>'CA analysis'!N185:N690/Sheet1!$AC$2</f>
        <v>0.65</v>
      </c>
    </row>
    <row r="186" spans="1:14" x14ac:dyDescent="0.25">
      <c r="A186" s="5">
        <f>'CA analysis'!A186/$P$2</f>
        <v>9.3283582089552248E-4</v>
      </c>
      <c r="B186" s="4">
        <f>'CA analysis'!B186:B691/Sheet1!$Q$2</f>
        <v>0</v>
      </c>
      <c r="C186">
        <f>'CA analysis'!C186:C691/Sheet1!$R$2</f>
        <v>8.868060562364817E-2</v>
      </c>
      <c r="D186">
        <f>'CA analysis'!D186:D691/Sheet1!$S$2</f>
        <v>0</v>
      </c>
      <c r="E186">
        <f>'CA analysis'!E186:E691/Sheet1!$T$2</f>
        <v>0.56027554535017221</v>
      </c>
      <c r="F186">
        <f>'CA analysis'!F186:F691/Sheet1!$U$2</f>
        <v>0.63826879271070625</v>
      </c>
      <c r="G186">
        <f>'CA analysis'!G186:G691/Sheet1!$V$2</f>
        <v>0.89800000000000002</v>
      </c>
      <c r="H186">
        <f>'CA analysis'!H186:H691/Sheet1!$W$2</f>
        <v>0.2463923476539952</v>
      </c>
      <c r="I186">
        <f>'CA analysis'!I186:I691/Sheet1!$X$2</f>
        <v>0.125</v>
      </c>
      <c r="J186">
        <f>'CA analysis'!J186:J691/Sheet1!$Y$2</f>
        <v>0.27144866385372712</v>
      </c>
      <c r="K186">
        <f>'CA analysis'!K186:K691/Sheet1!$Z$2</f>
        <v>0.80909090909090908</v>
      </c>
      <c r="L186">
        <f>'CA analysis'!L186:L691/Sheet1!$AA$2</f>
        <v>0.98513479465860421</v>
      </c>
      <c r="M186">
        <f>'CA analysis'!M186:M691/Sheet1!$AB$2</f>
        <v>0.36818540953384254</v>
      </c>
      <c r="N186">
        <f>'CA analysis'!N186:N691/Sheet1!$AC$2</f>
        <v>0.52800000000000002</v>
      </c>
    </row>
    <row r="187" spans="1:14" x14ac:dyDescent="0.25">
      <c r="A187" s="5">
        <f>'CA analysis'!A187/$P$2</f>
        <v>6.7433914763531742E-4</v>
      </c>
      <c r="B187" s="4">
        <f>'CA analysis'!B187:B692/Sheet1!$Q$2</f>
        <v>0</v>
      </c>
      <c r="C187">
        <f>'CA analysis'!C187:C692/Sheet1!$R$2</f>
        <v>8.868060562364817E-2</v>
      </c>
      <c r="D187">
        <f>'CA analysis'!D187:D692/Sheet1!$S$2</f>
        <v>0</v>
      </c>
      <c r="E187">
        <f>'CA analysis'!E187:E692/Sheet1!$T$2</f>
        <v>0.56027554535017221</v>
      </c>
      <c r="F187">
        <f>'CA analysis'!F187:F692/Sheet1!$U$2</f>
        <v>0.70079726651480634</v>
      </c>
      <c r="G187">
        <f>'CA analysis'!G187:G692/Sheet1!$V$2</f>
        <v>0.68799999999999994</v>
      </c>
      <c r="H187">
        <f>'CA analysis'!H187:H692/Sheet1!$W$2</f>
        <v>0.27047085016904426</v>
      </c>
      <c r="I187">
        <f>'CA analysis'!I187:I692/Sheet1!$X$2</f>
        <v>0.125</v>
      </c>
      <c r="J187">
        <f>'CA analysis'!J187:J692/Sheet1!$Y$2</f>
        <v>0.27144866385372712</v>
      </c>
      <c r="K187">
        <f>'CA analysis'!K187:K692/Sheet1!$Z$2</f>
        <v>0.80909090909090908</v>
      </c>
      <c r="L187">
        <f>'CA analysis'!L187:L692/Sheet1!$AA$2</f>
        <v>0.97533383723859923</v>
      </c>
      <c r="M187">
        <f>'CA analysis'!M187:M692/Sheet1!$AB$2</f>
        <v>0.34632604687911511</v>
      </c>
      <c r="N187">
        <f>'CA analysis'!N187:N692/Sheet1!$AC$2</f>
        <v>0.59200000000000008</v>
      </c>
    </row>
    <row r="188" spans="1:14" x14ac:dyDescent="0.25">
      <c r="A188" s="5">
        <f>'CA analysis'!A188/$P$2</f>
        <v>6.2938320445962963E-4</v>
      </c>
      <c r="B188" s="4">
        <f>'CA analysis'!B188:B693/Sheet1!$Q$2</f>
        <v>0</v>
      </c>
      <c r="C188">
        <f>'CA analysis'!C188:C693/Sheet1!$R$2</f>
        <v>8.868060562364817E-2</v>
      </c>
      <c r="D188">
        <f>'CA analysis'!D188:D693/Sheet1!$S$2</f>
        <v>0</v>
      </c>
      <c r="E188">
        <f>'CA analysis'!E188:E693/Sheet1!$T$2</f>
        <v>0.56027554535017221</v>
      </c>
      <c r="F188">
        <f>'CA analysis'!F188:F693/Sheet1!$U$2</f>
        <v>0.89191343963553538</v>
      </c>
      <c r="G188">
        <f>'CA analysis'!G188:G693/Sheet1!$V$2</f>
        <v>0.53600000000000003</v>
      </c>
      <c r="H188">
        <f>'CA analysis'!H188:H693/Sheet1!$W$2</f>
        <v>0.26379153953986967</v>
      </c>
      <c r="I188">
        <f>'CA analysis'!I188:I693/Sheet1!$X$2</f>
        <v>0.125</v>
      </c>
      <c r="J188">
        <f>'CA analysis'!J188:J693/Sheet1!$Y$2</f>
        <v>0.27144866385372712</v>
      </c>
      <c r="K188">
        <f>'CA analysis'!K188:K693/Sheet1!$Z$2</f>
        <v>0.80909090909090908</v>
      </c>
      <c r="L188">
        <f>'CA analysis'!L188:L693/Sheet1!$AA$2</f>
        <v>0.98924162257495596</v>
      </c>
      <c r="M188">
        <f>'CA analysis'!M188:M693/Sheet1!$AB$2</f>
        <v>0.11719778772715303</v>
      </c>
      <c r="N188">
        <f>'CA analysis'!N188:N693/Sheet1!$AC$2</f>
        <v>1</v>
      </c>
    </row>
    <row r="189" spans="1:14" x14ac:dyDescent="0.25">
      <c r="A189" s="5">
        <f>'CA analysis'!A189/$P$2</f>
        <v>8.8787987771983459E-4</v>
      </c>
      <c r="B189" s="4">
        <f>'CA analysis'!B189:B694/Sheet1!$Q$2</f>
        <v>0.45</v>
      </c>
      <c r="C189">
        <f>'CA analysis'!C189:C694/Sheet1!$R$2</f>
        <v>0.12400865176640231</v>
      </c>
      <c r="D189">
        <f>'CA analysis'!D189:D694/Sheet1!$S$2</f>
        <v>0</v>
      </c>
      <c r="E189">
        <f>'CA analysis'!E189:E694/Sheet1!$T$2</f>
        <v>0.50172215843857637</v>
      </c>
      <c r="F189">
        <f>'CA analysis'!F189:F694/Sheet1!$U$2</f>
        <v>0.77243735763097954</v>
      </c>
      <c r="G189">
        <f>'CA analysis'!G189:G694/Sheet1!$V$2</f>
        <v>0.41100000000000003</v>
      </c>
      <c r="H189">
        <f>'CA analysis'!H189:H694/Sheet1!$W$2</f>
        <v>0.31244330832027706</v>
      </c>
      <c r="I189">
        <f>'CA analysis'!I189:I694/Sheet1!$X$2</f>
        <v>0.20833333333333334</v>
      </c>
      <c r="J189">
        <f>'CA analysis'!J189:J694/Sheet1!$Y$2</f>
        <v>0.55977496483825595</v>
      </c>
      <c r="K189">
        <f>'CA analysis'!K189:K694/Sheet1!$Z$2</f>
        <v>0.69090909090909092</v>
      </c>
      <c r="L189">
        <f>'CA analysis'!L189:L694/Sheet1!$AA$2</f>
        <v>0.99236583522297817</v>
      </c>
      <c r="M189">
        <f>'CA analysis'!M189:M694/Sheet1!$AB$2</f>
        <v>0.17592836449828811</v>
      </c>
      <c r="N189">
        <f>'CA analysis'!N189:N694/Sheet1!$AC$2</f>
        <v>0.64</v>
      </c>
    </row>
    <row r="190" spans="1:14" x14ac:dyDescent="0.25">
      <c r="A190" s="5">
        <f>'CA analysis'!A190/$P$2</f>
        <v>1.4161122100341665E-3</v>
      </c>
      <c r="B190" s="4">
        <f>'CA analysis'!B190:B695/Sheet1!$Q$2</f>
        <v>0.45</v>
      </c>
      <c r="C190">
        <f>'CA analysis'!C190:C695/Sheet1!$R$2</f>
        <v>0.12400865176640231</v>
      </c>
      <c r="D190">
        <f>'CA analysis'!D190:D695/Sheet1!$S$2</f>
        <v>0</v>
      </c>
      <c r="E190">
        <f>'CA analysis'!E190:E695/Sheet1!$T$2</f>
        <v>0.50172215843857637</v>
      </c>
      <c r="F190">
        <f>'CA analysis'!F190:F695/Sheet1!$U$2</f>
        <v>0.74669703872437365</v>
      </c>
      <c r="G190">
        <f>'CA analysis'!G190:G695/Sheet1!$V$2</f>
        <v>0.29100000000000004</v>
      </c>
      <c r="H190">
        <f>'CA analysis'!H190:H695/Sheet1!$W$2</f>
        <v>0.37659767461037352</v>
      </c>
      <c r="I190">
        <f>'CA analysis'!I190:I695/Sheet1!$X$2</f>
        <v>0.20833333333333334</v>
      </c>
      <c r="J190">
        <f>'CA analysis'!J190:J695/Sheet1!$Y$2</f>
        <v>0.55977496483825595</v>
      </c>
      <c r="K190">
        <f>'CA analysis'!K190:K695/Sheet1!$Z$2</f>
        <v>0.69090909090909092</v>
      </c>
      <c r="L190">
        <f>'CA analysis'!L190:L695/Sheet1!$AA$2</f>
        <v>0.96457545981355508</v>
      </c>
      <c r="M190">
        <f>'CA analysis'!M190:M695/Sheet1!$AB$2</f>
        <v>0.12009481169344219</v>
      </c>
      <c r="N190">
        <f>'CA analysis'!N190:N695/Sheet1!$AC$2</f>
        <v>0.59599999999999997</v>
      </c>
    </row>
    <row r="191" spans="1:14" x14ac:dyDescent="0.25">
      <c r="A191" s="5">
        <f>'CA analysis'!A191/$P$2</f>
        <v>9.4407480668944445E-4</v>
      </c>
      <c r="B191" s="4">
        <f>'CA analysis'!B191:B696/Sheet1!$Q$2</f>
        <v>0.45</v>
      </c>
      <c r="C191">
        <f>'CA analysis'!C191:C696/Sheet1!$R$2</f>
        <v>0.12400865176640231</v>
      </c>
      <c r="D191">
        <f>'CA analysis'!D191:D696/Sheet1!$S$2</f>
        <v>0</v>
      </c>
      <c r="E191">
        <f>'CA analysis'!E191:E696/Sheet1!$T$2</f>
        <v>0.50172215843857637</v>
      </c>
      <c r="F191">
        <f>'CA analysis'!F191:F696/Sheet1!$U$2</f>
        <v>0.81833712984054674</v>
      </c>
      <c r="G191">
        <f>'CA analysis'!G191:G696/Sheet1!$V$2</f>
        <v>0.38900000000000001</v>
      </c>
      <c r="H191">
        <f>'CA analysis'!H191:H696/Sheet1!$W$2</f>
        <v>0.37659767461037352</v>
      </c>
      <c r="I191">
        <f>'CA analysis'!I191:I696/Sheet1!$X$2</f>
        <v>0.20833333333333334</v>
      </c>
      <c r="J191">
        <f>'CA analysis'!J191:J696/Sheet1!$Y$2</f>
        <v>0.55977496483825595</v>
      </c>
      <c r="K191">
        <f>'CA analysis'!K191:K696/Sheet1!$Z$2</f>
        <v>0.69090909090909092</v>
      </c>
      <c r="L191">
        <f>'CA analysis'!L191:L696/Sheet1!$AA$2</f>
        <v>1</v>
      </c>
      <c r="M191">
        <f>'CA analysis'!M191:M696/Sheet1!$AB$2</f>
        <v>0.14195417434816959</v>
      </c>
      <c r="N191">
        <f>'CA analysis'!N191:N696/Sheet1!$AC$2</f>
        <v>0.69799999999999995</v>
      </c>
    </row>
    <row r="192" spans="1:14" x14ac:dyDescent="0.25">
      <c r="A192" s="5">
        <f>'CA analysis'!A192/$P$2</f>
        <v>1.022747707246898E-3</v>
      </c>
      <c r="B192" s="4">
        <f>'CA analysis'!B192:B697/Sheet1!$Q$2</f>
        <v>0.45</v>
      </c>
      <c r="C192">
        <f>'CA analysis'!C192:C697/Sheet1!$R$2</f>
        <v>0.12400865176640231</v>
      </c>
      <c r="D192">
        <f>'CA analysis'!D192:D697/Sheet1!$S$2</f>
        <v>0</v>
      </c>
      <c r="E192">
        <f>'CA analysis'!E192:E697/Sheet1!$T$2</f>
        <v>0.50172215843857637</v>
      </c>
      <c r="F192">
        <f>'CA analysis'!F192:F697/Sheet1!$U$2</f>
        <v>0.79168564920273354</v>
      </c>
      <c r="G192">
        <f>'CA analysis'!G192:G697/Sheet1!$V$2</f>
        <v>0.215</v>
      </c>
      <c r="H192">
        <f>'CA analysis'!H192:H697/Sheet1!$W$2</f>
        <v>0.5343448503339655</v>
      </c>
      <c r="I192">
        <f>'CA analysis'!I192:I697/Sheet1!$X$2</f>
        <v>0.20833333333333334</v>
      </c>
      <c r="J192">
        <f>'CA analysis'!J192:J697/Sheet1!$Y$2</f>
        <v>0.55977496483825595</v>
      </c>
      <c r="K192">
        <f>'CA analysis'!K192:K697/Sheet1!$Z$2</f>
        <v>0.69090909090909092</v>
      </c>
      <c r="L192">
        <f>'CA analysis'!L192:L697/Sheet1!$AA$2</f>
        <v>0.95157470395565635</v>
      </c>
      <c r="M192">
        <f>'CA analysis'!M192:M697/Sheet1!$AB$2</f>
        <v>0.13431656570977088</v>
      </c>
      <c r="N192">
        <f>'CA analysis'!N192:N697/Sheet1!$AC$2</f>
        <v>0.74</v>
      </c>
    </row>
    <row r="193" spans="1:14" x14ac:dyDescent="0.25">
      <c r="A193" s="5">
        <f>'CA analysis'!A193/$P$2</f>
        <v>7.7549001978061507E-4</v>
      </c>
      <c r="B193" s="4">
        <f>'CA analysis'!B193:B698/Sheet1!$Q$2</f>
        <v>0.45</v>
      </c>
      <c r="C193">
        <f>'CA analysis'!C193:C698/Sheet1!$R$2</f>
        <v>0.12400865176640231</v>
      </c>
      <c r="D193">
        <f>'CA analysis'!D193:D698/Sheet1!$S$2</f>
        <v>0</v>
      </c>
      <c r="E193">
        <f>'CA analysis'!E193:E698/Sheet1!$T$2</f>
        <v>0.50172215843857637</v>
      </c>
      <c r="F193">
        <f>'CA analysis'!F193:F698/Sheet1!$U$2</f>
        <v>0.76753986332574031</v>
      </c>
      <c r="G193">
        <f>'CA analysis'!G193:G698/Sheet1!$V$2</f>
        <v>0.308</v>
      </c>
      <c r="H193">
        <f>'CA analysis'!H193:H698/Sheet1!$W$2</f>
        <v>0.5343448503339655</v>
      </c>
      <c r="I193">
        <f>'CA analysis'!I193:I698/Sheet1!$X$2</f>
        <v>0.20833333333333334</v>
      </c>
      <c r="J193">
        <f>'CA analysis'!J193:J698/Sheet1!$Y$2</f>
        <v>0.55977496483825595</v>
      </c>
      <c r="K193">
        <f>'CA analysis'!K193:K698/Sheet1!$Z$2</f>
        <v>0.69090909090909092</v>
      </c>
      <c r="L193">
        <f>'CA analysis'!L193:L698/Sheet1!$AA$2</f>
        <v>0.9818846056941295</v>
      </c>
      <c r="M193">
        <f>'CA analysis'!M193:M698/Sheet1!$AB$2</f>
        <v>0.12351856728996578</v>
      </c>
      <c r="N193">
        <f>'CA analysis'!N193:N698/Sheet1!$AC$2</f>
        <v>0.61</v>
      </c>
    </row>
    <row r="194" spans="1:14" x14ac:dyDescent="0.25">
      <c r="A194" s="5">
        <f>'CA analysis'!A194/$P$2</f>
        <v>9.7779176407121015E-4</v>
      </c>
      <c r="B194" s="4">
        <f>'CA analysis'!B194:B699/Sheet1!$Q$2</f>
        <v>0.45</v>
      </c>
      <c r="C194">
        <f>'CA analysis'!C194:C699/Sheet1!$R$2</f>
        <v>0.12400865176640231</v>
      </c>
      <c r="D194">
        <f>'CA analysis'!D194:D699/Sheet1!$S$2</f>
        <v>0</v>
      </c>
      <c r="E194">
        <f>'CA analysis'!E194:E699/Sheet1!$T$2</f>
        <v>0.50172215843857637</v>
      </c>
      <c r="F194">
        <f>'CA analysis'!F194:F699/Sheet1!$U$2</f>
        <v>0.81753986332574036</v>
      </c>
      <c r="G194">
        <f>'CA analysis'!G194:G699/Sheet1!$V$2</f>
        <v>0.26300000000000001</v>
      </c>
      <c r="H194">
        <f>'CA analysis'!H194:H699/Sheet1!$W$2</f>
        <v>0.5343448503339655</v>
      </c>
      <c r="I194">
        <f>'CA analysis'!I194:I699/Sheet1!$X$2</f>
        <v>0.20833333333333334</v>
      </c>
      <c r="J194">
        <f>'CA analysis'!J194:J699/Sheet1!$Y$2</f>
        <v>0.55977496483825595</v>
      </c>
      <c r="K194">
        <f>'CA analysis'!K194:K699/Sheet1!$Z$2</f>
        <v>0.69090909090909092</v>
      </c>
      <c r="L194">
        <f>'CA analysis'!L194:L699/Sheet1!$AA$2</f>
        <v>0.9838498362307887</v>
      </c>
      <c r="M194">
        <f>'CA analysis'!M194:M699/Sheet1!$AB$2</f>
        <v>7.5585988938635773E-2</v>
      </c>
      <c r="N194">
        <f>'CA analysis'!N194:N699/Sheet1!$AC$2</f>
        <v>0.72799999999999998</v>
      </c>
    </row>
    <row r="195" spans="1:14" x14ac:dyDescent="0.25">
      <c r="A195" s="5">
        <f>'CA analysis'!A195/$P$2</f>
        <v>2.4725768746628303E-4</v>
      </c>
      <c r="B195" s="4">
        <f>'CA analysis'!B195:B700/Sheet1!$Q$2</f>
        <v>0.6</v>
      </c>
      <c r="C195">
        <f>'CA analysis'!C195:C700/Sheet1!$R$2</f>
        <v>0.10562364816149965</v>
      </c>
      <c r="D195">
        <f>'CA analysis'!D195:D700/Sheet1!$S$2</f>
        <v>0</v>
      </c>
      <c r="E195">
        <f>'CA analysis'!E195:E700/Sheet1!$T$2</f>
        <v>0.46039035591274402</v>
      </c>
      <c r="F195">
        <f>'CA analysis'!F195:F700/Sheet1!$U$2</f>
        <v>0.7744874715261959</v>
      </c>
      <c r="G195">
        <f>'CA analysis'!G195:G700/Sheet1!$V$2</f>
        <v>9.9000000000000005E-2</v>
      </c>
      <c r="H195">
        <f>'CA analysis'!H195:H700/Sheet1!$W$2</f>
        <v>0.51290508782056565</v>
      </c>
      <c r="I195">
        <f>'CA analysis'!I195:I700/Sheet1!$X$2</f>
        <v>4.1666666666666664E-2</v>
      </c>
      <c r="J195">
        <f>'CA analysis'!J195:J700/Sheet1!$Y$2</f>
        <v>0.37271448663853729</v>
      </c>
      <c r="K195">
        <f>'CA analysis'!K195:K700/Sheet1!$Z$2</f>
        <v>0.70909090909090911</v>
      </c>
      <c r="L195">
        <f>'CA analysis'!L195:L700/Sheet1!$AA$2</f>
        <v>0.99110607205845302</v>
      </c>
      <c r="M195">
        <f>'CA analysis'!M195:M700/Sheet1!$AB$2</f>
        <v>0.13247300500395051</v>
      </c>
      <c r="N195">
        <f>'CA analysis'!N195:N700/Sheet1!$AC$2</f>
        <v>0.622</v>
      </c>
    </row>
    <row r="196" spans="1:14" x14ac:dyDescent="0.25">
      <c r="A196" s="5">
        <f>'CA analysis'!A196/$P$2</f>
        <v>1.5734580111490741E-4</v>
      </c>
      <c r="B196" s="4">
        <f>'CA analysis'!B196:B701/Sheet1!$Q$2</f>
        <v>0.6</v>
      </c>
      <c r="C196">
        <f>'CA analysis'!C196:C701/Sheet1!$R$2</f>
        <v>0.10562364816149965</v>
      </c>
      <c r="D196">
        <f>'CA analysis'!D196:D701/Sheet1!$S$2</f>
        <v>0</v>
      </c>
      <c r="E196">
        <f>'CA analysis'!E196:E701/Sheet1!$T$2</f>
        <v>0.46039035591274402</v>
      </c>
      <c r="F196">
        <f>'CA analysis'!F196:F701/Sheet1!$U$2</f>
        <v>0.7521640091116174</v>
      </c>
      <c r="G196">
        <f>'CA analysis'!G196:G701/Sheet1!$V$2</f>
        <v>0.188</v>
      </c>
      <c r="H196">
        <f>'CA analysis'!H196:H701/Sheet1!$W$2</f>
        <v>0.51290508782056565</v>
      </c>
      <c r="I196">
        <f>'CA analysis'!I196:I701/Sheet1!$X$2</f>
        <v>4.1666666666666664E-2</v>
      </c>
      <c r="J196">
        <f>'CA analysis'!J196:J701/Sheet1!$Y$2</f>
        <v>0.37271448663853729</v>
      </c>
      <c r="K196">
        <f>'CA analysis'!K196:K701/Sheet1!$Z$2</f>
        <v>0.70909090909090911</v>
      </c>
      <c r="L196">
        <f>'CA analysis'!L196:L701/Sheet1!$AA$2</f>
        <v>0.94910556815318725</v>
      </c>
      <c r="M196">
        <f>'CA analysis'!M196:M701/Sheet1!$AB$2</f>
        <v>0.11535422702133263</v>
      </c>
      <c r="N196">
        <f>'CA analysis'!N196:N701/Sheet1!$AC$2</f>
        <v>0.58200000000000007</v>
      </c>
    </row>
    <row r="197" spans="1:14" x14ac:dyDescent="0.25">
      <c r="A197" s="5">
        <f>'CA analysis'!A197/$P$2</f>
        <v>1.5734580111490741E-4</v>
      </c>
      <c r="B197" s="4">
        <f>'CA analysis'!B197:B702/Sheet1!$Q$2</f>
        <v>0.8</v>
      </c>
      <c r="C197">
        <f>'CA analysis'!C197:C702/Sheet1!$R$2</f>
        <v>1.6582552271088683E-2</v>
      </c>
      <c r="D197">
        <f>'CA analysis'!D197:D702/Sheet1!$S$2</f>
        <v>0</v>
      </c>
      <c r="E197">
        <f>'CA analysis'!E197:E702/Sheet1!$T$2</f>
        <v>0.48450057405281283</v>
      </c>
      <c r="F197">
        <f>'CA analysis'!F197:F702/Sheet1!$U$2</f>
        <v>0.89692482915717542</v>
      </c>
      <c r="G197">
        <f>'CA analysis'!G197:G702/Sheet1!$V$2</f>
        <v>0.32</v>
      </c>
      <c r="H197">
        <f>'CA analysis'!H197:H702/Sheet1!$W$2</f>
        <v>0.46573761029108596</v>
      </c>
      <c r="I197">
        <f>'CA analysis'!I197:I702/Sheet1!$X$2</f>
        <v>0.16666666666666666</v>
      </c>
      <c r="J197">
        <f>'CA analysis'!J197:J702/Sheet1!$Y$2</f>
        <v>0.35864978902953587</v>
      </c>
      <c r="K197">
        <f>'CA analysis'!K197:K702/Sheet1!$Z$2</f>
        <v>0.65454545454545454</v>
      </c>
      <c r="L197">
        <f>'CA analysis'!L197:L702/Sheet1!$AA$2</f>
        <v>0.99327286470143628</v>
      </c>
      <c r="M197">
        <f>'CA analysis'!M197:M702/Sheet1!$AB$2</f>
        <v>7.8219647089807748E-2</v>
      </c>
      <c r="N197">
        <f>'CA analysis'!N197:N702/Sheet1!$AC$2</f>
        <v>1</v>
      </c>
    </row>
    <row r="198" spans="1:14" x14ac:dyDescent="0.25">
      <c r="A198" s="5">
        <f>'CA analysis'!A198/$P$2</f>
        <v>4.4955943175687828E-4</v>
      </c>
      <c r="B198" s="4">
        <f>'CA analysis'!B198:B703/Sheet1!$Q$2</f>
        <v>0.8</v>
      </c>
      <c r="C198">
        <f>'CA analysis'!C198:C703/Sheet1!$R$2</f>
        <v>5.4794520547945209E-2</v>
      </c>
      <c r="D198">
        <f>'CA analysis'!D198:D703/Sheet1!$S$2</f>
        <v>0</v>
      </c>
      <c r="E198">
        <f>'CA analysis'!E198:E703/Sheet1!$T$2</f>
        <v>0.46383467278989671</v>
      </c>
      <c r="F198">
        <f>'CA analysis'!F198:F703/Sheet1!$U$2</f>
        <v>0.8299544419134397</v>
      </c>
      <c r="G198">
        <f>'CA analysis'!G198:G703/Sheet1!$V$2</f>
        <v>0.34100000000000003</v>
      </c>
      <c r="H198">
        <f>'CA analysis'!H198:H703/Sheet1!$W$2</f>
        <v>0.60270470850169044</v>
      </c>
      <c r="I198">
        <f>'CA analysis'!I198:I703/Sheet1!$X$2</f>
        <v>8.3333333333333329E-2</v>
      </c>
      <c r="J198">
        <f>'CA analysis'!J198:J703/Sheet1!$Y$2</f>
        <v>0.46272855133614627</v>
      </c>
      <c r="K198">
        <f>'CA analysis'!K198:K703/Sheet1!$Z$2</f>
        <v>0.57272727272727275</v>
      </c>
      <c r="L198">
        <f>'CA analysis'!L198:L703/Sheet1!$AA$2</f>
        <v>1</v>
      </c>
      <c r="M198">
        <f>'CA analysis'!M198:M703/Sheet1!$AB$2</f>
        <v>0.10745325256781671</v>
      </c>
      <c r="N198">
        <f>'CA analysis'!N198:N703/Sheet1!$AC$2</f>
        <v>0.66599999999999993</v>
      </c>
    </row>
    <row r="199" spans="1:14" x14ac:dyDescent="0.25">
      <c r="A199" s="5">
        <f>'CA analysis'!A199/$P$2</f>
        <v>5.2823233231433198E-4</v>
      </c>
      <c r="B199" s="4">
        <f>'CA analysis'!B199:B704/Sheet1!$Q$2</f>
        <v>0.8</v>
      </c>
      <c r="C199">
        <f>'CA analysis'!C199:C704/Sheet1!$R$2</f>
        <v>5.4794520547945209E-2</v>
      </c>
      <c r="D199">
        <f>'CA analysis'!D199:D704/Sheet1!$S$2</f>
        <v>0</v>
      </c>
      <c r="E199">
        <f>'CA analysis'!E199:E704/Sheet1!$T$2</f>
        <v>0.46383467278989671</v>
      </c>
      <c r="F199">
        <f>'CA analysis'!F199:F704/Sheet1!$U$2</f>
        <v>0.80945330296127571</v>
      </c>
      <c r="G199">
        <f>'CA analysis'!G199:G704/Sheet1!$V$2</f>
        <v>0.36599999999999999</v>
      </c>
      <c r="H199">
        <f>'CA analysis'!H199:H704/Sheet1!$W$2</f>
        <v>0.60270470850169044</v>
      </c>
      <c r="I199">
        <f>'CA analysis'!I199:I704/Sheet1!$X$2</f>
        <v>8.3333333333333329E-2</v>
      </c>
      <c r="J199">
        <f>'CA analysis'!J199:J704/Sheet1!$Y$2</f>
        <v>0.46272855133614627</v>
      </c>
      <c r="K199">
        <f>'CA analysis'!K199:K704/Sheet1!$Z$2</f>
        <v>0.57272727272727275</v>
      </c>
      <c r="L199">
        <f>'CA analysis'!L199:L704/Sheet1!$AA$2</f>
        <v>0.89269337364575463</v>
      </c>
      <c r="M199">
        <f>'CA analysis'!M199:M704/Sheet1!$AB$2</f>
        <v>0.22675796681590729</v>
      </c>
      <c r="N199">
        <f>'CA analysis'!N199:N704/Sheet1!$AC$2</f>
        <v>0.60599999999999998</v>
      </c>
    </row>
    <row r="200" spans="1:14" x14ac:dyDescent="0.25">
      <c r="A200" s="5">
        <f>'CA analysis'!A200/$P$2</f>
        <v>4.2708146016903433E-4</v>
      </c>
      <c r="B200" s="4">
        <f>'CA analysis'!B200:B705/Sheet1!$Q$2</f>
        <v>0.8</v>
      </c>
      <c r="C200">
        <f>'CA analysis'!C200:C705/Sheet1!$R$2</f>
        <v>5.4794520547945209E-2</v>
      </c>
      <c r="D200">
        <f>'CA analysis'!D200:D705/Sheet1!$S$2</f>
        <v>0</v>
      </c>
      <c r="E200">
        <f>'CA analysis'!E200:E705/Sheet1!$T$2</f>
        <v>0.46383467278989671</v>
      </c>
      <c r="F200">
        <f>'CA analysis'!F200:F705/Sheet1!$U$2</f>
        <v>0.82847380410022786</v>
      </c>
      <c r="G200">
        <f>'CA analysis'!G200:G705/Sheet1!$V$2</f>
        <v>0.38299999999999995</v>
      </c>
      <c r="H200">
        <f>'CA analysis'!H200:H705/Sheet1!$W$2</f>
        <v>0.60270470850169044</v>
      </c>
      <c r="I200">
        <f>'CA analysis'!I200:I705/Sheet1!$X$2</f>
        <v>8.3333333333333329E-2</v>
      </c>
      <c r="J200">
        <f>'CA analysis'!J200:J705/Sheet1!$Y$2</f>
        <v>0.46272855133614627</v>
      </c>
      <c r="K200">
        <f>'CA analysis'!K200:K705/Sheet1!$Z$2</f>
        <v>0.57272727272727275</v>
      </c>
      <c r="L200">
        <f>'CA analysis'!L200:L705/Sheet1!$AA$2</f>
        <v>0.98815822625346439</v>
      </c>
      <c r="M200">
        <f>'CA analysis'!M200:M705/Sheet1!$AB$2</f>
        <v>0.17434816960758495</v>
      </c>
      <c r="N200">
        <f>'CA analysis'!N200:N705/Sheet1!$AC$2</f>
        <v>0.69200000000000006</v>
      </c>
    </row>
    <row r="201" spans="1:14" x14ac:dyDescent="0.25">
      <c r="A201" s="5">
        <f>'CA analysis'!A201/$P$2</f>
        <v>3.596475454055026E-4</v>
      </c>
      <c r="B201" s="4">
        <f>'CA analysis'!B201:B706/Sheet1!$Q$2</f>
        <v>0.95</v>
      </c>
      <c r="C201">
        <f>'CA analysis'!C201:C706/Sheet1!$R$2</f>
        <v>5.2992069214131222E-2</v>
      </c>
      <c r="D201">
        <f>'CA analysis'!D201:D706/Sheet1!$S$2</f>
        <v>0</v>
      </c>
      <c r="E201">
        <f>'CA analysis'!E201:E706/Sheet1!$T$2</f>
        <v>0.46268656716417911</v>
      </c>
      <c r="F201">
        <f>'CA analysis'!F201:F706/Sheet1!$U$2</f>
        <v>0.79441913439635536</v>
      </c>
      <c r="G201">
        <f>'CA analysis'!G201:G706/Sheet1!$V$2</f>
        <v>0.153</v>
      </c>
      <c r="H201">
        <f>'CA analysis'!H201:H706/Sheet1!$W$2</f>
        <v>0.63107116351941939</v>
      </c>
      <c r="I201">
        <f>'CA analysis'!I201:I706/Sheet1!$X$2</f>
        <v>0.125</v>
      </c>
      <c r="J201">
        <f>'CA analysis'!J201:J706/Sheet1!$Y$2</f>
        <v>0.56540084388185652</v>
      </c>
      <c r="K201">
        <f>'CA analysis'!K201:K706/Sheet1!$Z$2</f>
        <v>0.77272727272727271</v>
      </c>
      <c r="L201">
        <f>'CA analysis'!L201:L706/Sheet1!$AA$2</f>
        <v>1</v>
      </c>
      <c r="M201">
        <f>'CA analysis'!M201:M706/Sheet1!$AB$2</f>
        <v>0.12009481169344219</v>
      </c>
      <c r="N201">
        <f>'CA analysis'!N201:N706/Sheet1!$AC$2</f>
        <v>0.69799999999999995</v>
      </c>
    </row>
    <row r="202" spans="1:14" x14ac:dyDescent="0.25">
      <c r="A202" s="5">
        <f>'CA analysis'!A202/$P$2</f>
        <v>2.0230174429059519E-4</v>
      </c>
      <c r="B202" s="4">
        <f>'CA analysis'!B202:B707/Sheet1!$Q$2</f>
        <v>0.95</v>
      </c>
      <c r="C202">
        <f>'CA analysis'!C202:C707/Sheet1!$R$2</f>
        <v>5.2992069214131222E-2</v>
      </c>
      <c r="D202">
        <f>'CA analysis'!D202:D707/Sheet1!$S$2</f>
        <v>0</v>
      </c>
      <c r="E202">
        <f>'CA analysis'!E202:E707/Sheet1!$T$2</f>
        <v>0.46268656716417911</v>
      </c>
      <c r="F202">
        <f>'CA analysis'!F202:F707/Sheet1!$U$2</f>
        <v>0.81264236902050113</v>
      </c>
      <c r="G202">
        <f>'CA analysis'!G202:G707/Sheet1!$V$2</f>
        <v>0.13900000000000001</v>
      </c>
      <c r="H202">
        <f>'CA analysis'!H202:H707/Sheet1!$W$2</f>
        <v>0.63107116351941939</v>
      </c>
      <c r="I202">
        <f>'CA analysis'!I202:I707/Sheet1!$X$2</f>
        <v>0.125</v>
      </c>
      <c r="J202">
        <f>'CA analysis'!J202:J707/Sheet1!$Y$2</f>
        <v>0.56540084388185652</v>
      </c>
      <c r="K202">
        <f>'CA analysis'!K202:K707/Sheet1!$Z$2</f>
        <v>0.77272727272727271</v>
      </c>
      <c r="L202">
        <f>'CA analysis'!L202:L707/Sheet1!$AA$2</f>
        <v>0.96825396825396837</v>
      </c>
      <c r="M202">
        <f>'CA analysis'!M202:M707/Sheet1!$AB$2</f>
        <v>0.11719778772715303</v>
      </c>
      <c r="N202">
        <f>'CA analysis'!N202:N707/Sheet1!$AC$2</f>
        <v>0.65799999999999992</v>
      </c>
    </row>
    <row r="203" spans="1:14" x14ac:dyDescent="0.25">
      <c r="A203" s="5">
        <f>'CA analysis'!A203/$P$2</f>
        <v>3.8212551699334655E-4</v>
      </c>
      <c r="B203" s="4">
        <f>'CA analysis'!B203:B708/Sheet1!$Q$2</f>
        <v>0.82499999999999996</v>
      </c>
      <c r="C203">
        <f>'CA analysis'!C203:C708/Sheet1!$R$2</f>
        <v>7.3179524152847869E-2</v>
      </c>
      <c r="D203">
        <f>'CA analysis'!D203:D708/Sheet1!$S$2</f>
        <v>0</v>
      </c>
      <c r="E203">
        <f>'CA analysis'!E203:E708/Sheet1!$T$2</f>
        <v>0.47646383467278985</v>
      </c>
      <c r="F203">
        <f>'CA analysis'!F203:F708/Sheet1!$U$2</f>
        <v>0.70182232346241458</v>
      </c>
      <c r="G203">
        <f>'CA analysis'!G203:G708/Sheet1!$V$2</f>
        <v>0.38400000000000001</v>
      </c>
      <c r="H203">
        <f>'CA analysis'!H203:H708/Sheet1!$W$2</f>
        <v>0.5170281190731425</v>
      </c>
      <c r="I203">
        <f>'CA analysis'!I203:I708/Sheet1!$X$2</f>
        <v>8.3333333333333329E-2</v>
      </c>
      <c r="J203">
        <f>'CA analysis'!J203:J708/Sheet1!$Y$2</f>
        <v>0.48945147679324896</v>
      </c>
      <c r="K203">
        <f>'CA analysis'!K203:K708/Sheet1!$Z$2</f>
        <v>0.6681818181818181</v>
      </c>
      <c r="L203">
        <f>'CA analysis'!L203:L708/Sheet1!$AA$2</f>
        <v>0.99211388259007305</v>
      </c>
      <c r="M203">
        <f>'CA analysis'!M203:M708/Sheet1!$AB$2</f>
        <v>0.19568080063207796</v>
      </c>
      <c r="N203">
        <f>'CA analysis'!N203:N708/Sheet1!$AC$2</f>
        <v>0.48200000000000004</v>
      </c>
    </row>
    <row r="204" spans="1:14" x14ac:dyDescent="0.25">
      <c r="A204" s="5">
        <f>'CA analysis'!A204/$P$2</f>
        <v>2.4725768746628303E-4</v>
      </c>
      <c r="B204" s="4">
        <f>'CA analysis'!B204:B709/Sheet1!$Q$2</f>
        <v>0.82499999999999996</v>
      </c>
      <c r="C204">
        <f>'CA analysis'!C204:C709/Sheet1!$R$2</f>
        <v>7.3179524152847869E-2</v>
      </c>
      <c r="D204">
        <f>'CA analysis'!D204:D709/Sheet1!$S$2</f>
        <v>0</v>
      </c>
      <c r="E204">
        <f>'CA analysis'!E204:E709/Sheet1!$T$2</f>
        <v>0.47646383467278985</v>
      </c>
      <c r="F204">
        <f>'CA analysis'!F204:F709/Sheet1!$U$2</f>
        <v>0.86674259681093402</v>
      </c>
      <c r="G204">
        <f>'CA analysis'!G204:G709/Sheet1!$V$2</f>
        <v>0.157</v>
      </c>
      <c r="H204">
        <f>'CA analysis'!H204:H709/Sheet1!$W$2</f>
        <v>0.5170281190731425</v>
      </c>
      <c r="I204">
        <f>'CA analysis'!I204:I709/Sheet1!$X$2</f>
        <v>8.3333333333333329E-2</v>
      </c>
      <c r="J204">
        <f>'CA analysis'!J204:J709/Sheet1!$Y$2</f>
        <v>0.48945147679324896</v>
      </c>
      <c r="K204">
        <f>'CA analysis'!K204:K709/Sheet1!$Z$2</f>
        <v>0.6681818181818181</v>
      </c>
      <c r="L204">
        <f>'CA analysis'!L204:L709/Sheet1!$AA$2</f>
        <v>0.99617031997984384</v>
      </c>
      <c r="M204">
        <f>'CA analysis'!M204:M709/Sheet1!$AB$2</f>
        <v>8.1906768501448513E-2</v>
      </c>
      <c r="N204">
        <f>'CA analysis'!N204:N709/Sheet1!$AC$2</f>
        <v>0.84599999999999997</v>
      </c>
    </row>
    <row r="205" spans="1:14" x14ac:dyDescent="0.25">
      <c r="A205" s="5">
        <f>'CA analysis'!A205/$P$2</f>
        <v>3.9336450278726852E-4</v>
      </c>
      <c r="B205" s="4">
        <f>'CA analysis'!B205:B710/Sheet1!$Q$2</f>
        <v>0.95</v>
      </c>
      <c r="C205">
        <f>'CA analysis'!C205:C710/Sheet1!$R$2</f>
        <v>9.6611391492429713E-2</v>
      </c>
      <c r="D205">
        <f>'CA analysis'!D205:D710/Sheet1!$S$2</f>
        <v>0</v>
      </c>
      <c r="E205">
        <f>'CA analysis'!E205:E710/Sheet1!$T$2</f>
        <v>0.47761194029850745</v>
      </c>
      <c r="F205">
        <f>'CA analysis'!F205:F710/Sheet1!$U$2</f>
        <v>0.89441913439635534</v>
      </c>
      <c r="G205">
        <f>'CA analysis'!G205:G710/Sheet1!$V$2</f>
        <v>0.33200000000000002</v>
      </c>
      <c r="H205">
        <f>'CA analysis'!H205:H710/Sheet1!$W$2</f>
        <v>0.42203347901377092</v>
      </c>
      <c r="I205">
        <f>'CA analysis'!I205:I710/Sheet1!$X$2</f>
        <v>0.16666666666666666</v>
      </c>
      <c r="J205">
        <f>'CA analysis'!J205:J710/Sheet1!$Y$2</f>
        <v>0.31504922644163152</v>
      </c>
      <c r="K205">
        <f>'CA analysis'!K205:K710/Sheet1!$Z$2</f>
        <v>0.6681818181818181</v>
      </c>
      <c r="L205">
        <f>'CA analysis'!L205:L710/Sheet1!$AA$2</f>
        <v>0.98961955152431347</v>
      </c>
      <c r="M205">
        <f>'CA analysis'!M205:M710/Sheet1!$AB$2</f>
        <v>0.10034237555965236</v>
      </c>
      <c r="N205">
        <f>'CA analysis'!N205:N710/Sheet1!$AC$2</f>
        <v>0.97</v>
      </c>
    </row>
    <row r="206" spans="1:14" x14ac:dyDescent="0.25">
      <c r="A206" s="5">
        <f>'CA analysis'!A206/$P$2</f>
        <v>2.2477971587843914E-4</v>
      </c>
      <c r="B206" s="4">
        <f>'CA analysis'!B206:B711/Sheet1!$Q$2</f>
        <v>0.95</v>
      </c>
      <c r="C206">
        <f>'CA analysis'!C206:C711/Sheet1!$R$2</f>
        <v>9.6611391492429713E-2</v>
      </c>
      <c r="D206">
        <f>'CA analysis'!D206:D711/Sheet1!$S$2</f>
        <v>0</v>
      </c>
      <c r="E206">
        <f>'CA analysis'!E206:E711/Sheet1!$T$2</f>
        <v>0.47761194029850745</v>
      </c>
      <c r="F206">
        <f>'CA analysis'!F206:F711/Sheet1!$U$2</f>
        <v>0.91503416856492037</v>
      </c>
      <c r="G206">
        <f>'CA analysis'!G206:G711/Sheet1!$V$2</f>
        <v>0.31900000000000001</v>
      </c>
      <c r="H206">
        <f>'CA analysis'!H206:H711/Sheet1!$W$2</f>
        <v>0.42203347901377092</v>
      </c>
      <c r="I206">
        <f>'CA analysis'!I206:I711/Sheet1!$X$2</f>
        <v>0.16666666666666666</v>
      </c>
      <c r="J206">
        <f>'CA analysis'!J206:J711/Sheet1!$Y$2</f>
        <v>0.31504922644163152</v>
      </c>
      <c r="K206">
        <f>'CA analysis'!K206:K711/Sheet1!$Z$2</f>
        <v>0.6681818181818181</v>
      </c>
      <c r="L206">
        <f>'CA analysis'!L206:L711/Sheet1!$AA$2</f>
        <v>0.98400100781053168</v>
      </c>
      <c r="M206">
        <f>'CA analysis'!M206:M711/Sheet1!$AB$2</f>
        <v>7.5849354753752957E-2</v>
      </c>
      <c r="N206">
        <f>'CA analysis'!N206:N711/Sheet1!$AC$2</f>
        <v>1</v>
      </c>
    </row>
    <row r="207" spans="1:14" x14ac:dyDescent="0.25">
      <c r="A207" s="5">
        <f>'CA analysis'!A207/$P$2</f>
        <v>1.5285020679733862E-3</v>
      </c>
      <c r="B207" s="4">
        <f>'CA analysis'!B207:B712/Sheet1!$Q$2</f>
        <v>0</v>
      </c>
      <c r="C207">
        <f>'CA analysis'!C207:C712/Sheet1!$R$2</f>
        <v>0.38175919250180246</v>
      </c>
      <c r="D207">
        <f>'CA analysis'!D207:D712/Sheet1!$S$2</f>
        <v>0</v>
      </c>
      <c r="E207">
        <f>'CA analysis'!E207:E712/Sheet1!$T$2</f>
        <v>0.56142365097588975</v>
      </c>
      <c r="F207">
        <f>'CA analysis'!F207:F712/Sheet1!$U$2</f>
        <v>0.67095671981776772</v>
      </c>
      <c r="G207">
        <f>'CA analysis'!G207:G712/Sheet1!$V$2</f>
        <v>0.223</v>
      </c>
      <c r="H207">
        <f>'CA analysis'!H207:H712/Sheet1!$W$2</f>
        <v>0.32530716582831692</v>
      </c>
      <c r="I207">
        <f>'CA analysis'!I207:I712/Sheet1!$X$2</f>
        <v>0.16666666666666666</v>
      </c>
      <c r="J207">
        <f>'CA analysis'!J207:J712/Sheet1!$Y$2</f>
        <v>0.38959212376933894</v>
      </c>
      <c r="K207">
        <f>'CA analysis'!K207:K712/Sheet1!$Z$2</f>
        <v>0.84545454545454557</v>
      </c>
      <c r="L207">
        <f>'CA analysis'!L207:L712/Sheet1!$AA$2</f>
        <v>1</v>
      </c>
      <c r="M207">
        <f>'CA analysis'!M207:M712/Sheet1!$AB$2</f>
        <v>0.28627864103239398</v>
      </c>
      <c r="N207">
        <f>'CA analysis'!N207:N712/Sheet1!$AC$2</f>
        <v>0.45200000000000001</v>
      </c>
    </row>
    <row r="208" spans="1:14" x14ac:dyDescent="0.25">
      <c r="A208" s="5">
        <f>'CA analysis'!A208/$P$2</f>
        <v>2.5849667326020499E-3</v>
      </c>
      <c r="B208" s="4">
        <f>'CA analysis'!B208:B713/Sheet1!$Q$2</f>
        <v>0</v>
      </c>
      <c r="C208">
        <f>'CA analysis'!C208:C713/Sheet1!$R$2</f>
        <v>0.38175919250180246</v>
      </c>
      <c r="D208">
        <f>'CA analysis'!D208:D713/Sheet1!$S$2</f>
        <v>0</v>
      </c>
      <c r="E208">
        <f>'CA analysis'!E208:E713/Sheet1!$T$2</f>
        <v>0.56142365097588975</v>
      </c>
      <c r="F208">
        <f>'CA analysis'!F208:F713/Sheet1!$U$2</f>
        <v>0.72050113895216406</v>
      </c>
      <c r="G208">
        <f>'CA analysis'!G208:G713/Sheet1!$V$2</f>
        <v>0.52500000000000002</v>
      </c>
      <c r="H208">
        <f>'CA analysis'!H208:H713/Sheet1!$W$2</f>
        <v>0.35911602209944754</v>
      </c>
      <c r="I208">
        <f>'CA analysis'!I208:I713/Sheet1!$X$2</f>
        <v>0.16666666666666666</v>
      </c>
      <c r="J208">
        <f>'CA analysis'!J208:J713/Sheet1!$Y$2</f>
        <v>0.38959212376933894</v>
      </c>
      <c r="K208">
        <f>'CA analysis'!K208:K713/Sheet1!$Z$2</f>
        <v>0.84545454545454557</v>
      </c>
      <c r="L208">
        <f>'CA analysis'!L208:L713/Sheet1!$AA$2</f>
        <v>0.99488536155202834</v>
      </c>
      <c r="M208">
        <f>'CA analysis'!M208:M713/Sheet1!$AB$2</f>
        <v>0.28891229918356598</v>
      </c>
      <c r="N208">
        <f>'CA analysis'!N208:N713/Sheet1!$AC$2</f>
        <v>0.48799999999999999</v>
      </c>
    </row>
    <row r="209" spans="1:14" x14ac:dyDescent="0.25">
      <c r="A209" s="5">
        <f>'CA analysis'!A209/$P$2</f>
        <v>2.8322244200683329E-3</v>
      </c>
      <c r="B209" s="4">
        <f>'CA analysis'!B209:B714/Sheet1!$Q$2</f>
        <v>0</v>
      </c>
      <c r="C209">
        <f>'CA analysis'!C209:C714/Sheet1!$R$2</f>
        <v>0.38175919250180246</v>
      </c>
      <c r="D209">
        <f>'CA analysis'!D209:D714/Sheet1!$S$2</f>
        <v>0</v>
      </c>
      <c r="E209">
        <f>'CA analysis'!E209:E714/Sheet1!$T$2</f>
        <v>0.56142365097588975</v>
      </c>
      <c r="F209">
        <f>'CA analysis'!F209:F714/Sheet1!$U$2</f>
        <v>0.65865603644646931</v>
      </c>
      <c r="G209">
        <f>'CA analysis'!G209:G714/Sheet1!$V$2</f>
        <v>0.72699999999999998</v>
      </c>
      <c r="H209">
        <f>'CA analysis'!H209:H714/Sheet1!$W$2</f>
        <v>0.35911602209944754</v>
      </c>
      <c r="I209">
        <f>'CA analysis'!I209:I714/Sheet1!$X$2</f>
        <v>0.16666666666666666</v>
      </c>
      <c r="J209">
        <f>'CA analysis'!J209:J714/Sheet1!$Y$2</f>
        <v>0.38959212376933894</v>
      </c>
      <c r="K209">
        <f>'CA analysis'!K209:K714/Sheet1!$Z$2</f>
        <v>0.84545454545454557</v>
      </c>
      <c r="L209">
        <f>'CA analysis'!L209:L714/Sheet1!$AA$2</f>
        <v>0.98117913832199555</v>
      </c>
      <c r="M209">
        <f>'CA analysis'!M209:M714/Sheet1!$AB$2</f>
        <v>0.47563866210165917</v>
      </c>
      <c r="N209">
        <f>'CA analysis'!N209:N714/Sheet1!$AC$2</f>
        <v>0.45</v>
      </c>
    </row>
    <row r="210" spans="1:14" x14ac:dyDescent="0.25">
      <c r="A210" s="5">
        <f>'CA analysis'!A210/$P$2</f>
        <v>1.5285020679733862E-3</v>
      </c>
      <c r="B210" s="4">
        <f>'CA analysis'!B210:B715/Sheet1!$Q$2</f>
        <v>0</v>
      </c>
      <c r="C210">
        <f>'CA analysis'!C210:C715/Sheet1!$R$2</f>
        <v>0.38175919250180246</v>
      </c>
      <c r="D210">
        <f>'CA analysis'!D210:D715/Sheet1!$S$2</f>
        <v>1</v>
      </c>
      <c r="E210">
        <f>'CA analysis'!E210:E715/Sheet1!$T$2</f>
        <v>0.56142365097588975</v>
      </c>
      <c r="F210">
        <f>'CA analysis'!F210:F715/Sheet1!$U$2</f>
        <v>0.69066059225512533</v>
      </c>
      <c r="G210">
        <f>'CA analysis'!G210:G715/Sheet1!$V$2</f>
        <v>0.59099999999999997</v>
      </c>
      <c r="H210">
        <f>'CA analysis'!H210:H715/Sheet1!$W$2</f>
        <v>0.34955058959346907</v>
      </c>
      <c r="I210">
        <f>'CA analysis'!I210:I715/Sheet1!$X$2</f>
        <v>0.16666666666666666</v>
      </c>
      <c r="J210">
        <f>'CA analysis'!J210:J715/Sheet1!$Y$2</f>
        <v>0.38959212376933894</v>
      </c>
      <c r="K210">
        <f>'CA analysis'!K210:K715/Sheet1!$Z$2</f>
        <v>0.84545454545454557</v>
      </c>
      <c r="L210">
        <f>'CA analysis'!L210:L715/Sheet1!$AA$2</f>
        <v>0.96074577979339892</v>
      </c>
      <c r="M210">
        <f>'CA analysis'!M210:M715/Sheet1!$AB$2</f>
        <v>0.38609428496181197</v>
      </c>
      <c r="N210">
        <f>'CA analysis'!N210:N715/Sheet1!$AC$2</f>
        <v>0.48799999999999999</v>
      </c>
    </row>
    <row r="211" spans="1:14" x14ac:dyDescent="0.25">
      <c r="A211" s="5">
        <f>'CA analysis'!A211/$P$2</f>
        <v>4.9001978061499734E-3</v>
      </c>
      <c r="B211" s="4">
        <f>'CA analysis'!B211:B716/Sheet1!$Q$2</f>
        <v>0</v>
      </c>
      <c r="C211">
        <f>'CA analysis'!C211:C716/Sheet1!$R$2</f>
        <v>0.38175919250180246</v>
      </c>
      <c r="D211">
        <f>'CA analysis'!D211:D716/Sheet1!$S$2</f>
        <v>1</v>
      </c>
      <c r="E211">
        <f>'CA analysis'!E211:E716/Sheet1!$T$2</f>
        <v>0.56142365097588975</v>
      </c>
      <c r="F211">
        <f>'CA analysis'!F211:F716/Sheet1!$U$2</f>
        <v>0.60865603644646937</v>
      </c>
      <c r="G211">
        <f>'CA analysis'!G211:G716/Sheet1!$V$2</f>
        <v>1</v>
      </c>
      <c r="H211">
        <f>'CA analysis'!H211:H716/Sheet1!$W$2</f>
        <v>0.31953492207470929</v>
      </c>
      <c r="I211">
        <f>'CA analysis'!I211:I716/Sheet1!$X$2</f>
        <v>0.16666666666666666</v>
      </c>
      <c r="J211">
        <f>'CA analysis'!J211:J716/Sheet1!$Y$2</f>
        <v>0.38959212376933894</v>
      </c>
      <c r="K211">
        <f>'CA analysis'!K211:K716/Sheet1!$Z$2</f>
        <v>0.84545454545454557</v>
      </c>
      <c r="L211">
        <f>'CA analysis'!L211:L716/Sheet1!$AA$2</f>
        <v>1</v>
      </c>
      <c r="M211">
        <f>'CA analysis'!M211:M716/Sheet1!$AB$2</f>
        <v>0.60811166710560971</v>
      </c>
      <c r="N211">
        <f>'CA analysis'!N211:N716/Sheet1!$AC$2</f>
        <v>0.4</v>
      </c>
    </row>
    <row r="212" spans="1:14" x14ac:dyDescent="0.25">
      <c r="A212" s="5">
        <f>'CA analysis'!A212/$P$2</f>
        <v>1.9555835281424203E-3</v>
      </c>
      <c r="B212" s="4">
        <f>'CA analysis'!B212:B717/Sheet1!$Q$2</f>
        <v>0</v>
      </c>
      <c r="C212">
        <f>'CA analysis'!C212:C717/Sheet1!$R$2</f>
        <v>0.38175919250180246</v>
      </c>
      <c r="D212">
        <f>'CA analysis'!D212:D717/Sheet1!$S$2</f>
        <v>1</v>
      </c>
      <c r="E212">
        <f>'CA analysis'!E212:E717/Sheet1!$T$2</f>
        <v>0.56142365097588975</v>
      </c>
      <c r="F212">
        <f>'CA analysis'!F212:F717/Sheet1!$U$2</f>
        <v>0.67881548974943062</v>
      </c>
      <c r="G212">
        <f>'CA analysis'!G212:G717/Sheet1!$V$2</f>
        <v>0.92099999999999993</v>
      </c>
      <c r="H212">
        <f>'CA analysis'!H212:H717/Sheet1!$W$2</f>
        <v>0.31969984332481238</v>
      </c>
      <c r="I212">
        <f>'CA analysis'!I212:I717/Sheet1!$X$2</f>
        <v>0.16666666666666666</v>
      </c>
      <c r="J212">
        <f>'CA analysis'!J212:J717/Sheet1!$Y$2</f>
        <v>0.38959212376933894</v>
      </c>
      <c r="K212">
        <f>'CA analysis'!K212:K717/Sheet1!$Z$2</f>
        <v>0.84545454545454557</v>
      </c>
      <c r="L212">
        <f>'CA analysis'!L212:L717/Sheet1!$AA$2</f>
        <v>0.99080372889896706</v>
      </c>
      <c r="M212">
        <f>'CA analysis'!M212:M717/Sheet1!$AB$2</f>
        <v>0.45483276270740058</v>
      </c>
      <c r="N212">
        <f>'CA analysis'!N212:N717/Sheet1!$AC$2</f>
        <v>0.434</v>
      </c>
    </row>
    <row r="213" spans="1:14" x14ac:dyDescent="0.25">
      <c r="A213" s="5">
        <f>'CA analysis'!A213/$P$2</f>
        <v>4.2258586585146559E-3</v>
      </c>
      <c r="B213" s="4">
        <f>'CA analysis'!B213:B718/Sheet1!$Q$2</f>
        <v>0</v>
      </c>
      <c r="C213">
        <f>'CA analysis'!C213:C718/Sheet1!$R$2</f>
        <v>0.38175919250180246</v>
      </c>
      <c r="D213">
        <f>'CA analysis'!D213:D718/Sheet1!$S$2</f>
        <v>1</v>
      </c>
      <c r="E213">
        <f>'CA analysis'!E213:E718/Sheet1!$T$2</f>
        <v>0.56142365097588975</v>
      </c>
      <c r="F213">
        <f>'CA analysis'!F213:F718/Sheet1!$U$2</f>
        <v>0.61548974943052392</v>
      </c>
      <c r="G213">
        <f>'CA analysis'!G213:G718/Sheet1!$V$2</f>
        <v>0.8859999999999999</v>
      </c>
      <c r="H213">
        <f>'CA analysis'!H213:H718/Sheet1!$W$2</f>
        <v>0.30221819081388634</v>
      </c>
      <c r="I213">
        <f>'CA analysis'!I213:I718/Sheet1!$X$2</f>
        <v>0.16666666666666666</v>
      </c>
      <c r="J213">
        <f>'CA analysis'!J213:J718/Sheet1!$Y$2</f>
        <v>0.38959212376933894</v>
      </c>
      <c r="K213">
        <f>'CA analysis'!K213:K718/Sheet1!$Z$2</f>
        <v>0.84545454545454557</v>
      </c>
      <c r="L213">
        <f>'CA analysis'!L213:L718/Sheet1!$AA$2</f>
        <v>0.99581758629377681</v>
      </c>
      <c r="M213">
        <f>'CA analysis'!M213:M718/Sheet1!$AB$2</f>
        <v>0.6315512246510403</v>
      </c>
      <c r="N213">
        <f>'CA analysis'!N213:N718/Sheet1!$AC$2</f>
        <v>0.38600000000000001</v>
      </c>
    </row>
    <row r="214" spans="1:14" x14ac:dyDescent="0.25">
      <c r="A214" s="5">
        <f>'CA analysis'!A214/$P$2</f>
        <v>2.4388599172810647E-3</v>
      </c>
      <c r="B214" s="4">
        <f>'CA analysis'!B214:B719/Sheet1!$Q$2</f>
        <v>0</v>
      </c>
      <c r="C214">
        <f>'CA analysis'!C214:C719/Sheet1!$R$2</f>
        <v>0.38175919250180246</v>
      </c>
      <c r="D214">
        <f>'CA analysis'!D214:D719/Sheet1!$S$2</f>
        <v>1</v>
      </c>
      <c r="E214">
        <f>'CA analysis'!E214:E719/Sheet1!$T$2</f>
        <v>0.56142365097588975</v>
      </c>
      <c r="F214">
        <f>'CA analysis'!F214:F719/Sheet1!$U$2</f>
        <v>0.66138952164009124</v>
      </c>
      <c r="G214">
        <f>'CA analysis'!G214:G719/Sheet1!$V$2</f>
        <v>0.53799999999999992</v>
      </c>
      <c r="H214">
        <f>'CA analysis'!H214:H719/Sheet1!$W$2</f>
        <v>0.30122866331326792</v>
      </c>
      <c r="I214">
        <f>'CA analysis'!I214:I719/Sheet1!$X$2</f>
        <v>0.16666666666666666</v>
      </c>
      <c r="J214">
        <f>'CA analysis'!J214:J719/Sheet1!$Y$2</f>
        <v>0.38959212376933894</v>
      </c>
      <c r="K214">
        <f>'CA analysis'!K214:K719/Sheet1!$Z$2</f>
        <v>0.84545454545454557</v>
      </c>
      <c r="L214">
        <f>'CA analysis'!L214:L719/Sheet1!$AA$2</f>
        <v>0.98498362307886123</v>
      </c>
      <c r="M214">
        <f>'CA analysis'!M214:M719/Sheet1!$AB$2</f>
        <v>0.4221754016328681</v>
      </c>
      <c r="N214">
        <f>'CA analysis'!N214:N719/Sheet1!$AC$2</f>
        <v>0.44799999999999995</v>
      </c>
    </row>
    <row r="215" spans="1:14" x14ac:dyDescent="0.25">
      <c r="A215" s="5">
        <f>'CA analysis'!A215/$P$2</f>
        <v>1.5846969969429956E-3</v>
      </c>
      <c r="B215" s="4">
        <f>'CA analysis'!B215:B720/Sheet1!$Q$2</f>
        <v>0</v>
      </c>
      <c r="C215">
        <f>'CA analysis'!C215:C720/Sheet1!$R$2</f>
        <v>0.38175919250180246</v>
      </c>
      <c r="D215">
        <f>'CA analysis'!D215:D720/Sheet1!$S$2</f>
        <v>0</v>
      </c>
      <c r="E215">
        <f>'CA analysis'!E215:E720/Sheet1!$T$2</f>
        <v>0.56142365097588975</v>
      </c>
      <c r="F215">
        <f>'CA analysis'!F215:F720/Sheet1!$U$2</f>
        <v>0.72608200455580874</v>
      </c>
      <c r="G215">
        <f>'CA analysis'!G215:G720/Sheet1!$V$2</f>
        <v>0.32299999999999995</v>
      </c>
      <c r="H215">
        <f>'CA analysis'!H215:H720/Sheet1!$W$2</f>
        <v>0.32530716582831692</v>
      </c>
      <c r="I215">
        <f>'CA analysis'!I215:I720/Sheet1!$X$2</f>
        <v>0.16666666666666666</v>
      </c>
      <c r="J215">
        <f>'CA analysis'!J215:J720/Sheet1!$Y$2</f>
        <v>0.38959212376933894</v>
      </c>
      <c r="K215">
        <f>'CA analysis'!K215:K720/Sheet1!$Z$2</f>
        <v>0.84545454545454557</v>
      </c>
      <c r="L215">
        <f>'CA analysis'!L215:L720/Sheet1!$AA$2</f>
        <v>0.97205845301083404</v>
      </c>
      <c r="M215">
        <f>'CA analysis'!M215:M720/Sheet1!$AB$2</f>
        <v>0.24703713457993157</v>
      </c>
      <c r="N215">
        <f>'CA analysis'!N215:N720/Sheet1!$AC$2</f>
        <v>0.56200000000000006</v>
      </c>
    </row>
    <row r="216" spans="1:14" x14ac:dyDescent="0.25">
      <c r="A216" s="5">
        <f>'CA analysis'!A216/$P$2</f>
        <v>3.259305880237367E-3</v>
      </c>
      <c r="B216" s="4">
        <f>'CA analysis'!B216:B721/Sheet1!$Q$2</f>
        <v>0</v>
      </c>
      <c r="C216">
        <f>'CA analysis'!C216:C721/Sheet1!$R$2</f>
        <v>0.38175919250180246</v>
      </c>
      <c r="D216">
        <f>'CA analysis'!D216:D721/Sheet1!$S$2</f>
        <v>0</v>
      </c>
      <c r="E216">
        <f>'CA analysis'!E216:E721/Sheet1!$T$2</f>
        <v>0.56142365097588975</v>
      </c>
      <c r="F216">
        <f>'CA analysis'!F216:F721/Sheet1!$U$2</f>
        <v>0.61640091116173124</v>
      </c>
      <c r="G216">
        <f>'CA analysis'!G216:G721/Sheet1!$V$2</f>
        <v>9.8000000000000004E-2</v>
      </c>
      <c r="H216">
        <f>'CA analysis'!H216:H721/Sheet1!$W$2</f>
        <v>0.29586872268491793</v>
      </c>
      <c r="I216">
        <f>'CA analysis'!I216:I721/Sheet1!$X$2</f>
        <v>0.16666666666666666</v>
      </c>
      <c r="J216">
        <f>'CA analysis'!J216:J721/Sheet1!$Y$2</f>
        <v>0.38959212376933894</v>
      </c>
      <c r="K216">
        <f>'CA analysis'!K216:K721/Sheet1!$Z$2</f>
        <v>0.84545454545454557</v>
      </c>
      <c r="L216">
        <f>'CA analysis'!L216:L721/Sheet1!$AA$2</f>
        <v>0.87913832199546493</v>
      </c>
      <c r="M216">
        <f>'CA analysis'!M216:M721/Sheet1!$AB$2</f>
        <v>0.77824598367131947</v>
      </c>
      <c r="N216">
        <f>'CA analysis'!N216:N721/Sheet1!$AC$2</f>
        <v>0.47399999999999998</v>
      </c>
    </row>
    <row r="217" spans="1:14" x14ac:dyDescent="0.25">
      <c r="A217" s="5">
        <f>'CA analysis'!A217/$P$2</f>
        <v>2.2253191871965477E-3</v>
      </c>
      <c r="B217" s="4">
        <f>'CA analysis'!B217:B722/Sheet1!$Q$2</f>
        <v>0</v>
      </c>
      <c r="C217">
        <f>'CA analysis'!C217:C722/Sheet1!$R$2</f>
        <v>0.38175919250180246</v>
      </c>
      <c r="D217">
        <f>'CA analysis'!D217:D722/Sheet1!$S$2</f>
        <v>0</v>
      </c>
      <c r="E217">
        <f>'CA analysis'!E217:E722/Sheet1!$T$2</f>
        <v>0.56142365097588975</v>
      </c>
      <c r="F217">
        <f>'CA analysis'!F217:F722/Sheet1!$U$2</f>
        <v>0.70410022779043291</v>
      </c>
      <c r="G217">
        <f>'CA analysis'!G217:G722/Sheet1!$V$2</f>
        <v>0.42399999999999999</v>
      </c>
      <c r="H217">
        <f>'CA analysis'!H217:H722/Sheet1!$W$2</f>
        <v>0.32530716582831692</v>
      </c>
      <c r="I217">
        <f>'CA analysis'!I217:I722/Sheet1!$X$2</f>
        <v>0.16666666666666666</v>
      </c>
      <c r="J217">
        <f>'CA analysis'!J217:J722/Sheet1!$Y$2</f>
        <v>0.38959212376933894</v>
      </c>
      <c r="K217">
        <f>'CA analysis'!K217:K722/Sheet1!$Z$2</f>
        <v>0.84545454545454557</v>
      </c>
      <c r="L217">
        <f>'CA analysis'!L217:L722/Sheet1!$AA$2</f>
        <v>0.99176114890400613</v>
      </c>
      <c r="M217">
        <f>'CA analysis'!M217:M722/Sheet1!$AB$2</f>
        <v>0.24940742691598633</v>
      </c>
      <c r="N217">
        <f>'CA analysis'!N217:N722/Sheet1!$AC$2</f>
        <v>0.5</v>
      </c>
    </row>
    <row r="218" spans="1:14" x14ac:dyDescent="0.25">
      <c r="A218" s="5">
        <f>'CA analysis'!A218/$P$2</f>
        <v>5.1699334652041001E-4</v>
      </c>
      <c r="B218" s="4">
        <f>'CA analysis'!B218:B723/Sheet1!$Q$2</f>
        <v>0</v>
      </c>
      <c r="C218">
        <f>'CA analysis'!C218:C723/Sheet1!$R$2</f>
        <v>0.50072098053352565</v>
      </c>
      <c r="D218">
        <f>'CA analysis'!D218:D723/Sheet1!$S$2</f>
        <v>1</v>
      </c>
      <c r="E218">
        <f>'CA analysis'!E218:E723/Sheet1!$T$2</f>
        <v>0.63145809414466136</v>
      </c>
      <c r="F218">
        <f>'CA analysis'!F218:F723/Sheet1!$U$2</f>
        <v>0.67061503416856494</v>
      </c>
      <c r="G218">
        <f>'CA analysis'!G218:G723/Sheet1!$V$2</f>
        <v>0.56000000000000005</v>
      </c>
      <c r="H218">
        <f>'CA analysis'!H218:H723/Sheet1!$W$2</f>
        <v>0.25661746516038592</v>
      </c>
      <c r="I218">
        <f>'CA analysis'!I218:I723/Sheet1!$X$2</f>
        <v>0.20833333333333334</v>
      </c>
      <c r="J218">
        <f>'CA analysis'!J218:J723/Sheet1!$Y$2</f>
        <v>0.3881856540084388</v>
      </c>
      <c r="K218">
        <f>'CA analysis'!K218:K723/Sheet1!$Z$2</f>
        <v>0.74545454545454537</v>
      </c>
      <c r="L218">
        <f>'CA analysis'!L218:L723/Sheet1!$AA$2</f>
        <v>0.98966994205089454</v>
      </c>
      <c r="M218">
        <f>'CA analysis'!M218:M723/Sheet1!$AB$2</f>
        <v>0.35580721622333422</v>
      </c>
      <c r="N218">
        <f>'CA analysis'!N218:N723/Sheet1!$AC$2</f>
        <v>0.46600000000000003</v>
      </c>
    </row>
    <row r="219" spans="1:14" x14ac:dyDescent="0.25">
      <c r="A219" s="5">
        <f>'CA analysis'!A219/$P$2</f>
        <v>7.8672900557453704E-4</v>
      </c>
      <c r="B219" s="4">
        <f>'CA analysis'!B219:B724/Sheet1!$Q$2</f>
        <v>0</v>
      </c>
      <c r="C219">
        <f>'CA analysis'!C219:C724/Sheet1!$R$2</f>
        <v>0.50072098053352565</v>
      </c>
      <c r="D219">
        <f>'CA analysis'!D219:D724/Sheet1!$S$2</f>
        <v>0</v>
      </c>
      <c r="E219">
        <f>'CA analysis'!E219:E724/Sheet1!$T$2</f>
        <v>0.63145809414466136</v>
      </c>
      <c r="F219">
        <f>'CA analysis'!F219:F724/Sheet1!$U$2</f>
        <v>0.75649202733485199</v>
      </c>
      <c r="G219">
        <f>'CA analysis'!G219:G724/Sheet1!$V$2</f>
        <v>0.85099999999999998</v>
      </c>
      <c r="H219">
        <f>'CA analysis'!H219:H724/Sheet1!$W$2</f>
        <v>0.2820977983013111</v>
      </c>
      <c r="I219">
        <f>'CA analysis'!I219:I724/Sheet1!$X$2</f>
        <v>0.20833333333333334</v>
      </c>
      <c r="J219">
        <f>'CA analysis'!J219:J724/Sheet1!$Y$2</f>
        <v>0.3881856540084388</v>
      </c>
      <c r="K219">
        <f>'CA analysis'!K219:K724/Sheet1!$Z$2</f>
        <v>0.74545454545454537</v>
      </c>
      <c r="L219">
        <f>'CA analysis'!L219:L724/Sheet1!$AA$2</f>
        <v>0.98961955152431347</v>
      </c>
      <c r="M219">
        <f>'CA analysis'!M219:M724/Sheet1!$AB$2</f>
        <v>0.25520147484856465</v>
      </c>
      <c r="N219">
        <f>'CA analysis'!N219:N724/Sheet1!$AC$2</f>
        <v>0.57399999999999995</v>
      </c>
    </row>
    <row r="220" spans="1:14" x14ac:dyDescent="0.25">
      <c r="A220" s="5">
        <f>'CA analysis'!A220/$P$2</f>
        <v>1.2475274231253373E-3</v>
      </c>
      <c r="B220" s="4">
        <f>'CA analysis'!B220:B725/Sheet1!$Q$2</f>
        <v>0</v>
      </c>
      <c r="C220">
        <f>'CA analysis'!C220:C725/Sheet1!$R$2</f>
        <v>0.50072098053352565</v>
      </c>
      <c r="D220">
        <f>'CA analysis'!D220:D725/Sheet1!$S$2</f>
        <v>1</v>
      </c>
      <c r="E220">
        <f>'CA analysis'!E220:E725/Sheet1!$T$2</f>
        <v>0.63145809414466136</v>
      </c>
      <c r="F220">
        <f>'CA analysis'!F220:F725/Sheet1!$U$2</f>
        <v>0.67779043280182238</v>
      </c>
      <c r="G220">
        <f>'CA analysis'!G220:G725/Sheet1!$V$2</f>
        <v>0.93799999999999994</v>
      </c>
      <c r="H220">
        <f>'CA analysis'!H220:H725/Sheet1!$W$2</f>
        <v>0.23822874577389294</v>
      </c>
      <c r="I220">
        <f>'CA analysis'!I220:I725/Sheet1!$X$2</f>
        <v>0.20833333333333334</v>
      </c>
      <c r="J220">
        <f>'CA analysis'!J220:J725/Sheet1!$Y$2</f>
        <v>0.3881856540084388</v>
      </c>
      <c r="K220">
        <f>'CA analysis'!K220:K725/Sheet1!$Z$2</f>
        <v>0.74545454545454537</v>
      </c>
      <c r="L220">
        <f>'CA analysis'!L220:L725/Sheet1!$AA$2</f>
        <v>1</v>
      </c>
      <c r="M220">
        <f>'CA analysis'!M220:M725/Sheet1!$AB$2</f>
        <v>0.47195154069001849</v>
      </c>
      <c r="N220">
        <f>'CA analysis'!N220:N725/Sheet1!$AC$2</f>
        <v>0.43</v>
      </c>
    </row>
    <row r="221" spans="1:14" x14ac:dyDescent="0.25">
      <c r="A221" s="5">
        <f>'CA analysis'!A221/$P$2</f>
        <v>1.281244380507103E-3</v>
      </c>
      <c r="B221" s="4">
        <f>'CA analysis'!B221:B726/Sheet1!$Q$2</f>
        <v>0</v>
      </c>
      <c r="C221">
        <f>'CA analysis'!C221:C726/Sheet1!$R$2</f>
        <v>0.50072098053352565</v>
      </c>
      <c r="D221">
        <f>'CA analysis'!D221:D726/Sheet1!$S$2</f>
        <v>1</v>
      </c>
      <c r="E221">
        <f>'CA analysis'!E221:E726/Sheet1!$T$2</f>
        <v>0.63145809414466136</v>
      </c>
      <c r="F221">
        <f>'CA analysis'!F221:F726/Sheet1!$U$2</f>
        <v>0.72585421412300688</v>
      </c>
      <c r="G221">
        <f>'CA analysis'!G221:G726/Sheet1!$V$2</f>
        <v>0.92400000000000004</v>
      </c>
      <c r="H221">
        <f>'CA analysis'!H221:H726/Sheet1!$W$2</f>
        <v>0.27731508204832189</v>
      </c>
      <c r="I221">
        <f>'CA analysis'!I221:I726/Sheet1!$X$2</f>
        <v>0.20833333333333334</v>
      </c>
      <c r="J221">
        <f>'CA analysis'!J221:J726/Sheet1!$Y$2</f>
        <v>0.3881856540084388</v>
      </c>
      <c r="K221">
        <f>'CA analysis'!K221:K726/Sheet1!$Z$2</f>
        <v>0.74545454545454537</v>
      </c>
      <c r="L221">
        <f>'CA analysis'!L221:L726/Sheet1!$AA$2</f>
        <v>0.99203829680020161</v>
      </c>
      <c r="M221">
        <f>'CA analysis'!M221:M726/Sheet1!$AB$2</f>
        <v>0.27653410587305771</v>
      </c>
      <c r="N221">
        <f>'CA analysis'!N221:N726/Sheet1!$AC$2</f>
        <v>0.46</v>
      </c>
    </row>
    <row r="222" spans="1:14" x14ac:dyDescent="0.25">
      <c r="A222" s="5">
        <f>'CA analysis'!A222/$P$2</f>
        <v>4.0235569142240604E-3</v>
      </c>
      <c r="B222" s="4">
        <f>'CA analysis'!B222:B727/Sheet1!$Q$2</f>
        <v>0</v>
      </c>
      <c r="C222">
        <f>'CA analysis'!C222:C727/Sheet1!$R$2</f>
        <v>0.22350396539293441</v>
      </c>
      <c r="D222">
        <f>'CA analysis'!D222:D727/Sheet1!$S$2</f>
        <v>1</v>
      </c>
      <c r="E222">
        <f>'CA analysis'!E222:E727/Sheet1!$T$2</f>
        <v>0.58208955223880599</v>
      </c>
      <c r="F222">
        <f>'CA analysis'!F222:F727/Sheet1!$U$2</f>
        <v>0.79168564920273354</v>
      </c>
      <c r="G222">
        <f>'CA analysis'!G222:G727/Sheet1!$V$2</f>
        <v>0.88500000000000001</v>
      </c>
      <c r="H222">
        <f>'CA analysis'!H222:H727/Sheet1!$W$2</f>
        <v>0.23600230889750143</v>
      </c>
      <c r="I222">
        <f>'CA analysis'!I222:I727/Sheet1!$X$2</f>
        <v>0.33333333333333331</v>
      </c>
      <c r="J222">
        <f>'CA analysis'!J222:J727/Sheet1!$Y$2</f>
        <v>0.4317862165963432</v>
      </c>
      <c r="K222">
        <f>'CA analysis'!K222:K727/Sheet1!$Z$2</f>
        <v>0.79090909090909089</v>
      </c>
      <c r="L222">
        <f>'CA analysis'!L222:L727/Sheet1!$AA$2</f>
        <v>0.98689846308893936</v>
      </c>
      <c r="M222">
        <f>'CA analysis'!M222:M727/Sheet1!$AB$2</f>
        <v>0.25572820647879907</v>
      </c>
      <c r="N222">
        <f>'CA analysis'!N222:N727/Sheet1!$AC$2</f>
        <v>0.53400000000000003</v>
      </c>
    </row>
    <row r="223" spans="1:14" x14ac:dyDescent="0.25">
      <c r="A223" s="5">
        <f>'CA analysis'!A223/$P$2</f>
        <v>4.5855062039201581E-3</v>
      </c>
      <c r="B223" s="4">
        <f>'CA analysis'!B223:B728/Sheet1!$Q$2</f>
        <v>0</v>
      </c>
      <c r="C223">
        <f>'CA analysis'!C223:C728/Sheet1!$R$2</f>
        <v>0.22350396539293441</v>
      </c>
      <c r="D223">
        <f>'CA analysis'!D223:D728/Sheet1!$S$2</f>
        <v>1</v>
      </c>
      <c r="E223">
        <f>'CA analysis'!E223:E728/Sheet1!$T$2</f>
        <v>0.58208955223880599</v>
      </c>
      <c r="F223">
        <f>'CA analysis'!F223:F728/Sheet1!$U$2</f>
        <v>0.70205011389521643</v>
      </c>
      <c r="G223">
        <f>'CA analysis'!G223:G728/Sheet1!$V$2</f>
        <v>0.91299999999999992</v>
      </c>
      <c r="H223">
        <f>'CA analysis'!H223:H728/Sheet1!$W$2</f>
        <v>0.2513399851570875</v>
      </c>
      <c r="I223">
        <f>'CA analysis'!I223:I728/Sheet1!$X$2</f>
        <v>0.33333333333333331</v>
      </c>
      <c r="J223">
        <f>'CA analysis'!J223:J728/Sheet1!$Y$2</f>
        <v>0.4317862165963432</v>
      </c>
      <c r="K223">
        <f>'CA analysis'!K223:K728/Sheet1!$Z$2</f>
        <v>0.79090909090909089</v>
      </c>
      <c r="L223">
        <f>'CA analysis'!L223:L728/Sheet1!$AA$2</f>
        <v>0.99581758629377681</v>
      </c>
      <c r="M223">
        <f>'CA analysis'!M223:M728/Sheet1!$AB$2</f>
        <v>0.56518303924150648</v>
      </c>
      <c r="N223">
        <f>'CA analysis'!N223:N728/Sheet1!$AC$2</f>
        <v>0.434</v>
      </c>
    </row>
    <row r="224" spans="1:14" x14ac:dyDescent="0.25">
      <c r="A224" s="5">
        <f>'CA analysis'!A224/$P$2</f>
        <v>7.0131271354073009E-3</v>
      </c>
      <c r="B224" s="4">
        <f>'CA analysis'!B224:B729/Sheet1!$Q$2</f>
        <v>0</v>
      </c>
      <c r="C224">
        <f>'CA analysis'!C224:C729/Sheet1!$R$2</f>
        <v>0.22350396539293441</v>
      </c>
      <c r="D224">
        <f>'CA analysis'!D224:D729/Sheet1!$S$2</f>
        <v>1</v>
      </c>
      <c r="E224">
        <f>'CA analysis'!E224:E729/Sheet1!$T$2</f>
        <v>0.58208955223880599</v>
      </c>
      <c r="F224">
        <f>'CA analysis'!F224:F729/Sheet1!$U$2</f>
        <v>0.78348519362186786</v>
      </c>
      <c r="G224">
        <f>'CA analysis'!G224:G729/Sheet1!$V$2</f>
        <v>0.77700000000000002</v>
      </c>
      <c r="H224">
        <f>'CA analysis'!H224:H729/Sheet1!$W$2</f>
        <v>0.26981116516863196</v>
      </c>
      <c r="I224">
        <f>'CA analysis'!I224:I729/Sheet1!$X$2</f>
        <v>0.33333333333333331</v>
      </c>
      <c r="J224">
        <f>'CA analysis'!J224:J729/Sheet1!$Y$2</f>
        <v>0.4317862165963432</v>
      </c>
      <c r="K224">
        <f>'CA analysis'!K224:K729/Sheet1!$Z$2</f>
        <v>0.79090909090909089</v>
      </c>
      <c r="L224">
        <f>'CA analysis'!L224:L729/Sheet1!$AA$2</f>
        <v>0.98359788359788358</v>
      </c>
      <c r="M224">
        <f>'CA analysis'!M224:M729/Sheet1!$AB$2</f>
        <v>0.26152225441137739</v>
      </c>
      <c r="N224">
        <f>'CA analysis'!N224:N729/Sheet1!$AC$2</f>
        <v>0.55000000000000004</v>
      </c>
    </row>
    <row r="225" spans="1:14" x14ac:dyDescent="0.25">
      <c r="A225" s="5">
        <f>'CA analysis'!A225/$P$2</f>
        <v>6.9119762632620036E-3</v>
      </c>
      <c r="B225" s="4">
        <f>'CA analysis'!B225:B730/Sheet1!$Q$2</f>
        <v>0</v>
      </c>
      <c r="C225">
        <f>'CA analysis'!C225:C730/Sheet1!$R$2</f>
        <v>0.22350396539293441</v>
      </c>
      <c r="D225">
        <f>'CA analysis'!D225:D730/Sheet1!$S$2</f>
        <v>0</v>
      </c>
      <c r="E225">
        <f>'CA analysis'!E225:E730/Sheet1!$T$2</f>
        <v>0.58208955223880599</v>
      </c>
      <c r="F225">
        <f>'CA analysis'!F225:F730/Sheet1!$U$2</f>
        <v>0.75375854214123017</v>
      </c>
      <c r="G225">
        <f>'CA analysis'!G225:G730/Sheet1!$V$2</f>
        <v>0.80799999999999994</v>
      </c>
      <c r="H225">
        <f>'CA analysis'!H225:H730/Sheet1!$W$2</f>
        <v>0.26981116516863196</v>
      </c>
      <c r="I225">
        <f>'CA analysis'!I225:I730/Sheet1!$X$2</f>
        <v>0.33333333333333331</v>
      </c>
      <c r="J225">
        <f>'CA analysis'!J225:J730/Sheet1!$Y$2</f>
        <v>0.4317862165963432</v>
      </c>
      <c r="K225">
        <f>'CA analysis'!K225:K730/Sheet1!$Z$2</f>
        <v>0.79090909090909089</v>
      </c>
      <c r="L225">
        <f>'CA analysis'!L225:L730/Sheet1!$AA$2</f>
        <v>1</v>
      </c>
      <c r="M225">
        <f>'CA analysis'!M225:M730/Sheet1!$AB$2</f>
        <v>0.2001580194890703</v>
      </c>
      <c r="N225">
        <f>'CA analysis'!N225:N730/Sheet1!$AC$2</f>
        <v>0.60199999999999998</v>
      </c>
    </row>
    <row r="226" spans="1:14" x14ac:dyDescent="0.25">
      <c r="A226" s="5">
        <f>'CA analysis'!A226/$P$2</f>
        <v>3.5402805250854164E-3</v>
      </c>
      <c r="B226" s="4">
        <f>'CA analysis'!B226:B731/Sheet1!$Q$2</f>
        <v>0</v>
      </c>
      <c r="C226">
        <f>'CA analysis'!C226:C731/Sheet1!$R$2</f>
        <v>0.22350396539293441</v>
      </c>
      <c r="D226">
        <f>'CA analysis'!D226:D731/Sheet1!$S$2</f>
        <v>0</v>
      </c>
      <c r="E226">
        <f>'CA analysis'!E226:E731/Sheet1!$T$2</f>
        <v>0.57864523536165324</v>
      </c>
      <c r="F226">
        <f>'CA analysis'!F226:F731/Sheet1!$U$2</f>
        <v>0.94145785876993171</v>
      </c>
      <c r="G226">
        <f>'CA analysis'!G226:G731/Sheet1!$V$2</f>
        <v>0.78299999999999992</v>
      </c>
      <c r="H226">
        <f>'CA analysis'!H226:H731/Sheet1!$W$2</f>
        <v>0.23864104889915067</v>
      </c>
      <c r="I226">
        <f>'CA analysis'!I226:I731/Sheet1!$X$2</f>
        <v>0.33333333333333331</v>
      </c>
      <c r="J226">
        <f>'CA analysis'!J226:J731/Sheet1!$Y$2</f>
        <v>0.4317862165963432</v>
      </c>
      <c r="K226">
        <f>'CA analysis'!K226:K731/Sheet1!$Z$2</f>
        <v>0.79090909090909089</v>
      </c>
      <c r="L226">
        <f>'CA analysis'!L226:L731/Sheet1!$AA$2</f>
        <v>0.97014361300075591</v>
      </c>
      <c r="M226">
        <f>'CA analysis'!M226:M731/Sheet1!$AB$2</f>
        <v>0.10903344745851988</v>
      </c>
      <c r="N226">
        <f>'CA analysis'!N226:N731/Sheet1!$AC$2</f>
        <v>0.89599999999999991</v>
      </c>
    </row>
    <row r="227" spans="1:14" x14ac:dyDescent="0.25">
      <c r="A227" s="5">
        <f>'CA analysis'!A227/$P$2</f>
        <v>5.9229455133968717E-3</v>
      </c>
      <c r="B227" s="4">
        <f>'CA analysis'!B227:B732/Sheet1!$Q$2</f>
        <v>0</v>
      </c>
      <c r="C227">
        <f>'CA analysis'!C227:C732/Sheet1!$R$2</f>
        <v>0.22350396539293441</v>
      </c>
      <c r="D227">
        <f>'CA analysis'!D227:D732/Sheet1!$S$2</f>
        <v>0</v>
      </c>
      <c r="E227">
        <f>'CA analysis'!E227:E732/Sheet1!$T$2</f>
        <v>0.57864523536165324</v>
      </c>
      <c r="F227">
        <f>'CA analysis'!F227:F732/Sheet1!$U$2</f>
        <v>0.99373576309794986</v>
      </c>
      <c r="G227">
        <f>'CA analysis'!G227:G732/Sheet1!$V$2</f>
        <v>0.83</v>
      </c>
      <c r="H227">
        <f>'CA analysis'!H227:H732/Sheet1!$W$2</f>
        <v>0.23864104889915067</v>
      </c>
      <c r="I227">
        <f>'CA analysis'!I227:I732/Sheet1!$X$2</f>
        <v>0.33333333333333331</v>
      </c>
      <c r="J227">
        <f>'CA analysis'!J227:J732/Sheet1!$Y$2</f>
        <v>0.4317862165963432</v>
      </c>
      <c r="K227">
        <f>'CA analysis'!K227:K732/Sheet1!$Z$2</f>
        <v>0.79090909090909089</v>
      </c>
      <c r="L227">
        <f>'CA analysis'!L227:L732/Sheet1!$AA$2</f>
        <v>0.96245905769715301</v>
      </c>
      <c r="M227">
        <f>'CA analysis'!M227:M732/Sheet1!$AB$2</f>
        <v>0.12193837239926257</v>
      </c>
      <c r="N227">
        <f>'CA analysis'!N227:N732/Sheet1!$AC$2</f>
        <v>1</v>
      </c>
    </row>
    <row r="228" spans="1:14" x14ac:dyDescent="0.25">
      <c r="A228" s="5">
        <f>'CA analysis'!A228/$P$2</f>
        <v>4.2932925732781877E-3</v>
      </c>
      <c r="B228" s="4">
        <f>'CA analysis'!B228:B733/Sheet1!$Q$2</f>
        <v>0</v>
      </c>
      <c r="C228">
        <f>'CA analysis'!C228:C733/Sheet1!$R$2</f>
        <v>0.22350396539293441</v>
      </c>
      <c r="D228">
        <f>'CA analysis'!D228:D733/Sheet1!$S$2</f>
        <v>0</v>
      </c>
      <c r="E228">
        <f>'CA analysis'!E228:E733/Sheet1!$T$2</f>
        <v>0.57864523536165324</v>
      </c>
      <c r="F228">
        <f>'CA analysis'!F228:F733/Sheet1!$U$2</f>
        <v>0.91571753986332571</v>
      </c>
      <c r="G228">
        <f>'CA analysis'!G228:G733/Sheet1!$V$2</f>
        <v>0.86499999999999999</v>
      </c>
      <c r="H228">
        <f>'CA analysis'!H228:H733/Sheet1!$W$2</f>
        <v>0.26519337016574585</v>
      </c>
      <c r="I228">
        <f>'CA analysis'!I228:I733/Sheet1!$X$2</f>
        <v>0.33333333333333331</v>
      </c>
      <c r="J228">
        <f>'CA analysis'!J228:J733/Sheet1!$Y$2</f>
        <v>0.4317862165963432</v>
      </c>
      <c r="K228">
        <f>'CA analysis'!K228:K733/Sheet1!$Z$2</f>
        <v>0.79090909090909089</v>
      </c>
      <c r="L228">
        <f>'CA analysis'!L228:L733/Sheet1!$AA$2</f>
        <v>0.9760141093474427</v>
      </c>
      <c r="M228">
        <f>'CA analysis'!M228:M733/Sheet1!$AB$2</f>
        <v>8.2433500131682907E-2</v>
      </c>
      <c r="N228">
        <f>'CA analysis'!N228:N733/Sheet1!$AC$2</f>
        <v>0.752</v>
      </c>
    </row>
    <row r="229" spans="1:14" x14ac:dyDescent="0.25">
      <c r="A229" s="5">
        <f>'CA analysis'!A229/$P$2</f>
        <v>4.630462147095846E-3</v>
      </c>
      <c r="B229" s="4">
        <f>'CA analysis'!B229:B734/Sheet1!$Q$2</f>
        <v>0</v>
      </c>
      <c r="C229">
        <f>'CA analysis'!C229:C734/Sheet1!$R$2</f>
        <v>0.22350396539293441</v>
      </c>
      <c r="D229">
        <f>'CA analysis'!D229:D734/Sheet1!$S$2</f>
        <v>0</v>
      </c>
      <c r="E229">
        <f>'CA analysis'!E229:E734/Sheet1!$T$2</f>
        <v>0.57864523536165324</v>
      </c>
      <c r="F229">
        <f>'CA analysis'!F229:F734/Sheet1!$U$2</f>
        <v>0.81583143507972677</v>
      </c>
      <c r="G229">
        <f>'CA analysis'!G229:G734/Sheet1!$V$2</f>
        <v>0.79900000000000004</v>
      </c>
      <c r="H229">
        <f>'CA analysis'!H229:H734/Sheet1!$W$2</f>
        <v>0.26519337016574585</v>
      </c>
      <c r="I229">
        <f>'CA analysis'!I229:I734/Sheet1!$X$2</f>
        <v>0.33333333333333331</v>
      </c>
      <c r="J229">
        <f>'CA analysis'!J229:J734/Sheet1!$Y$2</f>
        <v>0.4317862165963432</v>
      </c>
      <c r="K229">
        <f>'CA analysis'!K229:K734/Sheet1!$Z$2</f>
        <v>0.79090909090909089</v>
      </c>
      <c r="L229">
        <f>'CA analysis'!L229:L734/Sheet1!$AA$2</f>
        <v>0.93746535651297558</v>
      </c>
      <c r="M229">
        <f>'CA analysis'!M229:M734/Sheet1!$AB$2</f>
        <v>0.16750065841453782</v>
      </c>
      <c r="N229">
        <f>'CA analysis'!N229:N734/Sheet1!$AC$2</f>
        <v>0.63200000000000001</v>
      </c>
    </row>
    <row r="230" spans="1:14" x14ac:dyDescent="0.25">
      <c r="A230" s="5">
        <f>'CA analysis'!A230/$P$2</f>
        <v>3.3492177665887428E-3</v>
      </c>
      <c r="B230" s="4">
        <f>'CA analysis'!B230:B735/Sheet1!$Q$2</f>
        <v>0</v>
      </c>
      <c r="C230">
        <f>'CA analysis'!C230:C735/Sheet1!$R$2</f>
        <v>0.22350396539293441</v>
      </c>
      <c r="D230">
        <f>'CA analysis'!D230:D735/Sheet1!$S$2</f>
        <v>0</v>
      </c>
      <c r="E230">
        <f>'CA analysis'!E230:E735/Sheet1!$T$2</f>
        <v>0.57864523536165324</v>
      </c>
      <c r="F230">
        <f>'CA analysis'!F230:F735/Sheet1!$U$2</f>
        <v>0.87539863325740319</v>
      </c>
      <c r="G230">
        <f>'CA analysis'!G230:G735/Sheet1!$V$2</f>
        <v>0.17</v>
      </c>
      <c r="H230">
        <f>'CA analysis'!H230:H735/Sheet1!$W$2</f>
        <v>0.27830460954894037</v>
      </c>
      <c r="I230">
        <f>'CA analysis'!I230:I735/Sheet1!$X$2</f>
        <v>0.33333333333333331</v>
      </c>
      <c r="J230">
        <f>'CA analysis'!J230:J735/Sheet1!$Y$2</f>
        <v>0.4317862165963432</v>
      </c>
      <c r="K230">
        <f>'CA analysis'!K230:K735/Sheet1!$Z$2</f>
        <v>0.79090909090909089</v>
      </c>
      <c r="L230">
        <f>'CA analysis'!L230:L735/Sheet1!$AA$2</f>
        <v>0.95114638447971789</v>
      </c>
      <c r="M230">
        <f>'CA analysis'!M230:M735/Sheet1!$AB$2</f>
        <v>0.10323939952594154</v>
      </c>
      <c r="N230">
        <f>'CA analysis'!N230:N735/Sheet1!$AC$2</f>
        <v>0.93400000000000005</v>
      </c>
    </row>
    <row r="231" spans="1:14" x14ac:dyDescent="0.25">
      <c r="A231" s="5">
        <f>'CA analysis'!A231/$P$2</f>
        <v>4.9676317209135052E-3</v>
      </c>
      <c r="B231" s="4">
        <f>'CA analysis'!B231:B736/Sheet1!$Q$2</f>
        <v>0</v>
      </c>
      <c r="C231">
        <f>'CA analysis'!C231:C736/Sheet1!$R$2</f>
        <v>0.22350396539293441</v>
      </c>
      <c r="D231">
        <f>'CA analysis'!D231:D736/Sheet1!$S$2</f>
        <v>0</v>
      </c>
      <c r="E231">
        <f>'CA analysis'!E231:E736/Sheet1!$T$2</f>
        <v>0.57864523536165324</v>
      </c>
      <c r="F231">
        <f>'CA analysis'!F231:F736/Sheet1!$U$2</f>
        <v>0.74624145785876994</v>
      </c>
      <c r="G231">
        <f>'CA analysis'!G231:G736/Sheet1!$V$2</f>
        <v>0.214</v>
      </c>
      <c r="H231">
        <f>'CA analysis'!H231:H736/Sheet1!$W$2</f>
        <v>0.27830460954894037</v>
      </c>
      <c r="I231">
        <f>'CA analysis'!I231:I736/Sheet1!$X$2</f>
        <v>0.33333333333333331</v>
      </c>
      <c r="J231">
        <f>'CA analysis'!J231:J736/Sheet1!$Y$2</f>
        <v>0.4317862165963432</v>
      </c>
      <c r="K231">
        <f>'CA analysis'!K231:K736/Sheet1!$Z$2</f>
        <v>0.79090909090909089</v>
      </c>
      <c r="L231">
        <f>'CA analysis'!L231:L736/Sheet1!$AA$2</f>
        <v>0.95827664399092971</v>
      </c>
      <c r="M231">
        <f>'CA analysis'!M231:M736/Sheet1!$AB$2</f>
        <v>9.9025546484066362E-2</v>
      </c>
      <c r="N231">
        <f>'CA analysis'!N231:N736/Sheet1!$AC$2</f>
        <v>0.63</v>
      </c>
    </row>
    <row r="232" spans="1:14" x14ac:dyDescent="0.25">
      <c r="A232" s="5">
        <f>'CA analysis'!A232/$P$2</f>
        <v>6.0353353713360914E-3</v>
      </c>
      <c r="B232" s="4">
        <f>'CA analysis'!B232:B737/Sheet1!$Q$2</f>
        <v>0</v>
      </c>
      <c r="C232">
        <f>'CA analysis'!C232:C737/Sheet1!$R$2</f>
        <v>0.22350396539293441</v>
      </c>
      <c r="D232">
        <f>'CA analysis'!D232:D737/Sheet1!$S$2</f>
        <v>0</v>
      </c>
      <c r="E232">
        <f>'CA analysis'!E232:E737/Sheet1!$T$2</f>
        <v>0.57864523536165324</v>
      </c>
      <c r="F232">
        <f>'CA analysis'!F232:F737/Sheet1!$U$2</f>
        <v>0.68120728929384966</v>
      </c>
      <c r="G232">
        <f>'CA analysis'!G232:G737/Sheet1!$V$2</f>
        <v>0.68099999999999994</v>
      </c>
      <c r="H232">
        <f>'CA analysis'!H232:H737/Sheet1!$W$2</f>
        <v>0.30271295456419556</v>
      </c>
      <c r="I232">
        <f>'CA analysis'!I232:I737/Sheet1!$X$2</f>
        <v>0.33333333333333331</v>
      </c>
      <c r="J232">
        <f>'CA analysis'!J232:J737/Sheet1!$Y$2</f>
        <v>0.4317862165963432</v>
      </c>
      <c r="K232">
        <f>'CA analysis'!K232:K737/Sheet1!$Z$2</f>
        <v>0.79090909090909089</v>
      </c>
      <c r="L232">
        <f>'CA analysis'!L232:L737/Sheet1!$AA$2</f>
        <v>0.95326278659612007</v>
      </c>
      <c r="M232">
        <f>'CA analysis'!M232:M737/Sheet1!$AB$2</f>
        <v>0.30682117461153546</v>
      </c>
      <c r="N232">
        <f>'CA analysis'!N232:N737/Sheet1!$AC$2</f>
        <v>0.48599999999999999</v>
      </c>
    </row>
    <row r="233" spans="1:14" x14ac:dyDescent="0.25">
      <c r="A233" s="5">
        <f>'CA analysis'!A233/$P$2</f>
        <v>5.2036504225858662E-3</v>
      </c>
      <c r="B233" s="4">
        <f>'CA analysis'!B233:B738/Sheet1!$Q$2</f>
        <v>0</v>
      </c>
      <c r="C233">
        <f>'CA analysis'!C233:C738/Sheet1!$R$2</f>
        <v>0.22350396539293441</v>
      </c>
      <c r="D233">
        <f>'CA analysis'!D233:D738/Sheet1!$S$2</f>
        <v>0</v>
      </c>
      <c r="E233">
        <f>'CA analysis'!E233:E738/Sheet1!$T$2</f>
        <v>0.57864523536165324</v>
      </c>
      <c r="F233">
        <f>'CA analysis'!F233:F738/Sheet1!$U$2</f>
        <v>0.84419134396355355</v>
      </c>
      <c r="G233">
        <f>'CA analysis'!G233:G738/Sheet1!$V$2</f>
        <v>0.76900000000000002</v>
      </c>
      <c r="H233">
        <f>'CA analysis'!H233:H738/Sheet1!$W$2</f>
        <v>0.30271295456419556</v>
      </c>
      <c r="I233">
        <f>'CA analysis'!I233:I738/Sheet1!$X$2</f>
        <v>0.33333333333333331</v>
      </c>
      <c r="J233">
        <f>'CA analysis'!J233:J738/Sheet1!$Y$2</f>
        <v>0.4317862165963432</v>
      </c>
      <c r="K233">
        <f>'CA analysis'!K233:K738/Sheet1!$Z$2</f>
        <v>0.79090909090909089</v>
      </c>
      <c r="L233">
        <f>'CA analysis'!L233:L738/Sheet1!$AA$2</f>
        <v>0.94769463340891913</v>
      </c>
      <c r="M233">
        <f>'CA analysis'!M233:M738/Sheet1!$AB$2</f>
        <v>0.13826705293652886</v>
      </c>
      <c r="N233">
        <f>'CA analysis'!N233:N738/Sheet1!$AC$2</f>
        <v>0.63400000000000001</v>
      </c>
    </row>
    <row r="234" spans="1:14" x14ac:dyDescent="0.25">
      <c r="A234" s="5">
        <f>'CA analysis'!A234/$P$2</f>
        <v>6.4624168315051246E-3</v>
      </c>
      <c r="B234" s="4">
        <f>'CA analysis'!B234:B739/Sheet1!$Q$2</f>
        <v>0</v>
      </c>
      <c r="C234">
        <f>'CA analysis'!C234:C739/Sheet1!$R$2</f>
        <v>0.22350396539293441</v>
      </c>
      <c r="D234">
        <f>'CA analysis'!D234:D739/Sheet1!$S$2</f>
        <v>0</v>
      </c>
      <c r="E234">
        <f>'CA analysis'!E234:E739/Sheet1!$T$2</f>
        <v>0.58208955223880599</v>
      </c>
      <c r="F234">
        <f>'CA analysis'!F234:F739/Sheet1!$U$2</f>
        <v>0.94954441913439636</v>
      </c>
      <c r="G234">
        <f>'CA analysis'!G234:G739/Sheet1!$V$2</f>
        <v>0.73299999999999998</v>
      </c>
      <c r="H234">
        <f>'CA analysis'!H234:H739/Sheet1!$W$2</f>
        <v>0.31648387894780239</v>
      </c>
      <c r="I234">
        <f>'CA analysis'!I234:I739/Sheet1!$X$2</f>
        <v>0.33333333333333331</v>
      </c>
      <c r="J234">
        <f>'CA analysis'!J234:J739/Sheet1!$Y$2</f>
        <v>0.4317862165963432</v>
      </c>
      <c r="K234">
        <f>'CA analysis'!K234:K739/Sheet1!$Z$2</f>
        <v>0.79090909090909089</v>
      </c>
      <c r="L234">
        <f>'CA analysis'!L234:L739/Sheet1!$AA$2</f>
        <v>0.97231040564373905</v>
      </c>
      <c r="M234">
        <f>'CA analysis'!M234:M739/Sheet1!$AB$2</f>
        <v>6.505135633394786E-2</v>
      </c>
      <c r="N234">
        <f>'CA analysis'!N234:N739/Sheet1!$AC$2</f>
        <v>0.83400000000000007</v>
      </c>
    </row>
    <row r="235" spans="1:14" x14ac:dyDescent="0.25">
      <c r="A235" s="5">
        <f>'CA analysis'!A235/$P$2</f>
        <v>3.7201042977881679E-3</v>
      </c>
      <c r="B235" s="4">
        <f>'CA analysis'!B235:B740/Sheet1!$Q$2</f>
        <v>0</v>
      </c>
      <c r="C235">
        <f>'CA analysis'!C235:C740/Sheet1!$R$2</f>
        <v>0.22350396539293441</v>
      </c>
      <c r="D235">
        <f>'CA analysis'!D235:D740/Sheet1!$S$2</f>
        <v>0</v>
      </c>
      <c r="E235">
        <f>'CA analysis'!E235:E740/Sheet1!$T$2</f>
        <v>0.58208955223880599</v>
      </c>
      <c r="F235">
        <f>'CA analysis'!F235:F740/Sheet1!$U$2</f>
        <v>0.93929384965831442</v>
      </c>
      <c r="G235">
        <f>'CA analysis'!G235:G740/Sheet1!$V$2</f>
        <v>0.70400000000000007</v>
      </c>
      <c r="H235">
        <f>'CA analysis'!H235:H740/Sheet1!$W$2</f>
        <v>0.30114620268821635</v>
      </c>
      <c r="I235">
        <f>'CA analysis'!I235:I740/Sheet1!$X$2</f>
        <v>0.33333333333333331</v>
      </c>
      <c r="J235">
        <f>'CA analysis'!J235:J740/Sheet1!$Y$2</f>
        <v>0.4317862165963432</v>
      </c>
      <c r="K235">
        <f>'CA analysis'!K235:K740/Sheet1!$Z$2</f>
        <v>0.79090909090909089</v>
      </c>
      <c r="L235">
        <f>'CA analysis'!L235:L740/Sheet1!$AA$2</f>
        <v>0.95477450239355</v>
      </c>
      <c r="M235">
        <f>'CA analysis'!M235:M740/Sheet1!$AB$2</f>
        <v>0.10402949697129313</v>
      </c>
      <c r="N235">
        <f>'CA analysis'!N235:N740/Sheet1!$AC$2</f>
        <v>0.96599999999999997</v>
      </c>
    </row>
    <row r="236" spans="1:14" x14ac:dyDescent="0.25">
      <c r="A236" s="5">
        <f>'CA analysis'!A236/$P$2</f>
        <v>5.0350656356770371E-3</v>
      </c>
      <c r="B236" s="4">
        <f>'CA analysis'!B236:B741/Sheet1!$Q$2</f>
        <v>0</v>
      </c>
      <c r="C236">
        <f>'CA analysis'!C236:C741/Sheet1!$R$2</f>
        <v>0.22350396539293441</v>
      </c>
      <c r="D236">
        <f>'CA analysis'!D236:D741/Sheet1!$S$2</f>
        <v>1</v>
      </c>
      <c r="E236">
        <f>'CA analysis'!E236:E741/Sheet1!$T$2</f>
        <v>0.58208955223880599</v>
      </c>
      <c r="F236">
        <f>'CA analysis'!F236:F741/Sheet1!$U$2</f>
        <v>0.76605922551252847</v>
      </c>
      <c r="G236">
        <f>'CA analysis'!G236:G741/Sheet1!$V$2</f>
        <v>0.66500000000000004</v>
      </c>
      <c r="H236">
        <f>'CA analysis'!H236:H741/Sheet1!$W$2</f>
        <v>0.30114620268821635</v>
      </c>
      <c r="I236">
        <f>'CA analysis'!I236:I741/Sheet1!$X$2</f>
        <v>0.33333333333333331</v>
      </c>
      <c r="J236">
        <f>'CA analysis'!J236:J741/Sheet1!$Y$2</f>
        <v>0.4317862165963432</v>
      </c>
      <c r="K236">
        <f>'CA analysis'!K236:K741/Sheet1!$Z$2</f>
        <v>0.79090909090909089</v>
      </c>
      <c r="L236">
        <f>'CA analysis'!L236:L741/Sheet1!$AA$2</f>
        <v>0.90753338372385994</v>
      </c>
      <c r="M236">
        <f>'CA analysis'!M236:M741/Sheet1!$AB$2</f>
        <v>0.21200948116934423</v>
      </c>
      <c r="N236">
        <f>'CA analysis'!N236:N741/Sheet1!$AC$2</f>
        <v>0.57999999999999996</v>
      </c>
    </row>
    <row r="237" spans="1:14" x14ac:dyDescent="0.25">
      <c r="A237" s="5">
        <f>'CA analysis'!A237/$P$2</f>
        <v>3.708865311994246E-3</v>
      </c>
      <c r="B237" s="4">
        <f>'CA analysis'!B237:B742/Sheet1!$Q$2</f>
        <v>0</v>
      </c>
      <c r="C237">
        <f>'CA analysis'!C237:C742/Sheet1!$R$2</f>
        <v>0.22350396539293441</v>
      </c>
      <c r="D237">
        <f>'CA analysis'!D237:D742/Sheet1!$S$2</f>
        <v>0</v>
      </c>
      <c r="E237">
        <f>'CA analysis'!E237:E742/Sheet1!$T$2</f>
        <v>0.58208955223880599</v>
      </c>
      <c r="F237">
        <f>'CA analysis'!F237:F742/Sheet1!$U$2</f>
        <v>0.6931662870159454</v>
      </c>
      <c r="G237">
        <f>'CA analysis'!G237:G742/Sheet1!$V$2</f>
        <v>0.61499999999999999</v>
      </c>
      <c r="H237">
        <f>'CA analysis'!H237:H742/Sheet1!$W$2</f>
        <v>0.30114620268821635</v>
      </c>
      <c r="I237">
        <f>'CA analysis'!I237:I742/Sheet1!$X$2</f>
        <v>0.33333333333333331</v>
      </c>
      <c r="J237">
        <f>'CA analysis'!J237:J742/Sheet1!$Y$2</f>
        <v>0.4317862165963432</v>
      </c>
      <c r="K237">
        <f>'CA analysis'!K237:K742/Sheet1!$Z$2</f>
        <v>0.79090909090909089</v>
      </c>
      <c r="L237">
        <f>'CA analysis'!L237:L742/Sheet1!$AA$2</f>
        <v>0.94923154446963975</v>
      </c>
      <c r="M237">
        <f>'CA analysis'!M237:M742/Sheet1!$AB$2</f>
        <v>0.28654200684751124</v>
      </c>
      <c r="N237">
        <f>'CA analysis'!N237:N742/Sheet1!$AC$2</f>
        <v>0.48</v>
      </c>
    </row>
    <row r="238" spans="1:14" x14ac:dyDescent="0.25">
      <c r="A238" s="5">
        <f>'CA analysis'!A238/$P$2</f>
        <v>5.8555115986333398E-3</v>
      </c>
      <c r="B238" s="4">
        <f>'CA analysis'!B238:B743/Sheet1!$Q$2</f>
        <v>0</v>
      </c>
      <c r="C238">
        <f>'CA analysis'!C238:C743/Sheet1!$R$2</f>
        <v>0.22350396539293441</v>
      </c>
      <c r="D238">
        <f>'CA analysis'!D238:D743/Sheet1!$S$2</f>
        <v>1</v>
      </c>
      <c r="E238">
        <f>'CA analysis'!E238:E743/Sheet1!$T$2</f>
        <v>0.58208955223880599</v>
      </c>
      <c r="F238">
        <f>'CA analysis'!F238:F743/Sheet1!$U$2</f>
        <v>0.75523917995444201</v>
      </c>
      <c r="G238">
        <f>'CA analysis'!G238:G743/Sheet1!$V$2</f>
        <v>0.76500000000000001</v>
      </c>
      <c r="H238">
        <f>'CA analysis'!H238:H743/Sheet1!$W$2</f>
        <v>0.34204667271377914</v>
      </c>
      <c r="I238">
        <f>'CA analysis'!I238:I743/Sheet1!$X$2</f>
        <v>0.33333333333333331</v>
      </c>
      <c r="J238">
        <f>'CA analysis'!J238:J743/Sheet1!$Y$2</f>
        <v>0.4317862165963432</v>
      </c>
      <c r="K238">
        <f>'CA analysis'!K238:K743/Sheet1!$Z$2</f>
        <v>0.79090909090909089</v>
      </c>
      <c r="L238">
        <f>'CA analysis'!L238:L743/Sheet1!$AA$2</f>
        <v>0.97871000251952633</v>
      </c>
      <c r="M238">
        <f>'CA analysis'!M238:M743/Sheet1!$AB$2</f>
        <v>0.2512509876218067</v>
      </c>
      <c r="N238">
        <f>'CA analysis'!N238:N743/Sheet1!$AC$2</f>
        <v>0.502</v>
      </c>
    </row>
    <row r="239" spans="1:14" x14ac:dyDescent="0.25">
      <c r="A239" s="5">
        <f>'CA analysis'!A239/$P$2</f>
        <v>5.7543607264880416E-3</v>
      </c>
      <c r="B239" s="4">
        <f>'CA analysis'!B239:B744/Sheet1!$Q$2</f>
        <v>0</v>
      </c>
      <c r="C239">
        <f>'CA analysis'!C239:C744/Sheet1!$R$2</f>
        <v>0.22350396539293441</v>
      </c>
      <c r="D239">
        <f>'CA analysis'!D239:D744/Sheet1!$S$2</f>
        <v>0</v>
      </c>
      <c r="E239">
        <f>'CA analysis'!E239:E744/Sheet1!$T$2</f>
        <v>0.58208955223880599</v>
      </c>
      <c r="F239">
        <f>'CA analysis'!F239:F744/Sheet1!$U$2</f>
        <v>0.83804100227790435</v>
      </c>
      <c r="G239">
        <f>'CA analysis'!G239:G744/Sheet1!$V$2</f>
        <v>0.71599999999999997</v>
      </c>
      <c r="H239">
        <f>'CA analysis'!H239:H744/Sheet1!$W$2</f>
        <v>0.34204667271377914</v>
      </c>
      <c r="I239">
        <f>'CA analysis'!I239:I744/Sheet1!$X$2</f>
        <v>0.33333333333333331</v>
      </c>
      <c r="J239">
        <f>'CA analysis'!J239:J744/Sheet1!$Y$2</f>
        <v>0.4317862165963432</v>
      </c>
      <c r="K239">
        <f>'CA analysis'!K239:K744/Sheet1!$Z$2</f>
        <v>0.79090909090909089</v>
      </c>
      <c r="L239">
        <f>'CA analysis'!L239:L744/Sheet1!$AA$2</f>
        <v>0.98279163517258761</v>
      </c>
      <c r="M239">
        <f>'CA analysis'!M239:M744/Sheet1!$AB$2</f>
        <v>0.12457203055043457</v>
      </c>
      <c r="N239">
        <f>'CA analysis'!N239:N744/Sheet1!$AC$2</f>
        <v>0.63</v>
      </c>
    </row>
    <row r="240" spans="1:14" x14ac:dyDescent="0.25">
      <c r="A240" s="5">
        <f>'CA analysis'!A240/$P$2</f>
        <v>9.2159683510160051E-4</v>
      </c>
      <c r="B240" s="4">
        <f>'CA analysis'!B240:B745/Sheet1!$Q$2</f>
        <v>0.3</v>
      </c>
      <c r="C240">
        <f>'CA analysis'!C240:C745/Sheet1!$R$2</f>
        <v>0.17772170151405911</v>
      </c>
      <c r="D240">
        <f>'CA analysis'!D240:D745/Sheet1!$S$2</f>
        <v>0</v>
      </c>
      <c r="E240">
        <f>'CA analysis'!E240:E745/Sheet1!$T$2</f>
        <v>0.49138920780711826</v>
      </c>
      <c r="F240">
        <f>'CA analysis'!F240:F745/Sheet1!$U$2</f>
        <v>0.7381548974943053</v>
      </c>
      <c r="G240">
        <f>'CA analysis'!G240:G745/Sheet1!$V$2</f>
        <v>0.185</v>
      </c>
      <c r="H240">
        <f>'CA analysis'!H240:H745/Sheet1!$W$2</f>
        <v>0.51043126906901959</v>
      </c>
      <c r="I240">
        <f>'CA analysis'!I240:I745/Sheet1!$X$2</f>
        <v>0.25</v>
      </c>
      <c r="J240">
        <f>'CA analysis'!J240:J745/Sheet1!$Y$2</f>
        <v>0.4219409282700422</v>
      </c>
      <c r="K240">
        <f>'CA analysis'!K240:K745/Sheet1!$Z$2</f>
        <v>0.75454545454545463</v>
      </c>
      <c r="L240">
        <f>'CA analysis'!L240:L745/Sheet1!$AA$2</f>
        <v>0.95593348450491322</v>
      </c>
      <c r="M240">
        <f>'CA analysis'!M240:M745/Sheet1!$AB$2</f>
        <v>0.16750065841453782</v>
      </c>
      <c r="N240">
        <f>'CA analysis'!N240:N745/Sheet1!$AC$2</f>
        <v>0.47399999999999998</v>
      </c>
    </row>
    <row r="241" spans="1:14" x14ac:dyDescent="0.25">
      <c r="A241" s="5">
        <f>'CA analysis'!A241/$P$2</f>
        <v>1.045225678834742E-3</v>
      </c>
      <c r="B241" s="4">
        <f>'CA analysis'!B241:B746/Sheet1!$Q$2</f>
        <v>0.3</v>
      </c>
      <c r="C241">
        <f>'CA analysis'!C241:C746/Sheet1!$R$2</f>
        <v>0.17772170151405911</v>
      </c>
      <c r="D241">
        <f>'CA analysis'!D241:D746/Sheet1!$S$2</f>
        <v>0</v>
      </c>
      <c r="E241">
        <f>'CA analysis'!E241:E746/Sheet1!$T$2</f>
        <v>0.49138920780711826</v>
      </c>
      <c r="F241">
        <f>'CA analysis'!F241:F746/Sheet1!$U$2</f>
        <v>0.75239179954441915</v>
      </c>
      <c r="G241">
        <f>'CA analysis'!G241:G746/Sheet1!$V$2</f>
        <v>0.42200000000000004</v>
      </c>
      <c r="H241">
        <f>'CA analysis'!H241:H746/Sheet1!$W$2</f>
        <v>0.51043126906901959</v>
      </c>
      <c r="I241">
        <f>'CA analysis'!I241:I746/Sheet1!$X$2</f>
        <v>0.25</v>
      </c>
      <c r="J241">
        <f>'CA analysis'!J241:J746/Sheet1!$Y$2</f>
        <v>0.4219409282700422</v>
      </c>
      <c r="K241">
        <f>'CA analysis'!K241:K746/Sheet1!$Z$2</f>
        <v>0.75454545454545463</v>
      </c>
      <c r="L241">
        <f>'CA analysis'!L241:L746/Sheet1!$AA$2</f>
        <v>0.96694381456286216</v>
      </c>
      <c r="M241">
        <f>'CA analysis'!M241:M746/Sheet1!$AB$2</f>
        <v>0.19410060574137478</v>
      </c>
      <c r="N241">
        <f>'CA analysis'!N241:N746/Sheet1!$AC$2</f>
        <v>0.46600000000000003</v>
      </c>
    </row>
    <row r="242" spans="1:14" x14ac:dyDescent="0.25">
      <c r="A242" s="5">
        <f>'CA analysis'!A242/$P$2</f>
        <v>1.270005394713181E-3</v>
      </c>
      <c r="B242" s="4">
        <f>'CA analysis'!B242:B747/Sheet1!$Q$2</f>
        <v>0.3</v>
      </c>
      <c r="C242">
        <f>'CA analysis'!C242:C747/Sheet1!$R$2</f>
        <v>0.17772170151405911</v>
      </c>
      <c r="D242">
        <f>'CA analysis'!D242:D747/Sheet1!$S$2</f>
        <v>0</v>
      </c>
      <c r="E242">
        <f>'CA analysis'!E242:E747/Sheet1!$T$2</f>
        <v>0.49138920780711826</v>
      </c>
      <c r="F242">
        <f>'CA analysis'!F242:F747/Sheet1!$U$2</f>
        <v>0.78553530751708434</v>
      </c>
      <c r="G242">
        <f>'CA analysis'!G242:G747/Sheet1!$V$2</f>
        <v>0.54299999999999993</v>
      </c>
      <c r="H242">
        <f>'CA analysis'!H242:H747/Sheet1!$W$2</f>
        <v>0.52247052032654406</v>
      </c>
      <c r="I242">
        <f>'CA analysis'!I242:I747/Sheet1!$X$2</f>
        <v>0.25</v>
      </c>
      <c r="J242">
        <f>'CA analysis'!J242:J747/Sheet1!$Y$2</f>
        <v>0.4219409282700422</v>
      </c>
      <c r="K242">
        <f>'CA analysis'!K242:K747/Sheet1!$Z$2</f>
        <v>0.75454545454545463</v>
      </c>
      <c r="L242">
        <f>'CA analysis'!L242:L747/Sheet1!$AA$2</f>
        <v>0.98576467624086672</v>
      </c>
      <c r="M242">
        <f>'CA analysis'!M242:M747/Sheet1!$AB$2</f>
        <v>0.29971029760337109</v>
      </c>
      <c r="N242">
        <f>'CA analysis'!N242:N747/Sheet1!$AC$2</f>
        <v>0.44</v>
      </c>
    </row>
    <row r="243" spans="1:14" x14ac:dyDescent="0.25">
      <c r="A243" s="5">
        <f>'CA analysis'!A243/$P$2</f>
        <v>1.1913324941557274E-3</v>
      </c>
      <c r="B243" s="4">
        <f>'CA analysis'!B243:B748/Sheet1!$Q$2</f>
        <v>0.3</v>
      </c>
      <c r="C243">
        <f>'CA analysis'!C243:C748/Sheet1!$R$2</f>
        <v>0.17772170151405911</v>
      </c>
      <c r="D243">
        <f>'CA analysis'!D243:D748/Sheet1!$S$2</f>
        <v>0</v>
      </c>
      <c r="E243">
        <f>'CA analysis'!E243:E748/Sheet1!$T$2</f>
        <v>0.49138920780711826</v>
      </c>
      <c r="F243">
        <f>'CA analysis'!F243:F748/Sheet1!$U$2</f>
        <v>0.69419134396355353</v>
      </c>
      <c r="G243">
        <f>'CA analysis'!G243:G748/Sheet1!$V$2</f>
        <v>0.65099999999999991</v>
      </c>
      <c r="H243">
        <f>'CA analysis'!H243:H748/Sheet1!$W$2</f>
        <v>0.52247052032654406</v>
      </c>
      <c r="I243">
        <f>'CA analysis'!I243:I748/Sheet1!$X$2</f>
        <v>0.25</v>
      </c>
      <c r="J243">
        <f>'CA analysis'!J243:J748/Sheet1!$Y$2</f>
        <v>0.4219409282700422</v>
      </c>
      <c r="K243">
        <f>'CA analysis'!K243:K748/Sheet1!$Z$2</f>
        <v>0.75454545454545463</v>
      </c>
      <c r="L243">
        <f>'CA analysis'!L243:L748/Sheet1!$AA$2</f>
        <v>0.99425547996976571</v>
      </c>
      <c r="M243">
        <f>'CA analysis'!M243:M748/Sheet1!$AB$2</f>
        <v>0.32657361074532526</v>
      </c>
      <c r="N243">
        <f>'CA analysis'!N243:N748/Sheet1!$AC$2</f>
        <v>0.40200000000000002</v>
      </c>
    </row>
    <row r="244" spans="1:14" x14ac:dyDescent="0.25">
      <c r="A244" s="5">
        <f>'CA analysis'!A244/$P$2</f>
        <v>1.1576155367739615E-3</v>
      </c>
      <c r="B244" s="4">
        <f>'CA analysis'!B244:B749/Sheet1!$Q$2</f>
        <v>0.3</v>
      </c>
      <c r="C244">
        <f>'CA analysis'!C244:C749/Sheet1!$R$2</f>
        <v>0.17772170151405911</v>
      </c>
      <c r="D244">
        <f>'CA analysis'!D244:D749/Sheet1!$S$2</f>
        <v>0</v>
      </c>
      <c r="E244">
        <f>'CA analysis'!E244:E749/Sheet1!$T$2</f>
        <v>0.49138920780711826</v>
      </c>
      <c r="F244">
        <f>'CA analysis'!F244:F749/Sheet1!$U$2</f>
        <v>0.72414578587699319</v>
      </c>
      <c r="G244">
        <f>'CA analysis'!G244:G749/Sheet1!$V$2</f>
        <v>0.52900000000000003</v>
      </c>
      <c r="H244">
        <f>'CA analysis'!H244:H749/Sheet1!$W$2</f>
        <v>0.58019295786262048</v>
      </c>
      <c r="I244">
        <f>'CA analysis'!I244:I749/Sheet1!$X$2</f>
        <v>0.25</v>
      </c>
      <c r="J244">
        <f>'CA analysis'!J244:J749/Sheet1!$Y$2</f>
        <v>0.4219409282700422</v>
      </c>
      <c r="K244">
        <f>'CA analysis'!K244:K749/Sheet1!$Z$2</f>
        <v>0.75454545454545463</v>
      </c>
      <c r="L244">
        <f>'CA analysis'!L244:L749/Sheet1!$AA$2</f>
        <v>0.93915343915343918</v>
      </c>
      <c r="M244">
        <f>'CA analysis'!M244:M749/Sheet1!$AB$2</f>
        <v>0.29549644456149593</v>
      </c>
      <c r="N244">
        <f>'CA analysis'!N244:N749/Sheet1!$AC$2</f>
        <v>0.44400000000000001</v>
      </c>
    </row>
    <row r="245" spans="1:14" x14ac:dyDescent="0.25">
      <c r="A245" s="5">
        <f>'CA analysis'!A245/$P$2</f>
        <v>1.4385901816220104E-3</v>
      </c>
      <c r="B245" s="4">
        <f>'CA analysis'!B245:B750/Sheet1!$Q$2</f>
        <v>0.3</v>
      </c>
      <c r="C245">
        <f>'CA analysis'!C245:C750/Sheet1!$R$2</f>
        <v>0.17772170151405911</v>
      </c>
      <c r="D245">
        <f>'CA analysis'!D245:D750/Sheet1!$S$2</f>
        <v>0</v>
      </c>
      <c r="E245">
        <f>'CA analysis'!E245:E750/Sheet1!$T$2</f>
        <v>0.49138920780711826</v>
      </c>
      <c r="F245">
        <f>'CA analysis'!F245:F750/Sheet1!$U$2</f>
        <v>0.7281321184510251</v>
      </c>
      <c r="G245">
        <f>'CA analysis'!G245:G750/Sheet1!$V$2</f>
        <v>7.8E-2</v>
      </c>
      <c r="H245">
        <f>'CA analysis'!H245:H750/Sheet1!$W$2</f>
        <v>0.58019295786262048</v>
      </c>
      <c r="I245">
        <f>'CA analysis'!I245:I750/Sheet1!$X$2</f>
        <v>0.25</v>
      </c>
      <c r="J245">
        <f>'CA analysis'!J245:J750/Sheet1!$Y$2</f>
        <v>0.4219409282700422</v>
      </c>
      <c r="K245">
        <f>'CA analysis'!K245:K750/Sheet1!$Z$2</f>
        <v>0.75454545454545463</v>
      </c>
      <c r="L245">
        <f>'CA analysis'!L245:L750/Sheet1!$AA$2</f>
        <v>0.94409171075837739</v>
      </c>
      <c r="M245">
        <f>'CA analysis'!M245:M750/Sheet1!$AB$2</f>
        <v>0.13668685804582567</v>
      </c>
      <c r="N245">
        <f>'CA analysis'!N245:N750/Sheet1!$AC$2</f>
        <v>0.47399999999999998</v>
      </c>
    </row>
    <row r="246" spans="1:14" x14ac:dyDescent="0.25">
      <c r="A246" s="5">
        <f>'CA analysis'!A246/$P$2</f>
        <v>2.315231073547923E-3</v>
      </c>
      <c r="B246" s="4">
        <f>'CA analysis'!B246:B751/Sheet1!$Q$2</f>
        <v>0.22</v>
      </c>
      <c r="C246">
        <f>'CA analysis'!C246:C751/Sheet1!$R$2</f>
        <v>0.2112472963229993</v>
      </c>
      <c r="D246">
        <f>'CA analysis'!D246:D751/Sheet1!$S$2</f>
        <v>0</v>
      </c>
      <c r="E246">
        <f>'CA analysis'!E246:E751/Sheet1!$T$2</f>
        <v>0.49483352468427094</v>
      </c>
      <c r="F246">
        <f>'CA analysis'!F246:F751/Sheet1!$U$2</f>
        <v>0.63701594533029615</v>
      </c>
      <c r="G246">
        <f>'CA analysis'!G246:G751/Sheet1!$V$2</f>
        <v>0.76500000000000001</v>
      </c>
      <c r="H246">
        <f>'CA analysis'!H246:H751/Sheet1!$W$2</f>
        <v>0.65597427228498384</v>
      </c>
      <c r="I246">
        <f>'CA analysis'!I246:I751/Sheet1!$X$2</f>
        <v>0.29166666666666669</v>
      </c>
      <c r="J246">
        <f>'CA analysis'!J246:J751/Sheet1!$Y$2</f>
        <v>0.46413502109704641</v>
      </c>
      <c r="K246">
        <f>'CA analysis'!K246:K751/Sheet1!$Z$2</f>
        <v>0.86818181818181828</v>
      </c>
      <c r="L246">
        <f>'CA analysis'!L246:L751/Sheet1!$AA$2</f>
        <v>0.93849836230788619</v>
      </c>
      <c r="M246">
        <f>'CA analysis'!M246:M751/Sheet1!$AB$2</f>
        <v>0.32920726889649726</v>
      </c>
      <c r="N246">
        <f>'CA analysis'!N246:N751/Sheet1!$AC$2</f>
        <v>0.35200000000000004</v>
      </c>
    </row>
    <row r="247" spans="1:14" x14ac:dyDescent="0.25">
      <c r="A247" s="5">
        <f>'CA analysis'!A247/$P$2</f>
        <v>2.1466462866390939E-3</v>
      </c>
      <c r="B247" s="4">
        <f>'CA analysis'!B247:B752/Sheet1!$Q$2</f>
        <v>0.22</v>
      </c>
      <c r="C247">
        <f>'CA analysis'!C247:C752/Sheet1!$R$2</f>
        <v>0.2112472963229993</v>
      </c>
      <c r="D247">
        <f>'CA analysis'!D247:D752/Sheet1!$S$2</f>
        <v>0</v>
      </c>
      <c r="E247">
        <f>'CA analysis'!E247:E752/Sheet1!$T$2</f>
        <v>0.49483352468427094</v>
      </c>
      <c r="F247">
        <f>'CA analysis'!F247:F752/Sheet1!$U$2</f>
        <v>0.63838268792710717</v>
      </c>
      <c r="G247">
        <f>'CA analysis'!G247:G752/Sheet1!$V$2</f>
        <v>0.70200000000000007</v>
      </c>
      <c r="H247">
        <f>'CA analysis'!H247:H752/Sheet1!$W$2</f>
        <v>0.65597427228498384</v>
      </c>
      <c r="I247">
        <f>'CA analysis'!I247:I752/Sheet1!$X$2</f>
        <v>0.29166666666666669</v>
      </c>
      <c r="J247">
        <f>'CA analysis'!J247:J752/Sheet1!$Y$2</f>
        <v>0.46413502109704641</v>
      </c>
      <c r="K247">
        <f>'CA analysis'!K247:K752/Sheet1!$Z$2</f>
        <v>0.86818181818181828</v>
      </c>
      <c r="L247">
        <f>'CA analysis'!L247:L752/Sheet1!$AA$2</f>
        <v>0.98042328042328042</v>
      </c>
      <c r="M247">
        <f>'CA analysis'!M247:M752/Sheet1!$AB$2</f>
        <v>0.48617329470634713</v>
      </c>
      <c r="N247">
        <f>'CA analysis'!N247:N752/Sheet1!$AC$2</f>
        <v>0.37</v>
      </c>
    </row>
    <row r="248" spans="1:14" x14ac:dyDescent="0.25">
      <c r="A248" s="5">
        <f>'CA analysis'!A248/$P$2</f>
        <v>3.8212551699334657E-3</v>
      </c>
      <c r="B248" s="4">
        <f>'CA analysis'!B248:B753/Sheet1!$Q$2</f>
        <v>0.22</v>
      </c>
      <c r="C248">
        <f>'CA analysis'!C248:C753/Sheet1!$R$2</f>
        <v>0.2112472963229993</v>
      </c>
      <c r="D248">
        <f>'CA analysis'!D248:D753/Sheet1!$S$2</f>
        <v>0</v>
      </c>
      <c r="E248">
        <f>'CA analysis'!E248:E753/Sheet1!$T$2</f>
        <v>0.49483352468427094</v>
      </c>
      <c r="F248">
        <f>'CA analysis'!F248:F753/Sheet1!$U$2</f>
        <v>0.69567198177676537</v>
      </c>
      <c r="G248">
        <f>'CA analysis'!G248:G753/Sheet1!$V$2</f>
        <v>0.34899999999999998</v>
      </c>
      <c r="H248">
        <f>'CA analysis'!H248:H753/Sheet1!$W$2</f>
        <v>0.66430279541518911</v>
      </c>
      <c r="I248">
        <f>'CA analysis'!I248:I753/Sheet1!$X$2</f>
        <v>0.29166666666666669</v>
      </c>
      <c r="J248">
        <f>'CA analysis'!J248:J753/Sheet1!$Y$2</f>
        <v>0.46413502109704641</v>
      </c>
      <c r="K248">
        <f>'CA analysis'!K248:K753/Sheet1!$Z$2</f>
        <v>0.86818181818181828</v>
      </c>
      <c r="L248">
        <f>'CA analysis'!L248:L753/Sheet1!$AA$2</f>
        <v>0.98306878306878309</v>
      </c>
      <c r="M248">
        <f>'CA analysis'!M248:M753/Sheet1!$AB$2</f>
        <v>0.24124308664735319</v>
      </c>
      <c r="N248">
        <f>'CA analysis'!N248:N753/Sheet1!$AC$2</f>
        <v>0.48599999999999999</v>
      </c>
    </row>
    <row r="249" spans="1:14" x14ac:dyDescent="0.25">
      <c r="A249" s="5">
        <f>'CA analysis'!A249/$P$2</f>
        <v>2.2140802014026257E-3</v>
      </c>
      <c r="B249" s="4">
        <f>'CA analysis'!B249:B754/Sheet1!$Q$2</f>
        <v>0.22</v>
      </c>
      <c r="C249">
        <f>'CA analysis'!C249:C754/Sheet1!$R$2</f>
        <v>0.2112472963229993</v>
      </c>
      <c r="D249">
        <f>'CA analysis'!D249:D754/Sheet1!$S$2</f>
        <v>0</v>
      </c>
      <c r="E249">
        <f>'CA analysis'!E249:E754/Sheet1!$T$2</f>
        <v>0.49483352468427094</v>
      </c>
      <c r="F249">
        <f>'CA analysis'!F249:F754/Sheet1!$U$2</f>
        <v>0.70911161731207295</v>
      </c>
      <c r="G249">
        <f>'CA analysis'!G249:G754/Sheet1!$V$2</f>
        <v>0.79200000000000004</v>
      </c>
      <c r="H249">
        <f>'CA analysis'!H249:H754/Sheet1!$W$2</f>
        <v>0.66430279541518911</v>
      </c>
      <c r="I249">
        <f>'CA analysis'!I249:I754/Sheet1!$X$2</f>
        <v>0.29166666666666669</v>
      </c>
      <c r="J249">
        <f>'CA analysis'!J249:J754/Sheet1!$Y$2</f>
        <v>0.46413502109704641</v>
      </c>
      <c r="K249">
        <f>'CA analysis'!K249:K754/Sheet1!$Z$2</f>
        <v>0.86818181818181828</v>
      </c>
      <c r="L249">
        <f>'CA analysis'!L249:L754/Sheet1!$AA$2</f>
        <v>0.94769463340891913</v>
      </c>
      <c r="M249">
        <f>'CA analysis'!M249:M754/Sheet1!$AB$2</f>
        <v>0.26731630234395576</v>
      </c>
      <c r="N249">
        <f>'CA analysis'!N249:N754/Sheet1!$AC$2</f>
        <v>0.41</v>
      </c>
    </row>
    <row r="250" spans="1:14" x14ac:dyDescent="0.25">
      <c r="A250" s="5">
        <f>'CA analysis'!A250/$P$2</f>
        <v>1.843193670203201E-3</v>
      </c>
      <c r="B250" s="4">
        <f>'CA analysis'!B250:B755/Sheet1!$Q$2</f>
        <v>0.22</v>
      </c>
      <c r="C250">
        <f>'CA analysis'!C250:C755/Sheet1!$R$2</f>
        <v>0.2112472963229993</v>
      </c>
      <c r="D250">
        <f>'CA analysis'!D250:D755/Sheet1!$S$2</f>
        <v>0</v>
      </c>
      <c r="E250">
        <f>'CA analysis'!E250:E755/Sheet1!$T$2</f>
        <v>0.49483352468427094</v>
      </c>
      <c r="F250">
        <f>'CA analysis'!F250:F755/Sheet1!$U$2</f>
        <v>0.73268792710706154</v>
      </c>
      <c r="G250">
        <f>'CA analysis'!G250:G755/Sheet1!$V$2</f>
        <v>0.49099999999999999</v>
      </c>
      <c r="H250">
        <f>'CA analysis'!H250:H755/Sheet1!$W$2</f>
        <v>0.64533685165333543</v>
      </c>
      <c r="I250">
        <f>'CA analysis'!I250:I755/Sheet1!$X$2</f>
        <v>0.29166666666666669</v>
      </c>
      <c r="J250">
        <f>'CA analysis'!J250:J755/Sheet1!$Y$2</f>
        <v>0.46413502109704641</v>
      </c>
      <c r="K250">
        <f>'CA analysis'!K250:K755/Sheet1!$Z$2</f>
        <v>0.86818181818181828</v>
      </c>
      <c r="L250">
        <f>'CA analysis'!L250:L755/Sheet1!$AA$2</f>
        <v>0.94409171075837739</v>
      </c>
      <c r="M250">
        <f>'CA analysis'!M250:M755/Sheet1!$AB$2</f>
        <v>0.25072425599157228</v>
      </c>
      <c r="N250">
        <f>'CA analysis'!N250:N755/Sheet1!$AC$2</f>
        <v>0.49</v>
      </c>
    </row>
    <row r="251" spans="1:14" x14ac:dyDescent="0.25">
      <c r="A251" s="5">
        <f>'CA analysis'!A251/$P$2</f>
        <v>2.1466462866390939E-3</v>
      </c>
      <c r="B251" s="4">
        <f>'CA analysis'!B251:B756/Sheet1!$Q$2</f>
        <v>0.22</v>
      </c>
      <c r="C251">
        <f>'CA analysis'!C251:C756/Sheet1!$R$2</f>
        <v>0.2112472963229993</v>
      </c>
      <c r="D251">
        <f>'CA analysis'!D251:D756/Sheet1!$S$2</f>
        <v>0</v>
      </c>
      <c r="E251">
        <f>'CA analysis'!E251:E756/Sheet1!$T$2</f>
        <v>0.49483352468427094</v>
      </c>
      <c r="F251">
        <f>'CA analysis'!F251:F756/Sheet1!$U$2</f>
        <v>0.76514806378132127</v>
      </c>
      <c r="G251">
        <f>'CA analysis'!G251:G756/Sheet1!$V$2</f>
        <v>0.17499999999999999</v>
      </c>
      <c r="H251">
        <f>'CA analysis'!H251:H756/Sheet1!$W$2</f>
        <v>0.64533685165333543</v>
      </c>
      <c r="I251">
        <f>'CA analysis'!I251:I756/Sheet1!$X$2</f>
        <v>0.29166666666666669</v>
      </c>
      <c r="J251">
        <f>'CA analysis'!J251:J756/Sheet1!$Y$2</f>
        <v>0.46413502109704641</v>
      </c>
      <c r="K251">
        <f>'CA analysis'!K251:K756/Sheet1!$Z$2</f>
        <v>0.86818181818181828</v>
      </c>
      <c r="L251">
        <f>'CA analysis'!L251:L756/Sheet1!$AA$2</f>
        <v>0.99203829680020161</v>
      </c>
      <c r="M251">
        <f>'CA analysis'!M251:M756/Sheet1!$AB$2</f>
        <v>0.17276797471688174</v>
      </c>
      <c r="N251">
        <f>'CA analysis'!N251:N756/Sheet1!$AC$2</f>
        <v>0.52400000000000002</v>
      </c>
    </row>
    <row r="252" spans="1:14" x14ac:dyDescent="0.25">
      <c r="A252" s="5">
        <f>'CA analysis'!A252/$P$2</f>
        <v>1.5734580111490741E-3</v>
      </c>
      <c r="B252" s="4">
        <f>'CA analysis'!B252:B757/Sheet1!$Q$2</f>
        <v>0.22</v>
      </c>
      <c r="C252">
        <f>'CA analysis'!C252:C757/Sheet1!$R$2</f>
        <v>0.2112472963229993</v>
      </c>
      <c r="D252">
        <f>'CA analysis'!D252:D757/Sheet1!$S$2</f>
        <v>0</v>
      </c>
      <c r="E252">
        <f>'CA analysis'!E252:E757/Sheet1!$T$2</f>
        <v>0.49483352468427094</v>
      </c>
      <c r="F252">
        <f>'CA analysis'!F252:F757/Sheet1!$U$2</f>
        <v>0.73883826879271075</v>
      </c>
      <c r="G252">
        <f>'CA analysis'!G252:G757/Sheet1!$V$2</f>
        <v>0.13</v>
      </c>
      <c r="H252">
        <f>'CA analysis'!H252:H757/Sheet1!$W$2</f>
        <v>0.60996124350622571</v>
      </c>
      <c r="I252">
        <f>'CA analysis'!I252:I757/Sheet1!$X$2</f>
        <v>0.29166666666666669</v>
      </c>
      <c r="J252">
        <f>'CA analysis'!J252:J757/Sheet1!$Y$2</f>
        <v>0.46413502109704641</v>
      </c>
      <c r="K252">
        <f>'CA analysis'!K252:K757/Sheet1!$Z$2</f>
        <v>0.86818181818181828</v>
      </c>
      <c r="L252">
        <f>'CA analysis'!L252:L757/Sheet1!$AA$2</f>
        <v>0.9984378936759889</v>
      </c>
      <c r="M252">
        <f>'CA analysis'!M252:M757/Sheet1!$AB$2</f>
        <v>0.15538583091914671</v>
      </c>
      <c r="N252">
        <f>'CA analysis'!N252:N757/Sheet1!$AC$2</f>
        <v>0.48799999999999999</v>
      </c>
    </row>
    <row r="253" spans="1:14" x14ac:dyDescent="0.25">
      <c r="A253" s="5">
        <f>'CA analysis'!A253/$P$2</f>
        <v>2.4051429598992988E-3</v>
      </c>
      <c r="B253" s="4">
        <f>'CA analysis'!B253:B758/Sheet1!$Q$2</f>
        <v>0.22</v>
      </c>
      <c r="C253">
        <f>'CA analysis'!C253:C758/Sheet1!$R$2</f>
        <v>0.2112472963229993</v>
      </c>
      <c r="D253">
        <f>'CA analysis'!D253:D758/Sheet1!$S$2</f>
        <v>0</v>
      </c>
      <c r="E253">
        <f>'CA analysis'!E253:E758/Sheet1!$T$2</f>
        <v>0.49483352468427094</v>
      </c>
      <c r="F253">
        <f>'CA analysis'!F253:F758/Sheet1!$U$2</f>
        <v>0.73325740318906607</v>
      </c>
      <c r="G253">
        <f>'CA analysis'!G253:G758/Sheet1!$V$2</f>
        <v>8.900000000000001E-2</v>
      </c>
      <c r="H253">
        <f>'CA analysis'!H253:H758/Sheet1!$W$2</f>
        <v>0.60996124350622571</v>
      </c>
      <c r="I253">
        <f>'CA analysis'!I253:I758/Sheet1!$X$2</f>
        <v>0.29166666666666669</v>
      </c>
      <c r="J253">
        <f>'CA analysis'!J253:J758/Sheet1!$Y$2</f>
        <v>0.46413502109704641</v>
      </c>
      <c r="K253">
        <f>'CA analysis'!K253:K758/Sheet1!$Z$2</f>
        <v>0.86818181818181828</v>
      </c>
      <c r="L253">
        <f>'CA analysis'!L253:L758/Sheet1!$AA$2</f>
        <v>0.95003779289493584</v>
      </c>
      <c r="M253">
        <f>'CA analysis'!M253:M758/Sheet1!$AB$2</f>
        <v>9.4548327627074005E-2</v>
      </c>
      <c r="N253">
        <f>'CA analysis'!N253:N758/Sheet1!$AC$2</f>
        <v>0.496</v>
      </c>
    </row>
    <row r="254" spans="1:14" x14ac:dyDescent="0.25">
      <c r="A254" s="5">
        <f>'CA analysis'!A254/$P$2</f>
        <v>9.2159683510160051E-4</v>
      </c>
      <c r="B254" s="4">
        <f>'CA analysis'!B254:B759/Sheet1!$Q$2</f>
        <v>0.22</v>
      </c>
      <c r="C254">
        <f>'CA analysis'!C254:C759/Sheet1!$R$2</f>
        <v>0.2112472963229993</v>
      </c>
      <c r="D254">
        <f>'CA analysis'!D254:D759/Sheet1!$S$2</f>
        <v>0</v>
      </c>
      <c r="E254">
        <f>'CA analysis'!E254:E759/Sheet1!$T$2</f>
        <v>0.49483352468427094</v>
      </c>
      <c r="F254">
        <f>'CA analysis'!F254:F759/Sheet1!$U$2</f>
        <v>0.792369020501139</v>
      </c>
      <c r="G254">
        <f>'CA analysis'!G254:G759/Sheet1!$V$2</f>
        <v>6.8000000000000005E-2</v>
      </c>
      <c r="H254">
        <f>'CA analysis'!H254:H759/Sheet1!$W$2</f>
        <v>0.73447678733404798</v>
      </c>
      <c r="I254">
        <f>'CA analysis'!I254:I759/Sheet1!$X$2</f>
        <v>0.29166666666666669</v>
      </c>
      <c r="J254">
        <f>'CA analysis'!J254:J759/Sheet1!$Y$2</f>
        <v>0.46413502109704641</v>
      </c>
      <c r="K254">
        <f>'CA analysis'!K254:K759/Sheet1!$Z$2</f>
        <v>0.86818181818181828</v>
      </c>
      <c r="L254">
        <f>'CA analysis'!L254:L759/Sheet1!$AA$2</f>
        <v>0.97276392038296799</v>
      </c>
      <c r="M254">
        <f>'CA analysis'!M254:M759/Sheet1!$AB$2</f>
        <v>9.296813273637082E-2</v>
      </c>
      <c r="N254">
        <f>'CA analysis'!N254:N759/Sheet1!$AC$2</f>
        <v>0.59200000000000008</v>
      </c>
    </row>
    <row r="255" spans="1:14" x14ac:dyDescent="0.25">
      <c r="A255" s="5">
        <f>'CA analysis'!A255/$P$2</f>
        <v>4.1471857579572016E-3</v>
      </c>
      <c r="B255" s="4">
        <f>'CA analysis'!B255:B760/Sheet1!$Q$2</f>
        <v>0.22</v>
      </c>
      <c r="C255">
        <f>'CA analysis'!C255:C760/Sheet1!$R$2</f>
        <v>0.2112472963229993</v>
      </c>
      <c r="D255">
        <f>'CA analysis'!D255:D760/Sheet1!$S$2</f>
        <v>0</v>
      </c>
      <c r="E255">
        <f>'CA analysis'!E255:E760/Sheet1!$T$2</f>
        <v>0.49483352468427094</v>
      </c>
      <c r="F255">
        <f>'CA analysis'!F255:F760/Sheet1!$U$2</f>
        <v>0.94066059225512544</v>
      </c>
      <c r="G255">
        <f>'CA analysis'!G255:G760/Sheet1!$V$2</f>
        <v>8.4000000000000005E-2</v>
      </c>
      <c r="H255">
        <f>'CA analysis'!H255:H760/Sheet1!$W$2</f>
        <v>0.73447678733404798</v>
      </c>
      <c r="I255">
        <f>'CA analysis'!I255:I760/Sheet1!$X$2</f>
        <v>0.29166666666666669</v>
      </c>
      <c r="J255">
        <f>'CA analysis'!J255:J760/Sheet1!$Y$2</f>
        <v>0.46413502109704641</v>
      </c>
      <c r="K255">
        <f>'CA analysis'!K255:K760/Sheet1!$Z$2</f>
        <v>0.86818181818181828</v>
      </c>
      <c r="L255">
        <f>'CA analysis'!L255:L760/Sheet1!$AA$2</f>
        <v>1</v>
      </c>
      <c r="M255">
        <f>'CA analysis'!M255:M760/Sheet1!$AB$2</f>
        <v>9.3231498551488018E-2</v>
      </c>
      <c r="N255">
        <f>'CA analysis'!N255:N760/Sheet1!$AC$2</f>
        <v>0.85599999999999998</v>
      </c>
    </row>
    <row r="256" spans="1:14" x14ac:dyDescent="0.25">
      <c r="A256" s="5">
        <f>'CA analysis'!A256/$P$2</f>
        <v>5.3947131810825396E-4</v>
      </c>
      <c r="B256" s="4">
        <f>'CA analysis'!B256:B761/Sheet1!$Q$2</f>
        <v>0.8</v>
      </c>
      <c r="C256">
        <f>'CA analysis'!C256:C761/Sheet1!$R$2</f>
        <v>0.13121845710165828</v>
      </c>
      <c r="D256">
        <f>'CA analysis'!D256:D761/Sheet1!$S$2</f>
        <v>0</v>
      </c>
      <c r="E256">
        <f>'CA analysis'!E256:E761/Sheet1!$T$2</f>
        <v>0.4500574052812859</v>
      </c>
      <c r="F256">
        <f>'CA analysis'!F256:F761/Sheet1!$U$2</f>
        <v>0.69567198177676537</v>
      </c>
      <c r="G256">
        <f>'CA analysis'!G256:G761/Sheet1!$V$2</f>
        <v>0.32</v>
      </c>
      <c r="H256">
        <f>'CA analysis'!H256:H761/Sheet1!$W$2</f>
        <v>0.76028696297517939</v>
      </c>
      <c r="I256">
        <f>'CA analysis'!I256:I761/Sheet1!$X$2</f>
        <v>4.1666666666666664E-2</v>
      </c>
      <c r="J256">
        <f>'CA analysis'!J256:J761/Sheet1!$Y$2</f>
        <v>0.44303797468354428</v>
      </c>
      <c r="K256">
        <f>'CA analysis'!K256:K761/Sheet1!$Z$2</f>
        <v>0.74545454545454537</v>
      </c>
      <c r="L256">
        <f>'CA analysis'!L256:L761/Sheet1!$AA$2</f>
        <v>0.98989669942050895</v>
      </c>
      <c r="M256">
        <f>'CA analysis'!M256:M761/Sheet1!$AB$2</f>
        <v>0.17303134053199895</v>
      </c>
      <c r="N256">
        <f>'CA analysis'!N256:N761/Sheet1!$AC$2</f>
        <v>0.43799999999999994</v>
      </c>
    </row>
    <row r="257" spans="1:14" x14ac:dyDescent="0.25">
      <c r="A257" s="5">
        <f>'CA analysis'!A257/$P$2</f>
        <v>3.9336450278726852E-4</v>
      </c>
      <c r="B257" s="4">
        <f>'CA analysis'!B257:B762/Sheet1!$Q$2</f>
        <v>0.8</v>
      </c>
      <c r="C257">
        <f>'CA analysis'!C257:C762/Sheet1!$R$2</f>
        <v>0.13121845710165828</v>
      </c>
      <c r="D257">
        <f>'CA analysis'!D257:D762/Sheet1!$S$2</f>
        <v>0</v>
      </c>
      <c r="E257">
        <f>'CA analysis'!E257:E762/Sheet1!$T$2</f>
        <v>0.4500574052812859</v>
      </c>
      <c r="F257">
        <f>'CA analysis'!F257:F762/Sheet1!$U$2</f>
        <v>0.66924829157175403</v>
      </c>
      <c r="G257">
        <f>'CA analysis'!G257:G762/Sheet1!$V$2</f>
        <v>0.191</v>
      </c>
      <c r="H257">
        <f>'CA analysis'!H257:H762/Sheet1!$W$2</f>
        <v>0.76028696297517939</v>
      </c>
      <c r="I257">
        <f>'CA analysis'!I257:I762/Sheet1!$X$2</f>
        <v>4.1666666666666664E-2</v>
      </c>
      <c r="J257">
        <f>'CA analysis'!J257:J762/Sheet1!$Y$2</f>
        <v>0.44303797468354428</v>
      </c>
      <c r="K257">
        <f>'CA analysis'!K257:K762/Sheet1!$Z$2</f>
        <v>0.74545454545454537</v>
      </c>
      <c r="L257">
        <f>'CA analysis'!L257:L762/Sheet1!$AA$2</f>
        <v>0.99566641471403383</v>
      </c>
      <c r="M257">
        <f>'CA analysis'!M257:M762/Sheet1!$AB$2</f>
        <v>0.24361337898340796</v>
      </c>
      <c r="N257">
        <f>'CA analysis'!N257:N762/Sheet1!$AC$2</f>
        <v>0.41799999999999998</v>
      </c>
    </row>
    <row r="258" spans="1:14" x14ac:dyDescent="0.25">
      <c r="A258" s="5">
        <f>'CA analysis'!A258/$P$2</f>
        <v>1.6858478690882935E-4</v>
      </c>
      <c r="B258" s="4">
        <f>'CA analysis'!B258:B763/Sheet1!$Q$2</f>
        <v>0.9</v>
      </c>
      <c r="C258">
        <f>'CA analysis'!C258:C763/Sheet1!$R$2</f>
        <v>0.13518385003604905</v>
      </c>
      <c r="D258">
        <f>'CA analysis'!D258:D763/Sheet1!$S$2</f>
        <v>0</v>
      </c>
      <c r="E258">
        <f>'CA analysis'!E258:E763/Sheet1!$T$2</f>
        <v>0.45235361653272105</v>
      </c>
      <c r="F258">
        <f>'CA analysis'!F258:F763/Sheet1!$U$2</f>
        <v>0.84897494305239185</v>
      </c>
      <c r="G258">
        <f>'CA analysis'!G258:G763/Sheet1!$V$2</f>
        <v>0.34200000000000003</v>
      </c>
      <c r="H258">
        <f>'CA analysis'!H258:H763/Sheet1!$W$2</f>
        <v>0.52247052032654406</v>
      </c>
      <c r="I258">
        <f>'CA analysis'!I258:I763/Sheet1!$X$2</f>
        <v>0.125</v>
      </c>
      <c r="J258">
        <f>'CA analysis'!J258:J763/Sheet1!$Y$2</f>
        <v>0.34317862165963431</v>
      </c>
      <c r="K258">
        <f>'CA analysis'!K258:K763/Sheet1!$Z$2</f>
        <v>0.72272727272727277</v>
      </c>
      <c r="L258">
        <f>'CA analysis'!L258:L763/Sheet1!$AA$2</f>
        <v>0.97339380196523051</v>
      </c>
      <c r="M258">
        <f>'CA analysis'!M258:M763/Sheet1!$AB$2</f>
        <v>8.1906768501448513E-2</v>
      </c>
      <c r="N258">
        <f>'CA analysis'!N258:N763/Sheet1!$AC$2</f>
        <v>0.88</v>
      </c>
    </row>
    <row r="259" spans="1:14" x14ac:dyDescent="0.25">
      <c r="A259" s="5">
        <f>'CA analysis'!A259/$P$2</f>
        <v>6.8782593058802372E-3</v>
      </c>
      <c r="B259" s="4">
        <f>'CA analysis'!B259:B764/Sheet1!$Q$2</f>
        <v>0.2</v>
      </c>
      <c r="C259">
        <f>'CA analysis'!C259:C764/Sheet1!$R$2</f>
        <v>0.14311463590483059</v>
      </c>
      <c r="D259">
        <f>'CA analysis'!D259:D764/Sheet1!$S$2</f>
        <v>0</v>
      </c>
      <c r="E259">
        <f>'CA analysis'!E259:E764/Sheet1!$T$2</f>
        <v>0.74282433983926521</v>
      </c>
      <c r="F259">
        <f>'CA analysis'!F259:F764/Sheet1!$U$2</f>
        <v>0.99134396355353094</v>
      </c>
      <c r="G259">
        <f>'CA analysis'!G259:G764/Sheet1!$V$2</f>
        <v>0.86900000000000011</v>
      </c>
      <c r="H259">
        <f>'CA analysis'!H259:H764/Sheet1!$W$2</f>
        <v>0.14851158571781972</v>
      </c>
      <c r="I259">
        <f>'CA analysis'!I259:I764/Sheet1!$X$2</f>
        <v>0.20833333333333334</v>
      </c>
      <c r="J259">
        <f>'CA analysis'!J259:J764/Sheet1!$Y$2</f>
        <v>0.37130801687763715</v>
      </c>
      <c r="K259">
        <f>'CA analysis'!K259:K764/Sheet1!$Z$2</f>
        <v>0.59090909090909094</v>
      </c>
      <c r="L259">
        <f>'CA analysis'!L259:L764/Sheet1!$AA$2</f>
        <v>0.98185941043083902</v>
      </c>
      <c r="M259">
        <f>'CA analysis'!M259:M764/Sheet1!$AB$2</f>
        <v>0.13484329734000527</v>
      </c>
      <c r="N259">
        <f>'CA analysis'!N259:N764/Sheet1!$AC$2</f>
        <v>1</v>
      </c>
    </row>
    <row r="260" spans="1:14" x14ac:dyDescent="0.25">
      <c r="A260" s="5">
        <f>'CA analysis'!A260/$P$2</f>
        <v>7.4626865671641798E-3</v>
      </c>
      <c r="B260" s="4">
        <f>'CA analysis'!B260:B765/Sheet1!$Q$2</f>
        <v>0.2</v>
      </c>
      <c r="C260">
        <f>'CA analysis'!C260:C765/Sheet1!$R$2</f>
        <v>0.14311463590483059</v>
      </c>
      <c r="D260">
        <f>'CA analysis'!D260:D765/Sheet1!$S$2</f>
        <v>0</v>
      </c>
      <c r="E260">
        <f>'CA analysis'!E260:E765/Sheet1!$T$2</f>
        <v>0.74282433983926521</v>
      </c>
      <c r="F260">
        <f>'CA analysis'!F260:F765/Sheet1!$U$2</f>
        <v>0.8351936218678816</v>
      </c>
      <c r="G260">
        <f>'CA analysis'!G260:G765/Sheet1!$V$2</f>
        <v>1</v>
      </c>
      <c r="H260">
        <f>'CA analysis'!H260:H765/Sheet1!$W$2</f>
        <v>0.15626288447266429</v>
      </c>
      <c r="I260">
        <f>'CA analysis'!I260:I765/Sheet1!$X$2</f>
        <v>0.20833333333333334</v>
      </c>
      <c r="J260">
        <f>'CA analysis'!J260:J765/Sheet1!$Y$2</f>
        <v>0.37130801687763715</v>
      </c>
      <c r="K260">
        <f>'CA analysis'!K260:K765/Sheet1!$Z$2</f>
        <v>0.59090909090909094</v>
      </c>
      <c r="L260">
        <f>'CA analysis'!L260:L765/Sheet1!$AA$2</f>
        <v>0.96570924666162772</v>
      </c>
      <c r="M260">
        <f>'CA analysis'!M260:M765/Sheet1!$AB$2</f>
        <v>0.20516196997629707</v>
      </c>
      <c r="N260">
        <f>'CA analysis'!N260:N765/Sheet1!$AC$2</f>
        <v>0.72</v>
      </c>
    </row>
    <row r="261" spans="1:14" x14ac:dyDescent="0.25">
      <c r="A261" s="5">
        <f>'CA analysis'!A261/$P$2</f>
        <v>7.3840136666067256E-3</v>
      </c>
      <c r="B261" s="4">
        <f>'CA analysis'!B261:B766/Sheet1!$Q$2</f>
        <v>0.2</v>
      </c>
      <c r="C261">
        <f>'CA analysis'!C261:C766/Sheet1!$R$2</f>
        <v>0.14311463590483059</v>
      </c>
      <c r="D261">
        <f>'CA analysis'!D261:D766/Sheet1!$S$2</f>
        <v>0</v>
      </c>
      <c r="E261">
        <f>'CA analysis'!E261:E766/Sheet1!$T$2</f>
        <v>0.74282433983926521</v>
      </c>
      <c r="F261">
        <f>'CA analysis'!F261:F766/Sheet1!$U$2</f>
        <v>0.7792710706150342</v>
      </c>
      <c r="G261">
        <f>'CA analysis'!G261:G766/Sheet1!$V$2</f>
        <v>1</v>
      </c>
      <c r="H261">
        <f>'CA analysis'!H261:H766/Sheet1!$W$2</f>
        <v>0.1658283169786427</v>
      </c>
      <c r="I261">
        <f>'CA analysis'!I261:I766/Sheet1!$X$2</f>
        <v>0.20833333333333334</v>
      </c>
      <c r="J261">
        <f>'CA analysis'!J261:J766/Sheet1!$Y$2</f>
        <v>0.37130801687763715</v>
      </c>
      <c r="K261">
        <f>'CA analysis'!K261:K766/Sheet1!$Z$2</f>
        <v>0.59090909090909094</v>
      </c>
      <c r="L261">
        <f>'CA analysis'!L261:L766/Sheet1!$AA$2</f>
        <v>0.98747795414462092</v>
      </c>
      <c r="M261">
        <f>'CA analysis'!M261:M766/Sheet1!$AB$2</f>
        <v>0.18172241243086648</v>
      </c>
      <c r="N261">
        <f>'CA analysis'!N261:N766/Sheet1!$AC$2</f>
        <v>0.60199999999999998</v>
      </c>
    </row>
    <row r="262" spans="1:14" x14ac:dyDescent="0.25">
      <c r="A262" s="5">
        <f>'CA analysis'!A262/$P$2</f>
        <v>6.0690523287178569E-3</v>
      </c>
      <c r="B262" s="4">
        <f>'CA analysis'!B262:B767/Sheet1!$Q$2</f>
        <v>0.2</v>
      </c>
      <c r="C262">
        <f>'CA analysis'!C262:C767/Sheet1!$R$2</f>
        <v>0.14311463590483059</v>
      </c>
      <c r="D262">
        <f>'CA analysis'!D262:D767/Sheet1!$S$2</f>
        <v>0</v>
      </c>
      <c r="E262">
        <f>'CA analysis'!E262:E767/Sheet1!$T$2</f>
        <v>0.74282433983926521</v>
      </c>
      <c r="F262">
        <f>'CA analysis'!F262:F767/Sheet1!$U$2</f>
        <v>0.82038724373576322</v>
      </c>
      <c r="G262">
        <f>'CA analysis'!G262:G767/Sheet1!$V$2</f>
        <v>0.81799999999999995</v>
      </c>
      <c r="H262">
        <f>'CA analysis'!H262:H767/Sheet1!$W$2</f>
        <v>0.17415684010884802</v>
      </c>
      <c r="I262">
        <f>'CA analysis'!I262:I767/Sheet1!$X$2</f>
        <v>0.20833333333333334</v>
      </c>
      <c r="J262">
        <f>'CA analysis'!J262:J767/Sheet1!$Y$2</f>
        <v>0.37130801687763715</v>
      </c>
      <c r="K262">
        <f>'CA analysis'!K262:K767/Sheet1!$Z$2</f>
        <v>0.59090909090909094</v>
      </c>
      <c r="L262">
        <f>'CA analysis'!L262:L767/Sheet1!$AA$2</f>
        <v>0.98966994205089454</v>
      </c>
      <c r="M262">
        <f>'CA analysis'!M262:M767/Sheet1!$AB$2</f>
        <v>0.2525678166973927</v>
      </c>
      <c r="N262">
        <f>'CA analysis'!N262:N767/Sheet1!$AC$2</f>
        <v>0.67599999999999993</v>
      </c>
    </row>
    <row r="263" spans="1:14" x14ac:dyDescent="0.25">
      <c r="A263" s="5">
        <f>'CA analysis'!A263/$P$2</f>
        <v>6.001618413954325E-3</v>
      </c>
      <c r="B263" s="4">
        <f>'CA analysis'!B263:B768/Sheet1!$Q$2</f>
        <v>0.2</v>
      </c>
      <c r="C263">
        <f>'CA analysis'!C263:C768/Sheet1!$R$2</f>
        <v>0.14311463590483059</v>
      </c>
      <c r="D263">
        <f>'CA analysis'!D263:D768/Sheet1!$S$2</f>
        <v>0</v>
      </c>
      <c r="E263">
        <f>'CA analysis'!E263:E768/Sheet1!$T$2</f>
        <v>0.74282433983926521</v>
      </c>
      <c r="F263">
        <f>'CA analysis'!F263:F768/Sheet1!$U$2</f>
        <v>0.85649202733485197</v>
      </c>
      <c r="G263">
        <f>'CA analysis'!G263:G768/Sheet1!$V$2</f>
        <v>0.89400000000000002</v>
      </c>
      <c r="H263">
        <f>'CA analysis'!H263:H768/Sheet1!$W$2</f>
        <v>0.17646573761029108</v>
      </c>
      <c r="I263">
        <f>'CA analysis'!I263:I768/Sheet1!$X$2</f>
        <v>0.20833333333333334</v>
      </c>
      <c r="J263">
        <f>'CA analysis'!J263:J768/Sheet1!$Y$2</f>
        <v>0.37130801687763715</v>
      </c>
      <c r="K263">
        <f>'CA analysis'!K263:K768/Sheet1!$Z$2</f>
        <v>0.59090909090909094</v>
      </c>
      <c r="L263">
        <f>'CA analysis'!L263:L768/Sheet1!$AA$2</f>
        <v>0.9785084404132024</v>
      </c>
      <c r="M263">
        <f>'CA analysis'!M263:M768/Sheet1!$AB$2</f>
        <v>0.19120358177508559</v>
      </c>
      <c r="N263">
        <f>'CA analysis'!N263:N768/Sheet1!$AC$2</f>
        <v>0.86199999999999999</v>
      </c>
    </row>
    <row r="264" spans="1:14" x14ac:dyDescent="0.25">
      <c r="A264" s="5">
        <f>'CA analysis'!A264/$P$2</f>
        <v>5.8442726128394174E-3</v>
      </c>
      <c r="B264" s="4">
        <f>'CA analysis'!B264:B769/Sheet1!$Q$2</f>
        <v>0.2</v>
      </c>
      <c r="C264">
        <f>'CA analysis'!C264:C769/Sheet1!$R$2</f>
        <v>0.14311463590483059</v>
      </c>
      <c r="D264">
        <f>'CA analysis'!D264:D769/Sheet1!$S$2</f>
        <v>0</v>
      </c>
      <c r="E264">
        <f>'CA analysis'!E264:E769/Sheet1!$T$2</f>
        <v>0.74282433983926521</v>
      </c>
      <c r="F264">
        <f>'CA analysis'!F264:F769/Sheet1!$U$2</f>
        <v>0.95649202733485195</v>
      </c>
      <c r="G264">
        <f>'CA analysis'!G264:G769/Sheet1!$V$2</f>
        <v>0.91500000000000004</v>
      </c>
      <c r="H264">
        <f>'CA analysis'!H264:H769/Sheet1!$W$2</f>
        <v>0.18875237074297024</v>
      </c>
      <c r="I264">
        <f>'CA analysis'!I264:I769/Sheet1!$X$2</f>
        <v>0.20833333333333334</v>
      </c>
      <c r="J264">
        <f>'CA analysis'!J264:J769/Sheet1!$Y$2</f>
        <v>0.37130801687763715</v>
      </c>
      <c r="K264">
        <f>'CA analysis'!K264:K769/Sheet1!$Z$2</f>
        <v>0.59090909090909094</v>
      </c>
      <c r="L264">
        <f>'CA analysis'!L264:L769/Sheet1!$AA$2</f>
        <v>0.97470395565633672</v>
      </c>
      <c r="M264">
        <f>'CA analysis'!M264:M769/Sheet1!$AB$2</f>
        <v>0.15564919673426389</v>
      </c>
      <c r="N264">
        <f>'CA analysis'!N264:N769/Sheet1!$AC$2</f>
        <v>0.97599999999999998</v>
      </c>
    </row>
    <row r="265" spans="1:14" x14ac:dyDescent="0.25">
      <c r="A265" s="5">
        <f>'CA analysis'!A265/$P$2</f>
        <v>9.2721632799856145E-3</v>
      </c>
      <c r="B265" s="4">
        <f>'CA analysis'!B265:B770/Sheet1!$Q$2</f>
        <v>0.2</v>
      </c>
      <c r="C265">
        <f>'CA analysis'!C265:C770/Sheet1!$R$2</f>
        <v>0.14311463590483059</v>
      </c>
      <c r="D265">
        <f>'CA analysis'!D265:D770/Sheet1!$S$2</f>
        <v>0</v>
      </c>
      <c r="E265">
        <f>'CA analysis'!E265:E770/Sheet1!$T$2</f>
        <v>0.74282433983926521</v>
      </c>
      <c r="F265">
        <f>'CA analysis'!F265:F770/Sheet1!$U$2</f>
        <v>0.83451025056947614</v>
      </c>
      <c r="G265">
        <f>'CA analysis'!G265:G770/Sheet1!$V$2</f>
        <v>0.94499999999999995</v>
      </c>
      <c r="H265">
        <f>'CA analysis'!H265:H770/Sheet1!$W$2</f>
        <v>0.17143563948214727</v>
      </c>
      <c r="I265">
        <f>'CA analysis'!I265:I770/Sheet1!$X$2</f>
        <v>0.20833333333333334</v>
      </c>
      <c r="J265">
        <f>'CA analysis'!J265:J770/Sheet1!$Y$2</f>
        <v>0.37130801687763715</v>
      </c>
      <c r="K265">
        <f>'CA analysis'!K265:K770/Sheet1!$Z$2</f>
        <v>0.59090909090909094</v>
      </c>
      <c r="L265">
        <f>'CA analysis'!L265:L770/Sheet1!$AA$2</f>
        <v>0.99123204837490564</v>
      </c>
      <c r="M265">
        <f>'CA analysis'!M265:M770/Sheet1!$AB$2</f>
        <v>0.29628654200684751</v>
      </c>
      <c r="N265">
        <f>'CA analysis'!N265:N770/Sheet1!$AC$2</f>
        <v>0.62</v>
      </c>
    </row>
    <row r="266" spans="1:14" x14ac:dyDescent="0.25">
      <c r="A266" s="5">
        <f>'CA analysis'!A266/$P$2</f>
        <v>6.1814421866570766E-3</v>
      </c>
      <c r="B266" s="4">
        <f>'CA analysis'!B266:B771/Sheet1!$Q$2</f>
        <v>0.2</v>
      </c>
      <c r="C266">
        <f>'CA analysis'!C266:C771/Sheet1!$R$2</f>
        <v>0.14311463590483059</v>
      </c>
      <c r="D266">
        <f>'CA analysis'!D266:D771/Sheet1!$S$2</f>
        <v>0</v>
      </c>
      <c r="E266">
        <f>'CA analysis'!E266:E771/Sheet1!$T$2</f>
        <v>0.74282433983926521</v>
      </c>
      <c r="F266">
        <f>'CA analysis'!F266:F771/Sheet1!$U$2</f>
        <v>0.82072892938496589</v>
      </c>
      <c r="G266">
        <f>'CA analysis'!G266:G771/Sheet1!$V$2</f>
        <v>0.91599999999999993</v>
      </c>
      <c r="H266">
        <f>'CA analysis'!H266:H771/Sheet1!$W$2</f>
        <v>0.1591490063494681</v>
      </c>
      <c r="I266">
        <f>'CA analysis'!I266:I771/Sheet1!$X$2</f>
        <v>0.20833333333333334</v>
      </c>
      <c r="J266">
        <f>'CA analysis'!J266:J771/Sheet1!$Y$2</f>
        <v>0.37130801687763715</v>
      </c>
      <c r="K266">
        <f>'CA analysis'!K266:K771/Sheet1!$Z$2</f>
        <v>0.59090909090909094</v>
      </c>
      <c r="L266">
        <f>'CA analysis'!L266:L771/Sheet1!$AA$2</f>
        <v>0.97729906777525832</v>
      </c>
      <c r="M266">
        <f>'CA analysis'!M266:M771/Sheet1!$AB$2</f>
        <v>0.21332631024493021</v>
      </c>
      <c r="N266">
        <f>'CA analysis'!N266:N771/Sheet1!$AC$2</f>
        <v>0.73</v>
      </c>
    </row>
    <row r="267" spans="1:14" x14ac:dyDescent="0.25">
      <c r="A267" s="5">
        <f>'CA analysis'!A267/$P$2</f>
        <v>8.5641071749685306E-3</v>
      </c>
      <c r="B267" s="4">
        <f>'CA analysis'!B267:B772/Sheet1!$Q$2</f>
        <v>0.2</v>
      </c>
      <c r="C267">
        <f>'CA analysis'!C267:C772/Sheet1!$R$2</f>
        <v>0.14311463590483059</v>
      </c>
      <c r="D267">
        <f>'CA analysis'!D267:D772/Sheet1!$S$2</f>
        <v>0</v>
      </c>
      <c r="E267">
        <f>'CA analysis'!E267:E772/Sheet1!$T$2</f>
        <v>0.74282433983926521</v>
      </c>
      <c r="F267">
        <f>'CA analysis'!F267:F772/Sheet1!$U$2</f>
        <v>0.63325740318906609</v>
      </c>
      <c r="G267">
        <f>'CA analysis'!G267:G772/Sheet1!$V$2</f>
        <v>0.628</v>
      </c>
      <c r="H267">
        <f>'CA analysis'!H267:H772/Sheet1!$W$2</f>
        <v>0.16384926197740579</v>
      </c>
      <c r="I267">
        <f>'CA analysis'!I267:I772/Sheet1!$X$2</f>
        <v>0.20833333333333334</v>
      </c>
      <c r="J267">
        <f>'CA analysis'!J267:J772/Sheet1!$Y$2</f>
        <v>0.37130801687763715</v>
      </c>
      <c r="K267">
        <f>'CA analysis'!K267:K772/Sheet1!$Z$2</f>
        <v>0.59090909090909094</v>
      </c>
      <c r="L267">
        <f>'CA analysis'!L267:L772/Sheet1!$AA$2</f>
        <v>0.9886621315192744</v>
      </c>
      <c r="M267">
        <f>'CA analysis'!M267:M772/Sheet1!$AB$2</f>
        <v>0.27521727679747165</v>
      </c>
      <c r="N267">
        <f>'CA analysis'!N267:N772/Sheet1!$AC$2</f>
        <v>0.45600000000000002</v>
      </c>
    </row>
    <row r="268" spans="1:14" x14ac:dyDescent="0.25">
      <c r="A268" s="5">
        <f>'CA analysis'!A268/$P$2</f>
        <v>8.833842834022658E-3</v>
      </c>
      <c r="B268" s="4">
        <f>'CA analysis'!B268:B773/Sheet1!$Q$2</f>
        <v>0.2</v>
      </c>
      <c r="C268">
        <f>'CA analysis'!C268:C773/Sheet1!$R$2</f>
        <v>0.14311463590483059</v>
      </c>
      <c r="D268">
        <f>'CA analysis'!D268:D773/Sheet1!$S$2</f>
        <v>0</v>
      </c>
      <c r="E268">
        <f>'CA analysis'!E268:E773/Sheet1!$T$2</f>
        <v>0.74282433983926521</v>
      </c>
      <c r="F268">
        <f>'CA analysis'!F268:F773/Sheet1!$U$2</f>
        <v>0.79886104783599099</v>
      </c>
      <c r="G268">
        <f>'CA analysis'!G268:G773/Sheet1!$V$2</f>
        <v>0.84599999999999997</v>
      </c>
      <c r="H268">
        <f>'CA analysis'!H268:H773/Sheet1!$W$2</f>
        <v>0.17588851323493032</v>
      </c>
      <c r="I268">
        <f>'CA analysis'!I268:I773/Sheet1!$X$2</f>
        <v>0.20833333333333334</v>
      </c>
      <c r="J268">
        <f>'CA analysis'!J268:J773/Sheet1!$Y$2</f>
        <v>0.37130801687763715</v>
      </c>
      <c r="K268">
        <f>'CA analysis'!K268:K773/Sheet1!$Z$2</f>
        <v>0.59090909090909094</v>
      </c>
      <c r="L268">
        <f>'CA analysis'!L268:L773/Sheet1!$AA$2</f>
        <v>0.96767447719828681</v>
      </c>
      <c r="M268">
        <f>'CA analysis'!M268:M773/Sheet1!$AB$2</f>
        <v>0.3895180405583355</v>
      </c>
      <c r="N268">
        <f>'CA analysis'!N268:N773/Sheet1!$AC$2</f>
        <v>0.61399999999999999</v>
      </c>
    </row>
    <row r="269" spans="1:14" x14ac:dyDescent="0.25">
      <c r="A269" s="5">
        <f>'CA analysis'!A269/$P$2</f>
        <v>6.4961337888868901E-3</v>
      </c>
      <c r="B269" s="4">
        <f>'CA analysis'!B269:B774/Sheet1!$Q$2</f>
        <v>0.2</v>
      </c>
      <c r="C269">
        <f>'CA analysis'!C269:C774/Sheet1!$R$2</f>
        <v>0.14311463590483059</v>
      </c>
      <c r="D269">
        <f>'CA analysis'!D269:D774/Sheet1!$S$2</f>
        <v>0</v>
      </c>
      <c r="E269">
        <f>'CA analysis'!E269:E774/Sheet1!$T$2</f>
        <v>0.6601607347876004</v>
      </c>
      <c r="F269">
        <f>'CA analysis'!F269:F774/Sheet1!$U$2</f>
        <v>0.94498861047836002</v>
      </c>
      <c r="G269">
        <f>'CA analysis'!G269:G774/Sheet1!$V$2</f>
        <v>0.67</v>
      </c>
      <c r="H269">
        <f>'CA analysis'!H269:H774/Sheet1!$W$2</f>
        <v>0.19971963387482478</v>
      </c>
      <c r="I269">
        <f>'CA analysis'!I269:I774/Sheet1!$X$2</f>
        <v>0.20833333333333334</v>
      </c>
      <c r="J269">
        <f>'CA analysis'!J269:J774/Sheet1!$Y$2</f>
        <v>0.37130801687763715</v>
      </c>
      <c r="K269">
        <f>'CA analysis'!K269:K774/Sheet1!$Z$2</f>
        <v>0.59090909090909094</v>
      </c>
      <c r="L269">
        <f>'CA analysis'!L269:L774/Sheet1!$AA$2</f>
        <v>0.9688586545729404</v>
      </c>
      <c r="M269">
        <f>'CA analysis'!M269:M774/Sheet1!$AB$2</f>
        <v>0.19594416644719517</v>
      </c>
      <c r="N269">
        <f>'CA analysis'!N269:N774/Sheet1!$AC$2</f>
        <v>1</v>
      </c>
    </row>
    <row r="270" spans="1:14" x14ac:dyDescent="0.25">
      <c r="A270" s="5">
        <f>'CA analysis'!A270/$P$2</f>
        <v>6.0690523287178569E-3</v>
      </c>
      <c r="B270" s="4">
        <f>'CA analysis'!B270:B775/Sheet1!$Q$2</f>
        <v>0.2</v>
      </c>
      <c r="C270">
        <f>'CA analysis'!C270:C775/Sheet1!$R$2</f>
        <v>0.14311463590483059</v>
      </c>
      <c r="D270">
        <f>'CA analysis'!D270:D775/Sheet1!$S$2</f>
        <v>0</v>
      </c>
      <c r="E270">
        <f>'CA analysis'!E270:E775/Sheet1!$T$2</f>
        <v>0.6601607347876004</v>
      </c>
      <c r="F270">
        <f>'CA analysis'!F270:F775/Sheet1!$U$2</f>
        <v>0.85079726651480636</v>
      </c>
      <c r="G270">
        <f>'CA analysis'!G270:G775/Sheet1!$V$2</f>
        <v>0.52600000000000002</v>
      </c>
      <c r="H270">
        <f>'CA analysis'!H270:H775/Sheet1!$W$2</f>
        <v>0.23682691514801679</v>
      </c>
      <c r="I270">
        <f>'CA analysis'!I270:I775/Sheet1!$X$2</f>
        <v>0.20833333333333334</v>
      </c>
      <c r="J270">
        <f>'CA analysis'!J270:J775/Sheet1!$Y$2</f>
        <v>0.37130801687763715</v>
      </c>
      <c r="K270">
        <f>'CA analysis'!K270:K775/Sheet1!$Z$2</f>
        <v>0.59090909090909094</v>
      </c>
      <c r="L270">
        <f>'CA analysis'!L270:L775/Sheet1!$AA$2</f>
        <v>0.98337112622826917</v>
      </c>
      <c r="M270">
        <f>'CA analysis'!M270:M775/Sheet1!$AB$2</f>
        <v>8.3223597577034514E-2</v>
      </c>
      <c r="N270">
        <f>'CA analysis'!N270:N775/Sheet1!$AC$2</f>
        <v>0.87</v>
      </c>
    </row>
    <row r="271" spans="1:14" x14ac:dyDescent="0.25">
      <c r="A271" s="5">
        <f>'CA analysis'!A271/$P$2</f>
        <v>1.022747707246898E-3</v>
      </c>
      <c r="B271" s="4">
        <f>'CA analysis'!B271:B776/Sheet1!$Q$2</f>
        <v>0.2</v>
      </c>
      <c r="C271">
        <f>'CA analysis'!C271:C776/Sheet1!$R$2</f>
        <v>0.25090122566690698</v>
      </c>
      <c r="D271">
        <f>'CA analysis'!D271:D776/Sheet1!$S$2</f>
        <v>1</v>
      </c>
      <c r="E271">
        <f>'CA analysis'!E271:E776/Sheet1!$T$2</f>
        <v>0.53272101033295061</v>
      </c>
      <c r="F271">
        <f>'CA analysis'!F271:F776/Sheet1!$U$2</f>
        <v>0.67425968109339407</v>
      </c>
      <c r="G271">
        <f>'CA analysis'!G271:G776/Sheet1!$V$2</f>
        <v>0.61499999999999999</v>
      </c>
      <c r="H271">
        <f>'CA analysis'!H271:H776/Sheet1!$W$2</f>
        <v>0.32308072895192547</v>
      </c>
      <c r="I271">
        <f>'CA analysis'!I271:I776/Sheet1!$X$2</f>
        <v>0.125</v>
      </c>
      <c r="J271">
        <f>'CA analysis'!J271:J776/Sheet1!$Y$2</f>
        <v>0.31364275668073138</v>
      </c>
      <c r="K271">
        <f>'CA analysis'!K271:K776/Sheet1!$Z$2</f>
        <v>0.84545454545454557</v>
      </c>
      <c r="L271">
        <f>'CA analysis'!L271:L776/Sheet1!$AA$2</f>
        <v>0.98599143361048125</v>
      </c>
      <c r="M271">
        <f>'CA analysis'!M271:M776/Sheet1!$AB$2</f>
        <v>0.35949433763497501</v>
      </c>
      <c r="N271">
        <f>'CA analysis'!N271:N776/Sheet1!$AC$2</f>
        <v>0.41399999999999998</v>
      </c>
    </row>
    <row r="272" spans="1:14" x14ac:dyDescent="0.25">
      <c r="A272" s="5">
        <f>'CA analysis'!A272/$P$2</f>
        <v>3.3604567523826648E-3</v>
      </c>
      <c r="B272" s="4">
        <f>'CA analysis'!B272:B777/Sheet1!$Q$2</f>
        <v>0.2</v>
      </c>
      <c r="C272">
        <f>'CA analysis'!C272:C777/Sheet1!$R$2</f>
        <v>0.25090122566690698</v>
      </c>
      <c r="D272">
        <f>'CA analysis'!D272:D777/Sheet1!$S$2</f>
        <v>0</v>
      </c>
      <c r="E272">
        <f>'CA analysis'!E272:E777/Sheet1!$T$2</f>
        <v>0.53272101033295061</v>
      </c>
      <c r="F272">
        <f>'CA analysis'!F272:F777/Sheet1!$U$2</f>
        <v>0.66697038724373581</v>
      </c>
      <c r="G272">
        <f>'CA analysis'!G272:G777/Sheet1!$V$2</f>
        <v>0.42100000000000004</v>
      </c>
      <c r="H272">
        <f>'CA analysis'!H272:H777/Sheet1!$W$2</f>
        <v>0.36521810835326129</v>
      </c>
      <c r="I272">
        <f>'CA analysis'!I272:I777/Sheet1!$X$2</f>
        <v>0.125</v>
      </c>
      <c r="J272">
        <f>'CA analysis'!J272:J777/Sheet1!$Y$2</f>
        <v>0.31364275668073138</v>
      </c>
      <c r="K272">
        <f>'CA analysis'!K272:K777/Sheet1!$Z$2</f>
        <v>0.84545454545454557</v>
      </c>
      <c r="L272">
        <f>'CA analysis'!L272:L777/Sheet1!$AA$2</f>
        <v>0.97921390778533635</v>
      </c>
      <c r="M272">
        <f>'CA analysis'!M272:M777/Sheet1!$AB$2</f>
        <v>0.34237555965235711</v>
      </c>
      <c r="N272">
        <f>'CA analysis'!N272:N777/Sheet1!$AC$2</f>
        <v>0.42200000000000004</v>
      </c>
    </row>
    <row r="273" spans="1:14" x14ac:dyDescent="0.25">
      <c r="A273" s="5">
        <f>'CA analysis'!A273/$P$2</f>
        <v>1.8207156986153571E-3</v>
      </c>
      <c r="B273" s="4">
        <f>'CA analysis'!B273:B778/Sheet1!$Q$2</f>
        <v>0.2</v>
      </c>
      <c r="C273">
        <f>'CA analysis'!C273:C778/Sheet1!$R$2</f>
        <v>0.25090122566690698</v>
      </c>
      <c r="D273">
        <f>'CA analysis'!D273:D778/Sheet1!$S$2</f>
        <v>0</v>
      </c>
      <c r="E273">
        <f>'CA analysis'!E273:E778/Sheet1!$T$2</f>
        <v>0.53272101033295061</v>
      </c>
      <c r="F273">
        <f>'CA analysis'!F273:F778/Sheet1!$U$2</f>
        <v>0.71070615034168572</v>
      </c>
      <c r="G273">
        <f>'CA analysis'!G273:G778/Sheet1!$V$2</f>
        <v>0.16300000000000001</v>
      </c>
      <c r="H273">
        <f>'CA analysis'!H273:H778/Sheet1!$W$2</f>
        <v>0.36521810835326129</v>
      </c>
      <c r="I273">
        <f>'CA analysis'!I273:I778/Sheet1!$X$2</f>
        <v>0.125</v>
      </c>
      <c r="J273">
        <f>'CA analysis'!J273:J778/Sheet1!$Y$2</f>
        <v>0.31364275668073138</v>
      </c>
      <c r="K273">
        <f>'CA analysis'!K273:K778/Sheet1!$Z$2</f>
        <v>0.84545454545454557</v>
      </c>
      <c r="L273">
        <f>'CA analysis'!L273:L778/Sheet1!$AA$2</f>
        <v>1</v>
      </c>
      <c r="M273">
        <f>'CA analysis'!M273:M778/Sheet1!$AB$2</f>
        <v>0.17355807216223335</v>
      </c>
      <c r="N273">
        <f>'CA analysis'!N273:N778/Sheet1!$AC$2</f>
        <v>0.504</v>
      </c>
    </row>
    <row r="274" spans="1:14" x14ac:dyDescent="0.25">
      <c r="A274" s="5">
        <f>'CA analysis'!A274/$P$2</f>
        <v>1.292483366301025E-3</v>
      </c>
      <c r="B274" s="4">
        <f>'CA analysis'!B274:B779/Sheet1!$Q$2</f>
        <v>0.2</v>
      </c>
      <c r="C274">
        <f>'CA analysis'!C274:C779/Sheet1!$R$2</f>
        <v>0.25090122566690698</v>
      </c>
      <c r="D274">
        <f>'CA analysis'!D274:D779/Sheet1!$S$2</f>
        <v>0</v>
      </c>
      <c r="E274">
        <f>'CA analysis'!E274:E779/Sheet1!$T$2</f>
        <v>0.53272101033295061</v>
      </c>
      <c r="F274">
        <f>'CA analysis'!F274:F779/Sheet1!$U$2</f>
        <v>0.74464692482915729</v>
      </c>
      <c r="G274">
        <f>'CA analysis'!G274:G779/Sheet1!$V$2</f>
        <v>0.58700000000000008</v>
      </c>
      <c r="H274">
        <f>'CA analysis'!H274:H779/Sheet1!$W$2</f>
        <v>0.32308072895192547</v>
      </c>
      <c r="I274">
        <f>'CA analysis'!I274:I779/Sheet1!$X$2</f>
        <v>0.125</v>
      </c>
      <c r="J274">
        <f>'CA analysis'!J274:J779/Sheet1!$Y$2</f>
        <v>0.31364275668073138</v>
      </c>
      <c r="K274">
        <f>'CA analysis'!K274:K779/Sheet1!$Z$2</f>
        <v>0.84545454545454557</v>
      </c>
      <c r="L274">
        <f>'CA analysis'!L274:L779/Sheet1!$AA$2</f>
        <v>0.99511211892164275</v>
      </c>
      <c r="M274">
        <f>'CA analysis'!M274:M779/Sheet1!$AB$2</f>
        <v>0.20358177508559391</v>
      </c>
      <c r="N274">
        <f>'CA analysis'!N274:N779/Sheet1!$AC$2</f>
        <v>0.48799999999999999</v>
      </c>
    </row>
    <row r="275" spans="1:14" x14ac:dyDescent="0.25">
      <c r="A275" s="5">
        <f>'CA analysis'!A275/$P$2</f>
        <v>2.4950548462506746E-3</v>
      </c>
      <c r="B275" s="4">
        <f>'CA analysis'!B275:B780/Sheet1!$Q$2</f>
        <v>0.2</v>
      </c>
      <c r="C275">
        <f>'CA analysis'!C275:C780/Sheet1!$R$2</f>
        <v>0.25090122566690698</v>
      </c>
      <c r="D275">
        <f>'CA analysis'!D275:D780/Sheet1!$S$2</f>
        <v>1</v>
      </c>
      <c r="E275">
        <f>'CA analysis'!E275:E780/Sheet1!$T$2</f>
        <v>0.53272101033295061</v>
      </c>
      <c r="F275">
        <f>'CA analysis'!F275:F780/Sheet1!$U$2</f>
        <v>0.87596810933940783</v>
      </c>
      <c r="G275">
        <f>'CA analysis'!G275:G780/Sheet1!$V$2</f>
        <v>0.51800000000000002</v>
      </c>
      <c r="H275">
        <f>'CA analysis'!H275:H780/Sheet1!$W$2</f>
        <v>0.36002308897501439</v>
      </c>
      <c r="I275">
        <f>'CA analysis'!I275:I780/Sheet1!$X$2</f>
        <v>0.125</v>
      </c>
      <c r="J275">
        <f>'CA analysis'!J275:J780/Sheet1!$Y$2</f>
        <v>0.31364275668073138</v>
      </c>
      <c r="K275">
        <f>'CA analysis'!K275:K780/Sheet1!$Z$2</f>
        <v>0.84545454545454557</v>
      </c>
      <c r="L275">
        <f>'CA analysis'!L275:L780/Sheet1!$AA$2</f>
        <v>0.98455530360292265</v>
      </c>
      <c r="M275">
        <f>'CA analysis'!M275:M780/Sheet1!$AB$2</f>
        <v>0.17329470634711616</v>
      </c>
      <c r="N275">
        <f>'CA analysis'!N275:N780/Sheet1!$AC$2</f>
        <v>0.70400000000000007</v>
      </c>
    </row>
    <row r="276" spans="1:14" x14ac:dyDescent="0.25">
      <c r="A276" s="5">
        <f>'CA analysis'!A276/$P$2</f>
        <v>6.2938320445962963E-4</v>
      </c>
      <c r="B276" s="4">
        <f>'CA analysis'!B276:B781/Sheet1!$Q$2</f>
        <v>0.4</v>
      </c>
      <c r="C276">
        <f>'CA analysis'!C276:C781/Sheet1!$R$2</f>
        <v>0.23107426099495315</v>
      </c>
      <c r="D276">
        <f>'CA analysis'!D276:D781/Sheet1!$S$2</f>
        <v>1</v>
      </c>
      <c r="E276">
        <f>'CA analysis'!E276:E781/Sheet1!$T$2</f>
        <v>0.51320321469575203</v>
      </c>
      <c r="F276">
        <f>'CA analysis'!F276:F781/Sheet1!$U$2</f>
        <v>0.76970387243735772</v>
      </c>
      <c r="G276">
        <f>'CA analysis'!G276:G781/Sheet1!$V$2</f>
        <v>0.32899999999999996</v>
      </c>
      <c r="H276">
        <f>'CA analysis'!H276:H781/Sheet1!$W$2</f>
        <v>0.33627442896017151</v>
      </c>
      <c r="I276">
        <f>'CA analysis'!I276:I781/Sheet1!$X$2</f>
        <v>0.16666666666666666</v>
      </c>
      <c r="J276">
        <f>'CA analysis'!J276:J781/Sheet1!$Y$2</f>
        <v>0.35724331926863573</v>
      </c>
      <c r="K276">
        <f>'CA analysis'!K276:K781/Sheet1!$Z$2</f>
        <v>0.8</v>
      </c>
      <c r="L276">
        <f>'CA analysis'!L276:L781/Sheet1!$AA$2</f>
        <v>1</v>
      </c>
      <c r="M276">
        <f>'CA analysis'!M276:M781/Sheet1!$AB$2</f>
        <v>9.296813273637082E-2</v>
      </c>
      <c r="N276">
        <f>'CA analysis'!N276:N781/Sheet1!$AC$2</f>
        <v>0.64800000000000002</v>
      </c>
    </row>
    <row r="277" spans="1:14" x14ac:dyDescent="0.25">
      <c r="A277" s="5">
        <f>'CA analysis'!A277/$P$2</f>
        <v>1.0789426362165079E-3</v>
      </c>
      <c r="B277" s="4">
        <f>'CA analysis'!B277:B782/Sheet1!$Q$2</f>
        <v>0.4</v>
      </c>
      <c r="C277">
        <f>'CA analysis'!C277:C782/Sheet1!$R$2</f>
        <v>0.23107426099495315</v>
      </c>
      <c r="D277">
        <f>'CA analysis'!D277:D782/Sheet1!$S$2</f>
        <v>0</v>
      </c>
      <c r="E277">
        <f>'CA analysis'!E277:E782/Sheet1!$T$2</f>
        <v>0.51320321469575203</v>
      </c>
      <c r="F277">
        <f>'CA analysis'!F277:F782/Sheet1!$U$2</f>
        <v>0.78063781321184522</v>
      </c>
      <c r="G277">
        <f>'CA analysis'!G277:G782/Sheet1!$V$2</f>
        <v>0.42799999999999999</v>
      </c>
      <c r="H277">
        <f>'CA analysis'!H277:H782/Sheet1!$W$2</f>
        <v>0.35185948709491222</v>
      </c>
      <c r="I277">
        <f>'CA analysis'!I277:I782/Sheet1!$X$2</f>
        <v>0.16666666666666666</v>
      </c>
      <c r="J277">
        <f>'CA analysis'!J277:J782/Sheet1!$Y$2</f>
        <v>0.35724331926863573</v>
      </c>
      <c r="K277">
        <f>'CA analysis'!K277:K782/Sheet1!$Z$2</f>
        <v>0.8</v>
      </c>
      <c r="L277">
        <f>'CA analysis'!L277:L782/Sheet1!$AA$2</f>
        <v>1</v>
      </c>
      <c r="M277">
        <f>'CA analysis'!M277:M782/Sheet1!$AB$2</f>
        <v>7.8483012904924945E-2</v>
      </c>
      <c r="N277">
        <f>'CA analysis'!N277:N782/Sheet1!$AC$2</f>
        <v>0.64</v>
      </c>
    </row>
    <row r="278" spans="1:14" x14ac:dyDescent="0.25">
      <c r="A278" s="5">
        <f>'CA analysis'!A278/$P$2</f>
        <v>1.1800935083618055E-3</v>
      </c>
      <c r="B278" s="4">
        <f>'CA analysis'!B278:B783/Sheet1!$Q$2</f>
        <v>0.4</v>
      </c>
      <c r="C278">
        <f>'CA analysis'!C278:C783/Sheet1!$R$2</f>
        <v>0.23107426099495315</v>
      </c>
      <c r="D278">
        <f>'CA analysis'!D278:D783/Sheet1!$S$2</f>
        <v>1</v>
      </c>
      <c r="E278">
        <f>'CA analysis'!E278:E783/Sheet1!$T$2</f>
        <v>0.51320321469575203</v>
      </c>
      <c r="F278">
        <f>'CA analysis'!F278:F783/Sheet1!$U$2</f>
        <v>0.82767653758542148</v>
      </c>
      <c r="G278">
        <f>'CA analysis'!G278:G783/Sheet1!$V$2</f>
        <v>0.49</v>
      </c>
      <c r="H278">
        <f>'CA analysis'!H278:H783/Sheet1!$W$2</f>
        <v>0.39473901212171186</v>
      </c>
      <c r="I278">
        <f>'CA analysis'!I278:I783/Sheet1!$X$2</f>
        <v>0.16666666666666666</v>
      </c>
      <c r="J278">
        <f>'CA analysis'!J278:J783/Sheet1!$Y$2</f>
        <v>0.35724331926863573</v>
      </c>
      <c r="K278">
        <f>'CA analysis'!K278:K783/Sheet1!$Z$2</f>
        <v>0.8</v>
      </c>
      <c r="L278">
        <f>'CA analysis'!L278:L783/Sheet1!$AA$2</f>
        <v>0.98072562358276649</v>
      </c>
      <c r="M278">
        <f>'CA analysis'!M278:M783/Sheet1!$AB$2</f>
        <v>0.15933631814590465</v>
      </c>
      <c r="N278">
        <f>'CA analysis'!N278:N783/Sheet1!$AC$2</f>
        <v>0.66400000000000003</v>
      </c>
    </row>
    <row r="279" spans="1:14" x14ac:dyDescent="0.25">
      <c r="A279" s="5">
        <f>'CA analysis'!A279/$P$2</f>
        <v>6.8557813342923928E-4</v>
      </c>
      <c r="B279" s="4">
        <f>'CA analysis'!B279:B784/Sheet1!$Q$2</f>
        <v>0.4</v>
      </c>
      <c r="C279">
        <f>'CA analysis'!C279:C784/Sheet1!$R$2</f>
        <v>0.23107426099495315</v>
      </c>
      <c r="D279">
        <f>'CA analysis'!D279:D784/Sheet1!$S$2</f>
        <v>1</v>
      </c>
      <c r="E279">
        <f>'CA analysis'!E279:E784/Sheet1!$T$2</f>
        <v>0.51320321469575203</v>
      </c>
      <c r="F279">
        <f>'CA analysis'!F279:F784/Sheet1!$U$2</f>
        <v>0.77744874715261958</v>
      </c>
      <c r="G279">
        <f>'CA analysis'!G279:G784/Sheet1!$V$2</f>
        <v>0.27600000000000002</v>
      </c>
      <c r="H279">
        <f>'CA analysis'!H279:H784/Sheet1!$W$2</f>
        <v>0.40100601962562876</v>
      </c>
      <c r="I279">
        <f>'CA analysis'!I279:I784/Sheet1!$X$2</f>
        <v>0.16666666666666666</v>
      </c>
      <c r="J279">
        <f>'CA analysis'!J279:J784/Sheet1!$Y$2</f>
        <v>0.35724331926863573</v>
      </c>
      <c r="K279">
        <f>'CA analysis'!K279:K784/Sheet1!$Z$2</f>
        <v>0.8</v>
      </c>
      <c r="L279">
        <f>'CA analysis'!L279:L784/Sheet1!$AA$2</f>
        <v>0.99130763416477707</v>
      </c>
      <c r="M279">
        <f>'CA analysis'!M279:M784/Sheet1!$AB$2</f>
        <v>0.10956017908875429</v>
      </c>
      <c r="N279">
        <f>'CA analysis'!N279:N784/Sheet1!$AC$2</f>
        <v>0.66200000000000003</v>
      </c>
    </row>
    <row r="280" spans="1:14" x14ac:dyDescent="0.25">
      <c r="A280" s="5">
        <f>'CA analysis'!A280/$P$2</f>
        <v>8.9911886351375656E-4</v>
      </c>
      <c r="B280" s="4">
        <f>'CA analysis'!B280:B785/Sheet1!$Q$2</f>
        <v>0.4</v>
      </c>
      <c r="C280">
        <f>'CA analysis'!C280:C785/Sheet1!$R$2</f>
        <v>0.23107426099495315</v>
      </c>
      <c r="D280">
        <f>'CA analysis'!D280:D785/Sheet1!$S$2</f>
        <v>0</v>
      </c>
      <c r="E280">
        <f>'CA analysis'!E280:E785/Sheet1!$T$2</f>
        <v>0.51320321469575203</v>
      </c>
      <c r="F280">
        <f>'CA analysis'!F280:F785/Sheet1!$U$2</f>
        <v>0.73826879271070622</v>
      </c>
      <c r="G280">
        <f>'CA analysis'!G280:G785/Sheet1!$V$2</f>
        <v>0.32100000000000001</v>
      </c>
      <c r="H280">
        <f>'CA analysis'!H280:H785/Sheet1!$W$2</f>
        <v>0.34138698771336684</v>
      </c>
      <c r="I280">
        <f>'CA analysis'!I280:I785/Sheet1!$X$2</f>
        <v>0.16666666666666666</v>
      </c>
      <c r="J280">
        <f>'CA analysis'!J280:J785/Sheet1!$Y$2</f>
        <v>0.35724331926863573</v>
      </c>
      <c r="K280">
        <f>'CA analysis'!K280:K785/Sheet1!$Z$2</f>
        <v>0.8</v>
      </c>
      <c r="L280">
        <f>'CA analysis'!L280:L785/Sheet1!$AA$2</f>
        <v>1</v>
      </c>
      <c r="M280">
        <f>'CA analysis'!M280:M785/Sheet1!$AB$2</f>
        <v>0.18936002106926522</v>
      </c>
      <c r="N280">
        <f>'CA analysis'!N280:N785/Sheet1!$AC$2</f>
        <v>0.58200000000000007</v>
      </c>
    </row>
    <row r="281" spans="1:14" x14ac:dyDescent="0.25">
      <c r="A281" s="5">
        <f>'CA analysis'!A281/$P$2</f>
        <v>2.3601870167236109E-3</v>
      </c>
      <c r="B281" s="4">
        <f>'CA analysis'!B281:B786/Sheet1!$Q$2</f>
        <v>0.2</v>
      </c>
      <c r="C281">
        <f>'CA analysis'!C281:C786/Sheet1!$R$2</f>
        <v>0.12004325883201154</v>
      </c>
      <c r="D281">
        <f>'CA analysis'!D281:D786/Sheet1!$S$2</f>
        <v>0</v>
      </c>
      <c r="E281">
        <f>'CA analysis'!E281:E786/Sheet1!$T$2</f>
        <v>0.50861079219288174</v>
      </c>
      <c r="F281">
        <f>'CA analysis'!F281:F786/Sheet1!$U$2</f>
        <v>0.77585421412300692</v>
      </c>
      <c r="G281">
        <f>'CA analysis'!G281:G786/Sheet1!$V$2</f>
        <v>0.32200000000000001</v>
      </c>
      <c r="H281">
        <f>'CA analysis'!H281:H786/Sheet1!$W$2</f>
        <v>0.33817102333635685</v>
      </c>
      <c r="I281">
        <f>'CA analysis'!I281:I786/Sheet1!$X$2</f>
        <v>0.20833333333333334</v>
      </c>
      <c r="J281">
        <f>'CA analysis'!J281:J786/Sheet1!$Y$2</f>
        <v>0.30379746835443039</v>
      </c>
      <c r="K281">
        <f>'CA analysis'!K281:K786/Sheet1!$Z$2</f>
        <v>0.67727272727272725</v>
      </c>
      <c r="L281">
        <f>'CA analysis'!L281:L786/Sheet1!$AA$2</f>
        <v>1</v>
      </c>
      <c r="M281">
        <f>'CA analysis'!M281:M786/Sheet1!$AB$2</f>
        <v>0.12773242033184093</v>
      </c>
      <c r="N281">
        <f>'CA analysis'!N281:N786/Sheet1!$AC$2</f>
        <v>0.70200000000000007</v>
      </c>
    </row>
    <row r="282" spans="1:14" x14ac:dyDescent="0.25">
      <c r="A282" s="5">
        <f>'CA analysis'!A282/$P$2</f>
        <v>4.0460348858119039E-4</v>
      </c>
      <c r="B282" s="4">
        <f>'CA analysis'!B282:B787/Sheet1!$Q$2</f>
        <v>0.2</v>
      </c>
      <c r="C282">
        <f>'CA analysis'!C282:C787/Sheet1!$R$2</f>
        <v>0.12004325883201154</v>
      </c>
      <c r="D282">
        <f>'CA analysis'!D282:D787/Sheet1!$S$2</f>
        <v>0</v>
      </c>
      <c r="E282">
        <f>'CA analysis'!E282:E787/Sheet1!$T$2</f>
        <v>0.50861079219288174</v>
      </c>
      <c r="F282">
        <f>'CA analysis'!F282:F787/Sheet1!$U$2</f>
        <v>0.89066059225512539</v>
      </c>
      <c r="G282">
        <f>'CA analysis'!G282:G787/Sheet1!$V$2</f>
        <v>0.64500000000000002</v>
      </c>
      <c r="H282">
        <f>'CA analysis'!H282:H787/Sheet1!$W$2</f>
        <v>0.38715263461697041</v>
      </c>
      <c r="I282">
        <f>'CA analysis'!I282:I787/Sheet1!$X$2</f>
        <v>0.20833333333333334</v>
      </c>
      <c r="J282">
        <f>'CA analysis'!J282:J787/Sheet1!$Y$2</f>
        <v>0.30379746835443039</v>
      </c>
      <c r="K282">
        <f>'CA analysis'!K282:K787/Sheet1!$Z$2</f>
        <v>0.67727272727272725</v>
      </c>
      <c r="L282">
        <f>'CA analysis'!L282:L787/Sheet1!$AA$2</f>
        <v>0.97583774250440924</v>
      </c>
      <c r="M282">
        <f>'CA analysis'!M282:M787/Sheet1!$AB$2</f>
        <v>9.9025546484066362E-2</v>
      </c>
      <c r="N282">
        <f>'CA analysis'!N282:N787/Sheet1!$AC$2</f>
        <v>0.90799999999999992</v>
      </c>
    </row>
    <row r="283" spans="1:14" x14ac:dyDescent="0.25">
      <c r="A283" s="5">
        <f>'CA analysis'!A283/$P$2</f>
        <v>4.1584247437511236E-4</v>
      </c>
      <c r="B283" s="4">
        <f>'CA analysis'!B283:B788/Sheet1!$Q$2</f>
        <v>0.2</v>
      </c>
      <c r="C283">
        <f>'CA analysis'!C283:C788/Sheet1!$R$2</f>
        <v>0.12004325883201154</v>
      </c>
      <c r="D283">
        <f>'CA analysis'!D283:D788/Sheet1!$S$2</f>
        <v>0</v>
      </c>
      <c r="E283">
        <f>'CA analysis'!E283:E788/Sheet1!$T$2</f>
        <v>0.50861079219288174</v>
      </c>
      <c r="F283">
        <f>'CA analysis'!F283:F788/Sheet1!$U$2</f>
        <v>0.79362186788154898</v>
      </c>
      <c r="G283">
        <f>'CA analysis'!G283:G788/Sheet1!$V$2</f>
        <v>0.37200000000000005</v>
      </c>
      <c r="H283">
        <f>'CA analysis'!H283:H788/Sheet1!$W$2</f>
        <v>0.43250597839531624</v>
      </c>
      <c r="I283">
        <f>'CA analysis'!I283:I788/Sheet1!$X$2</f>
        <v>0.20833333333333334</v>
      </c>
      <c r="J283">
        <f>'CA analysis'!J283:J788/Sheet1!$Y$2</f>
        <v>0.30379746835443039</v>
      </c>
      <c r="K283">
        <f>'CA analysis'!K283:K788/Sheet1!$Z$2</f>
        <v>0.67727272727272725</v>
      </c>
      <c r="L283">
        <f>'CA analysis'!L283:L788/Sheet1!$AA$2</f>
        <v>0.98823381204333594</v>
      </c>
      <c r="M283">
        <f>'CA analysis'!M283:M788/Sheet1!$AB$2</f>
        <v>0.12088490913879378</v>
      </c>
      <c r="N283">
        <f>'CA analysis'!N283:N788/Sheet1!$AC$2</f>
        <v>0.70799999999999996</v>
      </c>
    </row>
    <row r="284" spans="1:14" x14ac:dyDescent="0.25">
      <c r="A284" s="5">
        <f>'CA analysis'!A284/$P$2</f>
        <v>6.8557813342923928E-4</v>
      </c>
      <c r="B284" s="4">
        <f>'CA analysis'!B284:B789/Sheet1!$Q$2</f>
        <v>0.2</v>
      </c>
      <c r="C284">
        <f>'CA analysis'!C284:C789/Sheet1!$R$2</f>
        <v>0.12004325883201154</v>
      </c>
      <c r="D284">
        <f>'CA analysis'!D284:D789/Sheet1!$S$2</f>
        <v>1</v>
      </c>
      <c r="E284">
        <f>'CA analysis'!E284:E789/Sheet1!$T$2</f>
        <v>0.50861079219288174</v>
      </c>
      <c r="F284">
        <f>'CA analysis'!F284:F789/Sheet1!$U$2</f>
        <v>0.87072892938496582</v>
      </c>
      <c r="G284">
        <f>'CA analysis'!G284:G789/Sheet1!$V$2</f>
        <v>0.49700000000000005</v>
      </c>
      <c r="H284">
        <f>'CA analysis'!H284:H789/Sheet1!$W$2</f>
        <v>0.42978477776861546</v>
      </c>
      <c r="I284">
        <f>'CA analysis'!I284:I789/Sheet1!$X$2</f>
        <v>0.20833333333333334</v>
      </c>
      <c r="J284">
        <f>'CA analysis'!J284:J789/Sheet1!$Y$2</f>
        <v>0.30379746835443039</v>
      </c>
      <c r="K284">
        <f>'CA analysis'!K284:K789/Sheet1!$Z$2</f>
        <v>0.67727272727272725</v>
      </c>
      <c r="L284">
        <f>'CA analysis'!L284:L789/Sheet1!$AA$2</f>
        <v>0.95003779289493584</v>
      </c>
      <c r="M284">
        <f>'CA analysis'!M284:M789/Sheet1!$AB$2</f>
        <v>7.9273110350276538E-2</v>
      </c>
      <c r="N284">
        <f>'CA analysis'!N284:N789/Sheet1!$AC$2</f>
        <v>0.92</v>
      </c>
    </row>
    <row r="285" spans="1:14" x14ac:dyDescent="0.25">
      <c r="A285" s="5">
        <f>'CA analysis'!A285/$P$2</f>
        <v>1.6858478690882935E-4</v>
      </c>
      <c r="B285" s="4">
        <f>'CA analysis'!B285:B790/Sheet1!$Q$2</f>
        <v>0.9</v>
      </c>
      <c r="C285">
        <f>'CA analysis'!C285:C790/Sheet1!$R$2</f>
        <v>4.361932227829849E-2</v>
      </c>
      <c r="D285">
        <f>'CA analysis'!D285:D790/Sheet1!$S$2</f>
        <v>1</v>
      </c>
      <c r="E285">
        <f>'CA analysis'!E285:E790/Sheet1!$T$2</f>
        <v>0.46039035591274402</v>
      </c>
      <c r="F285">
        <f>'CA analysis'!F285:F790/Sheet1!$U$2</f>
        <v>0.90239179954441917</v>
      </c>
      <c r="G285">
        <f>'CA analysis'!G285:G790/Sheet1!$V$2</f>
        <v>0.248</v>
      </c>
      <c r="H285">
        <f>'CA analysis'!H285:H790/Sheet1!$W$2</f>
        <v>0.48528077842830042</v>
      </c>
      <c r="I285">
        <f>'CA analysis'!I285:I790/Sheet1!$X$2</f>
        <v>4.1666666666666664E-2</v>
      </c>
      <c r="J285">
        <f>'CA analysis'!J285:J790/Sheet1!$Y$2</f>
        <v>0.27848101265822783</v>
      </c>
      <c r="K285">
        <f>'CA analysis'!K285:K790/Sheet1!$Z$2</f>
        <v>0.61818181818181817</v>
      </c>
      <c r="L285">
        <f>'CA analysis'!L285:L790/Sheet1!$AA$2</f>
        <v>0.99652305366591087</v>
      </c>
      <c r="M285">
        <f>'CA analysis'!M285:M790/Sheet1!$AB$2</f>
        <v>8.3223597577034514E-2</v>
      </c>
      <c r="N285">
        <f>'CA analysis'!N285:N790/Sheet1!$AC$2</f>
        <v>1</v>
      </c>
    </row>
    <row r="286" spans="1:14" x14ac:dyDescent="0.25">
      <c r="A286" s="5">
        <f>'CA analysis'!A286/$P$2</f>
        <v>1.011508721452976E-4</v>
      </c>
      <c r="B286" s="4">
        <f>'CA analysis'!B286:B791/Sheet1!$Q$2</f>
        <v>0.9</v>
      </c>
      <c r="C286">
        <f>'CA analysis'!C286:C791/Sheet1!$R$2</f>
        <v>0.10706560922855084</v>
      </c>
      <c r="D286">
        <f>'CA analysis'!D286:D791/Sheet1!$S$2</f>
        <v>0</v>
      </c>
      <c r="E286">
        <f>'CA analysis'!E286:E791/Sheet1!$T$2</f>
        <v>0.45924225028702642</v>
      </c>
      <c r="F286">
        <f>'CA analysis'!F286:F791/Sheet1!$U$2</f>
        <v>0.80728929384965842</v>
      </c>
      <c r="G286">
        <f>'CA analysis'!G286:G791/Sheet1!$V$2</f>
        <v>0.20800000000000002</v>
      </c>
      <c r="H286">
        <f>'CA analysis'!H286:H791/Sheet1!$W$2</f>
        <v>0.60253978725158741</v>
      </c>
      <c r="I286">
        <f>'CA analysis'!I286:I791/Sheet1!$X$2</f>
        <v>4.1666666666666664E-2</v>
      </c>
      <c r="J286">
        <f>'CA analysis'!J286:J791/Sheet1!$Y$2</f>
        <v>0.40084388185654007</v>
      </c>
      <c r="K286">
        <f>'CA analysis'!K286:K791/Sheet1!$Z$2</f>
        <v>0.69545454545454544</v>
      </c>
      <c r="L286">
        <f>'CA analysis'!L286:L791/Sheet1!$AA$2</f>
        <v>0.99450743260267083</v>
      </c>
      <c r="M286">
        <f>'CA analysis'!M286:M791/Sheet1!$AB$2</f>
        <v>0.20674216486700026</v>
      </c>
      <c r="N286">
        <f>'CA analysis'!N286:N791/Sheet1!$AC$2</f>
        <v>0.64400000000000002</v>
      </c>
    </row>
    <row r="287" spans="1:14" x14ac:dyDescent="0.25">
      <c r="A287" s="5">
        <f>'CA analysis'!A287/$P$2</f>
        <v>1.2362884373314152E-4</v>
      </c>
      <c r="B287" s="4">
        <f>'CA analysis'!B287:B792/Sheet1!$Q$2</f>
        <v>0.55000000000000004</v>
      </c>
      <c r="C287">
        <f>'CA analysis'!C287:C792/Sheet1!$R$2</f>
        <v>8.1110310021629425E-2</v>
      </c>
      <c r="D287">
        <f>'CA analysis'!D287:D792/Sheet1!$S$2</f>
        <v>0</v>
      </c>
      <c r="E287">
        <f>'CA analysis'!E287:E792/Sheet1!$T$2</f>
        <v>0.44661308840413322</v>
      </c>
      <c r="F287">
        <f>'CA analysis'!F287:F792/Sheet1!$U$2</f>
        <v>0.73496583143507976</v>
      </c>
      <c r="G287">
        <f>'CA analysis'!G287:G792/Sheet1!$V$2</f>
        <v>0.31900000000000001</v>
      </c>
      <c r="H287">
        <f>'CA analysis'!H287:H792/Sheet1!$W$2</f>
        <v>0.60253978725158741</v>
      </c>
      <c r="I287">
        <f>'CA analysis'!I287:I792/Sheet1!$X$2</f>
        <v>4.1666666666666664E-2</v>
      </c>
      <c r="J287">
        <f>'CA analysis'!J287:J792/Sheet1!$Y$2</f>
        <v>0.4219409282700422</v>
      </c>
      <c r="K287">
        <f>'CA analysis'!K287:K792/Sheet1!$Z$2</f>
        <v>0.69545454545454544</v>
      </c>
      <c r="L287">
        <f>'CA analysis'!L287:L792/Sheet1!$AA$2</f>
        <v>0.99450743260267083</v>
      </c>
      <c r="M287">
        <f>'CA analysis'!M287:M792/Sheet1!$AB$2</f>
        <v>0.21675006584145379</v>
      </c>
      <c r="N287">
        <f>'CA analysis'!N287:N792/Sheet1!$AC$2</f>
        <v>0.44</v>
      </c>
    </row>
    <row r="288" spans="1:14" x14ac:dyDescent="0.25">
      <c r="A288" s="5">
        <f>'CA analysis'!A288/$P$2</f>
        <v>2.2477971587843914E-4</v>
      </c>
      <c r="B288" s="4">
        <f>'CA analysis'!B288:B793/Sheet1!$Q$2</f>
        <v>0.8</v>
      </c>
      <c r="C288">
        <f>'CA analysis'!C288:C793/Sheet1!$R$2</f>
        <v>6.3446286950252354E-2</v>
      </c>
      <c r="D288">
        <f>'CA analysis'!D288:D793/Sheet1!$S$2</f>
        <v>0</v>
      </c>
      <c r="E288">
        <f>'CA analysis'!E288:E793/Sheet1!$T$2</f>
        <v>0.44202066590126293</v>
      </c>
      <c r="F288">
        <f>'CA analysis'!F288:F793/Sheet1!$U$2</f>
        <v>0.70956719817767666</v>
      </c>
      <c r="G288">
        <f>'CA analysis'!G288:G793/Sheet1!$V$2</f>
        <v>0.315</v>
      </c>
      <c r="H288">
        <f>'CA analysis'!H288:H793/Sheet1!$W$2</f>
        <v>0.74948462109342784</v>
      </c>
      <c r="I288">
        <f>'CA analysis'!I288:I793/Sheet1!$X$2</f>
        <v>4.1666666666666664E-2</v>
      </c>
      <c r="J288">
        <f>'CA analysis'!J288:J793/Sheet1!$Y$2</f>
        <v>0.33895921237693388</v>
      </c>
      <c r="K288">
        <f>'CA analysis'!K288:K793/Sheet1!$Z$2</f>
        <v>0.82727272727272727</v>
      </c>
      <c r="L288">
        <f>'CA analysis'!L288:L793/Sheet1!$AA$2</f>
        <v>0.8606701940035274</v>
      </c>
      <c r="M288">
        <f>'CA analysis'!M288:M793/Sheet1!$AB$2</f>
        <v>0.34053199894653674</v>
      </c>
      <c r="N288">
        <f>'CA analysis'!N288:N793/Sheet1!$AC$2</f>
        <v>0.40200000000000002</v>
      </c>
    </row>
    <row r="289" spans="1:14" x14ac:dyDescent="0.25">
      <c r="A289" s="5">
        <f>'CA analysis'!A289/$P$2</f>
        <v>4.3832044596295631E-4</v>
      </c>
      <c r="B289" s="4">
        <f>'CA analysis'!B289:B794/Sheet1!$Q$2</f>
        <v>0.52500000000000002</v>
      </c>
      <c r="C289">
        <f>'CA analysis'!C289:C794/Sheet1!$R$2</f>
        <v>0.19178082191780824</v>
      </c>
      <c r="D289">
        <f>'CA analysis'!D289:D794/Sheet1!$S$2</f>
        <v>0</v>
      </c>
      <c r="E289">
        <f>'CA analysis'!E289:E794/Sheet1!$T$2</f>
        <v>0.46498277841561425</v>
      </c>
      <c r="F289">
        <f>'CA analysis'!F289:F794/Sheet1!$U$2</f>
        <v>0.7071753986332574</v>
      </c>
      <c r="G289">
        <f>'CA analysis'!G289:G794/Sheet1!$V$2</f>
        <v>0.313</v>
      </c>
      <c r="H289">
        <f>'CA analysis'!H289:H794/Sheet1!$W$2</f>
        <v>0.60336439350210269</v>
      </c>
      <c r="I289">
        <f>'CA analysis'!I289:I794/Sheet1!$X$2</f>
        <v>0.25</v>
      </c>
      <c r="J289">
        <f>'CA analysis'!J289:J794/Sheet1!$Y$2</f>
        <v>0.41209563994374121</v>
      </c>
      <c r="K289">
        <f>'CA analysis'!K289:K794/Sheet1!$Z$2</f>
        <v>0.75454545454545463</v>
      </c>
      <c r="L289">
        <f>'CA analysis'!L289:L794/Sheet1!$AA$2</f>
        <v>1</v>
      </c>
      <c r="M289">
        <f>'CA analysis'!M289:M794/Sheet1!$AB$2</f>
        <v>0.18804319199367922</v>
      </c>
      <c r="N289">
        <f>'CA analysis'!N289:N794/Sheet1!$AC$2</f>
        <v>0.46399999999999997</v>
      </c>
    </row>
    <row r="290" spans="1:14" x14ac:dyDescent="0.25">
      <c r="A290" s="5">
        <f>'CA analysis'!A290/$P$2</f>
        <v>5.1699334652041001E-4</v>
      </c>
      <c r="B290" s="4">
        <f>'CA analysis'!B290:B795/Sheet1!$Q$2</f>
        <v>0.52500000000000002</v>
      </c>
      <c r="C290">
        <f>'CA analysis'!C290:C795/Sheet1!$R$2</f>
        <v>0.19178082191780824</v>
      </c>
      <c r="D290">
        <f>'CA analysis'!D290:D795/Sheet1!$S$2</f>
        <v>0</v>
      </c>
      <c r="E290">
        <f>'CA analysis'!E290:E795/Sheet1!$T$2</f>
        <v>0.46498277841561425</v>
      </c>
      <c r="F290">
        <f>'CA analysis'!F290:F795/Sheet1!$U$2</f>
        <v>0.71924829157175407</v>
      </c>
      <c r="G290">
        <f>'CA analysis'!G290:G795/Sheet1!$V$2</f>
        <v>0.45600000000000002</v>
      </c>
      <c r="H290">
        <f>'CA analysis'!H290:H795/Sheet1!$W$2</f>
        <v>0.60336439350210269</v>
      </c>
      <c r="I290">
        <f>'CA analysis'!I290:I795/Sheet1!$X$2</f>
        <v>0.25</v>
      </c>
      <c r="J290">
        <f>'CA analysis'!J290:J795/Sheet1!$Y$2</f>
        <v>0.41209563994374121</v>
      </c>
      <c r="K290">
        <f>'CA analysis'!K290:K795/Sheet1!$Z$2</f>
        <v>0.75454545454545463</v>
      </c>
      <c r="L290">
        <f>'CA analysis'!L290:L795/Sheet1!$AA$2</f>
        <v>1</v>
      </c>
      <c r="M290">
        <f>'CA analysis'!M290:M795/Sheet1!$AB$2</f>
        <v>0.2001580194890703</v>
      </c>
      <c r="N290">
        <f>'CA analysis'!N290:N795/Sheet1!$AC$2</f>
        <v>0.44600000000000001</v>
      </c>
    </row>
    <row r="291" spans="1:14" x14ac:dyDescent="0.25">
      <c r="A291" s="5">
        <f>'CA analysis'!A291/$P$2</f>
        <v>4.8327638913864409E-4</v>
      </c>
      <c r="B291" s="4">
        <f>'CA analysis'!B291:B796/Sheet1!$Q$2</f>
        <v>0.52500000000000002</v>
      </c>
      <c r="C291">
        <f>'CA analysis'!C291:C796/Sheet1!$R$2</f>
        <v>0.19178082191780824</v>
      </c>
      <c r="D291">
        <f>'CA analysis'!D291:D796/Sheet1!$S$2</f>
        <v>0</v>
      </c>
      <c r="E291">
        <f>'CA analysis'!E291:E796/Sheet1!$T$2</f>
        <v>0.46498277841561425</v>
      </c>
      <c r="F291">
        <f>'CA analysis'!F291:F796/Sheet1!$U$2</f>
        <v>0.74772209567198189</v>
      </c>
      <c r="G291">
        <f>'CA analysis'!G291:G796/Sheet1!$V$2</f>
        <v>0.22899999999999998</v>
      </c>
      <c r="H291">
        <f>'CA analysis'!H291:H796/Sheet1!$W$2</f>
        <v>0.60336439350210269</v>
      </c>
      <c r="I291">
        <f>'CA analysis'!I291:I796/Sheet1!$X$2</f>
        <v>0.25</v>
      </c>
      <c r="J291">
        <f>'CA analysis'!J291:J796/Sheet1!$Y$2</f>
        <v>0.41209563994374121</v>
      </c>
      <c r="K291">
        <f>'CA analysis'!K291:K796/Sheet1!$Z$2</f>
        <v>0.75454545454545463</v>
      </c>
      <c r="L291">
        <f>'CA analysis'!L291:L796/Sheet1!$AA$2</f>
        <v>0.93655832703451758</v>
      </c>
      <c r="M291">
        <f>'CA analysis'!M291:M796/Sheet1!$AB$2</f>
        <v>0.25046089017645512</v>
      </c>
      <c r="N291">
        <f>'CA analysis'!N291:N796/Sheet1!$AC$2</f>
        <v>0.496</v>
      </c>
    </row>
    <row r="292" spans="1:14" x14ac:dyDescent="0.25">
      <c r="A292" s="5">
        <f>'CA analysis'!A292/$P$2</f>
        <v>3.9336450278726852E-4</v>
      </c>
      <c r="B292" s="4">
        <f>'CA analysis'!B292:B797/Sheet1!$Q$2</f>
        <v>0.8</v>
      </c>
      <c r="C292">
        <f>'CA analysis'!C292:C797/Sheet1!$R$2</f>
        <v>0.17844268204758473</v>
      </c>
      <c r="D292">
        <f>'CA analysis'!D292:D797/Sheet1!$S$2</f>
        <v>0</v>
      </c>
      <c r="E292">
        <f>'CA analysis'!E292:E797/Sheet1!$T$2</f>
        <v>0.47187141216991962</v>
      </c>
      <c r="F292">
        <f>'CA analysis'!F292:F797/Sheet1!$U$2</f>
        <v>0.78143507972665149</v>
      </c>
      <c r="G292">
        <f>'CA analysis'!G292:G797/Sheet1!$V$2</f>
        <v>0.27899999999999997</v>
      </c>
      <c r="H292">
        <f>'CA analysis'!H292:H797/Sheet1!$W$2</f>
        <v>0.42195101838871935</v>
      </c>
      <c r="I292">
        <f>'CA analysis'!I292:I797/Sheet1!$X$2</f>
        <v>0.16666666666666666</v>
      </c>
      <c r="J292">
        <f>'CA analysis'!J292:J797/Sheet1!$Y$2</f>
        <v>0.34458509142053445</v>
      </c>
      <c r="K292">
        <f>'CA analysis'!K292:K797/Sheet1!$Z$2</f>
        <v>0.87272727272727268</v>
      </c>
      <c r="L292">
        <f>'CA analysis'!L292:L797/Sheet1!$AA$2</f>
        <v>1</v>
      </c>
      <c r="M292">
        <f>'CA analysis'!M292:M797/Sheet1!$AB$2</f>
        <v>8.7700816434026871E-2</v>
      </c>
      <c r="N292">
        <f>'CA analysis'!N292:N797/Sheet1!$AC$2</f>
        <v>0.56999999999999995</v>
      </c>
    </row>
    <row r="293" spans="1:14" x14ac:dyDescent="0.25">
      <c r="A293" s="5">
        <f>'CA analysis'!A293/$P$2</f>
        <v>8.8787987771983459E-4</v>
      </c>
      <c r="B293" s="4">
        <f>'CA analysis'!B293:B798/Sheet1!$Q$2</f>
        <v>0.8</v>
      </c>
      <c r="C293">
        <f>'CA analysis'!C293:C798/Sheet1!$R$2</f>
        <v>0.17844268204758473</v>
      </c>
      <c r="D293">
        <f>'CA analysis'!D293:D798/Sheet1!$S$2</f>
        <v>0</v>
      </c>
      <c r="E293">
        <f>'CA analysis'!E293:E798/Sheet1!$T$2</f>
        <v>0.47187141216991962</v>
      </c>
      <c r="F293">
        <f>'CA analysis'!F293:F798/Sheet1!$U$2</f>
        <v>0.81412300683371297</v>
      </c>
      <c r="G293">
        <f>'CA analysis'!G293:G798/Sheet1!$V$2</f>
        <v>0.27699999999999997</v>
      </c>
      <c r="H293">
        <f>'CA analysis'!H293:H798/Sheet1!$W$2</f>
        <v>0.42195101838871935</v>
      </c>
      <c r="I293">
        <f>'CA analysis'!I293:I798/Sheet1!$X$2</f>
        <v>0.16666666666666666</v>
      </c>
      <c r="J293">
        <f>'CA analysis'!J293:J798/Sheet1!$Y$2</f>
        <v>0.34458509142053445</v>
      </c>
      <c r="K293">
        <f>'CA analysis'!K293:K798/Sheet1!$Z$2</f>
        <v>0.87272727272727268</v>
      </c>
      <c r="L293">
        <f>'CA analysis'!L293:L798/Sheet1!$AA$2</f>
        <v>1</v>
      </c>
      <c r="M293">
        <f>'CA analysis'!M293:M798/Sheet1!$AB$2</f>
        <v>9.3758230181722413E-2</v>
      </c>
      <c r="N293">
        <f>'CA analysis'!N293:N798/Sheet1!$AC$2</f>
        <v>0.746</v>
      </c>
    </row>
    <row r="294" spans="1:14" x14ac:dyDescent="0.25">
      <c r="A294" s="5">
        <f>'CA analysis'!A294/$P$2</f>
        <v>4.0460348858119039E-4</v>
      </c>
      <c r="B294" s="4">
        <f>'CA analysis'!B294:B799/Sheet1!$Q$2</f>
        <v>0.8</v>
      </c>
      <c r="C294">
        <f>'CA analysis'!C294:C799/Sheet1!$R$2</f>
        <v>0.17844268204758473</v>
      </c>
      <c r="D294">
        <f>'CA analysis'!D294:D799/Sheet1!$S$2</f>
        <v>0</v>
      </c>
      <c r="E294">
        <f>'CA analysis'!E294:E799/Sheet1!$T$2</f>
        <v>0.47187141216991962</v>
      </c>
      <c r="F294">
        <f>'CA analysis'!F294:F799/Sheet1!$U$2</f>
        <v>0.75512528473804108</v>
      </c>
      <c r="G294">
        <f>'CA analysis'!G294:G799/Sheet1!$V$2</f>
        <v>0.23399999999999999</v>
      </c>
      <c r="H294">
        <f>'CA analysis'!H294:H799/Sheet1!$W$2</f>
        <v>0.42195101838871935</v>
      </c>
      <c r="I294">
        <f>'CA analysis'!I294:I799/Sheet1!$X$2</f>
        <v>0.16666666666666666</v>
      </c>
      <c r="J294">
        <f>'CA analysis'!J294:J799/Sheet1!$Y$2</f>
        <v>0.34458509142053445</v>
      </c>
      <c r="K294">
        <f>'CA analysis'!K294:K799/Sheet1!$Z$2</f>
        <v>0.87272727272727268</v>
      </c>
      <c r="L294">
        <f>'CA analysis'!L294:L799/Sheet1!$AA$2</f>
        <v>1</v>
      </c>
      <c r="M294">
        <f>'CA analysis'!M294:M799/Sheet1!$AB$2</f>
        <v>0.12378193310508297</v>
      </c>
      <c r="N294">
        <f>'CA analysis'!N294:N799/Sheet1!$AC$2</f>
        <v>0.55799999999999994</v>
      </c>
    </row>
    <row r="295" spans="1:14" x14ac:dyDescent="0.25">
      <c r="A295" s="5">
        <f>'CA analysis'!A295/$P$2</f>
        <v>9.3283582089552248E-4</v>
      </c>
      <c r="B295" s="4">
        <f>'CA analysis'!B295:B800/Sheet1!$Q$2</f>
        <v>0</v>
      </c>
      <c r="C295">
        <f>'CA analysis'!C295:C800/Sheet1!$R$2</f>
        <v>0.50180245133381396</v>
      </c>
      <c r="D295">
        <f>'CA analysis'!D295:D800/Sheet1!$S$2</f>
        <v>0</v>
      </c>
      <c r="E295">
        <f>'CA analysis'!E295:E800/Sheet1!$T$2</f>
        <v>0.50172215843857637</v>
      </c>
      <c r="F295">
        <f>'CA analysis'!F295:F800/Sheet1!$U$2</f>
        <v>0.69783599088838266</v>
      </c>
      <c r="G295">
        <f>'CA analysis'!G295:G800/Sheet1!$V$2</f>
        <v>0.184</v>
      </c>
      <c r="H295">
        <f>'CA analysis'!H295:H800/Sheet1!$W$2</f>
        <v>0.453780819658613</v>
      </c>
      <c r="I295">
        <f>'CA analysis'!I295:I800/Sheet1!$X$2</f>
        <v>0.16666666666666666</v>
      </c>
      <c r="J295">
        <f>'CA analysis'!J295:J800/Sheet1!$Y$2</f>
        <v>0.40646976090014064</v>
      </c>
      <c r="K295">
        <f>'CA analysis'!K295:K800/Sheet1!$Z$2</f>
        <v>0.72727272727272729</v>
      </c>
      <c r="L295">
        <f>'CA analysis'!L295:L800/Sheet1!$AA$2</f>
        <v>1</v>
      </c>
      <c r="M295">
        <f>'CA analysis'!M295:M800/Sheet1!$AB$2</f>
        <v>0.22596786937055571</v>
      </c>
      <c r="N295">
        <f>'CA analysis'!N295:N800/Sheet1!$AC$2</f>
        <v>0.47799999999999998</v>
      </c>
    </row>
    <row r="296" spans="1:14" x14ac:dyDescent="0.25">
      <c r="A296" s="5">
        <f>'CA analysis'!A296/$P$2</f>
        <v>9.2159683510160051E-4</v>
      </c>
      <c r="B296" s="4">
        <f>'CA analysis'!B296:B801/Sheet1!$Q$2</f>
        <v>0</v>
      </c>
      <c r="C296">
        <f>'CA analysis'!C296:C801/Sheet1!$R$2</f>
        <v>0.50180245133381396</v>
      </c>
      <c r="D296">
        <f>'CA analysis'!D296:D801/Sheet1!$S$2</f>
        <v>0</v>
      </c>
      <c r="E296">
        <f>'CA analysis'!E296:E801/Sheet1!$T$2</f>
        <v>0.50172215843857637</v>
      </c>
      <c r="F296">
        <f>'CA analysis'!F296:F801/Sheet1!$U$2</f>
        <v>0.6843963553530753</v>
      </c>
      <c r="G296">
        <f>'CA analysis'!G296:G801/Sheet1!$V$2</f>
        <v>0.42299999999999999</v>
      </c>
      <c r="H296">
        <f>'CA analysis'!H296:H801/Sheet1!$W$2</f>
        <v>0.453780819658613</v>
      </c>
      <c r="I296">
        <f>'CA analysis'!I296:I801/Sheet1!$X$2</f>
        <v>0.16666666666666666</v>
      </c>
      <c r="J296">
        <f>'CA analysis'!J296:J801/Sheet1!$Y$2</f>
        <v>0.40646976090014064</v>
      </c>
      <c r="K296">
        <f>'CA analysis'!K296:K801/Sheet1!$Z$2</f>
        <v>0.72727272727272729</v>
      </c>
      <c r="L296">
        <f>'CA analysis'!L296:L801/Sheet1!$AA$2</f>
        <v>1</v>
      </c>
      <c r="M296">
        <f>'CA analysis'!M296:M801/Sheet1!$AB$2</f>
        <v>0.27390044772188571</v>
      </c>
      <c r="N296">
        <f>'CA analysis'!N296:N801/Sheet1!$AC$2</f>
        <v>0.434</v>
      </c>
    </row>
    <row r="297" spans="1:14" x14ac:dyDescent="0.25">
      <c r="A297" s="5">
        <f>'CA analysis'!A297/$P$2</f>
        <v>1.4498291674159324E-3</v>
      </c>
      <c r="B297" s="4">
        <f>'CA analysis'!B297:B802/Sheet1!$Q$2</f>
        <v>0</v>
      </c>
      <c r="C297">
        <f>'CA analysis'!C297:C802/Sheet1!$R$2</f>
        <v>0.50180245133381396</v>
      </c>
      <c r="D297">
        <f>'CA analysis'!D297:D802/Sheet1!$S$2</f>
        <v>0</v>
      </c>
      <c r="E297">
        <f>'CA analysis'!E297:E802/Sheet1!$T$2</f>
        <v>0.50172215843857637</v>
      </c>
      <c r="F297">
        <f>'CA analysis'!F297:F802/Sheet1!$U$2</f>
        <v>0.76059225512528483</v>
      </c>
      <c r="G297">
        <f>'CA analysis'!G297:G802/Sheet1!$V$2</f>
        <v>0.311</v>
      </c>
      <c r="H297">
        <f>'CA analysis'!H297:H802/Sheet1!$W$2</f>
        <v>0.4914653253071658</v>
      </c>
      <c r="I297">
        <f>'CA analysis'!I297:I802/Sheet1!$X$2</f>
        <v>0.16666666666666666</v>
      </c>
      <c r="J297">
        <f>'CA analysis'!J297:J802/Sheet1!$Y$2</f>
        <v>0.40646976090014064</v>
      </c>
      <c r="K297">
        <f>'CA analysis'!K297:K802/Sheet1!$Z$2</f>
        <v>0.72727272727272729</v>
      </c>
      <c r="L297">
        <f>'CA analysis'!L297:L802/Sheet1!$AA$2</f>
        <v>1</v>
      </c>
      <c r="M297">
        <f>'CA analysis'!M297:M802/Sheet1!$AB$2</f>
        <v>0.165130366078483</v>
      </c>
      <c r="N297">
        <f>'CA analysis'!N297:N802/Sheet1!$AC$2</f>
        <v>0.57200000000000006</v>
      </c>
    </row>
    <row r="298" spans="1:14" x14ac:dyDescent="0.25">
      <c r="A298" s="5">
        <f>'CA analysis'!A298/$P$2</f>
        <v>6.0690523287178569E-4</v>
      </c>
      <c r="B298" s="4">
        <f>'CA analysis'!B298:B803/Sheet1!$Q$2</f>
        <v>0</v>
      </c>
      <c r="C298">
        <f>'CA analysis'!C298:C803/Sheet1!$R$2</f>
        <v>0.50180245133381396</v>
      </c>
      <c r="D298">
        <f>'CA analysis'!D298:D803/Sheet1!$S$2</f>
        <v>0</v>
      </c>
      <c r="E298">
        <f>'CA analysis'!E298:E803/Sheet1!$T$2</f>
        <v>0.50172215843857637</v>
      </c>
      <c r="F298">
        <f>'CA analysis'!F298:F803/Sheet1!$U$2</f>
        <v>0.74589977220956727</v>
      </c>
      <c r="G298">
        <f>'CA analysis'!G298:G803/Sheet1!$V$2</f>
        <v>0.51</v>
      </c>
      <c r="H298">
        <f>'CA analysis'!H298:H803/Sheet1!$W$2</f>
        <v>0.4914653253071658</v>
      </c>
      <c r="I298">
        <f>'CA analysis'!I298:I803/Sheet1!$X$2</f>
        <v>0.16666666666666666</v>
      </c>
      <c r="J298">
        <f>'CA analysis'!J298:J803/Sheet1!$Y$2</f>
        <v>0.40646976090014064</v>
      </c>
      <c r="K298">
        <f>'CA analysis'!K298:K803/Sheet1!$Z$2</f>
        <v>0.72727272727272729</v>
      </c>
      <c r="L298">
        <f>'CA analysis'!L298:L803/Sheet1!$AA$2</f>
        <v>0.98979591836734704</v>
      </c>
      <c r="M298">
        <f>'CA analysis'!M298:M803/Sheet1!$AB$2</f>
        <v>0.19462733737160917</v>
      </c>
      <c r="N298">
        <f>'CA analysis'!N298:N803/Sheet1!$AC$2</f>
        <v>0.54200000000000004</v>
      </c>
    </row>
    <row r="299" spans="1:14" x14ac:dyDescent="0.25">
      <c r="A299" s="5">
        <f>'CA analysis'!A299/$P$2</f>
        <v>1.5846969969429956E-3</v>
      </c>
      <c r="B299" s="4">
        <f>'CA analysis'!B299:B804/Sheet1!$Q$2</f>
        <v>0</v>
      </c>
      <c r="C299">
        <f>'CA analysis'!C299:C804/Sheet1!$R$2</f>
        <v>0.50180245133381396</v>
      </c>
      <c r="D299">
        <f>'CA analysis'!D299:D804/Sheet1!$S$2</f>
        <v>0</v>
      </c>
      <c r="E299">
        <f>'CA analysis'!E299:E804/Sheet1!$T$2</f>
        <v>0.50172215843857637</v>
      </c>
      <c r="F299">
        <f>'CA analysis'!F299:F804/Sheet1!$U$2</f>
        <v>0.65945330296127569</v>
      </c>
      <c r="G299">
        <f>'CA analysis'!G299:G804/Sheet1!$V$2</f>
        <v>0.57999999999999996</v>
      </c>
      <c r="H299">
        <f>'CA analysis'!H299:H804/Sheet1!$W$2</f>
        <v>0.52115115032571946</v>
      </c>
      <c r="I299">
        <f>'CA analysis'!I299:I804/Sheet1!$X$2</f>
        <v>0.16666666666666666</v>
      </c>
      <c r="J299">
        <f>'CA analysis'!J299:J804/Sheet1!$Y$2</f>
        <v>0.40646976090014064</v>
      </c>
      <c r="K299">
        <f>'CA analysis'!K299:K804/Sheet1!$Z$2</f>
        <v>0.72727272727272729</v>
      </c>
      <c r="L299">
        <f>'CA analysis'!L299:L804/Sheet1!$AA$2</f>
        <v>1</v>
      </c>
      <c r="M299">
        <f>'CA analysis'!M299:M804/Sheet1!$AB$2</f>
        <v>0.4171714511456413</v>
      </c>
      <c r="N299">
        <f>'CA analysis'!N299:N804/Sheet1!$AC$2</f>
        <v>0.40600000000000003</v>
      </c>
    </row>
    <row r="300" spans="1:14" x14ac:dyDescent="0.25">
      <c r="A300" s="5">
        <f>'CA analysis'!A300/$P$2</f>
        <v>7.3053407660492718E-4</v>
      </c>
      <c r="B300" s="4">
        <f>'CA analysis'!B300:B805/Sheet1!$Q$2</f>
        <v>0.7</v>
      </c>
      <c r="C300">
        <f>'CA analysis'!C300:C805/Sheet1!$R$2</f>
        <v>8.0749819754866628E-2</v>
      </c>
      <c r="D300">
        <f>'CA analysis'!D300:D805/Sheet1!$S$2</f>
        <v>0</v>
      </c>
      <c r="E300">
        <f>'CA analysis'!E300:E805/Sheet1!$T$2</f>
        <v>0.45924225028702642</v>
      </c>
      <c r="F300">
        <f>'CA analysis'!F300:F805/Sheet1!$U$2</f>
        <v>0.72266514806378135</v>
      </c>
      <c r="G300">
        <f>'CA analysis'!G300:G805/Sheet1!$V$2</f>
        <v>0.20100000000000001</v>
      </c>
      <c r="H300">
        <f>'CA analysis'!H300:H805/Sheet1!$W$2</f>
        <v>0.64550177290343858</v>
      </c>
      <c r="I300">
        <f>'CA analysis'!I300:I805/Sheet1!$X$2</f>
        <v>0.20833333333333334</v>
      </c>
      <c r="J300">
        <f>'CA analysis'!J300:J805/Sheet1!$Y$2</f>
        <v>0.50351617440225038</v>
      </c>
      <c r="K300">
        <f>'CA analysis'!K300:K805/Sheet1!$Z$2</f>
        <v>0.67272727272727273</v>
      </c>
      <c r="L300">
        <f>'CA analysis'!L300:L805/Sheet1!$AA$2</f>
        <v>0.92779037540942311</v>
      </c>
      <c r="M300">
        <f>'CA analysis'!M300:M805/Sheet1!$AB$2</f>
        <v>0.1308928101132473</v>
      </c>
      <c r="N300">
        <f>'CA analysis'!N300:N805/Sheet1!$AC$2</f>
        <v>0.45</v>
      </c>
    </row>
    <row r="301" spans="1:14" x14ac:dyDescent="0.25">
      <c r="A301" s="5">
        <f>'CA analysis'!A301/$P$2</f>
        <v>6.2938320445962963E-4</v>
      </c>
      <c r="B301" s="4">
        <f>'CA analysis'!B301:B806/Sheet1!$Q$2</f>
        <v>0.7</v>
      </c>
      <c r="C301">
        <f>'CA analysis'!C301:C806/Sheet1!$R$2</f>
        <v>8.0749819754866628E-2</v>
      </c>
      <c r="D301">
        <f>'CA analysis'!D301:D806/Sheet1!$S$2</f>
        <v>0</v>
      </c>
      <c r="E301">
        <f>'CA analysis'!E301:E806/Sheet1!$T$2</f>
        <v>0.45924225028702642</v>
      </c>
      <c r="F301">
        <f>'CA analysis'!F301:F806/Sheet1!$U$2</f>
        <v>0.80193621867881559</v>
      </c>
      <c r="G301">
        <f>'CA analysis'!G301:G806/Sheet1!$V$2</f>
        <v>0.1</v>
      </c>
      <c r="H301">
        <f>'CA analysis'!H301:H806/Sheet1!$W$2</f>
        <v>0.64550177290343858</v>
      </c>
      <c r="I301">
        <f>'CA analysis'!I301:I806/Sheet1!$X$2</f>
        <v>0.20833333333333334</v>
      </c>
      <c r="J301">
        <f>'CA analysis'!J301:J806/Sheet1!$Y$2</f>
        <v>0.50351617440225038</v>
      </c>
      <c r="K301">
        <f>'CA analysis'!K301:K806/Sheet1!$Z$2</f>
        <v>0.67272727272727273</v>
      </c>
      <c r="L301">
        <f>'CA analysis'!L301:L806/Sheet1!$AA$2</f>
        <v>0.93620559334845055</v>
      </c>
      <c r="M301">
        <f>'CA analysis'!M301:M806/Sheet1!$AB$2</f>
        <v>0.12483539636555176</v>
      </c>
      <c r="N301">
        <f>'CA analysis'!N301:N806/Sheet1!$AC$2</f>
        <v>0.57999999999999996</v>
      </c>
    </row>
    <row r="302" spans="1:14" x14ac:dyDescent="0.25">
      <c r="A302" s="5">
        <f>'CA analysis'!A302/$P$2</f>
        <v>4.9451537493256606E-4</v>
      </c>
      <c r="B302" s="4">
        <f>'CA analysis'!B302:B807/Sheet1!$Q$2</f>
        <v>0.7</v>
      </c>
      <c r="C302">
        <f>'CA analysis'!C302:C807/Sheet1!$R$2</f>
        <v>8.0749819754866628E-2</v>
      </c>
      <c r="D302">
        <f>'CA analysis'!D302:D807/Sheet1!$S$2</f>
        <v>0</v>
      </c>
      <c r="E302">
        <f>'CA analysis'!E302:E807/Sheet1!$T$2</f>
        <v>0.45924225028702642</v>
      </c>
      <c r="F302">
        <f>'CA analysis'!F302:F807/Sheet1!$U$2</f>
        <v>0.78257403189066066</v>
      </c>
      <c r="G302">
        <f>'CA analysis'!G302:G807/Sheet1!$V$2</f>
        <v>0.47399999999999998</v>
      </c>
      <c r="H302">
        <f>'CA analysis'!H302:H807/Sheet1!$W$2</f>
        <v>0.64550177290343858</v>
      </c>
      <c r="I302">
        <f>'CA analysis'!I302:I807/Sheet1!$X$2</f>
        <v>0.20833333333333334</v>
      </c>
      <c r="J302">
        <f>'CA analysis'!J302:J807/Sheet1!$Y$2</f>
        <v>0.50351617440225038</v>
      </c>
      <c r="K302">
        <f>'CA analysis'!K302:K807/Sheet1!$Z$2</f>
        <v>0.67272727272727273</v>
      </c>
      <c r="L302">
        <f>'CA analysis'!L302:L807/Sheet1!$AA$2</f>
        <v>0.98478206097253729</v>
      </c>
      <c r="M302">
        <f>'CA analysis'!M302:M807/Sheet1!$AB$2</f>
        <v>0.15986304977613908</v>
      </c>
      <c r="N302">
        <f>'CA analysis'!N302:N807/Sheet1!$AC$2</f>
        <v>0.496</v>
      </c>
    </row>
    <row r="303" spans="1:14" x14ac:dyDescent="0.25">
      <c r="A303" s="5">
        <f>'CA analysis'!A303/$P$2</f>
        <v>3.9336450278726852E-4</v>
      </c>
      <c r="B303" s="4">
        <f>'CA analysis'!B303:B808/Sheet1!$Q$2</f>
        <v>0.34</v>
      </c>
      <c r="C303">
        <f>'CA analysis'!C303:C808/Sheet1!$R$2</f>
        <v>0.21953857245854363</v>
      </c>
      <c r="D303">
        <f>'CA analysis'!D303:D808/Sheet1!$S$2</f>
        <v>0</v>
      </c>
      <c r="E303">
        <f>'CA analysis'!E303:E808/Sheet1!$T$2</f>
        <v>0.49712973593570609</v>
      </c>
      <c r="F303">
        <f>'CA analysis'!F303:F808/Sheet1!$U$2</f>
        <v>0.75056947608200464</v>
      </c>
      <c r="G303">
        <f>'CA analysis'!G303:G808/Sheet1!$V$2</f>
        <v>0.40399999999999997</v>
      </c>
      <c r="H303">
        <f>'CA analysis'!H303:H808/Sheet1!$W$2</f>
        <v>0.45287375278304609</v>
      </c>
      <c r="I303">
        <f>'CA analysis'!I303:I808/Sheet1!$X$2</f>
        <v>0.29166666666666669</v>
      </c>
      <c r="J303">
        <f>'CA analysis'!J303:J808/Sheet1!$Y$2</f>
        <v>0.46272855133614627</v>
      </c>
      <c r="K303">
        <f>'CA analysis'!K303:K808/Sheet1!$Z$2</f>
        <v>0.73181818181818192</v>
      </c>
      <c r="L303">
        <f>'CA analysis'!L303:L808/Sheet1!$AA$2</f>
        <v>0.99710254472159243</v>
      </c>
      <c r="M303">
        <f>'CA analysis'!M303:M808/Sheet1!$AB$2</f>
        <v>0.25019752436133791</v>
      </c>
      <c r="N303">
        <f>'CA analysis'!N303:N808/Sheet1!$AC$2</f>
        <v>0.44</v>
      </c>
    </row>
    <row r="304" spans="1:14" x14ac:dyDescent="0.25">
      <c r="A304" s="5">
        <f>'CA analysis'!A304/$P$2</f>
        <v>1.045225678834742E-3</v>
      </c>
      <c r="B304" s="4">
        <f>'CA analysis'!B304:B809/Sheet1!$Q$2</f>
        <v>0.34</v>
      </c>
      <c r="C304">
        <f>'CA analysis'!C304:C809/Sheet1!$R$2</f>
        <v>0.21953857245854363</v>
      </c>
      <c r="D304">
        <f>'CA analysis'!D304:D809/Sheet1!$S$2</f>
        <v>0</v>
      </c>
      <c r="E304">
        <f>'CA analysis'!E304:E809/Sheet1!$T$2</f>
        <v>0.49712973593570609</v>
      </c>
      <c r="F304">
        <f>'CA analysis'!F304:F809/Sheet1!$U$2</f>
        <v>0.73974943052391806</v>
      </c>
      <c r="G304">
        <f>'CA analysis'!G304:G809/Sheet1!$V$2</f>
        <v>0.184</v>
      </c>
      <c r="H304">
        <f>'CA analysis'!H304:H809/Sheet1!$W$2</f>
        <v>0.45287375278304609</v>
      </c>
      <c r="I304">
        <f>'CA analysis'!I304:I809/Sheet1!$X$2</f>
        <v>0.29166666666666669</v>
      </c>
      <c r="J304">
        <f>'CA analysis'!J304:J809/Sheet1!$Y$2</f>
        <v>0.46272855133614627</v>
      </c>
      <c r="K304">
        <f>'CA analysis'!K304:K809/Sheet1!$Z$2</f>
        <v>0.73181818181818192</v>
      </c>
      <c r="L304">
        <f>'CA analysis'!L304:L809/Sheet1!$AA$2</f>
        <v>0.96651549508692369</v>
      </c>
      <c r="M304">
        <f>'CA analysis'!M304:M809/Sheet1!$AB$2</f>
        <v>0.22833816170661048</v>
      </c>
      <c r="N304">
        <f>'CA analysis'!N304:N809/Sheet1!$AC$2</f>
        <v>0.52800000000000002</v>
      </c>
    </row>
    <row r="305" spans="1:14" x14ac:dyDescent="0.25">
      <c r="A305" s="5">
        <f>'CA analysis'!A305/$P$2</f>
        <v>1.1238985793921958E-3</v>
      </c>
      <c r="B305" s="4">
        <f>'CA analysis'!B305:B810/Sheet1!$Q$2</f>
        <v>0.34</v>
      </c>
      <c r="C305">
        <f>'CA analysis'!C305:C810/Sheet1!$R$2</f>
        <v>0.21953857245854363</v>
      </c>
      <c r="D305">
        <f>'CA analysis'!D305:D810/Sheet1!$S$2</f>
        <v>0</v>
      </c>
      <c r="E305">
        <f>'CA analysis'!E305:E810/Sheet1!$T$2</f>
        <v>0.49712973593570609</v>
      </c>
      <c r="F305">
        <f>'CA analysis'!F305:F810/Sheet1!$U$2</f>
        <v>0.79521640091116186</v>
      </c>
      <c r="G305">
        <f>'CA analysis'!G305:G810/Sheet1!$V$2</f>
        <v>0.17699999999999999</v>
      </c>
      <c r="H305">
        <f>'CA analysis'!H305:H810/Sheet1!$W$2</f>
        <v>0.45287375278304609</v>
      </c>
      <c r="I305">
        <f>'CA analysis'!I305:I810/Sheet1!$X$2</f>
        <v>0.29166666666666669</v>
      </c>
      <c r="J305">
        <f>'CA analysis'!J305:J810/Sheet1!$Y$2</f>
        <v>0.46272855133614627</v>
      </c>
      <c r="K305">
        <f>'CA analysis'!K305:K810/Sheet1!$Z$2</f>
        <v>0.73181818181818192</v>
      </c>
      <c r="L305">
        <f>'CA analysis'!L305:L810/Sheet1!$AA$2</f>
        <v>0.98369866465104572</v>
      </c>
      <c r="M305">
        <f>'CA analysis'!M305:M810/Sheet1!$AB$2</f>
        <v>0.12799578614695814</v>
      </c>
      <c r="N305">
        <f>'CA analysis'!N305:N810/Sheet1!$AC$2</f>
        <v>0.66200000000000003</v>
      </c>
    </row>
    <row r="306" spans="1:14" x14ac:dyDescent="0.25">
      <c r="A306" s="5">
        <f>'CA analysis'!A306/$P$2</f>
        <v>6.1814421866570766E-4</v>
      </c>
      <c r="B306" s="4">
        <f>'CA analysis'!B306:B811/Sheet1!$Q$2</f>
        <v>0.33</v>
      </c>
      <c r="C306">
        <f>'CA analysis'!C306:C811/Sheet1!$R$2</f>
        <v>7.8586878154289844E-2</v>
      </c>
      <c r="D306">
        <f>'CA analysis'!D306:D811/Sheet1!$S$2</f>
        <v>0</v>
      </c>
      <c r="E306">
        <f>'CA analysis'!E306:E811/Sheet1!$T$2</f>
        <v>0.54190585533869118</v>
      </c>
      <c r="F306">
        <f>'CA analysis'!F306:F811/Sheet1!$U$2</f>
        <v>0.82414578587699316</v>
      </c>
      <c r="G306">
        <f>'CA analysis'!G306:G811/Sheet1!$V$2</f>
        <v>0.41100000000000003</v>
      </c>
      <c r="H306">
        <f>'CA analysis'!H306:H811/Sheet1!$W$2</f>
        <v>0.3316566339572854</v>
      </c>
      <c r="I306">
        <f>'CA analysis'!I306:I811/Sheet1!$X$2</f>
        <v>0.29166666666666669</v>
      </c>
      <c r="J306">
        <f>'CA analysis'!J306:J811/Sheet1!$Y$2</f>
        <v>0.31223628691983124</v>
      </c>
      <c r="K306">
        <f>'CA analysis'!K306:K811/Sheet1!$Z$2</f>
        <v>0.83636363636363631</v>
      </c>
      <c r="L306">
        <f>'CA analysis'!L306:L811/Sheet1!$AA$2</f>
        <v>0.99188712522045863</v>
      </c>
      <c r="M306">
        <f>'CA analysis'!M306:M811/Sheet1!$AB$2</f>
        <v>0.18251250987621806</v>
      </c>
      <c r="N306">
        <f>'CA analysis'!N306:N811/Sheet1!$AC$2</f>
        <v>0.72199999999999998</v>
      </c>
    </row>
    <row r="307" spans="1:14" x14ac:dyDescent="0.25">
      <c r="A307" s="5">
        <f>'CA analysis'!A307/$P$2</f>
        <v>6.1814421866570766E-4</v>
      </c>
      <c r="B307" s="4">
        <f>'CA analysis'!B307:B812/Sheet1!$Q$2</f>
        <v>0.33</v>
      </c>
      <c r="C307">
        <f>'CA analysis'!C307:C812/Sheet1!$R$2</f>
        <v>7.8586878154289844E-2</v>
      </c>
      <c r="D307">
        <f>'CA analysis'!D307:D812/Sheet1!$S$2</f>
        <v>0</v>
      </c>
      <c r="E307">
        <f>'CA analysis'!E307:E812/Sheet1!$T$2</f>
        <v>0.54190585533869118</v>
      </c>
      <c r="F307">
        <f>'CA analysis'!F307:F812/Sheet1!$U$2</f>
        <v>0.75353075170842831</v>
      </c>
      <c r="G307">
        <f>'CA analysis'!G307:G812/Sheet1!$V$2</f>
        <v>0.58099999999999996</v>
      </c>
      <c r="H307">
        <f>'CA analysis'!H307:H812/Sheet1!$W$2</f>
        <v>0.27789230642368268</v>
      </c>
      <c r="I307">
        <f>'CA analysis'!I307:I812/Sheet1!$X$2</f>
        <v>0.29166666666666669</v>
      </c>
      <c r="J307">
        <f>'CA analysis'!J307:J812/Sheet1!$Y$2</f>
        <v>0.31223628691983124</v>
      </c>
      <c r="K307">
        <f>'CA analysis'!K307:K812/Sheet1!$Z$2</f>
        <v>0.83636363636363631</v>
      </c>
      <c r="L307">
        <f>'CA analysis'!L307:L812/Sheet1!$AA$2</f>
        <v>0.99108087679516255</v>
      </c>
      <c r="M307">
        <f>'CA analysis'!M307:M812/Sheet1!$AB$2</f>
        <v>0.23518567289965761</v>
      </c>
      <c r="N307">
        <f>'CA analysis'!N307:N812/Sheet1!$AC$2</f>
        <v>0.56799999999999995</v>
      </c>
    </row>
    <row r="308" spans="1:14" x14ac:dyDescent="0.25">
      <c r="A308" s="5">
        <f>'CA analysis'!A308/$P$2</f>
        <v>8.4292393454414669E-4</v>
      </c>
      <c r="B308" s="4">
        <f>'CA analysis'!B308:B813/Sheet1!$Q$2</f>
        <v>0.33</v>
      </c>
      <c r="C308">
        <f>'CA analysis'!C308:C813/Sheet1!$R$2</f>
        <v>7.8586878154289844E-2</v>
      </c>
      <c r="D308">
        <f>'CA analysis'!D308:D813/Sheet1!$S$2</f>
        <v>0</v>
      </c>
      <c r="E308">
        <f>'CA analysis'!E308:E813/Sheet1!$T$2</f>
        <v>0.54190585533869118</v>
      </c>
      <c r="F308">
        <f>'CA analysis'!F308:F813/Sheet1!$U$2</f>
        <v>0.84510250569476086</v>
      </c>
      <c r="G308">
        <f>'CA analysis'!G308:G813/Sheet1!$V$2</f>
        <v>0.71900000000000008</v>
      </c>
      <c r="H308">
        <f>'CA analysis'!H308:H813/Sheet1!$W$2</f>
        <v>0.25554547703471592</v>
      </c>
      <c r="I308">
        <f>'CA analysis'!I308:I813/Sheet1!$X$2</f>
        <v>0.29166666666666669</v>
      </c>
      <c r="J308">
        <f>'CA analysis'!J308:J813/Sheet1!$Y$2</f>
        <v>0.31223628691983124</v>
      </c>
      <c r="K308">
        <f>'CA analysis'!K308:K813/Sheet1!$Z$2</f>
        <v>0.83636363636363631</v>
      </c>
      <c r="L308">
        <f>'CA analysis'!L308:L813/Sheet1!$AA$2</f>
        <v>1</v>
      </c>
      <c r="M308">
        <f>'CA analysis'!M308:M813/Sheet1!$AB$2</f>
        <v>0.17039768238082698</v>
      </c>
      <c r="N308">
        <f>'CA analysis'!N308:N813/Sheet1!$AC$2</f>
        <v>0.66799999999999993</v>
      </c>
    </row>
    <row r="309" spans="1:14" x14ac:dyDescent="0.25">
      <c r="A309" s="5">
        <f>'CA analysis'!A309/$P$2</f>
        <v>5.5071030390217593E-4</v>
      </c>
      <c r="B309" s="4">
        <f>'CA analysis'!B309:B814/Sheet1!$Q$2</f>
        <v>0.33</v>
      </c>
      <c r="C309">
        <f>'CA analysis'!C309:C814/Sheet1!$R$2</f>
        <v>7.8586878154289844E-2</v>
      </c>
      <c r="D309">
        <f>'CA analysis'!D309:D814/Sheet1!$S$2</f>
        <v>0</v>
      </c>
      <c r="E309">
        <f>'CA analysis'!E309:E814/Sheet1!$T$2</f>
        <v>0.54190585533869118</v>
      </c>
      <c r="F309">
        <f>'CA analysis'!F309:F814/Sheet1!$U$2</f>
        <v>0.78006833712984058</v>
      </c>
      <c r="G309">
        <f>'CA analysis'!G309:G814/Sheet1!$V$2</f>
        <v>0.70299999999999996</v>
      </c>
      <c r="H309">
        <f>'CA analysis'!H309:H814/Sheet1!$W$2</f>
        <v>0.26247216953904506</v>
      </c>
      <c r="I309">
        <f>'CA analysis'!I309:I814/Sheet1!$X$2</f>
        <v>0.29166666666666669</v>
      </c>
      <c r="J309">
        <f>'CA analysis'!J309:J814/Sheet1!$Y$2</f>
        <v>0.31223628691983124</v>
      </c>
      <c r="K309">
        <f>'CA analysis'!K309:K814/Sheet1!$Z$2</f>
        <v>0.83636363636363631</v>
      </c>
      <c r="L309">
        <f>'CA analysis'!L309:L814/Sheet1!$AA$2</f>
        <v>1</v>
      </c>
      <c r="M309">
        <f>'CA analysis'!M309:M814/Sheet1!$AB$2</f>
        <v>0.19831445878324994</v>
      </c>
      <c r="N309">
        <f>'CA analysis'!N309:N814/Sheet1!$AC$2</f>
        <v>0.56399999999999995</v>
      </c>
    </row>
    <row r="310" spans="1:14" x14ac:dyDescent="0.25">
      <c r="A310" s="5">
        <f>'CA analysis'!A310/$P$2</f>
        <v>5.5408199964035246E-3</v>
      </c>
      <c r="B310" s="4">
        <f>'CA analysis'!B310:B815/Sheet1!$Q$2</f>
        <v>0</v>
      </c>
      <c r="C310">
        <f>'CA analysis'!C310:C815/Sheet1!$R$2</f>
        <v>0.35688536409516947</v>
      </c>
      <c r="D310">
        <f>'CA analysis'!D310:D815/Sheet1!$S$2</f>
        <v>0</v>
      </c>
      <c r="E310">
        <f>'CA analysis'!E310:E815/Sheet1!$T$2</f>
        <v>0.62456946039035599</v>
      </c>
      <c r="F310">
        <f>'CA analysis'!F310:F815/Sheet1!$U$2</f>
        <v>0.75569476082004561</v>
      </c>
      <c r="G310">
        <f>'CA analysis'!G310:G815/Sheet1!$V$2</f>
        <v>0.82499999999999996</v>
      </c>
      <c r="H310">
        <f>'CA analysis'!H310:H815/Sheet1!$W$2</f>
        <v>0.27360435392100269</v>
      </c>
      <c r="I310">
        <f>'CA analysis'!I310:I815/Sheet1!$X$2</f>
        <v>0.16666666666666666</v>
      </c>
      <c r="J310">
        <f>'CA analysis'!J310:J815/Sheet1!$Y$2</f>
        <v>0.42756680731364277</v>
      </c>
      <c r="K310">
        <f>'CA analysis'!K310:K815/Sheet1!$Z$2</f>
        <v>0.83636363636363631</v>
      </c>
      <c r="L310">
        <f>'CA analysis'!L310:L815/Sheet1!$AA$2</f>
        <v>1</v>
      </c>
      <c r="M310">
        <f>'CA analysis'!M310:M815/Sheet1!$AB$2</f>
        <v>0.11956808006320779</v>
      </c>
      <c r="N310">
        <f>'CA analysis'!N310:N815/Sheet1!$AC$2</f>
        <v>0.45600000000000002</v>
      </c>
    </row>
    <row r="311" spans="1:14" x14ac:dyDescent="0.25">
      <c r="A311" s="5">
        <f>'CA analysis'!A311/$P$2</f>
        <v>3.922406042078763E-3</v>
      </c>
      <c r="B311" s="4">
        <f>'CA analysis'!B311:B816/Sheet1!$Q$2</f>
        <v>0</v>
      </c>
      <c r="C311">
        <f>'CA analysis'!C311:C816/Sheet1!$R$2</f>
        <v>0.35688536409516947</v>
      </c>
      <c r="D311">
        <f>'CA analysis'!D311:D816/Sheet1!$S$2</f>
        <v>0</v>
      </c>
      <c r="E311">
        <f>'CA analysis'!E311:E816/Sheet1!$T$2</f>
        <v>0.62456946039035599</v>
      </c>
      <c r="F311">
        <f>'CA analysis'!F311:F816/Sheet1!$U$2</f>
        <v>0.68018223234624153</v>
      </c>
      <c r="G311">
        <f>'CA analysis'!G311:G816/Sheet1!$V$2</f>
        <v>0.76700000000000002</v>
      </c>
      <c r="H311">
        <f>'CA analysis'!H311:H816/Sheet1!$W$2</f>
        <v>0.25579285890987052</v>
      </c>
      <c r="I311">
        <f>'CA analysis'!I311:I816/Sheet1!$X$2</f>
        <v>0.16666666666666666</v>
      </c>
      <c r="J311">
        <f>'CA analysis'!J311:J816/Sheet1!$Y$2</f>
        <v>0.42756680731364277</v>
      </c>
      <c r="K311">
        <f>'CA analysis'!K311:K816/Sheet1!$Z$2</f>
        <v>0.83636363636363631</v>
      </c>
      <c r="L311">
        <f>'CA analysis'!L311:L816/Sheet1!$AA$2</f>
        <v>0.99833711262282698</v>
      </c>
      <c r="M311">
        <f>'CA analysis'!M311:M816/Sheet1!$AB$2</f>
        <v>0.26257571767184623</v>
      </c>
      <c r="N311">
        <f>'CA analysis'!N311:N816/Sheet1!$AC$2</f>
        <v>0.40600000000000003</v>
      </c>
    </row>
    <row r="312" spans="1:14" x14ac:dyDescent="0.25">
      <c r="A312" s="5">
        <f>'CA analysis'!A312/$P$2</f>
        <v>2.9614727566984352E-2</v>
      </c>
      <c r="B312" s="4">
        <f>'CA analysis'!B312:B817/Sheet1!$Q$2</f>
        <v>0</v>
      </c>
      <c r="C312">
        <f>'CA analysis'!C312:C817/Sheet1!$R$2</f>
        <v>0.35688536409516947</v>
      </c>
      <c r="D312">
        <f>'CA analysis'!D312:D817/Sheet1!$S$2</f>
        <v>0</v>
      </c>
      <c r="E312">
        <f>'CA analysis'!E312:E817/Sheet1!$T$2</f>
        <v>0.62456946039035599</v>
      </c>
      <c r="F312">
        <f>'CA analysis'!F312:F817/Sheet1!$U$2</f>
        <v>0.56640091116173119</v>
      </c>
      <c r="G312">
        <f>'CA analysis'!G312:G817/Sheet1!$V$2</f>
        <v>0.37799999999999995</v>
      </c>
      <c r="H312">
        <f>'CA analysis'!H312:H817/Sheet1!$W$2</f>
        <v>0.20771831450482395</v>
      </c>
      <c r="I312">
        <f>'CA analysis'!I312:I817/Sheet1!$X$2</f>
        <v>0.16666666666666666</v>
      </c>
      <c r="J312">
        <f>'CA analysis'!J312:J817/Sheet1!$Y$2</f>
        <v>0.42756680731364277</v>
      </c>
      <c r="K312">
        <f>'CA analysis'!K312:K817/Sheet1!$Z$2</f>
        <v>0.83636363636363631</v>
      </c>
      <c r="L312">
        <f>'CA analysis'!L312:L817/Sheet1!$AA$2</f>
        <v>0.88296800201562109</v>
      </c>
      <c r="M312">
        <f>'CA analysis'!M312:M817/Sheet1!$AB$2</f>
        <v>0.33289439030813806</v>
      </c>
      <c r="N312">
        <f>'CA analysis'!N312:N817/Sheet1!$AC$2</f>
        <v>0.32200000000000001</v>
      </c>
    </row>
    <row r="313" spans="1:14" x14ac:dyDescent="0.25">
      <c r="A313" s="5">
        <f>'CA analysis'!A313/$P$2</f>
        <v>8.8787987771983459E-3</v>
      </c>
      <c r="B313" s="4">
        <f>'CA analysis'!B313:B818/Sheet1!$Q$2</f>
        <v>0</v>
      </c>
      <c r="C313">
        <f>'CA analysis'!C313:C818/Sheet1!$R$2</f>
        <v>0.35688536409516947</v>
      </c>
      <c r="D313">
        <f>'CA analysis'!D313:D818/Sheet1!$S$2</f>
        <v>0</v>
      </c>
      <c r="E313">
        <f>'CA analysis'!E313:E818/Sheet1!$T$2</f>
        <v>0.62456946039035599</v>
      </c>
      <c r="F313">
        <f>'CA analysis'!F313:F818/Sheet1!$U$2</f>
        <v>0.69726651480637813</v>
      </c>
      <c r="G313">
        <f>'CA analysis'!G313:G818/Sheet1!$V$2</f>
        <v>0.52800000000000002</v>
      </c>
      <c r="H313">
        <f>'CA analysis'!H313:H818/Sheet1!$W$2</f>
        <v>0.21769605013606003</v>
      </c>
      <c r="I313">
        <f>'CA analysis'!I313:I818/Sheet1!$X$2</f>
        <v>0.16666666666666666</v>
      </c>
      <c r="J313">
        <f>'CA analysis'!J313:J818/Sheet1!$Y$2</f>
        <v>0.42756680731364277</v>
      </c>
      <c r="K313">
        <f>'CA analysis'!K313:K818/Sheet1!$Z$2</f>
        <v>0.83636363636363631</v>
      </c>
      <c r="L313">
        <f>'CA analysis'!L313:L818/Sheet1!$AA$2</f>
        <v>1</v>
      </c>
      <c r="M313">
        <f>'CA analysis'!M313:M818/Sheet1!$AB$2</f>
        <v>0.15749275744008429</v>
      </c>
      <c r="N313">
        <f>'CA analysis'!N313:N818/Sheet1!$AC$2</f>
        <v>0.442</v>
      </c>
    </row>
    <row r="314" spans="1:14" x14ac:dyDescent="0.25">
      <c r="A314" s="5">
        <f>'CA analysis'!A314/$P$2</f>
        <v>2.9446142780075527E-3</v>
      </c>
      <c r="B314" s="4">
        <f>'CA analysis'!B314:B819/Sheet1!$Q$2</f>
        <v>0</v>
      </c>
      <c r="C314">
        <f>'CA analysis'!C314:C819/Sheet1!$R$2</f>
        <v>0.35688536409516947</v>
      </c>
      <c r="D314">
        <f>'CA analysis'!D314:D819/Sheet1!$S$2</f>
        <v>0</v>
      </c>
      <c r="E314">
        <f>'CA analysis'!E314:E819/Sheet1!$T$2</f>
        <v>0.62456946039035599</v>
      </c>
      <c r="F314">
        <f>'CA analysis'!F314:F819/Sheet1!$U$2</f>
        <v>0.68599088838268796</v>
      </c>
      <c r="G314">
        <f>'CA analysis'!G314:G819/Sheet1!$V$2</f>
        <v>0.90400000000000003</v>
      </c>
      <c r="H314">
        <f>'CA analysis'!H314:H819/Sheet1!$W$2</f>
        <v>0.23369341139605837</v>
      </c>
      <c r="I314">
        <f>'CA analysis'!I314:I819/Sheet1!$X$2</f>
        <v>0.16666666666666666</v>
      </c>
      <c r="J314">
        <f>'CA analysis'!J314:J819/Sheet1!$Y$2</f>
        <v>0.42756680731364277</v>
      </c>
      <c r="K314">
        <f>'CA analysis'!K314:K819/Sheet1!$Z$2</f>
        <v>0.83636363636363631</v>
      </c>
      <c r="L314">
        <f>'CA analysis'!L314:L819/Sheet1!$AA$2</f>
        <v>0.99848828420256996</v>
      </c>
      <c r="M314">
        <f>'CA analysis'!M314:M819/Sheet1!$AB$2</f>
        <v>0.30866473531735583</v>
      </c>
      <c r="N314">
        <f>'CA analysis'!N314:N819/Sheet1!$AC$2</f>
        <v>0.38799999999999996</v>
      </c>
    </row>
    <row r="315" spans="1:14" x14ac:dyDescent="0.25">
      <c r="A315" s="5">
        <f>'CA analysis'!A315/$P$2</f>
        <v>3.0232871785650065E-3</v>
      </c>
      <c r="B315" s="4">
        <f>'CA analysis'!B315:B820/Sheet1!$Q$2</f>
        <v>0</v>
      </c>
      <c r="C315">
        <f>'CA analysis'!C315:C820/Sheet1!$R$2</f>
        <v>0.35688536409516947</v>
      </c>
      <c r="D315">
        <f>'CA analysis'!D315:D820/Sheet1!$S$2</f>
        <v>0</v>
      </c>
      <c r="E315">
        <f>'CA analysis'!E315:E820/Sheet1!$T$2</f>
        <v>0.62456946039035599</v>
      </c>
      <c r="F315">
        <f>'CA analysis'!F315:F820/Sheet1!$U$2</f>
        <v>0.71366742596810939</v>
      </c>
      <c r="G315">
        <f>'CA analysis'!G315:G820/Sheet1!$V$2</f>
        <v>0.82799999999999996</v>
      </c>
      <c r="H315">
        <f>'CA analysis'!H315:H820/Sheet1!$W$2</f>
        <v>0.26906901954316809</v>
      </c>
      <c r="I315">
        <f>'CA analysis'!I315:I820/Sheet1!$X$2</f>
        <v>0.16666666666666666</v>
      </c>
      <c r="J315">
        <f>'CA analysis'!J315:J820/Sheet1!$Y$2</f>
        <v>0.42756680731364277</v>
      </c>
      <c r="K315">
        <f>'CA analysis'!K315:K820/Sheet1!$Z$2</f>
        <v>0.83636363636363631</v>
      </c>
      <c r="L315">
        <f>'CA analysis'!L315:L820/Sheet1!$AA$2</f>
        <v>0.99115646258503398</v>
      </c>
      <c r="M315">
        <f>'CA analysis'!M315:M820/Sheet1!$AB$2</f>
        <v>0.20805899394258626</v>
      </c>
      <c r="N315">
        <f>'CA analysis'!N315:N820/Sheet1!$AC$2</f>
        <v>0.43200000000000005</v>
      </c>
    </row>
    <row r="316" spans="1:14" x14ac:dyDescent="0.25">
      <c r="A316" s="5">
        <f>'CA analysis'!A316/$P$2</f>
        <v>4.1471857579572016E-3</v>
      </c>
      <c r="B316" s="4">
        <f>'CA analysis'!B316:B821/Sheet1!$Q$2</f>
        <v>0</v>
      </c>
      <c r="C316">
        <f>'CA analysis'!C316:C821/Sheet1!$R$2</f>
        <v>0.35688536409516947</v>
      </c>
      <c r="D316">
        <f>'CA analysis'!D316:D821/Sheet1!$S$2</f>
        <v>0</v>
      </c>
      <c r="E316">
        <f>'CA analysis'!E316:E821/Sheet1!$T$2</f>
        <v>0.62456946039035599</v>
      </c>
      <c r="F316">
        <f>'CA analysis'!F316:F821/Sheet1!$U$2</f>
        <v>0.74794988610478363</v>
      </c>
      <c r="G316">
        <f>'CA analysis'!G316:G821/Sheet1!$V$2</f>
        <v>0.873</v>
      </c>
      <c r="H316">
        <f>'CA analysis'!H316:H821/Sheet1!$W$2</f>
        <v>0.29702317143563944</v>
      </c>
      <c r="I316">
        <f>'CA analysis'!I316:I821/Sheet1!$X$2</f>
        <v>0.16666666666666666</v>
      </c>
      <c r="J316">
        <f>'CA analysis'!J316:J821/Sheet1!$Y$2</f>
        <v>0.42756680731364277</v>
      </c>
      <c r="K316">
        <f>'CA analysis'!K316:K821/Sheet1!$Z$2</f>
        <v>0.83636363636363631</v>
      </c>
      <c r="L316">
        <f>'CA analysis'!L316:L821/Sheet1!$AA$2</f>
        <v>0.99695137314184934</v>
      </c>
      <c r="M316">
        <f>'CA analysis'!M316:M821/Sheet1!$AB$2</f>
        <v>0.24440347642875954</v>
      </c>
      <c r="N316">
        <f>'CA analysis'!N316:N821/Sheet1!$AC$2</f>
        <v>0.47600000000000003</v>
      </c>
    </row>
    <row r="317" spans="1:14" x14ac:dyDescent="0.25">
      <c r="A317" s="5">
        <f>'CA analysis'!A317/$P$2</f>
        <v>2.8547023916561769E-3</v>
      </c>
      <c r="B317" s="4">
        <f>'CA analysis'!B317:B822/Sheet1!$Q$2</f>
        <v>0</v>
      </c>
      <c r="C317">
        <f>'CA analysis'!C317:C822/Sheet1!$R$2</f>
        <v>0.35688536409516947</v>
      </c>
      <c r="D317">
        <f>'CA analysis'!D317:D822/Sheet1!$S$2</f>
        <v>0</v>
      </c>
      <c r="E317">
        <f>'CA analysis'!E317:E822/Sheet1!$T$2</f>
        <v>0.62456946039035599</v>
      </c>
      <c r="F317">
        <f>'CA analysis'!F317:F822/Sheet1!$U$2</f>
        <v>0.64977220956719828</v>
      </c>
      <c r="G317">
        <f>'CA analysis'!G317:G822/Sheet1!$V$2</f>
        <v>0.77700000000000002</v>
      </c>
      <c r="H317">
        <f>'CA analysis'!H317:H822/Sheet1!$W$2</f>
        <v>0.32530716582831692</v>
      </c>
      <c r="I317">
        <f>'CA analysis'!I317:I822/Sheet1!$X$2</f>
        <v>0.16666666666666666</v>
      </c>
      <c r="J317">
        <f>'CA analysis'!J317:J822/Sheet1!$Y$2</f>
        <v>0.42756680731364277</v>
      </c>
      <c r="K317">
        <f>'CA analysis'!K317:K822/Sheet1!$Z$2</f>
        <v>0.83636363636363631</v>
      </c>
      <c r="L317">
        <f>'CA analysis'!L317:L822/Sheet1!$AA$2</f>
        <v>0.99879062736205604</v>
      </c>
      <c r="M317">
        <f>'CA analysis'!M317:M822/Sheet1!$AB$2</f>
        <v>0.30287068738477746</v>
      </c>
      <c r="N317">
        <f>'CA analysis'!N317:N822/Sheet1!$AC$2</f>
        <v>0.32400000000000001</v>
      </c>
    </row>
    <row r="318" spans="1:14" x14ac:dyDescent="0.25">
      <c r="A318" s="5">
        <f>'CA analysis'!A318/$P$2</f>
        <v>3.5739974824671823E-3</v>
      </c>
      <c r="B318" s="4">
        <f>'CA analysis'!B318:B823/Sheet1!$Q$2</f>
        <v>0</v>
      </c>
      <c r="C318">
        <f>'CA analysis'!C318:C823/Sheet1!$R$2</f>
        <v>0.35688536409516947</v>
      </c>
      <c r="D318">
        <f>'CA analysis'!D318:D823/Sheet1!$S$2</f>
        <v>0</v>
      </c>
      <c r="E318">
        <f>'CA analysis'!E318:E823/Sheet1!$T$2</f>
        <v>0.62456946039035599</v>
      </c>
      <c r="F318">
        <f>'CA analysis'!F318:F823/Sheet1!$U$2</f>
        <v>0.67357630979498861</v>
      </c>
      <c r="G318">
        <f>'CA analysis'!G318:G823/Sheet1!$V$2</f>
        <v>0.83200000000000007</v>
      </c>
      <c r="H318">
        <f>'CA analysis'!H318:H823/Sheet1!$W$2</f>
        <v>0.32976003958110001</v>
      </c>
      <c r="I318">
        <f>'CA analysis'!I318:I823/Sheet1!$X$2</f>
        <v>0.16666666666666666</v>
      </c>
      <c r="J318">
        <f>'CA analysis'!J318:J823/Sheet1!$Y$2</f>
        <v>0.42756680731364277</v>
      </c>
      <c r="K318">
        <f>'CA analysis'!K318:K823/Sheet1!$Z$2</f>
        <v>0.83636363636363631</v>
      </c>
      <c r="L318">
        <f>'CA analysis'!L318:L823/Sheet1!$AA$2</f>
        <v>0.98437893675988919</v>
      </c>
      <c r="M318">
        <f>'CA analysis'!M318:M823/Sheet1!$AB$2</f>
        <v>0.48274953910982349</v>
      </c>
      <c r="N318">
        <f>'CA analysis'!N318:N823/Sheet1!$AC$2</f>
        <v>0.35600000000000004</v>
      </c>
    </row>
    <row r="319" spans="1:14" x14ac:dyDescent="0.25">
      <c r="A319" s="5">
        <f>'CA analysis'!A319/$P$2</f>
        <v>2.7535515195108791E-3</v>
      </c>
      <c r="B319" s="4">
        <f>'CA analysis'!B319:B824/Sheet1!$Q$2</f>
        <v>0</v>
      </c>
      <c r="C319">
        <f>'CA analysis'!C319:C824/Sheet1!$R$2</f>
        <v>0.35688536409516947</v>
      </c>
      <c r="D319">
        <f>'CA analysis'!D319:D824/Sheet1!$S$2</f>
        <v>0</v>
      </c>
      <c r="E319">
        <f>'CA analysis'!E319:E824/Sheet1!$T$2</f>
        <v>0.62456946039035599</v>
      </c>
      <c r="F319">
        <f>'CA analysis'!F319:F824/Sheet1!$U$2</f>
        <v>0.65854214123006838</v>
      </c>
      <c r="G319">
        <f>'CA analysis'!G319:G824/Sheet1!$V$2</f>
        <v>0.71700000000000008</v>
      </c>
      <c r="H319">
        <f>'CA analysis'!H319:H824/Sheet1!$W$2</f>
        <v>0.33248124020780073</v>
      </c>
      <c r="I319">
        <f>'CA analysis'!I319:I824/Sheet1!$X$2</f>
        <v>0.16666666666666666</v>
      </c>
      <c r="J319">
        <f>'CA analysis'!J319:J824/Sheet1!$Y$2</f>
        <v>0.42756680731364277</v>
      </c>
      <c r="K319">
        <f>'CA analysis'!K319:K824/Sheet1!$Z$2</f>
        <v>0.83636363636363631</v>
      </c>
      <c r="L319">
        <f>'CA analysis'!L319:L824/Sheet1!$AA$2</f>
        <v>1</v>
      </c>
      <c r="M319">
        <f>'CA analysis'!M319:M824/Sheet1!$AB$2</f>
        <v>0.41980510929681325</v>
      </c>
      <c r="N319">
        <f>'CA analysis'!N319:N824/Sheet1!$AC$2</f>
        <v>0.39600000000000002</v>
      </c>
    </row>
    <row r="320" spans="1:14" x14ac:dyDescent="0.25">
      <c r="A320" s="5">
        <f>'CA analysis'!A320/$P$2</f>
        <v>4.5180722891566272E-3</v>
      </c>
      <c r="B320" s="4">
        <f>'CA analysis'!B320:B825/Sheet1!$Q$2</f>
        <v>0</v>
      </c>
      <c r="C320">
        <f>'CA analysis'!C320:C825/Sheet1!$R$2</f>
        <v>0.35688536409516947</v>
      </c>
      <c r="D320">
        <f>'CA analysis'!D320:D825/Sheet1!$S$2</f>
        <v>0</v>
      </c>
      <c r="E320">
        <f>'CA analysis'!E320:E825/Sheet1!$T$2</f>
        <v>0.62456946039035599</v>
      </c>
      <c r="F320">
        <f>'CA analysis'!F320:F825/Sheet1!$U$2</f>
        <v>0.72687927107061501</v>
      </c>
      <c r="G320">
        <f>'CA analysis'!G320:G825/Sheet1!$V$2</f>
        <v>0.67200000000000004</v>
      </c>
      <c r="H320">
        <f>'CA analysis'!H320:H825/Sheet1!$W$2</f>
        <v>0.29133338830708333</v>
      </c>
      <c r="I320">
        <f>'CA analysis'!I320:I825/Sheet1!$X$2</f>
        <v>0.16666666666666666</v>
      </c>
      <c r="J320">
        <f>'CA analysis'!J320:J825/Sheet1!$Y$2</f>
        <v>0.42756680731364277</v>
      </c>
      <c r="K320">
        <f>'CA analysis'!K320:K825/Sheet1!$Z$2</f>
        <v>0.83636363636363631</v>
      </c>
      <c r="L320">
        <f>'CA analysis'!L320:L825/Sheet1!$AA$2</f>
        <v>0.99574200050390527</v>
      </c>
      <c r="M320">
        <f>'CA analysis'!M320:M825/Sheet1!$AB$2</f>
        <v>0.27284698446141692</v>
      </c>
      <c r="N320">
        <f>'CA analysis'!N320:N825/Sheet1!$AC$2</f>
        <v>0.46200000000000002</v>
      </c>
    </row>
    <row r="321" spans="1:14" x14ac:dyDescent="0.25">
      <c r="A321" s="5">
        <f>'CA analysis'!A321/$P$2</f>
        <v>5.3385182521129291E-3</v>
      </c>
      <c r="B321" s="4">
        <f>'CA analysis'!B321:B826/Sheet1!$Q$2</f>
        <v>0</v>
      </c>
      <c r="C321">
        <f>'CA analysis'!C321:C826/Sheet1!$R$2</f>
        <v>0.35688536409516947</v>
      </c>
      <c r="D321">
        <f>'CA analysis'!D321:D826/Sheet1!$S$2</f>
        <v>0</v>
      </c>
      <c r="E321">
        <f>'CA analysis'!E321:E826/Sheet1!$T$2</f>
        <v>0.62456946039035599</v>
      </c>
      <c r="F321">
        <f>'CA analysis'!F321:F826/Sheet1!$U$2</f>
        <v>0.69624145785877001</v>
      </c>
      <c r="G321">
        <f>'CA analysis'!G321:G826/Sheet1!$V$2</f>
        <v>0.58799999999999997</v>
      </c>
      <c r="H321">
        <f>'CA analysis'!H321:H826/Sheet1!$W$2</f>
        <v>0.33000742145625461</v>
      </c>
      <c r="I321">
        <f>'CA analysis'!I321:I826/Sheet1!$X$2</f>
        <v>0.16666666666666666</v>
      </c>
      <c r="J321">
        <f>'CA analysis'!J321:J826/Sheet1!$Y$2</f>
        <v>0.42756680731364277</v>
      </c>
      <c r="K321">
        <f>'CA analysis'!K321:K826/Sheet1!$Z$2</f>
        <v>0.83636363636363631</v>
      </c>
      <c r="L321">
        <f>'CA analysis'!L321:L826/Sheet1!$AA$2</f>
        <v>0.9983119173595365</v>
      </c>
      <c r="M321">
        <f>'CA analysis'!M321:M826/Sheet1!$AB$2</f>
        <v>0.33526468264419279</v>
      </c>
      <c r="N321">
        <f>'CA analysis'!N321:N826/Sheet1!$AC$2</f>
        <v>0.42</v>
      </c>
    </row>
    <row r="322" spans="1:14" x14ac:dyDescent="0.25">
      <c r="A322" s="5">
        <f>'CA analysis'!A322/$P$2</f>
        <v>1.8881496133788889E-3</v>
      </c>
      <c r="B322" s="4">
        <f>'CA analysis'!B322:B827/Sheet1!$Q$2</f>
        <v>0</v>
      </c>
      <c r="C322">
        <f>'CA analysis'!C322:C827/Sheet1!$R$2</f>
        <v>0.26604181687094447</v>
      </c>
      <c r="D322">
        <f>'CA analysis'!D322:D827/Sheet1!$S$2</f>
        <v>0</v>
      </c>
      <c r="E322">
        <f>'CA analysis'!E322:E827/Sheet1!$T$2</f>
        <v>0.56601607347876004</v>
      </c>
      <c r="F322">
        <f>'CA analysis'!F322:F827/Sheet1!$U$2</f>
        <v>0.73189066059225516</v>
      </c>
      <c r="G322">
        <f>'CA analysis'!G322:G827/Sheet1!$V$2</f>
        <v>0.52300000000000002</v>
      </c>
      <c r="H322">
        <f>'CA analysis'!H322:H827/Sheet1!$W$2</f>
        <v>0.37437123773398201</v>
      </c>
      <c r="I322">
        <f>'CA analysis'!I322:I827/Sheet1!$X$2</f>
        <v>0.20833333333333334</v>
      </c>
      <c r="J322">
        <f>'CA analysis'!J322:J827/Sheet1!$Y$2</f>
        <v>0.40365682137834036</v>
      </c>
      <c r="K322">
        <f>'CA analysis'!K322:K827/Sheet1!$Z$2</f>
        <v>0.89090909090909098</v>
      </c>
      <c r="L322">
        <f>'CA analysis'!L322:L827/Sheet1!$AA$2</f>
        <v>1</v>
      </c>
      <c r="M322">
        <f>'CA analysis'!M322:M827/Sheet1!$AB$2</f>
        <v>0.18962338688438241</v>
      </c>
      <c r="N322">
        <f>'CA analysis'!N322:N827/Sheet1!$AC$2</f>
        <v>0.47600000000000003</v>
      </c>
    </row>
    <row r="323" spans="1:14" x14ac:dyDescent="0.25">
      <c r="A323" s="5">
        <f>'CA analysis'!A323/$P$2</f>
        <v>2.0454954144937961E-3</v>
      </c>
      <c r="B323" s="4">
        <f>'CA analysis'!B323:B828/Sheet1!$Q$2</f>
        <v>0</v>
      </c>
      <c r="C323">
        <f>'CA analysis'!C323:C828/Sheet1!$R$2</f>
        <v>0.26604181687094447</v>
      </c>
      <c r="D323">
        <f>'CA analysis'!D323:D828/Sheet1!$S$2</f>
        <v>0</v>
      </c>
      <c r="E323">
        <f>'CA analysis'!E323:E828/Sheet1!$T$2</f>
        <v>0.56601607347876004</v>
      </c>
      <c r="F323">
        <f>'CA analysis'!F323:F828/Sheet1!$U$2</f>
        <v>0.72619589977220966</v>
      </c>
      <c r="G323">
        <f>'CA analysis'!G323:G828/Sheet1!$V$2</f>
        <v>0.54299999999999993</v>
      </c>
      <c r="H323">
        <f>'CA analysis'!H323:H828/Sheet1!$W$2</f>
        <v>0.37437123773398201</v>
      </c>
      <c r="I323">
        <f>'CA analysis'!I323:I828/Sheet1!$X$2</f>
        <v>0.20833333333333334</v>
      </c>
      <c r="J323">
        <f>'CA analysis'!J323:J828/Sheet1!$Y$2</f>
        <v>0.40365682137834036</v>
      </c>
      <c r="K323">
        <f>'CA analysis'!K323:K828/Sheet1!$Z$2</f>
        <v>0.89090909090909098</v>
      </c>
      <c r="L323">
        <f>'CA analysis'!L323:L828/Sheet1!$AA$2</f>
        <v>1</v>
      </c>
      <c r="M323">
        <f>'CA analysis'!M323:M828/Sheet1!$AB$2</f>
        <v>0.18093231498551487</v>
      </c>
      <c r="N323">
        <f>'CA analysis'!N323:N828/Sheet1!$AC$2</f>
        <v>0.46200000000000002</v>
      </c>
    </row>
    <row r="324" spans="1:14" x14ac:dyDescent="0.25">
      <c r="A324" s="5">
        <f>'CA analysis'!A324/$P$2</f>
        <v>3.9448840136666061E-3</v>
      </c>
      <c r="B324" s="4">
        <f>'CA analysis'!B324:B829/Sheet1!$Q$2</f>
        <v>0</v>
      </c>
      <c r="C324">
        <f>'CA analysis'!C324:C829/Sheet1!$R$2</f>
        <v>0.26604181687094447</v>
      </c>
      <c r="D324">
        <f>'CA analysis'!D324:D829/Sheet1!$S$2</f>
        <v>0</v>
      </c>
      <c r="E324">
        <f>'CA analysis'!E324:E829/Sheet1!$T$2</f>
        <v>0.56601607347876004</v>
      </c>
      <c r="F324">
        <f>'CA analysis'!F324:F829/Sheet1!$U$2</f>
        <v>0.68804100227790443</v>
      </c>
      <c r="G324">
        <f>'CA analysis'!G324:G829/Sheet1!$V$2</f>
        <v>0.499</v>
      </c>
      <c r="H324">
        <f>'CA analysis'!H324:H829/Sheet1!$W$2</f>
        <v>0.38929661086831036</v>
      </c>
      <c r="I324">
        <f>'CA analysis'!I324:I829/Sheet1!$X$2</f>
        <v>0.20833333333333334</v>
      </c>
      <c r="J324">
        <f>'CA analysis'!J324:J829/Sheet1!$Y$2</f>
        <v>0.40365682137834036</v>
      </c>
      <c r="K324">
        <f>'CA analysis'!K324:K829/Sheet1!$Z$2</f>
        <v>0.89090909090909098</v>
      </c>
      <c r="L324">
        <f>'CA analysis'!L324:L829/Sheet1!$AA$2</f>
        <v>1</v>
      </c>
      <c r="M324">
        <f>'CA analysis'!M324:M829/Sheet1!$AB$2</f>
        <v>0.20279167764024231</v>
      </c>
      <c r="N324">
        <f>'CA analysis'!N324:N829/Sheet1!$AC$2</f>
        <v>0.40799999999999997</v>
      </c>
    </row>
    <row r="325" spans="1:14" x14ac:dyDescent="0.25">
      <c r="A325" s="5">
        <f>'CA analysis'!A325/$P$2</f>
        <v>3.1918719654738352E-3</v>
      </c>
      <c r="B325" s="4">
        <f>'CA analysis'!B325:B830/Sheet1!$Q$2</f>
        <v>0</v>
      </c>
      <c r="C325">
        <f>'CA analysis'!C325:C830/Sheet1!$R$2</f>
        <v>0.26604181687094447</v>
      </c>
      <c r="D325">
        <f>'CA analysis'!D325:D830/Sheet1!$S$2</f>
        <v>0</v>
      </c>
      <c r="E325">
        <f>'CA analysis'!E325:E830/Sheet1!$T$2</f>
        <v>0.56601607347876004</v>
      </c>
      <c r="F325">
        <f>'CA analysis'!F325:F830/Sheet1!$U$2</f>
        <v>0.65011389521640095</v>
      </c>
      <c r="G325">
        <f>'CA analysis'!G325:G830/Sheet1!$V$2</f>
        <v>0.74299999999999999</v>
      </c>
      <c r="H325">
        <f>'CA analysis'!H325:H830/Sheet1!$W$2</f>
        <v>0.38929661086831036</v>
      </c>
      <c r="I325">
        <f>'CA analysis'!I325:I830/Sheet1!$X$2</f>
        <v>0.20833333333333334</v>
      </c>
      <c r="J325">
        <f>'CA analysis'!J325:J830/Sheet1!$Y$2</f>
        <v>0.40365682137834036</v>
      </c>
      <c r="K325">
        <f>'CA analysis'!K325:K830/Sheet1!$Z$2</f>
        <v>0.89090909090909098</v>
      </c>
      <c r="L325">
        <f>'CA analysis'!L325:L830/Sheet1!$AA$2</f>
        <v>0.98546233308138076</v>
      </c>
      <c r="M325">
        <f>'CA analysis'!M325:M830/Sheet1!$AB$2</f>
        <v>0.3091914669475902</v>
      </c>
      <c r="N325">
        <f>'CA analysis'!N325:N830/Sheet1!$AC$2</f>
        <v>0.37</v>
      </c>
    </row>
    <row r="326" spans="1:14" x14ac:dyDescent="0.25">
      <c r="A326" s="5">
        <f>'CA analysis'!A326/$P$2</f>
        <v>3.8324941557273877E-3</v>
      </c>
      <c r="B326" s="4">
        <f>'CA analysis'!B326:B831/Sheet1!$Q$2</f>
        <v>0</v>
      </c>
      <c r="C326">
        <f>'CA analysis'!C326:C831/Sheet1!$R$2</f>
        <v>0.26604181687094447</v>
      </c>
      <c r="D326">
        <f>'CA analysis'!D326:D831/Sheet1!$S$2</f>
        <v>0</v>
      </c>
      <c r="E326">
        <f>'CA analysis'!E326:E831/Sheet1!$T$2</f>
        <v>0.56601607347876004</v>
      </c>
      <c r="F326">
        <f>'CA analysis'!F326:F831/Sheet1!$U$2</f>
        <v>0.73063781321184518</v>
      </c>
      <c r="G326">
        <f>'CA analysis'!G326:G831/Sheet1!$V$2</f>
        <v>0.40100000000000002</v>
      </c>
      <c r="H326">
        <f>'CA analysis'!H326:H831/Sheet1!$W$2</f>
        <v>0.38929661086831036</v>
      </c>
      <c r="I326">
        <f>'CA analysis'!I326:I831/Sheet1!$X$2</f>
        <v>0.20833333333333334</v>
      </c>
      <c r="J326">
        <f>'CA analysis'!J326:J831/Sheet1!$Y$2</f>
        <v>0.40365682137834036</v>
      </c>
      <c r="K326">
        <f>'CA analysis'!K326:K831/Sheet1!$Z$2</f>
        <v>0.89090909090909098</v>
      </c>
      <c r="L326">
        <f>'CA analysis'!L326:L831/Sheet1!$AA$2</f>
        <v>1</v>
      </c>
      <c r="M326">
        <f>'CA analysis'!M326:M831/Sheet1!$AB$2</f>
        <v>0.16117987885172505</v>
      </c>
      <c r="N326">
        <f>'CA analysis'!N326:N831/Sheet1!$AC$2</f>
        <v>0.5</v>
      </c>
    </row>
    <row r="327" spans="1:14" x14ac:dyDescent="0.25">
      <c r="A327" s="5">
        <f>'CA analysis'!A327/$P$2</f>
        <v>2.1578852724330158E-3</v>
      </c>
      <c r="B327" s="4">
        <f>'CA analysis'!B327:B832/Sheet1!$Q$2</f>
        <v>0</v>
      </c>
      <c r="C327">
        <f>'CA analysis'!C327:C832/Sheet1!$R$2</f>
        <v>0.26604181687094447</v>
      </c>
      <c r="D327">
        <f>'CA analysis'!D327:D832/Sheet1!$S$2</f>
        <v>0</v>
      </c>
      <c r="E327">
        <f>'CA analysis'!E327:E832/Sheet1!$T$2</f>
        <v>0.56601607347876004</v>
      </c>
      <c r="F327">
        <f>'CA analysis'!F327:F832/Sheet1!$U$2</f>
        <v>0.73246013667425969</v>
      </c>
      <c r="G327">
        <f>'CA analysis'!G327:G832/Sheet1!$V$2</f>
        <v>0.14699999999999999</v>
      </c>
      <c r="H327">
        <f>'CA analysis'!H327:H832/Sheet1!$W$2</f>
        <v>0.44660674527912925</v>
      </c>
      <c r="I327">
        <f>'CA analysis'!I327:I832/Sheet1!$X$2</f>
        <v>0.20833333333333334</v>
      </c>
      <c r="J327">
        <f>'CA analysis'!J327:J832/Sheet1!$Y$2</f>
        <v>0.40365682137834036</v>
      </c>
      <c r="K327">
        <f>'CA analysis'!K327:K832/Sheet1!$Z$2</f>
        <v>0.89090909090909098</v>
      </c>
      <c r="L327">
        <f>'CA analysis'!L327:L832/Sheet1!$AA$2</f>
        <v>0.99188712522045863</v>
      </c>
      <c r="M327">
        <f>'CA analysis'!M327:M832/Sheet1!$AB$2</f>
        <v>0.13378983407953648</v>
      </c>
      <c r="N327">
        <f>'CA analysis'!N327:N832/Sheet1!$AC$2</f>
        <v>0.49200000000000005</v>
      </c>
    </row>
    <row r="328" spans="1:14" x14ac:dyDescent="0.25">
      <c r="A328" s="5">
        <f>'CA analysis'!A328/$P$2</f>
        <v>3.4054126955583527E-3</v>
      </c>
      <c r="B328" s="4">
        <f>'CA analysis'!B328:B833/Sheet1!$Q$2</f>
        <v>0</v>
      </c>
      <c r="C328">
        <f>'CA analysis'!C328:C833/Sheet1!$R$2</f>
        <v>0.26604181687094447</v>
      </c>
      <c r="D328">
        <f>'CA analysis'!D328:D833/Sheet1!$S$2</f>
        <v>0</v>
      </c>
      <c r="E328">
        <f>'CA analysis'!E328:E833/Sheet1!$T$2</f>
        <v>0.56601607347876004</v>
      </c>
      <c r="F328">
        <f>'CA analysis'!F328:F833/Sheet1!$U$2</f>
        <v>0.71890660592255129</v>
      </c>
      <c r="G328">
        <f>'CA analysis'!G328:G833/Sheet1!$V$2</f>
        <v>0.28899999999999998</v>
      </c>
      <c r="H328">
        <f>'CA analysis'!H328:H833/Sheet1!$W$2</f>
        <v>0.44660674527912925</v>
      </c>
      <c r="I328">
        <f>'CA analysis'!I328:I833/Sheet1!$X$2</f>
        <v>0.20833333333333334</v>
      </c>
      <c r="J328">
        <f>'CA analysis'!J328:J833/Sheet1!$Y$2</f>
        <v>0.40365682137834036</v>
      </c>
      <c r="K328">
        <f>'CA analysis'!K328:K833/Sheet1!$Z$2</f>
        <v>0.89090909090909098</v>
      </c>
      <c r="L328">
        <f>'CA analysis'!L328:L833/Sheet1!$AA$2</f>
        <v>1</v>
      </c>
      <c r="M328">
        <f>'CA analysis'!M328:M833/Sheet1!$AB$2</f>
        <v>0.16196997629707666</v>
      </c>
      <c r="N328">
        <f>'CA analysis'!N328:N833/Sheet1!$AC$2</f>
        <v>0.46</v>
      </c>
    </row>
    <row r="329" spans="1:14" x14ac:dyDescent="0.25">
      <c r="A329" s="5">
        <f>'CA analysis'!A329/$P$2</f>
        <v>2.7085955763351917E-3</v>
      </c>
      <c r="B329" s="4">
        <f>'CA analysis'!B329:B834/Sheet1!$Q$2</f>
        <v>0</v>
      </c>
      <c r="C329">
        <f>'CA analysis'!C329:C834/Sheet1!$R$2</f>
        <v>0.26604181687094447</v>
      </c>
      <c r="D329">
        <f>'CA analysis'!D329:D834/Sheet1!$S$2</f>
        <v>0</v>
      </c>
      <c r="E329">
        <f>'CA analysis'!E329:E834/Sheet1!$T$2</f>
        <v>0.56601607347876004</v>
      </c>
      <c r="F329">
        <f>'CA analysis'!F329:F834/Sheet1!$U$2</f>
        <v>0.69282460136674262</v>
      </c>
      <c r="G329">
        <f>'CA analysis'!G329:G834/Sheet1!$V$2</f>
        <v>0.43700000000000006</v>
      </c>
      <c r="H329">
        <f>'CA analysis'!H329:H834/Sheet1!$W$2</f>
        <v>0.44660674527912925</v>
      </c>
      <c r="I329">
        <f>'CA analysis'!I329:I834/Sheet1!$X$2</f>
        <v>0.20833333333333334</v>
      </c>
      <c r="J329">
        <f>'CA analysis'!J329:J834/Sheet1!$Y$2</f>
        <v>0.40365682137834036</v>
      </c>
      <c r="K329">
        <f>'CA analysis'!K329:K834/Sheet1!$Z$2</f>
        <v>0.89090909090909098</v>
      </c>
      <c r="L329">
        <f>'CA analysis'!L329:L834/Sheet1!$AA$2</f>
        <v>1</v>
      </c>
      <c r="M329">
        <f>'CA analysis'!M329:M834/Sheet1!$AB$2</f>
        <v>0.33684487753489595</v>
      </c>
      <c r="N329">
        <f>'CA analysis'!N329:N834/Sheet1!$AC$2</f>
        <v>0.44400000000000001</v>
      </c>
    </row>
    <row r="330" spans="1:14" x14ac:dyDescent="0.25">
      <c r="A330" s="5">
        <f>'CA analysis'!A330/$P$2</f>
        <v>7.4177306239884915E-4</v>
      </c>
      <c r="B330" s="4">
        <f>'CA analysis'!B330:B835/Sheet1!$Q$2</f>
        <v>0</v>
      </c>
      <c r="C330">
        <f>'CA analysis'!C330:C835/Sheet1!$R$2</f>
        <v>0.11679884643114637</v>
      </c>
      <c r="D330">
        <f>'CA analysis'!D330:D835/Sheet1!$S$2</f>
        <v>0</v>
      </c>
      <c r="E330">
        <f>'CA analysis'!E330:E835/Sheet1!$T$2</f>
        <v>0.52812858783008043</v>
      </c>
      <c r="F330">
        <f>'CA analysis'!F330:F835/Sheet1!$U$2</f>
        <v>0.66833712984054683</v>
      </c>
      <c r="G330">
        <f>'CA analysis'!G330:G835/Sheet1!$V$2</f>
        <v>0.25800000000000001</v>
      </c>
      <c r="H330">
        <f>'CA analysis'!H330:H835/Sheet1!$W$2</f>
        <v>0.43003215964377006</v>
      </c>
      <c r="I330">
        <f>'CA analysis'!I330:I835/Sheet1!$X$2</f>
        <v>0.16666666666666666</v>
      </c>
      <c r="J330">
        <f>'CA analysis'!J330:J835/Sheet1!$Y$2</f>
        <v>0.60478199718706049</v>
      </c>
      <c r="K330">
        <f>'CA analysis'!K330:K835/Sheet1!$Z$2</f>
        <v>0.76818181818181808</v>
      </c>
      <c r="L330">
        <f>'CA analysis'!L330:L835/Sheet1!$AA$2</f>
        <v>0.96356764928193506</v>
      </c>
      <c r="M330">
        <f>'CA analysis'!M330:M835/Sheet1!$AB$2</f>
        <v>0.26257571767184623</v>
      </c>
      <c r="N330">
        <f>'CA analysis'!N330:N835/Sheet1!$AC$2</f>
        <v>0.38600000000000001</v>
      </c>
    </row>
    <row r="331" spans="1:14" x14ac:dyDescent="0.25">
      <c r="A331" s="5">
        <f>'CA analysis'!A331/$P$2</f>
        <v>7.5301204819277112E-4</v>
      </c>
      <c r="B331" s="4">
        <f>'CA analysis'!B331:B836/Sheet1!$Q$2</f>
        <v>0</v>
      </c>
      <c r="C331">
        <f>'CA analysis'!C331:C836/Sheet1!$R$2</f>
        <v>0.11679884643114637</v>
      </c>
      <c r="D331">
        <f>'CA analysis'!D331:D836/Sheet1!$S$2</f>
        <v>0</v>
      </c>
      <c r="E331">
        <f>'CA analysis'!E331:E836/Sheet1!$T$2</f>
        <v>0.52812858783008043</v>
      </c>
      <c r="F331">
        <f>'CA analysis'!F331:F836/Sheet1!$U$2</f>
        <v>0.72129840546697044</v>
      </c>
      <c r="G331">
        <f>'CA analysis'!G331:G836/Sheet1!$V$2</f>
        <v>0.17199999999999999</v>
      </c>
      <c r="H331">
        <f>'CA analysis'!H331:H836/Sheet1!$W$2</f>
        <v>0.43003215964377006</v>
      </c>
      <c r="I331">
        <f>'CA analysis'!I331:I836/Sheet1!$X$2</f>
        <v>0.16666666666666666</v>
      </c>
      <c r="J331">
        <f>'CA analysis'!J331:J836/Sheet1!$Y$2</f>
        <v>0.60478199718706049</v>
      </c>
      <c r="K331">
        <f>'CA analysis'!K331:K836/Sheet1!$Z$2</f>
        <v>0.76818181818181808</v>
      </c>
      <c r="L331">
        <f>'CA analysis'!L331:L836/Sheet1!$AA$2</f>
        <v>0.94535147392290253</v>
      </c>
      <c r="M331">
        <f>'CA analysis'!M331:M836/Sheet1!$AB$2</f>
        <v>0.19331050829602317</v>
      </c>
      <c r="N331">
        <f>'CA analysis'!N331:N836/Sheet1!$AC$2</f>
        <v>0.45200000000000001</v>
      </c>
    </row>
    <row r="332" spans="1:14" x14ac:dyDescent="0.25">
      <c r="A332" s="5">
        <f>'CA analysis'!A332/$P$2</f>
        <v>5.0575436072648804E-4</v>
      </c>
      <c r="B332" s="4">
        <f>'CA analysis'!B332:B837/Sheet1!$Q$2</f>
        <v>0</v>
      </c>
      <c r="C332">
        <f>'CA analysis'!C332:C837/Sheet1!$R$2</f>
        <v>0.11679884643114637</v>
      </c>
      <c r="D332">
        <f>'CA analysis'!D332:D837/Sheet1!$S$2</f>
        <v>0</v>
      </c>
      <c r="E332">
        <f>'CA analysis'!E332:E837/Sheet1!$T$2</f>
        <v>0.52812858783008043</v>
      </c>
      <c r="F332">
        <f>'CA analysis'!F332:F837/Sheet1!$U$2</f>
        <v>0.69977220956719821</v>
      </c>
      <c r="G332">
        <f>'CA analysis'!G332:G837/Sheet1!$V$2</f>
        <v>0.32200000000000001</v>
      </c>
      <c r="H332">
        <f>'CA analysis'!H332:H837/Sheet1!$W$2</f>
        <v>0.48437371155273351</v>
      </c>
      <c r="I332">
        <f>'CA analysis'!I332:I837/Sheet1!$X$2</f>
        <v>0.16666666666666666</v>
      </c>
      <c r="J332">
        <f>'CA analysis'!J332:J837/Sheet1!$Y$2</f>
        <v>0.60478199718706049</v>
      </c>
      <c r="K332">
        <f>'CA analysis'!K332:K837/Sheet1!$Z$2</f>
        <v>0.76818181818181808</v>
      </c>
      <c r="L332">
        <f>'CA analysis'!L332:L837/Sheet1!$AA$2</f>
        <v>0.92862181909800956</v>
      </c>
      <c r="M332">
        <f>'CA analysis'!M332:M837/Sheet1!$AB$2</f>
        <v>0.2393995259415328</v>
      </c>
      <c r="N332">
        <f>'CA analysis'!N332:N837/Sheet1!$AC$2</f>
        <v>0.39600000000000002</v>
      </c>
    </row>
    <row r="333" spans="1:14" x14ac:dyDescent="0.25">
      <c r="A333" s="5">
        <f>'CA analysis'!A333/$P$2</f>
        <v>5.619492896960979E-4</v>
      </c>
      <c r="B333" s="4">
        <f>'CA analysis'!B333:B838/Sheet1!$Q$2</f>
        <v>0.35</v>
      </c>
      <c r="C333">
        <f>'CA analysis'!C333:C838/Sheet1!$R$2</f>
        <v>0.21845710165825521</v>
      </c>
      <c r="D333">
        <f>'CA analysis'!D333:D838/Sheet1!$S$2</f>
        <v>0</v>
      </c>
      <c r="E333">
        <f>'CA analysis'!E333:E838/Sheet1!$T$2</f>
        <v>0.50287026406429391</v>
      </c>
      <c r="F333">
        <f>'CA analysis'!F333:F838/Sheet1!$U$2</f>
        <v>0.64988610478359921</v>
      </c>
      <c r="G333">
        <f>'CA analysis'!G333:G838/Sheet1!$V$2</f>
        <v>0.28399999999999997</v>
      </c>
      <c r="H333">
        <f>'CA analysis'!H333:H838/Sheet1!$W$2</f>
        <v>0.54762101096726312</v>
      </c>
      <c r="I333">
        <f>'CA analysis'!I333:I838/Sheet1!$X$2</f>
        <v>4.1666666666666664E-2</v>
      </c>
      <c r="J333">
        <f>'CA analysis'!J333:J838/Sheet1!$Y$2</f>
        <v>0.42756680731364277</v>
      </c>
      <c r="K333">
        <f>'CA analysis'!K333:K838/Sheet1!$Z$2</f>
        <v>0.76818181818181808</v>
      </c>
      <c r="L333">
        <f>'CA analysis'!L333:L838/Sheet1!$AA$2</f>
        <v>0.99274376417233556</v>
      </c>
      <c r="M333">
        <f>'CA analysis'!M333:M838/Sheet1!$AB$2</f>
        <v>0.32736370819067684</v>
      </c>
      <c r="N333">
        <f>'CA analysis'!N333:N838/Sheet1!$AC$2</f>
        <v>0.34200000000000003</v>
      </c>
    </row>
    <row r="334" spans="1:14" x14ac:dyDescent="0.25">
      <c r="A334" s="5">
        <f>'CA analysis'!A334/$P$2</f>
        <v>3.9336450278726852E-4</v>
      </c>
      <c r="B334" s="4">
        <f>'CA analysis'!B334:B839/Sheet1!$Q$2</f>
        <v>0.35</v>
      </c>
      <c r="C334">
        <f>'CA analysis'!C334:C839/Sheet1!$R$2</f>
        <v>0.21845710165825521</v>
      </c>
      <c r="D334">
        <f>'CA analysis'!D334:D839/Sheet1!$S$2</f>
        <v>0</v>
      </c>
      <c r="E334">
        <f>'CA analysis'!E334:E839/Sheet1!$T$2</f>
        <v>0.50287026406429391</v>
      </c>
      <c r="F334">
        <f>'CA analysis'!F334:F839/Sheet1!$U$2</f>
        <v>0.68690205011389527</v>
      </c>
      <c r="G334">
        <f>'CA analysis'!G334:G839/Sheet1!$V$2</f>
        <v>0.23300000000000001</v>
      </c>
      <c r="H334">
        <f>'CA analysis'!H334:H839/Sheet1!$W$2</f>
        <v>0.54762101096726312</v>
      </c>
      <c r="I334">
        <f>'CA analysis'!I334:I839/Sheet1!$X$2</f>
        <v>4.1666666666666664E-2</v>
      </c>
      <c r="J334">
        <f>'CA analysis'!J334:J839/Sheet1!$Y$2</f>
        <v>0.42756680731364277</v>
      </c>
      <c r="K334">
        <f>'CA analysis'!K334:K839/Sheet1!$Z$2</f>
        <v>0.76818181818181808</v>
      </c>
      <c r="L334">
        <f>'CA analysis'!L334:L839/Sheet1!$AA$2</f>
        <v>0.91269841269841279</v>
      </c>
      <c r="M334">
        <f>'CA analysis'!M334:M839/Sheet1!$AB$2</f>
        <v>0.20621543323676589</v>
      </c>
      <c r="N334">
        <f>'CA analysis'!N334:N839/Sheet1!$AC$2</f>
        <v>0.38799999999999996</v>
      </c>
    </row>
    <row r="335" spans="1:14" x14ac:dyDescent="0.25">
      <c r="A335" s="5">
        <f>'CA analysis'!A335/$P$2</f>
        <v>5.7318827549001977E-4</v>
      </c>
      <c r="B335" s="4">
        <f>'CA analysis'!B335:B840/Sheet1!$Q$2</f>
        <v>0</v>
      </c>
      <c r="C335">
        <f>'CA analysis'!C335:C840/Sheet1!$R$2</f>
        <v>0.18709444844989187</v>
      </c>
      <c r="D335">
        <f>'CA analysis'!D335:D840/Sheet1!$S$2</f>
        <v>0</v>
      </c>
      <c r="E335">
        <f>'CA analysis'!E335:E840/Sheet1!$T$2</f>
        <v>0.59127439724454656</v>
      </c>
      <c r="F335">
        <f>'CA analysis'!F335:F840/Sheet1!$U$2</f>
        <v>0.71936218678815489</v>
      </c>
      <c r="G335">
        <f>'CA analysis'!G335:G840/Sheet1!$V$2</f>
        <v>0.38100000000000001</v>
      </c>
      <c r="H335">
        <f>'CA analysis'!H335:H840/Sheet1!$W$2</f>
        <v>0.53253071658283169</v>
      </c>
      <c r="I335">
        <f>'CA analysis'!I335:I840/Sheet1!$X$2</f>
        <v>0.20833333333333334</v>
      </c>
      <c r="J335">
        <f>'CA analysis'!J335:J840/Sheet1!$Y$2</f>
        <v>0.31504922644163152</v>
      </c>
      <c r="K335">
        <f>'CA analysis'!K335:K840/Sheet1!$Z$2</f>
        <v>0.9181818181818181</v>
      </c>
      <c r="L335">
        <f>'CA analysis'!L335:L840/Sheet1!$AA$2</f>
        <v>0.9818846056941295</v>
      </c>
      <c r="M335">
        <f>'CA analysis'!M335:M840/Sheet1!$AB$2</f>
        <v>0.14959178298656833</v>
      </c>
      <c r="N335">
        <f>'CA analysis'!N335:N840/Sheet1!$AC$2</f>
        <v>0.44400000000000001</v>
      </c>
    </row>
    <row r="336" spans="1:14" x14ac:dyDescent="0.25">
      <c r="A336" s="5">
        <f>'CA analysis'!A336/$P$2</f>
        <v>4.1584247437511236E-4</v>
      </c>
      <c r="B336" s="4">
        <f>'CA analysis'!B336:B841/Sheet1!$Q$2</f>
        <v>0</v>
      </c>
      <c r="C336">
        <f>'CA analysis'!C336:C841/Sheet1!$R$2</f>
        <v>0.18709444844989187</v>
      </c>
      <c r="D336">
        <f>'CA analysis'!D336:D841/Sheet1!$S$2</f>
        <v>0</v>
      </c>
      <c r="E336">
        <f>'CA analysis'!E336:E841/Sheet1!$T$2</f>
        <v>0.59127439724454656</v>
      </c>
      <c r="F336">
        <f>'CA analysis'!F336:F841/Sheet1!$U$2</f>
        <v>0.71867881548974943</v>
      </c>
      <c r="G336">
        <f>'CA analysis'!G336:G841/Sheet1!$V$2</f>
        <v>0.38500000000000001</v>
      </c>
      <c r="H336">
        <f>'CA analysis'!H336:H841/Sheet1!$W$2</f>
        <v>0.53253071658283169</v>
      </c>
      <c r="I336">
        <f>'CA analysis'!I336:I841/Sheet1!$X$2</f>
        <v>0.20833333333333334</v>
      </c>
      <c r="J336">
        <f>'CA analysis'!J336:J841/Sheet1!$Y$2</f>
        <v>0.31504922644163152</v>
      </c>
      <c r="K336">
        <f>'CA analysis'!K336:K841/Sheet1!$Z$2</f>
        <v>0.9181818181818181</v>
      </c>
      <c r="L336">
        <f>'CA analysis'!L336:L841/Sheet1!$AA$2</f>
        <v>0.981103552532124</v>
      </c>
      <c r="M336">
        <f>'CA analysis'!M336:M841/Sheet1!$AB$2</f>
        <v>0.17777192520410851</v>
      </c>
      <c r="N336">
        <f>'CA analysis'!N336:N841/Sheet1!$AC$2</f>
        <v>0.41399999999999998</v>
      </c>
    </row>
    <row r="337" spans="1:14" x14ac:dyDescent="0.25">
      <c r="A337" s="5">
        <f>'CA analysis'!A337/$P$2</f>
        <v>4.4955943175687828E-4</v>
      </c>
      <c r="B337" s="4">
        <f>'CA analysis'!B337:B842/Sheet1!$Q$2</f>
        <v>0</v>
      </c>
      <c r="C337">
        <f>'CA analysis'!C337:C842/Sheet1!$R$2</f>
        <v>0.18709444844989187</v>
      </c>
      <c r="D337">
        <f>'CA analysis'!D337:D842/Sheet1!$S$2</f>
        <v>0</v>
      </c>
      <c r="E337">
        <f>'CA analysis'!E337:E842/Sheet1!$T$2</f>
        <v>0.59127439724454656</v>
      </c>
      <c r="F337">
        <f>'CA analysis'!F337:F842/Sheet1!$U$2</f>
        <v>0.68758542141230072</v>
      </c>
      <c r="G337">
        <f>'CA analysis'!G337:G842/Sheet1!$V$2</f>
        <v>0.34499999999999997</v>
      </c>
      <c r="H337">
        <f>'CA analysis'!H337:H842/Sheet1!$W$2</f>
        <v>0.49352684093345428</v>
      </c>
      <c r="I337">
        <f>'CA analysis'!I337:I842/Sheet1!$X$2</f>
        <v>0.20833333333333334</v>
      </c>
      <c r="J337">
        <f>'CA analysis'!J337:J842/Sheet1!$Y$2</f>
        <v>0.31504922644163152</v>
      </c>
      <c r="K337">
        <f>'CA analysis'!K337:K842/Sheet1!$Z$2</f>
        <v>0.9181818181818181</v>
      </c>
      <c r="L337">
        <f>'CA analysis'!L337:L842/Sheet1!$AA$2</f>
        <v>1</v>
      </c>
      <c r="M337">
        <f>'CA analysis'!M337:M842/Sheet1!$AB$2</f>
        <v>0.21095601790887542</v>
      </c>
      <c r="N337">
        <f>'CA analysis'!N337:N842/Sheet1!$AC$2</f>
        <v>0.42200000000000004</v>
      </c>
    </row>
    <row r="338" spans="1:14" x14ac:dyDescent="0.25">
      <c r="A338" s="5">
        <f>'CA analysis'!A338/$P$2</f>
        <v>3.8212551699334655E-4</v>
      </c>
      <c r="B338" s="4">
        <f>'CA analysis'!B338:B843/Sheet1!$Q$2</f>
        <v>0</v>
      </c>
      <c r="C338">
        <f>'CA analysis'!C338:C843/Sheet1!$R$2</f>
        <v>0.18709444844989187</v>
      </c>
      <c r="D338">
        <f>'CA analysis'!D338:D843/Sheet1!$S$2</f>
        <v>0</v>
      </c>
      <c r="E338">
        <f>'CA analysis'!E338:E843/Sheet1!$T$2</f>
        <v>0.59127439724454656</v>
      </c>
      <c r="F338">
        <f>'CA analysis'!F338:F843/Sheet1!$U$2</f>
        <v>0.66845102505694765</v>
      </c>
      <c r="G338">
        <f>'CA analysis'!G338:G843/Sheet1!$V$2</f>
        <v>0.46299999999999997</v>
      </c>
      <c r="H338">
        <f>'CA analysis'!H338:H843/Sheet1!$W$2</f>
        <v>0.43135152964459467</v>
      </c>
      <c r="I338">
        <f>'CA analysis'!I338:I843/Sheet1!$X$2</f>
        <v>0.20833333333333334</v>
      </c>
      <c r="J338">
        <f>'CA analysis'!J338:J843/Sheet1!$Y$2</f>
        <v>0.31504922644163152</v>
      </c>
      <c r="K338">
        <f>'CA analysis'!K338:K843/Sheet1!$Z$2</f>
        <v>0.9181818181818181</v>
      </c>
      <c r="L338">
        <f>'CA analysis'!L338:L843/Sheet1!$AA$2</f>
        <v>1</v>
      </c>
      <c r="M338">
        <f>'CA analysis'!M338:M843/Sheet1!$AB$2</f>
        <v>0.25809849881485386</v>
      </c>
      <c r="N338">
        <f>'CA analysis'!N338:N843/Sheet1!$AC$2</f>
        <v>0.39</v>
      </c>
    </row>
    <row r="339" spans="1:14" x14ac:dyDescent="0.25">
      <c r="A339" s="5">
        <f>'CA analysis'!A339/$P$2</f>
        <v>3.3716957381765871E-4</v>
      </c>
      <c r="B339" s="4">
        <f>'CA analysis'!B339:B844/Sheet1!$Q$2</f>
        <v>0</v>
      </c>
      <c r="C339">
        <f>'CA analysis'!C339:C844/Sheet1!$R$2</f>
        <v>0.18709444844989187</v>
      </c>
      <c r="D339">
        <f>'CA analysis'!D339:D844/Sheet1!$S$2</f>
        <v>0</v>
      </c>
      <c r="E339">
        <f>'CA analysis'!E339:E844/Sheet1!$T$2</f>
        <v>0.59127439724454656</v>
      </c>
      <c r="F339">
        <f>'CA analysis'!F339:F844/Sheet1!$U$2</f>
        <v>0.67141230068337132</v>
      </c>
      <c r="G339">
        <f>'CA analysis'!G339:G844/Sheet1!$V$2</f>
        <v>0.59599999999999997</v>
      </c>
      <c r="H339">
        <f>'CA analysis'!H339:H844/Sheet1!$W$2</f>
        <v>0.46301640966438523</v>
      </c>
      <c r="I339">
        <f>'CA analysis'!I339:I844/Sheet1!$X$2</f>
        <v>0.20833333333333334</v>
      </c>
      <c r="J339">
        <f>'CA analysis'!J339:J844/Sheet1!$Y$2</f>
        <v>0.31504922644163152</v>
      </c>
      <c r="K339">
        <f>'CA analysis'!K339:K844/Sheet1!$Z$2</f>
        <v>0.9181818181818181</v>
      </c>
      <c r="L339">
        <f>'CA analysis'!L339:L844/Sheet1!$AA$2</f>
        <v>0.99473418997228524</v>
      </c>
      <c r="M339">
        <f>'CA analysis'!M339:M844/Sheet1!$AB$2</f>
        <v>0.27811430076376087</v>
      </c>
      <c r="N339">
        <f>'CA analysis'!N339:N844/Sheet1!$AC$2</f>
        <v>0.37</v>
      </c>
    </row>
    <row r="340" spans="1:14" x14ac:dyDescent="0.25">
      <c r="A340" s="5">
        <f>'CA analysis'!A340/$P$2</f>
        <v>3.7088653119942458E-4</v>
      </c>
      <c r="B340" s="4">
        <f>'CA analysis'!B340:B845/Sheet1!$Q$2</f>
        <v>0</v>
      </c>
      <c r="C340">
        <f>'CA analysis'!C340:C845/Sheet1!$R$2</f>
        <v>0.18709444844989187</v>
      </c>
      <c r="D340">
        <f>'CA analysis'!D340:D845/Sheet1!$S$2</f>
        <v>0</v>
      </c>
      <c r="E340">
        <f>'CA analysis'!E340:E845/Sheet1!$T$2</f>
        <v>0.59127439724454656</v>
      </c>
      <c r="F340">
        <f>'CA analysis'!F340:F845/Sheet1!$U$2</f>
        <v>0.6900911161731208</v>
      </c>
      <c r="G340">
        <f>'CA analysis'!G340:G845/Sheet1!$V$2</f>
        <v>0.373</v>
      </c>
      <c r="H340">
        <f>'CA analysis'!H340:H845/Sheet1!$W$2</f>
        <v>0.39680052774800034</v>
      </c>
      <c r="I340">
        <f>'CA analysis'!I340:I845/Sheet1!$X$2</f>
        <v>0.20833333333333334</v>
      </c>
      <c r="J340">
        <f>'CA analysis'!J340:J845/Sheet1!$Y$2</f>
        <v>0.31504922644163152</v>
      </c>
      <c r="K340">
        <f>'CA analysis'!K340:K845/Sheet1!$Z$2</f>
        <v>0.9181818181818181</v>
      </c>
      <c r="L340">
        <f>'CA analysis'!L340:L845/Sheet1!$AA$2</f>
        <v>0.99808515998992187</v>
      </c>
      <c r="M340">
        <f>'CA analysis'!M340:M845/Sheet1!$AB$2</f>
        <v>0.22412430866473532</v>
      </c>
      <c r="N340">
        <f>'CA analysis'!N340:N845/Sheet1!$AC$2</f>
        <v>0.41200000000000003</v>
      </c>
    </row>
    <row r="341" spans="1:14" x14ac:dyDescent="0.25">
      <c r="A341" s="5">
        <f>'CA analysis'!A341/$P$2</f>
        <v>6.1814421866570766E-4</v>
      </c>
      <c r="B341" s="4">
        <f>'CA analysis'!B341:B846/Sheet1!$Q$2</f>
        <v>0</v>
      </c>
      <c r="C341">
        <f>'CA analysis'!C341:C846/Sheet1!$R$2</f>
        <v>0.18709444844989187</v>
      </c>
      <c r="D341">
        <f>'CA analysis'!D341:D846/Sheet1!$S$2</f>
        <v>0</v>
      </c>
      <c r="E341">
        <f>'CA analysis'!E341:E846/Sheet1!$T$2</f>
        <v>0.59127439724454656</v>
      </c>
      <c r="F341">
        <f>'CA analysis'!F341:F846/Sheet1!$U$2</f>
        <v>0.68166287015945337</v>
      </c>
      <c r="G341">
        <f>'CA analysis'!G341:G846/Sheet1!$V$2</f>
        <v>0.45399999999999996</v>
      </c>
      <c r="H341">
        <f>'CA analysis'!H341:H846/Sheet1!$W$2</f>
        <v>0.39680052774800034</v>
      </c>
      <c r="I341">
        <f>'CA analysis'!I341:I846/Sheet1!$X$2</f>
        <v>0.20833333333333334</v>
      </c>
      <c r="J341">
        <f>'CA analysis'!J341:J846/Sheet1!$Y$2</f>
        <v>0.31504922644163152</v>
      </c>
      <c r="K341">
        <f>'CA analysis'!K341:K846/Sheet1!$Z$2</f>
        <v>0.9181818181818181</v>
      </c>
      <c r="L341">
        <f>'CA analysis'!L341:L846/Sheet1!$AA$2</f>
        <v>1</v>
      </c>
      <c r="M341">
        <f>'CA analysis'!M341:M846/Sheet1!$AB$2</f>
        <v>0.25651830392415065</v>
      </c>
      <c r="N341">
        <f>'CA analysis'!N341:N846/Sheet1!$AC$2</f>
        <v>0.38</v>
      </c>
    </row>
    <row r="342" spans="1:14" x14ac:dyDescent="0.25">
      <c r="A342" s="5">
        <f>'CA analysis'!A342/$P$2</f>
        <v>6.9681711922316126E-4</v>
      </c>
      <c r="B342" s="4">
        <f>'CA analysis'!B342:B847/Sheet1!$Q$2</f>
        <v>0</v>
      </c>
      <c r="C342">
        <f>'CA analysis'!C342:C847/Sheet1!$R$2</f>
        <v>0.18709444844989187</v>
      </c>
      <c r="D342">
        <f>'CA analysis'!D342:D847/Sheet1!$S$2</f>
        <v>0</v>
      </c>
      <c r="E342">
        <f>'CA analysis'!E342:E847/Sheet1!$T$2</f>
        <v>0.59127439724454656</v>
      </c>
      <c r="F342">
        <f>'CA analysis'!F342:F847/Sheet1!$U$2</f>
        <v>0.67972665148063782</v>
      </c>
      <c r="G342">
        <f>'CA analysis'!G342:G847/Sheet1!$V$2</f>
        <v>0.58499999999999996</v>
      </c>
      <c r="H342">
        <f>'CA analysis'!H342:H847/Sheet1!$W$2</f>
        <v>0.39680052774800034</v>
      </c>
      <c r="I342">
        <f>'CA analysis'!I342:I847/Sheet1!$X$2</f>
        <v>0.20833333333333334</v>
      </c>
      <c r="J342">
        <f>'CA analysis'!J342:J847/Sheet1!$Y$2</f>
        <v>0.31504922644163152</v>
      </c>
      <c r="K342">
        <f>'CA analysis'!K342:K847/Sheet1!$Z$2</f>
        <v>0.9181818181818181</v>
      </c>
      <c r="L342">
        <f>'CA analysis'!L342:L847/Sheet1!$AA$2</f>
        <v>1</v>
      </c>
      <c r="M342">
        <f>'CA analysis'!M342:M847/Sheet1!$AB$2</f>
        <v>0.24466684224387672</v>
      </c>
      <c r="N342">
        <f>'CA analysis'!N342:N847/Sheet1!$AC$2</f>
        <v>0.374</v>
      </c>
    </row>
    <row r="343" spans="1:14" x14ac:dyDescent="0.25">
      <c r="A343" s="5">
        <f>'CA analysis'!A343/$P$2</f>
        <v>1.4610681532098544E-4</v>
      </c>
      <c r="B343" s="4">
        <f>'CA analysis'!B343:B848/Sheet1!$Q$2</f>
        <v>0.35</v>
      </c>
      <c r="C343">
        <f>'CA analysis'!C343:C848/Sheet1!$R$2</f>
        <v>5.4794520547945209E-2</v>
      </c>
      <c r="D343">
        <f>'CA analysis'!D343:D848/Sheet1!$S$2</f>
        <v>0</v>
      </c>
      <c r="E343">
        <f>'CA analysis'!E343:E848/Sheet1!$T$2</f>
        <v>0.5074626865671642</v>
      </c>
      <c r="F343">
        <f>'CA analysis'!F343:F848/Sheet1!$U$2</f>
        <v>0.82471526195899769</v>
      </c>
      <c r="G343">
        <f>'CA analysis'!G343:G848/Sheet1!$V$2</f>
        <v>0.49299999999999999</v>
      </c>
      <c r="H343">
        <f>'CA analysis'!H343:H848/Sheet1!$W$2</f>
        <v>0.58035787911272363</v>
      </c>
      <c r="I343">
        <f>'CA analysis'!I343:I848/Sheet1!$X$2</f>
        <v>4.1666666666666664E-2</v>
      </c>
      <c r="J343">
        <f>'CA analysis'!J343:J848/Sheet1!$Y$2</f>
        <v>0.39943741209563993</v>
      </c>
      <c r="K343">
        <f>'CA analysis'!K343:K848/Sheet1!$Z$2</f>
        <v>0.70454545454545459</v>
      </c>
      <c r="L343">
        <f>'CA analysis'!L343:L848/Sheet1!$AA$2</f>
        <v>0.99455782312925178</v>
      </c>
      <c r="M343">
        <f>'CA analysis'!M343:M848/Sheet1!$AB$2</f>
        <v>0.1445878324993416</v>
      </c>
      <c r="N343">
        <f>'CA analysis'!N343:N848/Sheet1!$AC$2</f>
        <v>0.65400000000000003</v>
      </c>
    </row>
    <row r="344" spans="1:14" x14ac:dyDescent="0.25">
      <c r="A344" s="5">
        <f>'CA analysis'!A344/$P$2</f>
        <v>2.8097464484804895E-4</v>
      </c>
      <c r="B344" s="4">
        <f>'CA analysis'!B344:B849/Sheet1!$Q$2</f>
        <v>0</v>
      </c>
      <c r="C344">
        <f>'CA analysis'!C344:C849/Sheet1!$R$2</f>
        <v>6.8132660418168706E-2</v>
      </c>
      <c r="D344">
        <f>'CA analysis'!D344:D849/Sheet1!$S$2</f>
        <v>0</v>
      </c>
      <c r="E344">
        <f>'CA analysis'!E344:E849/Sheet1!$T$2</f>
        <v>0.59471871412169919</v>
      </c>
      <c r="F344">
        <f>'CA analysis'!F344:F849/Sheet1!$U$2</f>
        <v>0.74487471526195903</v>
      </c>
      <c r="G344">
        <f>'CA analysis'!G344:G849/Sheet1!$V$2</f>
        <v>0.59699999999999998</v>
      </c>
      <c r="H344">
        <f>'CA analysis'!H344:H849/Sheet1!$W$2</f>
        <v>0.516780737197988</v>
      </c>
      <c r="I344">
        <f>'CA analysis'!I344:I849/Sheet1!$X$2</f>
        <v>4.1666666666666664E-2</v>
      </c>
      <c r="J344">
        <f>'CA analysis'!J344:J849/Sheet1!$Y$2</f>
        <v>0.59353023909985936</v>
      </c>
      <c r="K344">
        <f>'CA analysis'!K344:K849/Sheet1!$Z$2</f>
        <v>0.72272727272727277</v>
      </c>
      <c r="L344">
        <f>'CA analysis'!L344:L849/Sheet1!$AA$2</f>
        <v>0.98251448727639201</v>
      </c>
      <c r="M344">
        <f>'CA analysis'!M344:M849/Sheet1!$AB$2</f>
        <v>0.22781143007637611</v>
      </c>
      <c r="N344">
        <f>'CA analysis'!N344:N849/Sheet1!$AC$2</f>
        <v>0.33</v>
      </c>
    </row>
    <row r="345" spans="1:14" x14ac:dyDescent="0.25">
      <c r="A345" s="5">
        <f>'CA analysis'!A345/$P$2</f>
        <v>2.8097464484804895E-4</v>
      </c>
      <c r="B345" s="4">
        <f>'CA analysis'!B345:B850/Sheet1!$Q$2</f>
        <v>0.55000000000000004</v>
      </c>
      <c r="C345">
        <f>'CA analysis'!C345:C850/Sheet1!$R$2</f>
        <v>0.13626532083633741</v>
      </c>
      <c r="D345">
        <f>'CA analysis'!D345:D850/Sheet1!$S$2</f>
        <v>0</v>
      </c>
      <c r="E345">
        <f>'CA analysis'!E345:E850/Sheet1!$T$2</f>
        <v>0.55568312284730192</v>
      </c>
      <c r="F345">
        <f>'CA analysis'!F345:F850/Sheet1!$U$2</f>
        <v>0.7626423690205012</v>
      </c>
      <c r="G345">
        <f>'CA analysis'!G345:G850/Sheet1!$V$2</f>
        <v>0.56399999999999995</v>
      </c>
      <c r="H345">
        <f>'CA analysis'!H345:H850/Sheet1!$W$2</f>
        <v>0.47266430279541516</v>
      </c>
      <c r="I345">
        <f>'CA analysis'!I345:I850/Sheet1!$X$2</f>
        <v>0.20833333333333334</v>
      </c>
      <c r="J345">
        <f>'CA analysis'!J345:J850/Sheet1!$Y$2</f>
        <v>0.52039381153305209</v>
      </c>
      <c r="K345">
        <f>'CA analysis'!K345:K850/Sheet1!$Z$2</f>
        <v>0.8</v>
      </c>
      <c r="L345">
        <f>'CA analysis'!L345:L850/Sheet1!$AA$2</f>
        <v>1</v>
      </c>
      <c r="M345">
        <f>'CA analysis'!M345:M850/Sheet1!$AB$2</f>
        <v>0.18909665525414801</v>
      </c>
      <c r="N345">
        <f>'CA analysis'!N345:N850/Sheet1!$AC$2</f>
        <v>0.47799999999999998</v>
      </c>
    </row>
    <row r="346" spans="1:14" x14ac:dyDescent="0.25">
      <c r="A346" s="5">
        <f>'CA analysis'!A346/$P$2</f>
        <v>3.3716957381765871E-4</v>
      </c>
      <c r="B346" s="4">
        <f>'CA analysis'!B346:B851/Sheet1!$Q$2</f>
        <v>0.55000000000000004</v>
      </c>
      <c r="C346">
        <f>'CA analysis'!C346:C851/Sheet1!$R$2</f>
        <v>0.13626532083633741</v>
      </c>
      <c r="D346">
        <f>'CA analysis'!D346:D851/Sheet1!$S$2</f>
        <v>0</v>
      </c>
      <c r="E346">
        <f>'CA analysis'!E346:E851/Sheet1!$T$2</f>
        <v>0.55568312284730192</v>
      </c>
      <c r="F346">
        <f>'CA analysis'!F346:F851/Sheet1!$U$2</f>
        <v>0.78291571753986333</v>
      </c>
      <c r="G346">
        <f>'CA analysis'!G346:G851/Sheet1!$V$2</f>
        <v>0.28100000000000003</v>
      </c>
      <c r="H346">
        <f>'CA analysis'!H346:H851/Sheet1!$W$2</f>
        <v>0.53310794095819247</v>
      </c>
      <c r="I346">
        <f>'CA analysis'!I346:I851/Sheet1!$X$2</f>
        <v>0.20833333333333334</v>
      </c>
      <c r="J346">
        <f>'CA analysis'!J346:J851/Sheet1!$Y$2</f>
        <v>0.52039381153305209</v>
      </c>
      <c r="K346">
        <f>'CA analysis'!K346:K851/Sheet1!$Z$2</f>
        <v>0.8</v>
      </c>
      <c r="L346">
        <f>'CA analysis'!L346:L851/Sheet1!$AA$2</f>
        <v>0.97750062988158237</v>
      </c>
      <c r="M346">
        <f>'CA analysis'!M346:M851/Sheet1!$AB$2</f>
        <v>0.12141164076902819</v>
      </c>
      <c r="N346">
        <f>'CA analysis'!N346:N851/Sheet1!$AC$2</f>
        <v>0.624</v>
      </c>
    </row>
    <row r="347" spans="1:14" x14ac:dyDescent="0.25">
      <c r="A347" s="5">
        <f>'CA analysis'!A347/$P$2</f>
        <v>3.4840855961158063E-4</v>
      </c>
      <c r="B347" s="4">
        <f>'CA analysis'!B347:B852/Sheet1!$Q$2</f>
        <v>0</v>
      </c>
      <c r="C347">
        <f>'CA analysis'!C347:C852/Sheet1!$R$2</f>
        <v>0.15825522710886805</v>
      </c>
      <c r="D347">
        <f>'CA analysis'!D347:D852/Sheet1!$S$2</f>
        <v>0</v>
      </c>
      <c r="E347">
        <f>'CA analysis'!E347:E852/Sheet1!$T$2</f>
        <v>0.5074626865671642</v>
      </c>
      <c r="F347">
        <f>'CA analysis'!F347:F852/Sheet1!$U$2</f>
        <v>0.68496583143507983</v>
      </c>
      <c r="G347">
        <f>'CA analysis'!G347:G852/Sheet1!$V$2</f>
        <v>0.48499999999999999</v>
      </c>
      <c r="H347">
        <f>'CA analysis'!H347:H852/Sheet1!$W$2</f>
        <v>0.66083944916302462</v>
      </c>
      <c r="I347">
        <f>'CA analysis'!I347:I852/Sheet1!$X$2</f>
        <v>0.125</v>
      </c>
      <c r="J347">
        <f>'CA analysis'!J347:J852/Sheet1!$Y$2</f>
        <v>0.49507735583684953</v>
      </c>
      <c r="K347">
        <f>'CA analysis'!K347:K852/Sheet1!$Z$2</f>
        <v>0.85454545454545461</v>
      </c>
      <c r="L347">
        <f>'CA analysis'!L347:L852/Sheet1!$AA$2</f>
        <v>0.97163013353489547</v>
      </c>
      <c r="M347">
        <f>'CA analysis'!M347:M852/Sheet1!$AB$2</f>
        <v>0.27732420331840923</v>
      </c>
      <c r="N347">
        <f>'CA analysis'!N347:N852/Sheet1!$AC$2</f>
        <v>0.35</v>
      </c>
    </row>
    <row r="348" spans="1:14" x14ac:dyDescent="0.25">
      <c r="A348" s="5">
        <f>'CA analysis'!A348/$P$2</f>
        <v>6.9681711922316126E-4</v>
      </c>
      <c r="B348" s="4">
        <f>'CA analysis'!B348:B853/Sheet1!$Q$2</f>
        <v>0</v>
      </c>
      <c r="C348">
        <f>'CA analysis'!C348:C853/Sheet1!$R$2</f>
        <v>0.15825522710886805</v>
      </c>
      <c r="D348">
        <f>'CA analysis'!D348:D853/Sheet1!$S$2</f>
        <v>0</v>
      </c>
      <c r="E348">
        <f>'CA analysis'!E348:E853/Sheet1!$T$2</f>
        <v>0.5074626865671642</v>
      </c>
      <c r="F348">
        <f>'CA analysis'!F348:F853/Sheet1!$U$2</f>
        <v>0.67175398633257399</v>
      </c>
      <c r="G348">
        <f>'CA analysis'!G348:G853/Sheet1!$V$2</f>
        <v>0.52300000000000002</v>
      </c>
      <c r="H348">
        <f>'CA analysis'!H348:H853/Sheet1!$W$2</f>
        <v>0.66083944916302462</v>
      </c>
      <c r="I348">
        <f>'CA analysis'!I348:I853/Sheet1!$X$2</f>
        <v>0.125</v>
      </c>
      <c r="J348">
        <f>'CA analysis'!J348:J853/Sheet1!$Y$2</f>
        <v>0.49507735583684953</v>
      </c>
      <c r="K348">
        <f>'CA analysis'!K348:K853/Sheet1!$Z$2</f>
        <v>0.85454545454545461</v>
      </c>
      <c r="L348">
        <f>'CA analysis'!L348:L853/Sheet1!$AA$2</f>
        <v>0.91864449483497113</v>
      </c>
      <c r="M348">
        <f>'CA analysis'!M348:M853/Sheet1!$AB$2</f>
        <v>0.33368448775348958</v>
      </c>
      <c r="N348">
        <f>'CA analysis'!N348:N853/Sheet1!$AC$2</f>
        <v>0.34399999999999997</v>
      </c>
    </row>
    <row r="349" spans="1:14" x14ac:dyDescent="0.25">
      <c r="A349" s="5">
        <f>'CA analysis'!A349/$P$2</f>
        <v>2.1354073008451717E-4</v>
      </c>
      <c r="B349" s="4">
        <f>'CA analysis'!B349:B854/Sheet1!$Q$2</f>
        <v>0.85</v>
      </c>
      <c r="C349">
        <f>'CA analysis'!C349:C854/Sheet1!$R$2</f>
        <v>0.14960346070656094</v>
      </c>
      <c r="D349">
        <f>'CA analysis'!D349:D854/Sheet1!$S$2</f>
        <v>0</v>
      </c>
      <c r="E349">
        <f>'CA analysis'!E349:E854/Sheet1!$T$2</f>
        <v>0.4925373134328358</v>
      </c>
      <c r="F349">
        <f>'CA analysis'!F349:F854/Sheet1!$U$2</f>
        <v>0.74214123006833721</v>
      </c>
      <c r="G349">
        <f>'CA analysis'!G349:G854/Sheet1!$V$2</f>
        <v>0.27699999999999997</v>
      </c>
      <c r="H349">
        <f>'CA analysis'!H349:H854/Sheet1!$W$2</f>
        <v>0.70380143481487589</v>
      </c>
      <c r="I349">
        <f>'CA analysis'!I349:I854/Sheet1!$X$2</f>
        <v>0.16666666666666666</v>
      </c>
      <c r="J349">
        <f>'CA analysis'!J349:J854/Sheet1!$Y$2</f>
        <v>0.49367088607594939</v>
      </c>
      <c r="K349">
        <f>'CA analysis'!K349:K854/Sheet1!$Z$2</f>
        <v>0.8136363636363636</v>
      </c>
      <c r="L349">
        <f>'CA analysis'!L349:L854/Sheet1!$AA$2</f>
        <v>0.98873771730914595</v>
      </c>
      <c r="M349">
        <f>'CA analysis'!M349:M854/Sheet1!$AB$2</f>
        <v>0.16750065841453782</v>
      </c>
      <c r="N349">
        <f>'CA analysis'!N349:N854/Sheet1!$AC$2</f>
        <v>0.46200000000000002</v>
      </c>
    </row>
    <row r="350" spans="1:14" x14ac:dyDescent="0.25">
      <c r="A350" s="5">
        <f>'CA analysis'!A350/$P$2</f>
        <v>1.6858478690882935E-4</v>
      </c>
      <c r="B350" s="4">
        <f>'CA analysis'!B350:B855/Sheet1!$Q$2</f>
        <v>0.8</v>
      </c>
      <c r="C350">
        <f>'CA analysis'!C350:C855/Sheet1!$R$2</f>
        <v>7.2458543619322274E-2</v>
      </c>
      <c r="D350">
        <f>'CA analysis'!D350:D855/Sheet1!$S$2</f>
        <v>0</v>
      </c>
      <c r="E350">
        <f>'CA analysis'!E350:E855/Sheet1!$T$2</f>
        <v>0.49942594718714123</v>
      </c>
      <c r="F350">
        <f>'CA analysis'!F350:F855/Sheet1!$U$2</f>
        <v>0.75569476082004561</v>
      </c>
      <c r="G350">
        <f>'CA analysis'!G350:G855/Sheet1!$V$2</f>
        <v>0.29699999999999999</v>
      </c>
      <c r="H350">
        <f>'CA analysis'!H350:H855/Sheet1!$W$2</f>
        <v>0.6880514554300321</v>
      </c>
      <c r="I350">
        <f>'CA analysis'!I350:I855/Sheet1!$X$2</f>
        <v>0.16666666666666666</v>
      </c>
      <c r="J350">
        <f>'CA analysis'!J350:J855/Sheet1!$Y$2</f>
        <v>0.39381153305203936</v>
      </c>
      <c r="K350">
        <f>'CA analysis'!K350:K855/Sheet1!$Z$2</f>
        <v>0.77272727272727271</v>
      </c>
      <c r="L350">
        <f>'CA analysis'!L350:L855/Sheet1!$AA$2</f>
        <v>0.98498362307886123</v>
      </c>
      <c r="M350">
        <f>'CA analysis'!M350:M855/Sheet1!$AB$2</f>
        <v>0.1577561232552015</v>
      </c>
      <c r="N350">
        <f>'CA analysis'!N350:N855/Sheet1!$AC$2</f>
        <v>0.49</v>
      </c>
    </row>
    <row r="351" spans="1:14" x14ac:dyDescent="0.25">
      <c r="A351" s="5">
        <f>'CA analysis'!A351/$P$2</f>
        <v>3.2593058802373674E-4</v>
      </c>
      <c r="B351" s="4">
        <f>'CA analysis'!B351:B856/Sheet1!$Q$2</f>
        <v>0.4</v>
      </c>
      <c r="C351">
        <f>'CA analysis'!C351:C856/Sheet1!$R$2</f>
        <v>4.506128334534968E-2</v>
      </c>
      <c r="D351">
        <f>'CA analysis'!D351:D856/Sheet1!$S$2</f>
        <v>0</v>
      </c>
      <c r="E351">
        <f>'CA analysis'!E351:E856/Sheet1!$T$2</f>
        <v>0.4925373134328358</v>
      </c>
      <c r="F351">
        <f>'CA analysis'!F351:F856/Sheet1!$U$2</f>
        <v>0.79031890660592263</v>
      </c>
      <c r="G351">
        <f>'CA analysis'!G351:G856/Sheet1!$V$2</f>
        <v>0.34499999999999997</v>
      </c>
      <c r="H351">
        <f>'CA analysis'!H351:H856/Sheet1!$W$2</f>
        <v>0.72499381545312103</v>
      </c>
      <c r="I351">
        <f>'CA analysis'!I351:I856/Sheet1!$X$2</f>
        <v>4.1666666666666664E-2</v>
      </c>
      <c r="J351">
        <f>'CA analysis'!J351:J856/Sheet1!$Y$2</f>
        <v>0.47116736990154712</v>
      </c>
      <c r="K351">
        <f>'CA analysis'!K351:K856/Sheet1!$Z$2</f>
        <v>0.89545454545454539</v>
      </c>
      <c r="L351">
        <f>'CA analysis'!L351:L856/Sheet1!$AA$2</f>
        <v>0.98223733938019664</v>
      </c>
      <c r="M351">
        <f>'CA analysis'!M351:M856/Sheet1!$AB$2</f>
        <v>0.15512246510402949</v>
      </c>
      <c r="N351">
        <f>'CA analysis'!N351:N856/Sheet1!$AC$2</f>
        <v>0.53200000000000003</v>
      </c>
    </row>
    <row r="352" spans="1:14" x14ac:dyDescent="0.25">
      <c r="A352" s="5">
        <f>'CA analysis'!A352/$P$2</f>
        <v>6.9681711922316126E-4</v>
      </c>
      <c r="B352" s="4">
        <f>'CA analysis'!B352:B857/Sheet1!$Q$2</f>
        <v>0.4</v>
      </c>
      <c r="C352">
        <f>'CA analysis'!C352:C857/Sheet1!$R$2</f>
        <v>4.506128334534968E-2</v>
      </c>
      <c r="D352">
        <f>'CA analysis'!D352:D857/Sheet1!$S$2</f>
        <v>0</v>
      </c>
      <c r="E352">
        <f>'CA analysis'!E352:E857/Sheet1!$T$2</f>
        <v>0.4925373134328358</v>
      </c>
      <c r="F352">
        <f>'CA analysis'!F352:F857/Sheet1!$U$2</f>
        <v>0.73917995444191353</v>
      </c>
      <c r="G352">
        <f>'CA analysis'!G352:G857/Sheet1!$V$2</f>
        <v>0.44400000000000001</v>
      </c>
      <c r="H352">
        <f>'CA analysis'!H352:H857/Sheet1!$W$2</f>
        <v>0.72499381545312103</v>
      </c>
      <c r="I352">
        <f>'CA analysis'!I352:I857/Sheet1!$X$2</f>
        <v>4.1666666666666664E-2</v>
      </c>
      <c r="J352">
        <f>'CA analysis'!J352:J857/Sheet1!$Y$2</f>
        <v>0.47116736990154712</v>
      </c>
      <c r="K352">
        <f>'CA analysis'!K352:K857/Sheet1!$Z$2</f>
        <v>0.89545454545454539</v>
      </c>
      <c r="L352">
        <f>'CA analysis'!L352:L857/Sheet1!$AA$2</f>
        <v>1</v>
      </c>
      <c r="M352">
        <f>'CA analysis'!M352:M857/Sheet1!$AB$2</f>
        <v>0.15749275744008429</v>
      </c>
      <c r="N352">
        <f>'CA analysis'!N352:N857/Sheet1!$AC$2</f>
        <v>0.45799999999999996</v>
      </c>
    </row>
    <row r="353" spans="1:14" x14ac:dyDescent="0.25">
      <c r="A353" s="5">
        <f>'CA analysis'!A353/$P$2</f>
        <v>8.8787987771983459E-4</v>
      </c>
      <c r="B353" s="4">
        <f>'CA analysis'!B353:B858/Sheet1!$Q$2</f>
        <v>0.6</v>
      </c>
      <c r="C353">
        <f>'CA analysis'!C353:C858/Sheet1!$R$2</f>
        <v>6.0922855082912765E-2</v>
      </c>
      <c r="D353">
        <f>'CA analysis'!D353:D858/Sheet1!$S$2</f>
        <v>0</v>
      </c>
      <c r="E353">
        <f>'CA analysis'!E353:E858/Sheet1!$T$2</f>
        <v>0.47187141216991962</v>
      </c>
      <c r="F353">
        <f>'CA analysis'!F353:F858/Sheet1!$U$2</f>
        <v>0.74931662870159454</v>
      </c>
      <c r="G353">
        <f>'CA analysis'!G353:G858/Sheet1!$V$2</f>
        <v>0.35899999999999999</v>
      </c>
      <c r="H353">
        <f>'CA analysis'!H353:H858/Sheet1!$W$2</f>
        <v>0.88315329430197087</v>
      </c>
      <c r="I353">
        <f>'CA analysis'!I353:I858/Sheet1!$X$2</f>
        <v>0.16666666666666666</v>
      </c>
      <c r="J353">
        <f>'CA analysis'!J353:J858/Sheet1!$Y$2</f>
        <v>0.57805907172995785</v>
      </c>
      <c r="K353">
        <f>'CA analysis'!K353:K858/Sheet1!$Z$2</f>
        <v>0.8318181818181819</v>
      </c>
      <c r="L353">
        <f>'CA analysis'!L353:L858/Sheet1!$AA$2</f>
        <v>0.93418997228521039</v>
      </c>
      <c r="M353">
        <f>'CA analysis'!M353:M858/Sheet1!$AB$2</f>
        <v>0.1445878324993416</v>
      </c>
      <c r="N353">
        <f>'CA analysis'!N353:N858/Sheet1!$AC$2</f>
        <v>0.48200000000000004</v>
      </c>
    </row>
    <row r="354" spans="1:14" x14ac:dyDescent="0.25">
      <c r="A354" s="5">
        <f>'CA analysis'!A354/$P$2</f>
        <v>8.0920697716238077E-4</v>
      </c>
      <c r="B354" s="4">
        <f>'CA analysis'!B354:B859/Sheet1!$Q$2</f>
        <v>0.6</v>
      </c>
      <c r="C354">
        <f>'CA analysis'!C354:C859/Sheet1!$R$2</f>
        <v>6.0922855082912765E-2</v>
      </c>
      <c r="D354">
        <f>'CA analysis'!D354:D859/Sheet1!$S$2</f>
        <v>0</v>
      </c>
      <c r="E354">
        <f>'CA analysis'!E354:E859/Sheet1!$T$2</f>
        <v>0.47187141216991962</v>
      </c>
      <c r="F354">
        <f>'CA analysis'!F354:F859/Sheet1!$U$2</f>
        <v>0.67015945330296134</v>
      </c>
      <c r="G354">
        <f>'CA analysis'!G354:G859/Sheet1!$V$2</f>
        <v>0.185</v>
      </c>
      <c r="H354">
        <f>'CA analysis'!H354:H859/Sheet1!$W$2</f>
        <v>0.88315329430197087</v>
      </c>
      <c r="I354">
        <f>'CA analysis'!I354:I859/Sheet1!$X$2</f>
        <v>0.16666666666666666</v>
      </c>
      <c r="J354">
        <f>'CA analysis'!J354:J859/Sheet1!$Y$2</f>
        <v>0.57805907172995785</v>
      </c>
      <c r="K354">
        <f>'CA analysis'!K354:K859/Sheet1!$Z$2</f>
        <v>0.8318181818181819</v>
      </c>
      <c r="L354">
        <f>'CA analysis'!L354:L859/Sheet1!$AA$2</f>
        <v>0.98848576467624083</v>
      </c>
      <c r="M354">
        <f>'CA analysis'!M354:M859/Sheet1!$AB$2</f>
        <v>0.20516196997629707</v>
      </c>
      <c r="N354">
        <f>'CA analysis'!N354:N859/Sheet1!$AC$2</f>
        <v>0.37200000000000005</v>
      </c>
    </row>
    <row r="355" spans="1:14" x14ac:dyDescent="0.25">
      <c r="A355" s="5">
        <f>'CA analysis'!A355/$P$2</f>
        <v>1.9106275849667327E-4</v>
      </c>
      <c r="B355" s="4">
        <f>'CA analysis'!B355:B860/Sheet1!$Q$2</f>
        <v>0.9</v>
      </c>
      <c r="C355">
        <f>'CA analysis'!C355:C860/Sheet1!$R$2</f>
        <v>7.2819033886085086E-2</v>
      </c>
      <c r="D355">
        <f>'CA analysis'!D355:D860/Sheet1!$S$2</f>
        <v>0</v>
      </c>
      <c r="E355">
        <f>'CA analysis'!E355:E860/Sheet1!$T$2</f>
        <v>0.47072330654420202</v>
      </c>
      <c r="F355">
        <f>'CA analysis'!F355:F860/Sheet1!$U$2</f>
        <v>0.76628701594533033</v>
      </c>
      <c r="G355">
        <f>'CA analysis'!G355:G860/Sheet1!$V$2</f>
        <v>0.36099999999999999</v>
      </c>
      <c r="H355">
        <f>'CA analysis'!H355:H860/Sheet1!$W$2</f>
        <v>1</v>
      </c>
      <c r="I355">
        <f>'CA analysis'!I355:I860/Sheet1!$X$2</f>
        <v>0.20833333333333334</v>
      </c>
      <c r="J355">
        <f>'CA analysis'!J355:J860/Sheet1!$Y$2</f>
        <v>0.26300984528832633</v>
      </c>
      <c r="K355">
        <f>'CA analysis'!K355:K860/Sheet1!$Z$2</f>
        <v>0.77272727272727271</v>
      </c>
      <c r="L355">
        <f>'CA analysis'!L355:L860/Sheet1!$AA$2</f>
        <v>0.96865709246661624</v>
      </c>
      <c r="M355">
        <f>'CA analysis'!M355:M860/Sheet1!$AB$2</f>
        <v>0.118514616802739</v>
      </c>
      <c r="N355">
        <f>'CA analysis'!N355:N860/Sheet1!$AC$2</f>
        <v>0.60199999999999998</v>
      </c>
    </row>
    <row r="356" spans="1:14" x14ac:dyDescent="0.25">
      <c r="A356" s="5">
        <f>'CA analysis'!A356/$P$2</f>
        <v>4.8327638913864409E-4</v>
      </c>
      <c r="B356" s="4">
        <f>'CA analysis'!B356:B861/Sheet1!$Q$2</f>
        <v>0.8</v>
      </c>
      <c r="C356">
        <f>'CA analysis'!C356:C861/Sheet1!$R$2</f>
        <v>6.88536409516943E-2</v>
      </c>
      <c r="D356">
        <f>'CA analysis'!D356:D861/Sheet1!$S$2</f>
        <v>0</v>
      </c>
      <c r="E356">
        <f>'CA analysis'!E356:E861/Sheet1!$T$2</f>
        <v>0.47416762342135477</v>
      </c>
      <c r="F356">
        <f>'CA analysis'!F356:F861/Sheet1!$U$2</f>
        <v>0.64498861047835998</v>
      </c>
      <c r="G356">
        <f>'CA analysis'!G356:G861/Sheet1!$V$2</f>
        <v>0.21899999999999997</v>
      </c>
      <c r="H356">
        <f>'CA analysis'!H356:H861/Sheet1!$W$2</f>
        <v>0.8729281767955801</v>
      </c>
      <c r="I356">
        <f>'CA analysis'!I356:I861/Sheet1!$X$2</f>
        <v>0.16666666666666666</v>
      </c>
      <c r="J356">
        <f>'CA analysis'!J356:J861/Sheet1!$Y$2</f>
        <v>0.46976090014064698</v>
      </c>
      <c r="K356">
        <f>'CA analysis'!K356:K861/Sheet1!$Z$2</f>
        <v>1</v>
      </c>
      <c r="L356">
        <f>'CA analysis'!L356:L861/Sheet1!$AA$2</f>
        <v>0.96447467876039317</v>
      </c>
      <c r="M356">
        <f>'CA analysis'!M356:M861/Sheet1!$AB$2</f>
        <v>0.21200948116934423</v>
      </c>
      <c r="N356">
        <f>'CA analysis'!N356:N861/Sheet1!$AC$2</f>
        <v>0.36399999999999999</v>
      </c>
    </row>
    <row r="357" spans="1:14" x14ac:dyDescent="0.25">
      <c r="A357" s="5">
        <f>'CA analysis'!A357/$P$2</f>
        <v>1.2025714799496494E-3</v>
      </c>
      <c r="B357" s="4">
        <f>'CA analysis'!B357:B862/Sheet1!$Q$2</f>
        <v>0.8</v>
      </c>
      <c r="C357">
        <f>'CA analysis'!C357:C862/Sheet1!$R$2</f>
        <v>6.88536409516943E-2</v>
      </c>
      <c r="D357">
        <f>'CA analysis'!D357:D862/Sheet1!$S$2</f>
        <v>0</v>
      </c>
      <c r="E357">
        <f>'CA analysis'!E357:E862/Sheet1!$T$2</f>
        <v>0.47416762342135477</v>
      </c>
      <c r="F357">
        <f>'CA analysis'!F357:F862/Sheet1!$U$2</f>
        <v>0.67608200455580869</v>
      </c>
      <c r="G357">
        <f>'CA analysis'!G357:G862/Sheet1!$V$2</f>
        <v>0.19500000000000001</v>
      </c>
      <c r="H357">
        <f>'CA analysis'!H357:H862/Sheet1!$W$2</f>
        <v>0.8729281767955801</v>
      </c>
      <c r="I357">
        <f>'CA analysis'!I357:I862/Sheet1!$X$2</f>
        <v>0.16666666666666666</v>
      </c>
      <c r="J357">
        <f>'CA analysis'!J357:J862/Sheet1!$Y$2</f>
        <v>0.46976090014064698</v>
      </c>
      <c r="K357">
        <f>'CA analysis'!K357:K862/Sheet1!$Z$2</f>
        <v>1</v>
      </c>
      <c r="L357">
        <f>'CA analysis'!L357:L862/Sheet1!$AA$2</f>
        <v>0.94744268077601423</v>
      </c>
      <c r="M357">
        <f>'CA analysis'!M357:M862/Sheet1!$AB$2</f>
        <v>0.14669475902027918</v>
      </c>
      <c r="N357">
        <f>'CA analysis'!N357:N862/Sheet1!$AC$2</f>
        <v>0.41200000000000003</v>
      </c>
    </row>
    <row r="358" spans="1:14" x14ac:dyDescent="0.25">
      <c r="A358" s="5">
        <f>'CA analysis'!A358/$P$2</f>
        <v>0.10095980938680094</v>
      </c>
      <c r="B358" s="4">
        <f>'CA analysis'!B358:B863/Sheet1!$Q$2</f>
        <v>0</v>
      </c>
      <c r="C358">
        <f>'CA analysis'!C358:C863/Sheet1!$R$2</f>
        <v>0.65248738284066343</v>
      </c>
      <c r="D358">
        <f>'CA analysis'!D358:D863/Sheet1!$S$2</f>
        <v>1</v>
      </c>
      <c r="E358">
        <f>'CA analysis'!E358:E863/Sheet1!$T$2</f>
        <v>0.88404133180252586</v>
      </c>
      <c r="F358">
        <f>'CA analysis'!F358:F863/Sheet1!$U$2</f>
        <v>0.70751708428246018</v>
      </c>
      <c r="G358">
        <f>'CA analysis'!G358:G863/Sheet1!$V$2</f>
        <v>0.97400000000000009</v>
      </c>
      <c r="H358">
        <f>'CA analysis'!H358:H863/Sheet1!$W$2</f>
        <v>0.17498144635936339</v>
      </c>
      <c r="I358">
        <f>'CA analysis'!I358:I863/Sheet1!$X$2</f>
        <v>1</v>
      </c>
      <c r="J358">
        <f>'CA analysis'!J358:J863/Sheet1!$Y$2</f>
        <v>0.93670886075949367</v>
      </c>
      <c r="K358">
        <f>'CA analysis'!K358:K863/Sheet1!$Z$2</f>
        <v>0.9181818181818181</v>
      </c>
      <c r="L358">
        <f>'CA analysis'!L358:L863/Sheet1!$AA$2</f>
        <v>0.95170068027210897</v>
      </c>
      <c r="M358">
        <f>'CA analysis'!M358:M863/Sheet1!$AB$2</f>
        <v>0.46352383460626817</v>
      </c>
      <c r="N358">
        <f>'CA analysis'!N358:N863/Sheet1!$AC$2</f>
        <v>0.35600000000000004</v>
      </c>
    </row>
    <row r="359" spans="1:14" x14ac:dyDescent="0.25">
      <c r="A359" s="5">
        <f>'CA analysis'!A359/$P$2</f>
        <v>4.3270095306599532E-2</v>
      </c>
      <c r="B359" s="4">
        <f>'CA analysis'!B359:B864/Sheet1!$Q$2</f>
        <v>0</v>
      </c>
      <c r="C359">
        <f>'CA analysis'!C359:C864/Sheet1!$R$2</f>
        <v>0.65248738284066343</v>
      </c>
      <c r="D359">
        <f>'CA analysis'!D359:D864/Sheet1!$S$2</f>
        <v>1</v>
      </c>
      <c r="E359">
        <f>'CA analysis'!E359:E864/Sheet1!$T$2</f>
        <v>0.88404133180252586</v>
      </c>
      <c r="F359">
        <f>'CA analysis'!F359:F864/Sheet1!$U$2</f>
        <v>0.72835990888382685</v>
      </c>
      <c r="G359">
        <f>'CA analysis'!G359:G864/Sheet1!$V$2</f>
        <v>0.91</v>
      </c>
      <c r="H359">
        <f>'CA analysis'!H359:H864/Sheet1!$W$2</f>
        <v>0.2065638657541024</v>
      </c>
      <c r="I359">
        <f>'CA analysis'!I359:I864/Sheet1!$X$2</f>
        <v>1</v>
      </c>
      <c r="J359">
        <f>'CA analysis'!J359:J864/Sheet1!$Y$2</f>
        <v>0.93670886075949367</v>
      </c>
      <c r="K359">
        <f>'CA analysis'!K359:K864/Sheet1!$Z$2</f>
        <v>0.9181818181818181</v>
      </c>
      <c r="L359">
        <f>'CA analysis'!L359:L864/Sheet1!$AA$2</f>
        <v>0.98599143361048125</v>
      </c>
      <c r="M359">
        <f>'CA analysis'!M359:M864/Sheet1!$AB$2</f>
        <v>0.34948643666052148</v>
      </c>
      <c r="N359">
        <f>'CA analysis'!N359:N864/Sheet1!$AC$2</f>
        <v>0.434</v>
      </c>
    </row>
    <row r="360" spans="1:14" x14ac:dyDescent="0.25">
      <c r="A360" s="5">
        <f>'CA analysis'!A360/$P$2</f>
        <v>5.8465204099982016E-2</v>
      </c>
      <c r="B360" s="4">
        <f>'CA analysis'!B360:B865/Sheet1!$Q$2</f>
        <v>0</v>
      </c>
      <c r="C360">
        <f>'CA analysis'!C360:C865/Sheet1!$R$2</f>
        <v>0.65248738284066343</v>
      </c>
      <c r="D360">
        <f>'CA analysis'!D360:D865/Sheet1!$S$2</f>
        <v>1</v>
      </c>
      <c r="E360">
        <f>'CA analysis'!E360:E865/Sheet1!$T$2</f>
        <v>0.88404133180252586</v>
      </c>
      <c r="F360">
        <f>'CA analysis'!F360:F865/Sheet1!$U$2</f>
        <v>0.69783599088838266</v>
      </c>
      <c r="G360">
        <f>'CA analysis'!G360:G865/Sheet1!$V$2</f>
        <v>0.83400000000000007</v>
      </c>
      <c r="H360">
        <f>'CA analysis'!H360:H865/Sheet1!$W$2</f>
        <v>0.22454028201533766</v>
      </c>
      <c r="I360">
        <f>'CA analysis'!I360:I865/Sheet1!$X$2</f>
        <v>1</v>
      </c>
      <c r="J360">
        <f>'CA analysis'!J360:J865/Sheet1!$Y$2</f>
        <v>0.93670886075949367</v>
      </c>
      <c r="K360">
        <f>'CA analysis'!K360:K865/Sheet1!$Z$2</f>
        <v>0.9181818181818181</v>
      </c>
      <c r="L360">
        <f>'CA analysis'!L360:L865/Sheet1!$AA$2</f>
        <v>0.99629629629629635</v>
      </c>
      <c r="M360">
        <f>'CA analysis'!M360:M865/Sheet1!$AB$2</f>
        <v>0.30234395575454309</v>
      </c>
      <c r="N360">
        <f>'CA analysis'!N360:N865/Sheet1!$AC$2</f>
        <v>0.45399999999999996</v>
      </c>
    </row>
    <row r="361" spans="1:14" x14ac:dyDescent="0.25">
      <c r="A361" s="5">
        <f>'CA analysis'!A361/$P$2</f>
        <v>4.7889318467901461E-2</v>
      </c>
      <c r="B361" s="4">
        <f>'CA analysis'!B361:B866/Sheet1!$Q$2</f>
        <v>0</v>
      </c>
      <c r="C361">
        <f>'CA analysis'!C361:C866/Sheet1!$R$2</f>
        <v>0.65248738284066343</v>
      </c>
      <c r="D361">
        <f>'CA analysis'!D361:D866/Sheet1!$S$2</f>
        <v>0</v>
      </c>
      <c r="E361">
        <f>'CA analysis'!E361:E866/Sheet1!$T$2</f>
        <v>0.88404133180252586</v>
      </c>
      <c r="F361">
        <f>'CA analysis'!F361:F866/Sheet1!$U$2</f>
        <v>0.69612756264236908</v>
      </c>
      <c r="G361">
        <f>'CA analysis'!G361:G866/Sheet1!$V$2</f>
        <v>0.81299999999999994</v>
      </c>
      <c r="H361">
        <f>'CA analysis'!H361:H866/Sheet1!$W$2</f>
        <v>0.20689370825430856</v>
      </c>
      <c r="I361">
        <f>'CA analysis'!I361:I866/Sheet1!$X$2</f>
        <v>1</v>
      </c>
      <c r="J361">
        <f>'CA analysis'!J361:J866/Sheet1!$Y$2</f>
        <v>0.93670886075949367</v>
      </c>
      <c r="K361">
        <f>'CA analysis'!K361:K866/Sheet1!$Z$2</f>
        <v>0.9181818181818181</v>
      </c>
      <c r="L361">
        <f>'CA analysis'!L361:L866/Sheet1!$AA$2</f>
        <v>0.98447971781305121</v>
      </c>
      <c r="M361">
        <f>'CA analysis'!M361:M866/Sheet1!$AB$2</f>
        <v>0.33368448775348958</v>
      </c>
      <c r="N361">
        <f>'CA analysis'!N361:N866/Sheet1!$AC$2</f>
        <v>0.45200000000000001</v>
      </c>
    </row>
    <row r="362" spans="1:14" x14ac:dyDescent="0.25">
      <c r="A362" s="5">
        <f>'CA analysis'!A362/$P$2</f>
        <v>5.1047473475993525E-2</v>
      </c>
      <c r="B362" s="4">
        <f>'CA analysis'!B362:B867/Sheet1!$Q$2</f>
        <v>0</v>
      </c>
      <c r="C362">
        <f>'CA analysis'!C362:C867/Sheet1!$R$2</f>
        <v>0.65248738284066343</v>
      </c>
      <c r="D362">
        <f>'CA analysis'!D362:D867/Sheet1!$S$2</f>
        <v>0</v>
      </c>
      <c r="E362">
        <f>'CA analysis'!E362:E867/Sheet1!$T$2</f>
        <v>0.88404133180252586</v>
      </c>
      <c r="F362">
        <f>'CA analysis'!F362:F867/Sheet1!$U$2</f>
        <v>0.72870159453302963</v>
      </c>
      <c r="G362">
        <f>'CA analysis'!G362:G867/Sheet1!$V$2</f>
        <v>0.88</v>
      </c>
      <c r="H362">
        <f>'CA analysis'!H362:H867/Sheet1!$W$2</f>
        <v>0.20763585387977238</v>
      </c>
      <c r="I362">
        <f>'CA analysis'!I362:I867/Sheet1!$X$2</f>
        <v>1</v>
      </c>
      <c r="J362">
        <f>'CA analysis'!J362:J867/Sheet1!$Y$2</f>
        <v>0.93670886075949367</v>
      </c>
      <c r="K362">
        <f>'CA analysis'!K362:K867/Sheet1!$Z$2</f>
        <v>0.9181818181818181</v>
      </c>
      <c r="L362">
        <f>'CA analysis'!L362:L867/Sheet1!$AA$2</f>
        <v>0.94371378180901999</v>
      </c>
      <c r="M362">
        <f>'CA analysis'!M362:M867/Sheet1!$AB$2</f>
        <v>0.20516196997629707</v>
      </c>
      <c r="N362">
        <f>'CA analysis'!N362:N867/Sheet1!$AC$2</f>
        <v>0.5</v>
      </c>
    </row>
    <row r="363" spans="1:14" x14ac:dyDescent="0.25">
      <c r="A363" s="5">
        <f>'CA analysis'!A363/$P$2</f>
        <v>4.3123988491278548E-2</v>
      </c>
      <c r="B363" s="4">
        <f>'CA analysis'!B363:B868/Sheet1!$Q$2</f>
        <v>0</v>
      </c>
      <c r="C363">
        <f>'CA analysis'!C363:C868/Sheet1!$R$2</f>
        <v>0.65248738284066343</v>
      </c>
      <c r="D363">
        <f>'CA analysis'!D363:D868/Sheet1!$S$2</f>
        <v>0</v>
      </c>
      <c r="E363">
        <f>'CA analysis'!E363:E868/Sheet1!$T$2</f>
        <v>0.88404133180252586</v>
      </c>
      <c r="F363">
        <f>'CA analysis'!F363:F868/Sheet1!$U$2</f>
        <v>0.71195899772209581</v>
      </c>
      <c r="G363">
        <f>'CA analysis'!G363:G868/Sheet1!$V$2</f>
        <v>0.91099999999999992</v>
      </c>
      <c r="H363">
        <f>'CA analysis'!H363:H868/Sheet1!$W$2</f>
        <v>0.18932959511833097</v>
      </c>
      <c r="I363">
        <f>'CA analysis'!I363:I868/Sheet1!$X$2</f>
        <v>1</v>
      </c>
      <c r="J363">
        <f>'CA analysis'!J363:J868/Sheet1!$Y$2</f>
        <v>0.93670886075949367</v>
      </c>
      <c r="K363">
        <f>'CA analysis'!K363:K868/Sheet1!$Z$2</f>
        <v>0.9181818181818181</v>
      </c>
      <c r="L363">
        <f>'CA analysis'!L363:L868/Sheet1!$AA$2</f>
        <v>0.8834719072814311</v>
      </c>
      <c r="M363">
        <f>'CA analysis'!M363:M868/Sheet1!$AB$2</f>
        <v>0.37371609165130365</v>
      </c>
      <c r="N363">
        <f>'CA analysis'!N363:N868/Sheet1!$AC$2</f>
        <v>0.39799999999999996</v>
      </c>
    </row>
    <row r="364" spans="1:14" x14ac:dyDescent="0.25">
      <c r="A364" s="5">
        <f>'CA analysis'!A364/$P$2</f>
        <v>4.1336989750044954E-2</v>
      </c>
      <c r="B364" s="4">
        <f>'CA analysis'!B364:B869/Sheet1!$Q$2</f>
        <v>0</v>
      </c>
      <c r="C364">
        <f>'CA analysis'!C364:C869/Sheet1!$R$2</f>
        <v>0.65248738284066343</v>
      </c>
      <c r="D364">
        <f>'CA analysis'!D364:D869/Sheet1!$S$2</f>
        <v>0</v>
      </c>
      <c r="E364">
        <f>'CA analysis'!E364:E869/Sheet1!$T$2</f>
        <v>0.88404133180252586</v>
      </c>
      <c r="F364">
        <f>'CA analysis'!F364:F869/Sheet1!$U$2</f>
        <v>0.61070615034168574</v>
      </c>
      <c r="G364">
        <f>'CA analysis'!G364:G869/Sheet1!$V$2</f>
        <v>0.96200000000000008</v>
      </c>
      <c r="H364">
        <f>'CA analysis'!H364:H869/Sheet1!$W$2</f>
        <v>0.17349715510843572</v>
      </c>
      <c r="I364">
        <f>'CA analysis'!I364:I869/Sheet1!$X$2</f>
        <v>1</v>
      </c>
      <c r="J364">
        <f>'CA analysis'!J364:J869/Sheet1!$Y$2</f>
        <v>0.93670886075949367</v>
      </c>
      <c r="K364">
        <f>'CA analysis'!K364:K869/Sheet1!$Z$2</f>
        <v>0.9181818181818181</v>
      </c>
      <c r="L364">
        <f>'CA analysis'!L364:L869/Sheet1!$AA$2</f>
        <v>0.95941043083900235</v>
      </c>
      <c r="M364">
        <f>'CA analysis'!M364:M869/Sheet1!$AB$2</f>
        <v>0.26836976560442455</v>
      </c>
      <c r="N364">
        <f>'CA analysis'!N364:N869/Sheet1!$AC$2</f>
        <v>0.41600000000000004</v>
      </c>
    </row>
    <row r="365" spans="1:14" x14ac:dyDescent="0.25">
      <c r="A365" s="5">
        <f>'CA analysis'!A365/$P$2</f>
        <v>4.7450998021938508E-2</v>
      </c>
      <c r="B365" s="4">
        <f>'CA analysis'!B365:B870/Sheet1!$Q$2</f>
        <v>0</v>
      </c>
      <c r="C365">
        <f>'CA analysis'!C365:C870/Sheet1!$R$2</f>
        <v>0.65248738284066343</v>
      </c>
      <c r="D365">
        <f>'CA analysis'!D365:D870/Sheet1!$S$2</f>
        <v>1</v>
      </c>
      <c r="E365">
        <f>'CA analysis'!E365:E870/Sheet1!$T$2</f>
        <v>0.88404133180252586</v>
      </c>
      <c r="F365">
        <f>'CA analysis'!F365:F870/Sheet1!$U$2</f>
        <v>0.66093394077448753</v>
      </c>
      <c r="G365">
        <f>'CA analysis'!G365:G870/Sheet1!$V$2</f>
        <v>0.89</v>
      </c>
      <c r="H365">
        <f>'CA analysis'!H365:H870/Sheet1!$W$2</f>
        <v>0.15708749072317968</v>
      </c>
      <c r="I365">
        <f>'CA analysis'!I365:I870/Sheet1!$X$2</f>
        <v>1</v>
      </c>
      <c r="J365">
        <f>'CA analysis'!J365:J870/Sheet1!$Y$2</f>
        <v>0.93670886075949367</v>
      </c>
      <c r="K365">
        <f>'CA analysis'!K365:K870/Sheet1!$Z$2</f>
        <v>0.9181818181818181</v>
      </c>
      <c r="L365">
        <f>'CA analysis'!L365:L870/Sheet1!$AA$2</f>
        <v>0.88949357520786099</v>
      </c>
      <c r="M365">
        <f>'CA analysis'!M365:M870/Sheet1!$AB$2</f>
        <v>0.38556755333157761</v>
      </c>
      <c r="N365">
        <f>'CA analysis'!N365:N870/Sheet1!$AC$2</f>
        <v>0.33600000000000002</v>
      </c>
    </row>
    <row r="366" spans="1:14" x14ac:dyDescent="0.25">
      <c r="A366" s="5">
        <f>'CA analysis'!A366/$P$2</f>
        <v>3.904423664808488E-2</v>
      </c>
      <c r="B366" s="4">
        <f>'CA analysis'!B366:B871/Sheet1!$Q$2</f>
        <v>0</v>
      </c>
      <c r="C366">
        <f>'CA analysis'!C366:C871/Sheet1!$R$2</f>
        <v>0.65248738284066343</v>
      </c>
      <c r="D366">
        <f>'CA analysis'!D366:D871/Sheet1!$S$2</f>
        <v>1</v>
      </c>
      <c r="E366">
        <f>'CA analysis'!E366:E871/Sheet1!$T$2</f>
        <v>0.82433983926521237</v>
      </c>
      <c r="F366">
        <f>'CA analysis'!F366:F871/Sheet1!$U$2</f>
        <v>1</v>
      </c>
      <c r="G366">
        <f>'CA analysis'!G366:G871/Sheet1!$V$2</f>
        <v>0.82900000000000007</v>
      </c>
      <c r="H366">
        <f>'CA analysis'!H366:H871/Sheet1!$W$2</f>
        <v>0.15708749072317968</v>
      </c>
      <c r="I366">
        <f>'CA analysis'!I366:I871/Sheet1!$X$2</f>
        <v>1</v>
      </c>
      <c r="J366">
        <f>'CA analysis'!J366:J871/Sheet1!$Y$2</f>
        <v>0.93670886075949367</v>
      </c>
      <c r="K366">
        <f>'CA analysis'!K366:K871/Sheet1!$Z$2</f>
        <v>0.9181818181818181</v>
      </c>
      <c r="L366">
        <f>'CA analysis'!L366:L871/Sheet1!$AA$2</f>
        <v>0.89329805996472667</v>
      </c>
      <c r="M366">
        <f>'CA analysis'!M366:M871/Sheet1!$AB$2</f>
        <v>0.13932051619699765</v>
      </c>
      <c r="N366">
        <f>'CA analysis'!N366:N871/Sheet1!$AC$2</f>
        <v>0.43799999999999994</v>
      </c>
    </row>
    <row r="367" spans="1:14" x14ac:dyDescent="0.25">
      <c r="A367" s="5">
        <f>'CA analysis'!A367/$P$2</f>
        <v>5.1204819277108432E-2</v>
      </c>
      <c r="B367" s="4">
        <f>'CA analysis'!B367:B872/Sheet1!$Q$2</f>
        <v>0</v>
      </c>
      <c r="C367">
        <f>'CA analysis'!C367:C872/Sheet1!$R$2</f>
        <v>0.65248738284066343</v>
      </c>
      <c r="D367">
        <f>'CA analysis'!D367:D872/Sheet1!$S$2</f>
        <v>0</v>
      </c>
      <c r="E367">
        <f>'CA analysis'!E367:E872/Sheet1!$T$2</f>
        <v>0.82433983926521237</v>
      </c>
      <c r="F367">
        <f>'CA analysis'!F367:F872/Sheet1!$U$2</f>
        <v>0.40558086560364465</v>
      </c>
      <c r="G367">
        <f>'CA analysis'!G367:G872/Sheet1!$V$2</f>
        <v>0.879</v>
      </c>
      <c r="H367">
        <f>'CA analysis'!H367:H872/Sheet1!$W$2</f>
        <v>0.13300898820813062</v>
      </c>
      <c r="I367">
        <f>'CA analysis'!I367:I872/Sheet1!$X$2</f>
        <v>1</v>
      </c>
      <c r="J367">
        <f>'CA analysis'!J367:J872/Sheet1!$Y$2</f>
        <v>0.93670886075949367</v>
      </c>
      <c r="K367">
        <f>'CA analysis'!K367:K872/Sheet1!$Z$2</f>
        <v>0.9181818181818181</v>
      </c>
      <c r="L367">
        <f>'CA analysis'!L367:L872/Sheet1!$AA$2</f>
        <v>0.89367598891408417</v>
      </c>
      <c r="M367">
        <f>'CA analysis'!M367:M872/Sheet1!$AB$2</f>
        <v>0.18751646036344483</v>
      </c>
      <c r="N367">
        <f>'CA analysis'!N367:N872/Sheet1!$AC$2</f>
        <v>0.55000000000000004</v>
      </c>
    </row>
    <row r="368" spans="1:14" x14ac:dyDescent="0.25">
      <c r="A368" s="5">
        <f>'CA analysis'!A368/$P$2</f>
        <v>4.1550530480129473E-2</v>
      </c>
      <c r="B368" s="4">
        <f>'CA analysis'!B368:B873/Sheet1!$Q$2</f>
        <v>0</v>
      </c>
      <c r="C368">
        <f>'CA analysis'!C368:C873/Sheet1!$R$2</f>
        <v>0.65248738284066343</v>
      </c>
      <c r="D368">
        <f>'CA analysis'!D368:D873/Sheet1!$S$2</f>
        <v>0</v>
      </c>
      <c r="E368">
        <f>'CA analysis'!E368:E873/Sheet1!$T$2</f>
        <v>0.82433983926521237</v>
      </c>
      <c r="F368">
        <f>'CA analysis'!F368:F873/Sheet1!$U$2</f>
        <v>0.56526195899772214</v>
      </c>
      <c r="G368">
        <f>'CA analysis'!G368:G873/Sheet1!$V$2</f>
        <v>0.91400000000000003</v>
      </c>
      <c r="H368">
        <f>'CA analysis'!H368:H873/Sheet1!$W$2</f>
        <v>0.14447101509029436</v>
      </c>
      <c r="I368">
        <f>'CA analysis'!I368:I873/Sheet1!$X$2</f>
        <v>1</v>
      </c>
      <c r="J368">
        <f>'CA analysis'!J368:J873/Sheet1!$Y$2</f>
        <v>0.93670886075949367</v>
      </c>
      <c r="K368">
        <f>'CA analysis'!K368:K873/Sheet1!$Z$2</f>
        <v>0.9181818181818181</v>
      </c>
      <c r="L368">
        <f>'CA analysis'!L368:L873/Sheet1!$AA$2</f>
        <v>0.79624590576971532</v>
      </c>
      <c r="M368">
        <f>'CA analysis'!M368:M873/Sheet1!$AB$2</f>
        <v>0.36871214116407691</v>
      </c>
      <c r="N368">
        <f>'CA analysis'!N368:N873/Sheet1!$AC$2</f>
        <v>0.43799999999999994</v>
      </c>
    </row>
    <row r="369" spans="1:14" x14ac:dyDescent="0.25">
      <c r="A369" s="5">
        <f>'CA analysis'!A369/$P$2</f>
        <v>0.15197356590541269</v>
      </c>
      <c r="B369" s="4">
        <f>'CA analysis'!B369:B874/Sheet1!$Q$2</f>
        <v>0</v>
      </c>
      <c r="C369">
        <f>'CA analysis'!C369:C874/Sheet1!$R$2</f>
        <v>0.65248738284066343</v>
      </c>
      <c r="D369">
        <f>'CA analysis'!D369:D874/Sheet1!$S$2</f>
        <v>0</v>
      </c>
      <c r="E369">
        <f>'CA analysis'!E369:E874/Sheet1!$T$2</f>
        <v>0.72445464982778418</v>
      </c>
      <c r="F369">
        <f>'CA analysis'!F369:F874/Sheet1!$U$2</f>
        <v>0.43997722095671987</v>
      </c>
      <c r="G369">
        <f>'CA analysis'!G369:G874/Sheet1!$V$2</f>
        <v>1</v>
      </c>
      <c r="H369">
        <f>'CA analysis'!H369:H874/Sheet1!$W$2</f>
        <v>0.12459800445287374</v>
      </c>
      <c r="I369">
        <f>'CA analysis'!I369:I874/Sheet1!$X$2</f>
        <v>1</v>
      </c>
      <c r="J369">
        <f>'CA analysis'!J369:J874/Sheet1!$Y$2</f>
        <v>0.93670886075949367</v>
      </c>
      <c r="K369">
        <f>'CA analysis'!K369:K874/Sheet1!$Z$2</f>
        <v>0.9181818181818181</v>
      </c>
      <c r="L369">
        <f>'CA analysis'!L369:L874/Sheet1!$AA$2</f>
        <v>0.33111615016376922</v>
      </c>
      <c r="M369">
        <f>'CA analysis'!M369:M874/Sheet1!$AB$2</f>
        <v>0.35106663155122464</v>
      </c>
      <c r="N369">
        <f>'CA analysis'!N369:N874/Sheet1!$AC$2</f>
        <v>0.46200000000000002</v>
      </c>
    </row>
    <row r="370" spans="1:14" x14ac:dyDescent="0.25">
      <c r="A370" s="5">
        <f>'CA analysis'!A370/$P$2</f>
        <v>5.5048552418629743E-2</v>
      </c>
      <c r="B370" s="4">
        <f>'CA analysis'!B370:B875/Sheet1!$Q$2</f>
        <v>0</v>
      </c>
      <c r="C370">
        <f>'CA analysis'!C370:C875/Sheet1!$R$2</f>
        <v>0.65248738284066343</v>
      </c>
      <c r="D370">
        <f>'CA analysis'!D370:D875/Sheet1!$S$2</f>
        <v>0</v>
      </c>
      <c r="E370">
        <f>'CA analysis'!E370:E875/Sheet1!$T$2</f>
        <v>0.72445464982778418</v>
      </c>
      <c r="F370">
        <f>'CA analysis'!F370:F875/Sheet1!$U$2</f>
        <v>0.56605922551252852</v>
      </c>
      <c r="G370">
        <f>'CA analysis'!G370:G875/Sheet1!$V$2</f>
        <v>1</v>
      </c>
      <c r="H370">
        <f>'CA analysis'!H370:H875/Sheet1!$W$2</f>
        <v>0.10983755256864847</v>
      </c>
      <c r="I370">
        <f>'CA analysis'!I370:I875/Sheet1!$X$2</f>
        <v>1</v>
      </c>
      <c r="J370">
        <f>'CA analysis'!J370:J875/Sheet1!$Y$2</f>
        <v>0.93670886075949367</v>
      </c>
      <c r="K370">
        <f>'CA analysis'!K370:K875/Sheet1!$Z$2</f>
        <v>0.9181818181818181</v>
      </c>
      <c r="L370">
        <f>'CA analysis'!L370:L875/Sheet1!$AA$2</f>
        <v>0.94613252708490803</v>
      </c>
      <c r="M370">
        <f>'CA analysis'!M370:M875/Sheet1!$AB$2</f>
        <v>8.5857255728206475E-2</v>
      </c>
      <c r="N370">
        <f>'CA analysis'!N370:N875/Sheet1!$AC$2</f>
        <v>1</v>
      </c>
    </row>
    <row r="371" spans="1:14" x14ac:dyDescent="0.25">
      <c r="A371" s="5">
        <f>'CA analysis'!A371/$P$2</f>
        <v>6.3725049451537494E-2</v>
      </c>
      <c r="B371" s="4">
        <f>'CA analysis'!B371:B876/Sheet1!$Q$2</f>
        <v>0</v>
      </c>
      <c r="C371">
        <f>'CA analysis'!C371:C876/Sheet1!$R$2</f>
        <v>0.65248738284066343</v>
      </c>
      <c r="D371">
        <f>'CA analysis'!D371:D876/Sheet1!$S$2</f>
        <v>1</v>
      </c>
      <c r="E371">
        <f>'CA analysis'!E371:E876/Sheet1!$T$2</f>
        <v>0.72445464982778418</v>
      </c>
      <c r="F371">
        <f>'CA analysis'!F371:F876/Sheet1!$U$2</f>
        <v>0.76116173120728936</v>
      </c>
      <c r="G371">
        <f>'CA analysis'!G371:G876/Sheet1!$V$2</f>
        <v>0.96799999999999997</v>
      </c>
      <c r="H371">
        <f>'CA analysis'!H371:H876/Sheet1!$W$2</f>
        <v>0.1118990681949369</v>
      </c>
      <c r="I371">
        <f>'CA analysis'!I371:I876/Sheet1!$X$2</f>
        <v>1</v>
      </c>
      <c r="J371">
        <f>'CA analysis'!J371:J876/Sheet1!$Y$2</f>
        <v>0.93670886075949367</v>
      </c>
      <c r="K371">
        <f>'CA analysis'!K371:K876/Sheet1!$Z$2</f>
        <v>0.9181818181818181</v>
      </c>
      <c r="L371">
        <f>'CA analysis'!L371:L876/Sheet1!$AA$2</f>
        <v>0.94565381708238849</v>
      </c>
      <c r="M371">
        <f>'CA analysis'!M371:M876/Sheet1!$AB$2</f>
        <v>9.8235449038714784E-2</v>
      </c>
      <c r="N371">
        <f>'CA analysis'!N371:N876/Sheet1!$AC$2</f>
        <v>1</v>
      </c>
    </row>
    <row r="372" spans="1:14" x14ac:dyDescent="0.25">
      <c r="A372" s="5">
        <f>'CA analysis'!A372/$P$2</f>
        <v>7.349172810645567E-2</v>
      </c>
      <c r="B372" s="4">
        <f>'CA analysis'!B372:B877/Sheet1!$Q$2</f>
        <v>0</v>
      </c>
      <c r="C372">
        <f>'CA analysis'!C372:C877/Sheet1!$R$2</f>
        <v>0.65248738284066343</v>
      </c>
      <c r="D372">
        <f>'CA analysis'!D372:D877/Sheet1!$S$2</f>
        <v>1</v>
      </c>
      <c r="E372">
        <f>'CA analysis'!E372:E877/Sheet1!$T$2</f>
        <v>0.72445464982778418</v>
      </c>
      <c r="F372">
        <f>'CA analysis'!F372:F877/Sheet1!$U$2</f>
        <v>0.79908883826879273</v>
      </c>
      <c r="G372">
        <f>'CA analysis'!G372:G877/Sheet1!$V$2</f>
        <v>0.97499999999999998</v>
      </c>
      <c r="H372">
        <f>'CA analysis'!H372:H877/Sheet1!$W$2</f>
        <v>9.9117671311948541E-2</v>
      </c>
      <c r="I372">
        <f>'CA analysis'!I372:I877/Sheet1!$X$2</f>
        <v>1</v>
      </c>
      <c r="J372">
        <f>'CA analysis'!J372:J877/Sheet1!$Y$2</f>
        <v>0.93670886075949367</v>
      </c>
      <c r="K372">
        <f>'CA analysis'!K372:K877/Sheet1!$Z$2</f>
        <v>0.9181818181818181</v>
      </c>
      <c r="L372">
        <f>'CA analysis'!L372:L877/Sheet1!$AA$2</f>
        <v>0.98778029730410688</v>
      </c>
      <c r="M372">
        <f>'CA analysis'!M372:M877/Sheet1!$AB$2</f>
        <v>7.795628127469055E-2</v>
      </c>
      <c r="N372">
        <f>'CA analysis'!N372:N877/Sheet1!$AC$2</f>
        <v>1</v>
      </c>
    </row>
    <row r="373" spans="1:14" x14ac:dyDescent="0.25">
      <c r="A373" s="5">
        <f>'CA analysis'!A373/$P$2</f>
        <v>0.1037583168494875</v>
      </c>
      <c r="B373" s="4">
        <f>'CA analysis'!B373:B878/Sheet1!$Q$2</f>
        <v>0</v>
      </c>
      <c r="C373">
        <f>'CA analysis'!C373:C878/Sheet1!$R$2</f>
        <v>0.65248738284066343</v>
      </c>
      <c r="D373">
        <f>'CA analysis'!D373:D878/Sheet1!$S$2</f>
        <v>0</v>
      </c>
      <c r="E373">
        <f>'CA analysis'!E373:E878/Sheet1!$T$2</f>
        <v>0.72445464982778418</v>
      </c>
      <c r="F373">
        <f>'CA analysis'!F373:F878/Sheet1!$U$2</f>
        <v>0.7079726651480639</v>
      </c>
      <c r="G373">
        <f>'CA analysis'!G373:G878/Sheet1!$V$2</f>
        <v>1</v>
      </c>
      <c r="H373">
        <f>'CA analysis'!H373:H878/Sheet1!$W$2</f>
        <v>9.6396470685247787E-2</v>
      </c>
      <c r="I373">
        <f>'CA analysis'!I373:I878/Sheet1!$X$2</f>
        <v>1</v>
      </c>
      <c r="J373">
        <f>'CA analysis'!J373:J878/Sheet1!$Y$2</f>
        <v>0.93670886075949367</v>
      </c>
      <c r="K373">
        <f>'CA analysis'!K373:K878/Sheet1!$Z$2</f>
        <v>0.9181818181818181</v>
      </c>
      <c r="L373">
        <f>'CA analysis'!L373:L878/Sheet1!$AA$2</f>
        <v>0.92252456538170824</v>
      </c>
      <c r="M373">
        <f>'CA analysis'!M373:M878/Sheet1!$AB$2</f>
        <v>0.25098762180668949</v>
      </c>
      <c r="N373">
        <f>'CA analysis'!N373:N878/Sheet1!$AC$2</f>
        <v>1</v>
      </c>
    </row>
    <row r="374" spans="1:14" x14ac:dyDescent="0.25">
      <c r="A374" s="5">
        <f>'CA analysis'!A374/$P$2</f>
        <v>9.2912695558352812E-2</v>
      </c>
      <c r="B374" s="4">
        <f>'CA analysis'!B374:B879/Sheet1!$Q$2</f>
        <v>0</v>
      </c>
      <c r="C374">
        <f>'CA analysis'!C374:C879/Sheet1!$R$2</f>
        <v>0.65248738284066343</v>
      </c>
      <c r="D374">
        <f>'CA analysis'!D374:D879/Sheet1!$S$2</f>
        <v>1</v>
      </c>
      <c r="E374">
        <f>'CA analysis'!E374:E879/Sheet1!$T$2</f>
        <v>0.76693455797933419</v>
      </c>
      <c r="F374">
        <f>'CA analysis'!F374:F879/Sheet1!$U$2</f>
        <v>0.6691343963553531</v>
      </c>
      <c r="G374">
        <f>'CA analysis'!G374:G879/Sheet1!$V$2</f>
        <v>0.89599999999999991</v>
      </c>
      <c r="H374">
        <f>'CA analysis'!H374:H879/Sheet1!$W$2</f>
        <v>9.3180506308237807E-2</v>
      </c>
      <c r="I374">
        <f>'CA analysis'!I374:I879/Sheet1!$X$2</f>
        <v>1</v>
      </c>
      <c r="J374">
        <f>'CA analysis'!J374:J879/Sheet1!$Y$2</f>
        <v>0.93670886075949367</v>
      </c>
      <c r="K374">
        <f>'CA analysis'!K374:K879/Sheet1!$Z$2</f>
        <v>0.9181818181818181</v>
      </c>
      <c r="L374">
        <f>'CA analysis'!L374:L879/Sheet1!$AA$2</f>
        <v>0.87649281934996226</v>
      </c>
      <c r="M374">
        <f>'CA analysis'!M374:M879/Sheet1!$AB$2</f>
        <v>0.23386884382407166</v>
      </c>
      <c r="N374">
        <f>'CA analysis'!N374:N879/Sheet1!$AC$2</f>
        <v>1</v>
      </c>
    </row>
    <row r="375" spans="1:14" x14ac:dyDescent="0.25">
      <c r="A375" s="5">
        <f>'CA analysis'!A375/$P$2</f>
        <v>0.1248426541988851</v>
      </c>
      <c r="B375" s="4">
        <f>'CA analysis'!B375:B880/Sheet1!$Q$2</f>
        <v>0</v>
      </c>
      <c r="C375">
        <f>'CA analysis'!C375:C880/Sheet1!$R$2</f>
        <v>0.65248738284066343</v>
      </c>
      <c r="D375">
        <f>'CA analysis'!D375:D880/Sheet1!$S$2</f>
        <v>0</v>
      </c>
      <c r="E375">
        <f>'CA analysis'!E375:E880/Sheet1!$T$2</f>
        <v>0.76693455797933419</v>
      </c>
      <c r="F375">
        <f>'CA analysis'!F375:F880/Sheet1!$U$2</f>
        <v>0.55876993166287015</v>
      </c>
      <c r="G375">
        <f>'CA analysis'!G375:G880/Sheet1!$V$2</f>
        <v>1</v>
      </c>
      <c r="H375">
        <f>'CA analysis'!H375:H880/Sheet1!$W$2</f>
        <v>9.6808773810505469E-2</v>
      </c>
      <c r="I375">
        <f>'CA analysis'!I375:I880/Sheet1!$X$2</f>
        <v>1</v>
      </c>
      <c r="J375">
        <f>'CA analysis'!J375:J880/Sheet1!$Y$2</f>
        <v>0.93670886075949367</v>
      </c>
      <c r="K375">
        <f>'CA analysis'!K375:K880/Sheet1!$Z$2</f>
        <v>0.9181818181818181</v>
      </c>
      <c r="L375">
        <f>'CA analysis'!L375:L880/Sheet1!$AA$2</f>
        <v>1</v>
      </c>
      <c r="M375">
        <f>'CA analysis'!M375:M880/Sheet1!$AB$2</f>
        <v>0.91572293916249681</v>
      </c>
      <c r="N375">
        <f>'CA analysis'!N375:N880/Sheet1!$AC$2</f>
        <v>0.27600000000000002</v>
      </c>
    </row>
    <row r="376" spans="1:14" x14ac:dyDescent="0.25">
      <c r="A376" s="5">
        <f>'CA analysis'!A376/$P$2</f>
        <v>0.20789875921596837</v>
      </c>
      <c r="B376" s="4">
        <f>'CA analysis'!B376:B881/Sheet1!$Q$2</f>
        <v>0</v>
      </c>
      <c r="C376">
        <f>'CA analysis'!C376:C881/Sheet1!$R$2</f>
        <v>0.65248738284066343</v>
      </c>
      <c r="D376">
        <f>'CA analysis'!D376:D881/Sheet1!$S$2</f>
        <v>0</v>
      </c>
      <c r="E376">
        <f>'CA analysis'!E376:E881/Sheet1!$T$2</f>
        <v>0.76693455797933419</v>
      </c>
      <c r="F376">
        <f>'CA analysis'!F376:F881/Sheet1!$U$2</f>
        <v>0.47129840546697038</v>
      </c>
      <c r="G376">
        <f>'CA analysis'!G376:G881/Sheet1!$V$2</f>
        <v>1</v>
      </c>
      <c r="H376">
        <f>'CA analysis'!H376:H881/Sheet1!$W$2</f>
        <v>9.3757730683598578E-2</v>
      </c>
      <c r="I376">
        <f>'CA analysis'!I376:I881/Sheet1!$X$2</f>
        <v>1</v>
      </c>
      <c r="J376">
        <f>'CA analysis'!J376:J881/Sheet1!$Y$2</f>
        <v>0.93670886075949367</v>
      </c>
      <c r="K376">
        <f>'CA analysis'!K376:K881/Sheet1!$Z$2</f>
        <v>0.9181818181818181</v>
      </c>
      <c r="L376">
        <f>'CA analysis'!L376:L881/Sheet1!$AA$2</f>
        <v>1</v>
      </c>
      <c r="M376">
        <f>'CA analysis'!M376:M881/Sheet1!$AB$2</f>
        <v>1</v>
      </c>
      <c r="N376">
        <f>'CA analysis'!N376:N881/Sheet1!$AC$2</f>
        <v>0.27600000000000002</v>
      </c>
    </row>
    <row r="377" spans="1:14" x14ac:dyDescent="0.25">
      <c r="A377" s="5">
        <f>'CA analysis'!A377/$P$2</f>
        <v>0.22038527243301567</v>
      </c>
      <c r="B377" s="4">
        <f>'CA analysis'!B377:B882/Sheet1!$Q$2</f>
        <v>0</v>
      </c>
      <c r="C377">
        <f>'CA analysis'!C377:C882/Sheet1!$R$2</f>
        <v>0.65248738284066343</v>
      </c>
      <c r="D377">
        <f>'CA analysis'!D377:D882/Sheet1!$S$2</f>
        <v>0</v>
      </c>
      <c r="E377">
        <f>'CA analysis'!E377:E882/Sheet1!$T$2</f>
        <v>0.77037887485648682</v>
      </c>
      <c r="F377">
        <f>'CA analysis'!F377:F882/Sheet1!$U$2</f>
        <v>0.83291571753986338</v>
      </c>
      <c r="G377">
        <f>'CA analysis'!G377:G882/Sheet1!$V$2</f>
        <v>0.97900000000000009</v>
      </c>
      <c r="H377">
        <f>'CA analysis'!H377:H882/Sheet1!$W$2</f>
        <v>0.10851818256782386</v>
      </c>
      <c r="I377">
        <f>'CA analysis'!I377:I882/Sheet1!$X$2</f>
        <v>1</v>
      </c>
      <c r="J377">
        <f>'CA analysis'!J377:J882/Sheet1!$Y$2</f>
        <v>0.93670886075949367</v>
      </c>
      <c r="K377">
        <f>'CA analysis'!K377:K882/Sheet1!$Z$2</f>
        <v>0.9181818181818181</v>
      </c>
      <c r="L377">
        <f>'CA analysis'!L377:L882/Sheet1!$AA$2</f>
        <v>1</v>
      </c>
      <c r="M377">
        <f>'CA analysis'!M377:M882/Sheet1!$AB$2</f>
        <v>0.3539636555175138</v>
      </c>
      <c r="N377">
        <f>'CA analysis'!N377:N882/Sheet1!$AC$2</f>
        <v>0.3</v>
      </c>
    </row>
    <row r="378" spans="1:14" x14ac:dyDescent="0.25">
      <c r="A378" s="5">
        <f>'CA analysis'!A378/$P$2</f>
        <v>0.17182161481747887</v>
      </c>
      <c r="B378" s="4">
        <f>'CA analysis'!B378:B883/Sheet1!$Q$2</f>
        <v>0</v>
      </c>
      <c r="C378">
        <f>'CA analysis'!C378:C883/Sheet1!$R$2</f>
        <v>0.65248738284066343</v>
      </c>
      <c r="D378">
        <f>'CA analysis'!D378:D883/Sheet1!$S$2</f>
        <v>0</v>
      </c>
      <c r="E378">
        <f>'CA analysis'!E378:E883/Sheet1!$T$2</f>
        <v>0.77037887485648682</v>
      </c>
      <c r="F378">
        <f>'CA analysis'!F378:F883/Sheet1!$U$2</f>
        <v>0.75728929384965837</v>
      </c>
      <c r="G378">
        <f>'CA analysis'!G378:G883/Sheet1!$V$2</f>
        <v>0.93299999999999994</v>
      </c>
      <c r="H378">
        <f>'CA analysis'!H378:H883/Sheet1!$W$2</f>
        <v>0.11090954069431845</v>
      </c>
      <c r="I378">
        <f>'CA analysis'!I378:I883/Sheet1!$X$2</f>
        <v>1</v>
      </c>
      <c r="J378">
        <f>'CA analysis'!J378:J883/Sheet1!$Y$2</f>
        <v>0.93670886075949367</v>
      </c>
      <c r="K378">
        <f>'CA analysis'!K378:K883/Sheet1!$Z$2</f>
        <v>0.9181818181818181</v>
      </c>
      <c r="L378">
        <f>'CA analysis'!L378:L883/Sheet1!$AA$2</f>
        <v>0.91463844797178129</v>
      </c>
      <c r="M378">
        <f>'CA analysis'!M378:M883/Sheet1!$AB$2</f>
        <v>0.61206215433236766</v>
      </c>
      <c r="N378">
        <f>'CA analysis'!N378:N883/Sheet1!$AC$2</f>
        <v>0.27800000000000002</v>
      </c>
    </row>
    <row r="379" spans="1:14" x14ac:dyDescent="0.25">
      <c r="A379" s="5">
        <f>'CA analysis'!A379/$P$2</f>
        <v>0.11040055745369538</v>
      </c>
      <c r="B379" s="4">
        <f>'CA analysis'!B379:B884/Sheet1!$Q$2</f>
        <v>0</v>
      </c>
      <c r="C379">
        <f>'CA analysis'!C379:C884/Sheet1!$R$2</f>
        <v>0.65248738284066343</v>
      </c>
      <c r="D379">
        <f>'CA analysis'!D379:D884/Sheet1!$S$2</f>
        <v>0</v>
      </c>
      <c r="E379">
        <f>'CA analysis'!E379:E884/Sheet1!$T$2</f>
        <v>0.77037887485648682</v>
      </c>
      <c r="F379">
        <f>'CA analysis'!F379:F884/Sheet1!$U$2</f>
        <v>0.77380410022779045</v>
      </c>
      <c r="G379">
        <f>'CA analysis'!G379:G884/Sheet1!$V$2</f>
        <v>0.98799999999999999</v>
      </c>
      <c r="H379">
        <f>'CA analysis'!H379:H884/Sheet1!$W$2</f>
        <v>0.11198152881998846</v>
      </c>
      <c r="I379">
        <f>'CA analysis'!I379:I884/Sheet1!$X$2</f>
        <v>1</v>
      </c>
      <c r="J379">
        <f>'CA analysis'!J379:J884/Sheet1!$Y$2</f>
        <v>0.93670886075949367</v>
      </c>
      <c r="K379">
        <f>'CA analysis'!K379:K884/Sheet1!$Z$2</f>
        <v>0.9181818181818181</v>
      </c>
      <c r="L379">
        <f>'CA analysis'!L379:L884/Sheet1!$AA$2</f>
        <v>1</v>
      </c>
      <c r="M379">
        <f>'CA analysis'!M379:M884/Sheet1!$AB$2</f>
        <v>0.55938899130892805</v>
      </c>
      <c r="N379">
        <f>'CA analysis'!N379:N884/Sheet1!$AC$2</f>
        <v>0.26600000000000001</v>
      </c>
    </row>
    <row r="380" spans="1:14" x14ac:dyDescent="0.25">
      <c r="A380" s="5">
        <f>'CA analysis'!A380/$P$2</f>
        <v>0.26577953605466642</v>
      </c>
      <c r="B380" s="4">
        <f>'CA analysis'!B380:B885/Sheet1!$Q$2</f>
        <v>0</v>
      </c>
      <c r="C380">
        <f>'CA analysis'!C380:C885/Sheet1!$R$2</f>
        <v>0.65248738284066343</v>
      </c>
      <c r="D380">
        <f>'CA analysis'!D380:D885/Sheet1!$S$2</f>
        <v>0</v>
      </c>
      <c r="E380">
        <f>'CA analysis'!E380:E885/Sheet1!$T$2</f>
        <v>0.77037887485648682</v>
      </c>
      <c r="F380">
        <f>'CA analysis'!F380:F885/Sheet1!$U$2</f>
        <v>0.72665148063781326</v>
      </c>
      <c r="G380">
        <f>'CA analysis'!G380:G885/Sheet1!$V$2</f>
        <v>0.96200000000000008</v>
      </c>
      <c r="H380">
        <f>'CA analysis'!H380:H885/Sheet1!$W$2</f>
        <v>0.11429042632143151</v>
      </c>
      <c r="I380">
        <f>'CA analysis'!I380:I885/Sheet1!$X$2</f>
        <v>1</v>
      </c>
      <c r="J380">
        <f>'CA analysis'!J380:J885/Sheet1!$Y$2</f>
        <v>0.93670886075949367</v>
      </c>
      <c r="K380">
        <f>'CA analysis'!K380:K885/Sheet1!$Z$2</f>
        <v>0.9181818181818181</v>
      </c>
      <c r="L380">
        <f>'CA analysis'!L380:L885/Sheet1!$AA$2</f>
        <v>1</v>
      </c>
      <c r="M380">
        <f>'CA analysis'!M380:M885/Sheet1!$AB$2</f>
        <v>0.62391361601264161</v>
      </c>
      <c r="N380">
        <f>'CA analysis'!N380:N885/Sheet1!$AC$2</f>
        <v>0.26200000000000001</v>
      </c>
    </row>
    <row r="381" spans="1:14" x14ac:dyDescent="0.25">
      <c r="A381" s="5">
        <f>'CA analysis'!A381/$P$2</f>
        <v>0.2008069591800036</v>
      </c>
      <c r="B381" s="4">
        <f>'CA analysis'!B381:B886/Sheet1!$Q$2</f>
        <v>0</v>
      </c>
      <c r="C381">
        <f>'CA analysis'!C381:C886/Sheet1!$R$2</f>
        <v>0.65248738284066343</v>
      </c>
      <c r="D381">
        <f>'CA analysis'!D381:D886/Sheet1!$S$2</f>
        <v>0</v>
      </c>
      <c r="E381">
        <f>'CA analysis'!E381:E886/Sheet1!$T$2</f>
        <v>0.77037887485648682</v>
      </c>
      <c r="F381">
        <f>'CA analysis'!F381:F886/Sheet1!$U$2</f>
        <v>0.70876993166287017</v>
      </c>
      <c r="G381">
        <f>'CA analysis'!G381:G886/Sheet1!$V$2</f>
        <v>1</v>
      </c>
      <c r="H381">
        <f>'CA analysis'!H381:H886/Sheet1!$W$2</f>
        <v>0.11429042632143151</v>
      </c>
      <c r="I381">
        <f>'CA analysis'!I381:I886/Sheet1!$X$2</f>
        <v>1</v>
      </c>
      <c r="J381">
        <f>'CA analysis'!J381:J886/Sheet1!$Y$2</f>
        <v>0.93670886075949367</v>
      </c>
      <c r="K381">
        <f>'CA analysis'!K381:K886/Sheet1!$Z$2</f>
        <v>0.9181818181818181</v>
      </c>
      <c r="L381">
        <f>'CA analysis'!L381:L886/Sheet1!$AA$2</f>
        <v>0.99203829680020161</v>
      </c>
      <c r="M381">
        <f>'CA analysis'!M381:M886/Sheet1!$AB$2</f>
        <v>0.5736107453252568</v>
      </c>
      <c r="N381">
        <f>'CA analysis'!N381:N886/Sheet1!$AC$2</f>
        <v>0.20399999999999999</v>
      </c>
    </row>
    <row r="382" spans="1:14" x14ac:dyDescent="0.25">
      <c r="A382" s="5">
        <f>'CA analysis'!A382/$P$2</f>
        <v>1</v>
      </c>
      <c r="B382" s="4">
        <f>'CA analysis'!B382:B887/Sheet1!$Q$2</f>
        <v>0</v>
      </c>
      <c r="C382">
        <f>'CA analysis'!C382:C887/Sheet1!$R$2</f>
        <v>0.65248738284066343</v>
      </c>
      <c r="D382">
        <f>'CA analysis'!D382:D887/Sheet1!$S$2</f>
        <v>0</v>
      </c>
      <c r="E382">
        <f>'CA analysis'!E382:E887/Sheet1!$T$2</f>
        <v>0.77037887485648682</v>
      </c>
      <c r="F382">
        <f>'CA analysis'!F382:F887/Sheet1!$U$2</f>
        <v>0.79362186788154898</v>
      </c>
      <c r="G382">
        <f>'CA analysis'!G382:G887/Sheet1!$V$2</f>
        <v>0.91900000000000004</v>
      </c>
      <c r="H382">
        <f>'CA analysis'!H382:H887/Sheet1!$W$2</f>
        <v>0.11676424507297764</v>
      </c>
      <c r="I382">
        <f>'CA analysis'!I382:I887/Sheet1!$X$2</f>
        <v>1</v>
      </c>
      <c r="J382">
        <f>'CA analysis'!J382:J887/Sheet1!$Y$2</f>
        <v>0.93670886075949367</v>
      </c>
      <c r="K382">
        <f>'CA analysis'!K382:K887/Sheet1!$Z$2</f>
        <v>0.9181818181818181</v>
      </c>
      <c r="L382">
        <f>'CA analysis'!L382:L887/Sheet1!$AA$2</f>
        <v>1</v>
      </c>
      <c r="M382">
        <f>'CA analysis'!M382:M887/Sheet1!$AB$2</f>
        <v>0.45325256781669743</v>
      </c>
      <c r="N382">
        <f>'CA analysis'!N382:N887/Sheet1!$AC$2</f>
        <v>0.20800000000000002</v>
      </c>
    </row>
    <row r="383" spans="1:14" x14ac:dyDescent="0.25">
      <c r="A383" s="5">
        <f>'CA analysis'!A383/$P$2</f>
        <v>0.17840766049271714</v>
      </c>
      <c r="B383" s="4">
        <f>'CA analysis'!B383:B888/Sheet1!$Q$2</f>
        <v>0</v>
      </c>
      <c r="C383">
        <f>'CA analysis'!C383:C888/Sheet1!$R$2</f>
        <v>0.65248738284066343</v>
      </c>
      <c r="D383">
        <f>'CA analysis'!D383:D888/Sheet1!$S$2</f>
        <v>0</v>
      </c>
      <c r="E383">
        <f>'CA analysis'!E383:E888/Sheet1!$T$2</f>
        <v>0.77037887485648682</v>
      </c>
      <c r="F383">
        <f>'CA analysis'!F383:F888/Sheet1!$U$2</f>
        <v>0.74544419134396356</v>
      </c>
      <c r="G383">
        <f>'CA analysis'!G383:G888/Sheet1!$V$2</f>
        <v>0.99099999999999999</v>
      </c>
      <c r="H383">
        <f>'CA analysis'!H383:H888/Sheet1!$W$2</f>
        <v>0.12525768945328605</v>
      </c>
      <c r="I383">
        <f>'CA analysis'!I383:I888/Sheet1!$X$2</f>
        <v>1</v>
      </c>
      <c r="J383">
        <f>'CA analysis'!J383:J888/Sheet1!$Y$2</f>
        <v>0.93670886075949367</v>
      </c>
      <c r="K383">
        <f>'CA analysis'!K383:K888/Sheet1!$Z$2</f>
        <v>0.9181818181818181</v>
      </c>
      <c r="L383">
        <f>'CA analysis'!L383:L888/Sheet1!$AA$2</f>
        <v>1</v>
      </c>
      <c r="M383">
        <f>'CA analysis'!M383:M888/Sheet1!$AB$2</f>
        <v>0.55517513826705289</v>
      </c>
      <c r="N383">
        <f>'CA analysis'!N383:N888/Sheet1!$AC$2</f>
        <v>0.218</v>
      </c>
    </row>
    <row r="384" spans="1:14" x14ac:dyDescent="0.25">
      <c r="A384" s="5">
        <f>'CA analysis'!A384/$P$2</f>
        <v>0.10325256248876101</v>
      </c>
      <c r="B384" s="4">
        <f>'CA analysis'!B384:B889/Sheet1!$Q$2</f>
        <v>0</v>
      </c>
      <c r="C384">
        <f>'CA analysis'!C384:C889/Sheet1!$R$2</f>
        <v>0.65248738284066343</v>
      </c>
      <c r="D384">
        <f>'CA analysis'!D384:D889/Sheet1!$S$2</f>
        <v>0</v>
      </c>
      <c r="E384">
        <f>'CA analysis'!E384:E889/Sheet1!$T$2</f>
        <v>0.80367393800229614</v>
      </c>
      <c r="F384">
        <f>'CA analysis'!F384:F889/Sheet1!$U$2</f>
        <v>0.63052391799544416</v>
      </c>
      <c r="G384">
        <f>'CA analysis'!G384:G889/Sheet1!$V$2</f>
        <v>1</v>
      </c>
      <c r="H384">
        <f>'CA analysis'!H384:H889/Sheet1!$W$2</f>
        <v>0.13028778758142986</v>
      </c>
      <c r="I384">
        <f>'CA analysis'!I384:I889/Sheet1!$X$2</f>
        <v>1</v>
      </c>
      <c r="J384">
        <f>'CA analysis'!J384:J889/Sheet1!$Y$2</f>
        <v>0.93670886075949367</v>
      </c>
      <c r="K384">
        <f>'CA analysis'!K384:K889/Sheet1!$Z$2</f>
        <v>0.9181818181818181</v>
      </c>
      <c r="L384">
        <f>'CA analysis'!L384:L889/Sheet1!$AA$2</f>
        <v>1</v>
      </c>
      <c r="M384">
        <f>'CA analysis'!M384:M889/Sheet1!$AB$2</f>
        <v>0.62154332367658682</v>
      </c>
      <c r="N384">
        <f>'CA analysis'!N384:N889/Sheet1!$AC$2</f>
        <v>0.22600000000000001</v>
      </c>
    </row>
    <row r="385" spans="1:14" x14ac:dyDescent="0.25">
      <c r="A385" s="5">
        <f>'CA analysis'!A385/$P$2</f>
        <v>8.9821974465024282E-2</v>
      </c>
      <c r="B385" s="4">
        <f>'CA analysis'!B385:B890/Sheet1!$Q$2</f>
        <v>0</v>
      </c>
      <c r="C385">
        <f>'CA analysis'!C385:C890/Sheet1!$R$2</f>
        <v>0.65248738284066343</v>
      </c>
      <c r="D385">
        <f>'CA analysis'!D385:D890/Sheet1!$S$2</f>
        <v>0</v>
      </c>
      <c r="E385">
        <f>'CA analysis'!E385:E890/Sheet1!$T$2</f>
        <v>0.80367393800229614</v>
      </c>
      <c r="F385">
        <f>'CA analysis'!F385:F890/Sheet1!$U$2</f>
        <v>0.62870159453302965</v>
      </c>
      <c r="G385">
        <f>'CA analysis'!G385:G890/Sheet1!$V$2</f>
        <v>1</v>
      </c>
      <c r="H385">
        <f>'CA analysis'!H385:H890/Sheet1!$W$2</f>
        <v>0.12641213820400757</v>
      </c>
      <c r="I385">
        <f>'CA analysis'!I385:I890/Sheet1!$X$2</f>
        <v>1</v>
      </c>
      <c r="J385">
        <f>'CA analysis'!J385:J890/Sheet1!$Y$2</f>
        <v>0.93670886075949367</v>
      </c>
      <c r="K385">
        <f>'CA analysis'!K385:K890/Sheet1!$Z$2</f>
        <v>0.9181818181818181</v>
      </c>
      <c r="L385">
        <f>'CA analysis'!L385:L890/Sheet1!$AA$2</f>
        <v>1</v>
      </c>
      <c r="M385">
        <f>'CA analysis'!M385:M890/Sheet1!$AB$2</f>
        <v>0.64682644192783778</v>
      </c>
      <c r="N385">
        <f>'CA analysis'!N385:N890/Sheet1!$AC$2</f>
        <v>0.24600000000000002</v>
      </c>
    </row>
    <row r="386" spans="1:14" x14ac:dyDescent="0.25">
      <c r="A386" s="5">
        <f>'CA analysis'!A386/$P$2</f>
        <v>0.22573502967092252</v>
      </c>
      <c r="B386" s="4">
        <f>'CA analysis'!B386:B891/Sheet1!$Q$2</f>
        <v>0</v>
      </c>
      <c r="C386">
        <f>'CA analysis'!C386:C891/Sheet1!$R$2</f>
        <v>0.65248738284066343</v>
      </c>
      <c r="D386">
        <f>'CA analysis'!D386:D891/Sheet1!$S$2</f>
        <v>0</v>
      </c>
      <c r="E386">
        <f>'CA analysis'!E386:E891/Sheet1!$T$2</f>
        <v>0.80367393800229614</v>
      </c>
      <c r="F386">
        <f>'CA analysis'!F386:F891/Sheet1!$U$2</f>
        <v>0.49749430523918003</v>
      </c>
      <c r="G386">
        <f>'CA analysis'!G386:G891/Sheet1!$V$2</f>
        <v>0.91200000000000003</v>
      </c>
      <c r="H386">
        <f>'CA analysis'!H386:H891/Sheet1!$W$2</f>
        <v>0.11866083944916302</v>
      </c>
      <c r="I386">
        <f>'CA analysis'!I386:I891/Sheet1!$X$2</f>
        <v>1</v>
      </c>
      <c r="J386">
        <f>'CA analysis'!J386:J891/Sheet1!$Y$2</f>
        <v>0.93670886075949367</v>
      </c>
      <c r="K386">
        <f>'CA analysis'!K386:K891/Sheet1!$Z$2</f>
        <v>0.9181818181818181</v>
      </c>
      <c r="L386">
        <f>'CA analysis'!L386:L891/Sheet1!$AA$2</f>
        <v>0.72015621063240109</v>
      </c>
      <c r="M386">
        <f>'CA analysis'!M386:M891/Sheet1!$AB$2</f>
        <v>0.80668949170397686</v>
      </c>
      <c r="N386">
        <f>'CA analysis'!N386:N891/Sheet1!$AC$2</f>
        <v>0.17600000000000002</v>
      </c>
    </row>
    <row r="387" spans="1:14" x14ac:dyDescent="0.25">
      <c r="A387" s="5">
        <f>'CA analysis'!A387/$P$2</f>
        <v>0.18894982916741596</v>
      </c>
      <c r="B387" s="4">
        <f>'CA analysis'!B387:B892/Sheet1!$Q$2</f>
        <v>0</v>
      </c>
      <c r="C387">
        <f>'CA analysis'!C387:C892/Sheet1!$R$2</f>
        <v>0.65248738284066343</v>
      </c>
      <c r="D387">
        <f>'CA analysis'!D387:D892/Sheet1!$S$2</f>
        <v>0</v>
      </c>
      <c r="E387">
        <f>'CA analysis'!E387:E892/Sheet1!$T$2</f>
        <v>0.80367393800229614</v>
      </c>
      <c r="F387">
        <f>'CA analysis'!F387:F892/Sheet1!$U$2</f>
        <v>0.60102505694760822</v>
      </c>
      <c r="G387">
        <f>'CA analysis'!G387:G892/Sheet1!$V$2</f>
        <v>0.98099999999999998</v>
      </c>
      <c r="H387">
        <f>'CA analysis'!H387:H892/Sheet1!$W$2</f>
        <v>0.11758885132349302</v>
      </c>
      <c r="I387">
        <f>'CA analysis'!I387:I892/Sheet1!$X$2</f>
        <v>1</v>
      </c>
      <c r="J387">
        <f>'CA analysis'!J387:J892/Sheet1!$Y$2</f>
        <v>0.93670886075949367</v>
      </c>
      <c r="K387">
        <f>'CA analysis'!K387:K892/Sheet1!$Z$2</f>
        <v>0.9181818181818181</v>
      </c>
      <c r="L387">
        <f>'CA analysis'!L387:L892/Sheet1!$AA$2</f>
        <v>1</v>
      </c>
      <c r="M387">
        <f>'CA analysis'!M387:M892/Sheet1!$AB$2</f>
        <v>0.81143007637608633</v>
      </c>
      <c r="N387">
        <f>'CA analysis'!N387:N892/Sheet1!$AC$2</f>
        <v>0.14400000000000002</v>
      </c>
    </row>
    <row r="388" spans="1:14" x14ac:dyDescent="0.25">
      <c r="A388" s="5">
        <f>'CA analysis'!A388/$P$2</f>
        <v>0.27416381945693219</v>
      </c>
      <c r="B388" s="4">
        <f>'CA analysis'!B388:B893/Sheet1!$Q$2</f>
        <v>0</v>
      </c>
      <c r="C388">
        <f>'CA analysis'!C388:C893/Sheet1!$R$2</f>
        <v>0.65248738284066343</v>
      </c>
      <c r="D388">
        <f>'CA analysis'!D388:D893/Sheet1!$S$2</f>
        <v>0</v>
      </c>
      <c r="E388">
        <f>'CA analysis'!E388:E893/Sheet1!$T$2</f>
        <v>0.80367393800229614</v>
      </c>
      <c r="F388">
        <f>'CA analysis'!F388:F893/Sheet1!$U$2</f>
        <v>0.52984054669703873</v>
      </c>
      <c r="G388">
        <f>'CA analysis'!G388:G893/Sheet1!$V$2</f>
        <v>1</v>
      </c>
      <c r="H388">
        <f>'CA analysis'!H388:H893/Sheet1!$W$2</f>
        <v>0.12096973695060609</v>
      </c>
      <c r="I388">
        <f>'CA analysis'!I388:I893/Sheet1!$X$2</f>
        <v>1</v>
      </c>
      <c r="J388">
        <f>'CA analysis'!J388:J893/Sheet1!$Y$2</f>
        <v>0.93670886075949367</v>
      </c>
      <c r="K388">
        <f>'CA analysis'!K388:K893/Sheet1!$Z$2</f>
        <v>0.9181818181818181</v>
      </c>
      <c r="L388">
        <f>'CA analysis'!L388:L893/Sheet1!$AA$2</f>
        <v>1</v>
      </c>
      <c r="M388">
        <f>'CA analysis'!M388:M893/Sheet1!$AB$2</f>
        <v>0.74479852515143541</v>
      </c>
      <c r="N388">
        <f>'CA analysis'!N388:N893/Sheet1!$AC$2</f>
        <v>0.21</v>
      </c>
    </row>
    <row r="389" spans="1:14" x14ac:dyDescent="0.25">
      <c r="A389" s="5">
        <f>'CA analysis'!A389/$P$2</f>
        <v>0.25396736198525449</v>
      </c>
      <c r="B389" s="4">
        <f>'CA analysis'!B389:B894/Sheet1!$Q$2</f>
        <v>0</v>
      </c>
      <c r="C389">
        <f>'CA analysis'!C389:C894/Sheet1!$R$2</f>
        <v>0.65248738284066343</v>
      </c>
      <c r="D389">
        <f>'CA analysis'!D389:D894/Sheet1!$S$2</f>
        <v>0</v>
      </c>
      <c r="E389">
        <f>'CA analysis'!E389:E894/Sheet1!$T$2</f>
        <v>0.80367393800229614</v>
      </c>
      <c r="F389">
        <f>'CA analysis'!F389:F894/Sheet1!$U$2</f>
        <v>0.56947608200455579</v>
      </c>
      <c r="G389">
        <f>'CA analysis'!G389:G894/Sheet1!$V$2</f>
        <v>0.89500000000000002</v>
      </c>
      <c r="H389">
        <f>'CA analysis'!H389:H894/Sheet1!$W$2</f>
        <v>0.12517522882823451</v>
      </c>
      <c r="I389">
        <f>'CA analysis'!I389:I894/Sheet1!$X$2</f>
        <v>1</v>
      </c>
      <c r="J389">
        <f>'CA analysis'!J389:J894/Sheet1!$Y$2</f>
        <v>0.93670886075949367</v>
      </c>
      <c r="K389">
        <f>'CA analysis'!K389:K894/Sheet1!$Z$2</f>
        <v>0.9181818181818181</v>
      </c>
      <c r="L389">
        <f>'CA analysis'!L389:L894/Sheet1!$AA$2</f>
        <v>1</v>
      </c>
      <c r="M389">
        <f>'CA analysis'!M389:M894/Sheet1!$AB$2</f>
        <v>0.84250724255991571</v>
      </c>
      <c r="N389">
        <f>'CA analysis'!N389:N894/Sheet1!$AC$2</f>
        <v>0.14800000000000002</v>
      </c>
    </row>
    <row r="390" spans="1:14" x14ac:dyDescent="0.25">
      <c r="A390" s="5">
        <f>'CA analysis'!A390/$P$2</f>
        <v>0.16109962237007733</v>
      </c>
      <c r="B390" s="4">
        <f>'CA analysis'!B390:B895/Sheet1!$Q$2</f>
        <v>0</v>
      </c>
      <c r="C390">
        <f>'CA analysis'!C390:C895/Sheet1!$R$2</f>
        <v>0.65248738284066343</v>
      </c>
      <c r="D390">
        <f>'CA analysis'!D390:D895/Sheet1!$S$2</f>
        <v>0</v>
      </c>
      <c r="E390">
        <f>'CA analysis'!E390:E895/Sheet1!$T$2</f>
        <v>0.80367393800229614</v>
      </c>
      <c r="F390">
        <f>'CA analysis'!F390:F895/Sheet1!$U$2</f>
        <v>0.55580865603644647</v>
      </c>
      <c r="G390">
        <f>'CA analysis'!G390:G895/Sheet1!$V$2</f>
        <v>1</v>
      </c>
      <c r="H390">
        <f>'CA analysis'!H390:H895/Sheet1!$W$2</f>
        <v>0.13102993320689371</v>
      </c>
      <c r="I390">
        <f>'CA analysis'!I390:I895/Sheet1!$X$2</f>
        <v>1</v>
      </c>
      <c r="J390">
        <f>'CA analysis'!J390:J895/Sheet1!$Y$2</f>
        <v>0.93670886075949367</v>
      </c>
      <c r="K390">
        <f>'CA analysis'!K390:K895/Sheet1!$Z$2</f>
        <v>0.9181818181818181</v>
      </c>
      <c r="L390">
        <f>'CA analysis'!L390:L895/Sheet1!$AA$2</f>
        <v>0.93958175862937776</v>
      </c>
      <c r="M390">
        <f>'CA analysis'!M390:M895/Sheet1!$AB$2</f>
        <v>0.80642612588885965</v>
      </c>
      <c r="N390">
        <f>'CA analysis'!N390:N895/Sheet1!$AC$2</f>
        <v>0.20399999999999999</v>
      </c>
    </row>
    <row r="391" spans="1:14" x14ac:dyDescent="0.25">
      <c r="A391" s="5">
        <f>'CA analysis'!A391/$P$2</f>
        <v>9.1620212192051784E-2</v>
      </c>
      <c r="B391" s="4">
        <f>'CA analysis'!B391:B896/Sheet1!$Q$2</f>
        <v>0</v>
      </c>
      <c r="C391">
        <f>'CA analysis'!C391:C896/Sheet1!$R$2</f>
        <v>0.65248738284066343</v>
      </c>
      <c r="D391">
        <f>'CA analysis'!D391:D896/Sheet1!$S$2</f>
        <v>0</v>
      </c>
      <c r="E391">
        <f>'CA analysis'!E391:E896/Sheet1!$T$2</f>
        <v>0.80367393800229614</v>
      </c>
      <c r="F391">
        <f>'CA analysis'!F391:F896/Sheet1!$U$2</f>
        <v>0.61389521640091116</v>
      </c>
      <c r="G391">
        <f>'CA analysis'!G391:G896/Sheet1!$V$2</f>
        <v>0.9890000000000001</v>
      </c>
      <c r="H391">
        <f>'CA analysis'!H391:H896/Sheet1!$W$2</f>
        <v>0.14249196008905746</v>
      </c>
      <c r="I391">
        <f>'CA analysis'!I391:I896/Sheet1!$X$2</f>
        <v>1</v>
      </c>
      <c r="J391">
        <f>'CA analysis'!J391:J896/Sheet1!$Y$2</f>
        <v>0.93670886075949367</v>
      </c>
      <c r="K391">
        <f>'CA analysis'!K391:K896/Sheet1!$Z$2</f>
        <v>0.9181818181818181</v>
      </c>
      <c r="L391">
        <f>'CA analysis'!L391:L896/Sheet1!$AA$2</f>
        <v>1</v>
      </c>
      <c r="M391">
        <f>'CA analysis'!M391:M896/Sheet1!$AB$2</f>
        <v>0.54911772451935748</v>
      </c>
      <c r="N391">
        <f>'CA analysis'!N391:N896/Sheet1!$AC$2</f>
        <v>0.23</v>
      </c>
    </row>
    <row r="392" spans="1:14" x14ac:dyDescent="0.25">
      <c r="A392" s="5">
        <f>'CA analysis'!A392/$P$2</f>
        <v>7.8245819097284661E-2</v>
      </c>
      <c r="B392" s="4">
        <f>'CA analysis'!B392:B897/Sheet1!$Q$2</f>
        <v>0</v>
      </c>
      <c r="C392">
        <f>'CA analysis'!C392:C897/Sheet1!$R$2</f>
        <v>0.65248738284066343</v>
      </c>
      <c r="D392">
        <f>'CA analysis'!D392:D897/Sheet1!$S$2</f>
        <v>0</v>
      </c>
      <c r="E392">
        <f>'CA analysis'!E392:E897/Sheet1!$T$2</f>
        <v>0.80367393800229614</v>
      </c>
      <c r="F392">
        <f>'CA analysis'!F392:F897/Sheet1!$U$2</f>
        <v>0.65068337129840548</v>
      </c>
      <c r="G392">
        <f>'CA analysis'!G392:G897/Sheet1!$V$2</f>
        <v>0.97</v>
      </c>
      <c r="H392">
        <f>'CA analysis'!H392:H897/Sheet1!$W$2</f>
        <v>0.15881916384926195</v>
      </c>
      <c r="I392">
        <f>'CA analysis'!I392:I897/Sheet1!$X$2</f>
        <v>1</v>
      </c>
      <c r="J392">
        <f>'CA analysis'!J392:J897/Sheet1!$Y$2</f>
        <v>0.93670886075949367</v>
      </c>
      <c r="K392">
        <f>'CA analysis'!K392:K897/Sheet1!$Z$2</f>
        <v>0.9181818181818181</v>
      </c>
      <c r="L392">
        <f>'CA analysis'!L392:L897/Sheet1!$AA$2</f>
        <v>0.99377676996724629</v>
      </c>
      <c r="M392">
        <f>'CA analysis'!M392:M897/Sheet1!$AB$2</f>
        <v>0.45061890966552542</v>
      </c>
      <c r="N392">
        <f>'CA analysis'!N392:N897/Sheet1!$AC$2</f>
        <v>0.30199999999999999</v>
      </c>
    </row>
    <row r="393" spans="1:14" x14ac:dyDescent="0.25">
      <c r="A393" s="5">
        <f>'CA analysis'!A393/$P$2</f>
        <v>5.948795180722892E-2</v>
      </c>
      <c r="B393" s="4">
        <f>'CA analysis'!B393:B898/Sheet1!$Q$2</f>
        <v>0</v>
      </c>
      <c r="C393">
        <f>'CA analysis'!C393:C898/Sheet1!$R$2</f>
        <v>0.65248738284066343</v>
      </c>
      <c r="D393">
        <f>'CA analysis'!D393:D898/Sheet1!$S$2</f>
        <v>0</v>
      </c>
      <c r="E393">
        <f>'CA analysis'!E393:E898/Sheet1!$T$2</f>
        <v>0.80367393800229614</v>
      </c>
      <c r="F393">
        <f>'CA analysis'!F393:F898/Sheet1!$U$2</f>
        <v>0.68917995444191349</v>
      </c>
      <c r="G393">
        <f>'CA analysis'!G393:G898/Sheet1!$V$2</f>
        <v>0.82499999999999996</v>
      </c>
      <c r="H393">
        <f>'CA analysis'!H393:H898/Sheet1!$W$2</f>
        <v>0.17877463511173414</v>
      </c>
      <c r="I393">
        <f>'CA analysis'!I393:I898/Sheet1!$X$2</f>
        <v>1</v>
      </c>
      <c r="J393">
        <f>'CA analysis'!J393:J898/Sheet1!$Y$2</f>
        <v>0.93670886075949367</v>
      </c>
      <c r="K393">
        <f>'CA analysis'!K393:K898/Sheet1!$Z$2</f>
        <v>0.9181818181818181</v>
      </c>
      <c r="L393">
        <f>'CA analysis'!L393:L898/Sheet1!$AA$2</f>
        <v>0.95333837238599151</v>
      </c>
      <c r="M393">
        <f>'CA analysis'!M393:M898/Sheet1!$AB$2</f>
        <v>0.49407426915986313</v>
      </c>
      <c r="N393">
        <f>'CA analysis'!N393:N898/Sheet1!$AC$2</f>
        <v>0.46399999999999997</v>
      </c>
    </row>
    <row r="394" spans="1:14" x14ac:dyDescent="0.25">
      <c r="A394" s="5">
        <f>'CA analysis'!A394/$P$2</f>
        <v>0.1301249775220284</v>
      </c>
      <c r="B394" s="4">
        <f>'CA analysis'!B394:B899/Sheet1!$Q$2</f>
        <v>0</v>
      </c>
      <c r="C394">
        <f>'CA analysis'!C394:C899/Sheet1!$R$2</f>
        <v>0.65248738284066343</v>
      </c>
      <c r="D394">
        <f>'CA analysis'!D394:D899/Sheet1!$S$2</f>
        <v>0</v>
      </c>
      <c r="E394">
        <f>'CA analysis'!E394:E899/Sheet1!$T$2</f>
        <v>0.80367393800229614</v>
      </c>
      <c r="F394">
        <f>'CA analysis'!F394:F899/Sheet1!$U$2</f>
        <v>0.57357630979498864</v>
      </c>
      <c r="G394">
        <f>'CA analysis'!G394:G899/Sheet1!$V$2</f>
        <v>0.97</v>
      </c>
      <c r="H394">
        <f>'CA analysis'!H394:H899/Sheet1!$W$2</f>
        <v>0.14595530634122206</v>
      </c>
      <c r="I394">
        <f>'CA analysis'!I394:I899/Sheet1!$X$2</f>
        <v>1</v>
      </c>
      <c r="J394">
        <f>'CA analysis'!J394:J899/Sheet1!$Y$2</f>
        <v>0.93670886075949367</v>
      </c>
      <c r="K394">
        <f>'CA analysis'!K394:K899/Sheet1!$Z$2</f>
        <v>0.9181818181818181</v>
      </c>
      <c r="L394">
        <f>'CA analysis'!L394:L899/Sheet1!$AA$2</f>
        <v>1</v>
      </c>
      <c r="M394">
        <f>'CA analysis'!M394:M899/Sheet1!$AB$2</f>
        <v>0.6763234132209639</v>
      </c>
      <c r="N394">
        <f>'CA analysis'!N394:N899/Sheet1!$AC$2</f>
        <v>0.19399999999999998</v>
      </c>
    </row>
    <row r="395" spans="1:14" x14ac:dyDescent="0.25">
      <c r="A395" s="5">
        <f>'CA analysis'!A395/$P$2</f>
        <v>9.7161032188455315E-2</v>
      </c>
      <c r="B395" s="4">
        <f>'CA analysis'!B395:B900/Sheet1!$Q$2</f>
        <v>0</v>
      </c>
      <c r="C395">
        <f>'CA analysis'!C395:C900/Sheet1!$R$2</f>
        <v>0.65248738284066343</v>
      </c>
      <c r="D395">
        <f>'CA analysis'!D395:D900/Sheet1!$S$2</f>
        <v>0</v>
      </c>
      <c r="E395">
        <f>'CA analysis'!E395:E900/Sheet1!$T$2</f>
        <v>0.79563719862227322</v>
      </c>
      <c r="F395">
        <f>'CA analysis'!F395:F900/Sheet1!$U$2</f>
        <v>0.70535307517084278</v>
      </c>
      <c r="G395">
        <f>'CA analysis'!G395:G900/Sheet1!$V$2</f>
        <v>0.92599999999999993</v>
      </c>
      <c r="H395">
        <f>'CA analysis'!H395:H900/Sheet1!$W$2</f>
        <v>0.14768697946730436</v>
      </c>
      <c r="I395">
        <f>'CA analysis'!I395:I900/Sheet1!$X$2</f>
        <v>1</v>
      </c>
      <c r="J395">
        <f>'CA analysis'!J395:J900/Sheet1!$Y$2</f>
        <v>0.93670886075949367</v>
      </c>
      <c r="K395">
        <f>'CA analysis'!K395:K900/Sheet1!$Z$2</f>
        <v>0.9181818181818181</v>
      </c>
      <c r="L395">
        <f>'CA analysis'!L395:L900/Sheet1!$AA$2</f>
        <v>1</v>
      </c>
      <c r="M395">
        <f>'CA analysis'!M395:M900/Sheet1!$AB$2</f>
        <v>0.39952594153278903</v>
      </c>
      <c r="N395">
        <f>'CA analysis'!N395:N900/Sheet1!$AC$2</f>
        <v>0.27600000000000002</v>
      </c>
    </row>
    <row r="396" spans="1:14" x14ac:dyDescent="0.25">
      <c r="A396" s="5">
        <f>'CA analysis'!A396/$P$2</f>
        <v>0.15015285020679733</v>
      </c>
      <c r="B396" s="4">
        <f>'CA analysis'!B396:B901/Sheet1!$Q$2</f>
        <v>0</v>
      </c>
      <c r="C396">
        <f>'CA analysis'!C396:C901/Sheet1!$R$2</f>
        <v>0.65248738284066343</v>
      </c>
      <c r="D396">
        <f>'CA analysis'!D396:D901/Sheet1!$S$2</f>
        <v>0</v>
      </c>
      <c r="E396">
        <f>'CA analysis'!E396:E901/Sheet1!$T$2</f>
        <v>0.79563719862227322</v>
      </c>
      <c r="F396">
        <f>'CA analysis'!F396:F901/Sheet1!$U$2</f>
        <v>0.67050113895216401</v>
      </c>
      <c r="G396">
        <f>'CA analysis'!G396:G901/Sheet1!$V$2</f>
        <v>0.94700000000000006</v>
      </c>
      <c r="H396">
        <f>'CA analysis'!H396:H901/Sheet1!$W$2</f>
        <v>0.14694483384184051</v>
      </c>
      <c r="I396">
        <f>'CA analysis'!I396:I901/Sheet1!$X$2</f>
        <v>1</v>
      </c>
      <c r="J396">
        <f>'CA analysis'!J396:J901/Sheet1!$Y$2</f>
        <v>0.93670886075949367</v>
      </c>
      <c r="K396">
        <f>'CA analysis'!K396:K901/Sheet1!$Z$2</f>
        <v>0.9181818181818181</v>
      </c>
      <c r="L396">
        <f>'CA analysis'!L396:L901/Sheet1!$AA$2</f>
        <v>1</v>
      </c>
      <c r="M396">
        <f>'CA analysis'!M396:M901/Sheet1!$AB$2</f>
        <v>0.43060310771661842</v>
      </c>
      <c r="N396">
        <f>'CA analysis'!N396:N901/Sheet1!$AC$2</f>
        <v>0.254</v>
      </c>
    </row>
    <row r="397" spans="1:14" x14ac:dyDescent="0.25">
      <c r="A397" s="5">
        <f>'CA analysis'!A397/$P$2</f>
        <v>9.7970239165617701E-2</v>
      </c>
      <c r="B397" s="4">
        <f>'CA analysis'!B397:B902/Sheet1!$Q$2</f>
        <v>0</v>
      </c>
      <c r="C397">
        <f>'CA analysis'!C397:C902/Sheet1!$R$2</f>
        <v>0.65248738284066343</v>
      </c>
      <c r="D397">
        <f>'CA analysis'!D397:D902/Sheet1!$S$2</f>
        <v>0</v>
      </c>
      <c r="E397">
        <f>'CA analysis'!E397:E902/Sheet1!$T$2</f>
        <v>0.79563719862227322</v>
      </c>
      <c r="F397">
        <f>'CA analysis'!F397:F902/Sheet1!$U$2</f>
        <v>0.73701594533029624</v>
      </c>
      <c r="G397">
        <f>'CA analysis'!G397:G902/Sheet1!$V$2</f>
        <v>0.98799999999999999</v>
      </c>
      <c r="H397">
        <f>'CA analysis'!H397:H902/Sheet1!$W$2</f>
        <v>0.1423270388389544</v>
      </c>
      <c r="I397">
        <f>'CA analysis'!I397:I902/Sheet1!$X$2</f>
        <v>1</v>
      </c>
      <c r="J397">
        <f>'CA analysis'!J397:J902/Sheet1!$Y$2</f>
        <v>0.93670886075949367</v>
      </c>
      <c r="K397">
        <f>'CA analysis'!K397:K902/Sheet1!$Z$2</f>
        <v>0.9181818181818181</v>
      </c>
      <c r="L397">
        <f>'CA analysis'!L397:L902/Sheet1!$AA$2</f>
        <v>0.98760393046107342</v>
      </c>
      <c r="M397">
        <f>'CA analysis'!M397:M902/Sheet1!$AB$2</f>
        <v>0.45088227548064264</v>
      </c>
      <c r="N397">
        <f>'CA analysis'!N397:N902/Sheet1!$AC$2</f>
        <v>0.26200000000000001</v>
      </c>
    </row>
    <row r="398" spans="1:14" x14ac:dyDescent="0.25">
      <c r="A398" s="5">
        <f>'CA analysis'!A398/$P$2</f>
        <v>6.5995324581909723E-2</v>
      </c>
      <c r="B398" s="4">
        <f>'CA analysis'!B398:B903/Sheet1!$Q$2</f>
        <v>0</v>
      </c>
      <c r="C398">
        <f>'CA analysis'!C398:C903/Sheet1!$R$2</f>
        <v>0.65248738284066343</v>
      </c>
      <c r="D398">
        <f>'CA analysis'!D398:D903/Sheet1!$S$2</f>
        <v>0</v>
      </c>
      <c r="E398">
        <f>'CA analysis'!E398:E903/Sheet1!$T$2</f>
        <v>0.79563719862227322</v>
      </c>
      <c r="F398">
        <f>'CA analysis'!F398:F903/Sheet1!$U$2</f>
        <v>0.72949886104783612</v>
      </c>
      <c r="G398">
        <f>'CA analysis'!G398:G903/Sheet1!$V$2</f>
        <v>0.96</v>
      </c>
      <c r="H398">
        <f>'CA analysis'!H398:H903/Sheet1!$W$2</f>
        <v>0.13828646821142904</v>
      </c>
      <c r="I398">
        <f>'CA analysis'!I398:I903/Sheet1!$X$2</f>
        <v>1</v>
      </c>
      <c r="J398">
        <f>'CA analysis'!J398:J903/Sheet1!$Y$2</f>
        <v>0.93670886075949367</v>
      </c>
      <c r="K398">
        <f>'CA analysis'!K398:K903/Sheet1!$Z$2</f>
        <v>0.9181818181818181</v>
      </c>
      <c r="L398">
        <f>'CA analysis'!L398:L903/Sheet1!$AA$2</f>
        <v>1</v>
      </c>
      <c r="M398">
        <f>'CA analysis'!M398:M903/Sheet1!$AB$2</f>
        <v>0.51013958388201219</v>
      </c>
      <c r="N398">
        <f>'CA analysis'!N398:N903/Sheet1!$AC$2</f>
        <v>0.25</v>
      </c>
    </row>
    <row r="399" spans="1:14" x14ac:dyDescent="0.25">
      <c r="A399" s="5">
        <f>'CA analysis'!A399/$P$2</f>
        <v>8.622549901096925E-2</v>
      </c>
      <c r="B399" s="4">
        <f>'CA analysis'!B399:B904/Sheet1!$Q$2</f>
        <v>0</v>
      </c>
      <c r="C399">
        <f>'CA analysis'!C399:C904/Sheet1!$R$2</f>
        <v>0.65248738284066343</v>
      </c>
      <c r="D399">
        <f>'CA analysis'!D399:D904/Sheet1!$S$2</f>
        <v>0</v>
      </c>
      <c r="E399">
        <f>'CA analysis'!E399:E904/Sheet1!$T$2</f>
        <v>0.79563719862227322</v>
      </c>
      <c r="F399">
        <f>'CA analysis'!F399:F904/Sheet1!$U$2</f>
        <v>0.65455580865603646</v>
      </c>
      <c r="G399">
        <f>'CA analysis'!G399:G904/Sheet1!$V$2</f>
        <v>0.9890000000000001</v>
      </c>
      <c r="H399">
        <f>'CA analysis'!H399:H904/Sheet1!$W$2</f>
        <v>0.13465820070916137</v>
      </c>
      <c r="I399">
        <f>'CA analysis'!I399:I904/Sheet1!$X$2</f>
        <v>1</v>
      </c>
      <c r="J399">
        <f>'CA analysis'!J399:J904/Sheet1!$Y$2</f>
        <v>0.93670886075949367</v>
      </c>
      <c r="K399">
        <f>'CA analysis'!K399:K904/Sheet1!$Z$2</f>
        <v>0.9181818181818181</v>
      </c>
      <c r="L399">
        <f>'CA analysis'!L399:L904/Sheet1!$AA$2</f>
        <v>0.99042579994960955</v>
      </c>
      <c r="M399">
        <f>'CA analysis'!M399:M904/Sheet1!$AB$2</f>
        <v>0.52462470371345804</v>
      </c>
      <c r="N399">
        <f>'CA analysis'!N399:N904/Sheet1!$AC$2</f>
        <v>0.17</v>
      </c>
    </row>
    <row r="400" spans="1:14" x14ac:dyDescent="0.25">
      <c r="A400" s="5">
        <f>'CA analysis'!A400/$P$2</f>
        <v>0.43103758316849483</v>
      </c>
      <c r="B400" s="4">
        <f>'CA analysis'!B400:B905/Sheet1!$Q$2</f>
        <v>0</v>
      </c>
      <c r="C400">
        <f>'CA analysis'!C400:C905/Sheet1!$R$2</f>
        <v>0.65248738284066343</v>
      </c>
      <c r="D400">
        <f>'CA analysis'!D400:D905/Sheet1!$S$2</f>
        <v>0</v>
      </c>
      <c r="E400">
        <f>'CA analysis'!E400:E905/Sheet1!$T$2</f>
        <v>0.79563719862227322</v>
      </c>
      <c r="F400">
        <f>'CA analysis'!F400:F905/Sheet1!$U$2</f>
        <v>0.6210706150341686</v>
      </c>
      <c r="G400">
        <f>'CA analysis'!G400:G905/Sheet1!$V$2</f>
        <v>1</v>
      </c>
      <c r="H400">
        <f>'CA analysis'!H400:H905/Sheet1!$W$2</f>
        <v>0.12286633132679145</v>
      </c>
      <c r="I400">
        <f>'CA analysis'!I400:I905/Sheet1!$X$2</f>
        <v>1</v>
      </c>
      <c r="J400">
        <f>'CA analysis'!J400:J905/Sheet1!$Y$2</f>
        <v>0.93670886075949367</v>
      </c>
      <c r="K400">
        <f>'CA analysis'!K400:K905/Sheet1!$Z$2</f>
        <v>0.9181818181818181</v>
      </c>
      <c r="L400">
        <f>'CA analysis'!L400:L905/Sheet1!$AA$2</f>
        <v>1</v>
      </c>
      <c r="M400">
        <f>'CA analysis'!M400:M905/Sheet1!$AB$2</f>
        <v>0.80563602844350801</v>
      </c>
      <c r="N400">
        <f>'CA analysis'!N400:N905/Sheet1!$AC$2</f>
        <v>0.1</v>
      </c>
    </row>
    <row r="401" spans="1:14" x14ac:dyDescent="0.25">
      <c r="A401" s="5">
        <f>'CA analysis'!A401/$P$2</f>
        <v>0.11145702211832405</v>
      </c>
      <c r="B401" s="4">
        <f>'CA analysis'!B401:B906/Sheet1!$Q$2</f>
        <v>0</v>
      </c>
      <c r="C401">
        <f>'CA analysis'!C401:C906/Sheet1!$R$2</f>
        <v>0.65248738284066343</v>
      </c>
      <c r="D401">
        <f>'CA analysis'!D401:D906/Sheet1!$S$2</f>
        <v>0</v>
      </c>
      <c r="E401">
        <f>'CA analysis'!E401:E906/Sheet1!$T$2</f>
        <v>0.79563719862227322</v>
      </c>
      <c r="F401">
        <f>'CA analysis'!F401:F906/Sheet1!$U$2</f>
        <v>0.66651480637813221</v>
      </c>
      <c r="G401">
        <f>'CA analysis'!G401:G906/Sheet1!$V$2</f>
        <v>0.77800000000000002</v>
      </c>
      <c r="H401">
        <f>'CA analysis'!H401:H906/Sheet1!$W$2</f>
        <v>0.12369093757730683</v>
      </c>
      <c r="I401">
        <f>'CA analysis'!I401:I906/Sheet1!$X$2</f>
        <v>1</v>
      </c>
      <c r="J401">
        <f>'CA analysis'!J401:J906/Sheet1!$Y$2</f>
        <v>0.93670886075949367</v>
      </c>
      <c r="K401">
        <f>'CA analysis'!K401:K906/Sheet1!$Z$2</f>
        <v>0.9181818181818181</v>
      </c>
      <c r="L401">
        <f>'CA analysis'!L401:L906/Sheet1!$AA$2</f>
        <v>0.85200302343159495</v>
      </c>
      <c r="M401">
        <f>'CA analysis'!M401:M906/Sheet1!$AB$2</f>
        <v>0.7893073479062418</v>
      </c>
      <c r="N401">
        <f>'CA analysis'!N401:N906/Sheet1!$AC$2</f>
        <v>0.126</v>
      </c>
    </row>
    <row r="402" spans="1:14" x14ac:dyDescent="0.25">
      <c r="A402" s="5">
        <f>'CA analysis'!A402/$P$2</f>
        <v>0.28149163819456929</v>
      </c>
      <c r="B402" s="4">
        <f>'CA analysis'!B402:B907/Sheet1!$Q$2</f>
        <v>0</v>
      </c>
      <c r="C402">
        <f>'CA analysis'!C402:C907/Sheet1!$R$2</f>
        <v>0.65248738284066343</v>
      </c>
      <c r="D402">
        <f>'CA analysis'!D402:D907/Sheet1!$S$2</f>
        <v>0</v>
      </c>
      <c r="E402">
        <f>'CA analysis'!E402:E907/Sheet1!$T$2</f>
        <v>0.79563719862227322</v>
      </c>
      <c r="F402">
        <f>'CA analysis'!F402:F907/Sheet1!$U$2</f>
        <v>0.68189066059225523</v>
      </c>
      <c r="G402">
        <f>'CA analysis'!G402:G907/Sheet1!$V$2</f>
        <v>1</v>
      </c>
      <c r="H402">
        <f>'CA analysis'!H402:H907/Sheet1!$W$2</f>
        <v>0.13102993320689371</v>
      </c>
      <c r="I402">
        <f>'CA analysis'!I402:I907/Sheet1!$X$2</f>
        <v>1</v>
      </c>
      <c r="J402">
        <f>'CA analysis'!J402:J907/Sheet1!$Y$2</f>
        <v>0.93670886075949367</v>
      </c>
      <c r="K402">
        <f>'CA analysis'!K402:K907/Sheet1!$Z$2</f>
        <v>0.9181818181818181</v>
      </c>
      <c r="L402">
        <f>'CA analysis'!L402:L907/Sheet1!$AA$2</f>
        <v>1</v>
      </c>
      <c r="M402">
        <f>'CA analysis'!M402:M907/Sheet1!$AB$2</f>
        <v>0.70503028706873849</v>
      </c>
      <c r="N402">
        <f>'CA analysis'!N402:N907/Sheet1!$AC$2</f>
        <v>0.11199999999999999</v>
      </c>
    </row>
    <row r="403" spans="1:14" x14ac:dyDescent="0.25">
      <c r="A403" s="5">
        <f>'CA analysis'!A403/$P$2</f>
        <v>0.15999820176227297</v>
      </c>
      <c r="B403" s="4">
        <f>'CA analysis'!B403:B908/Sheet1!$Q$2</f>
        <v>0</v>
      </c>
      <c r="C403">
        <f>'CA analysis'!C403:C908/Sheet1!$R$2</f>
        <v>0.65248738284066343</v>
      </c>
      <c r="D403">
        <f>'CA analysis'!D403:D908/Sheet1!$S$2</f>
        <v>0</v>
      </c>
      <c r="E403">
        <f>'CA analysis'!E403:E908/Sheet1!$T$2</f>
        <v>0.79563719862227322</v>
      </c>
      <c r="F403">
        <f>'CA analysis'!F403:F908/Sheet1!$U$2</f>
        <v>0.72243735763097949</v>
      </c>
      <c r="G403">
        <f>'CA analysis'!G403:G908/Sheet1!$V$2</f>
        <v>1</v>
      </c>
      <c r="H403">
        <f>'CA analysis'!H403:H908/Sheet1!$W$2</f>
        <v>0.12979302383112065</v>
      </c>
      <c r="I403">
        <f>'CA analysis'!I403:I908/Sheet1!$X$2</f>
        <v>1</v>
      </c>
      <c r="J403">
        <f>'CA analysis'!J403:J908/Sheet1!$Y$2</f>
        <v>0.93670886075949367</v>
      </c>
      <c r="K403">
        <f>'CA analysis'!K403:K908/Sheet1!$Z$2</f>
        <v>0.9181818181818181</v>
      </c>
      <c r="L403">
        <f>'CA analysis'!L403:L908/Sheet1!$AA$2</f>
        <v>1</v>
      </c>
      <c r="M403">
        <f>'CA analysis'!M403:M908/Sheet1!$AB$2</f>
        <v>0.53515933631814594</v>
      </c>
      <c r="N403">
        <f>'CA analysis'!N403:N908/Sheet1!$AC$2</f>
        <v>0.14400000000000002</v>
      </c>
    </row>
    <row r="404" spans="1:14" x14ac:dyDescent="0.25">
      <c r="A404" s="5">
        <f>'CA analysis'!A404/$P$2</f>
        <v>0.1078493076784751</v>
      </c>
      <c r="B404" s="4">
        <f>'CA analysis'!B404:B909/Sheet1!$Q$2</f>
        <v>0</v>
      </c>
      <c r="C404">
        <f>'CA analysis'!C404:C909/Sheet1!$R$2</f>
        <v>0.65248738284066343</v>
      </c>
      <c r="D404">
        <f>'CA analysis'!D404:D909/Sheet1!$S$2</f>
        <v>0</v>
      </c>
      <c r="E404">
        <f>'CA analysis'!E404:E909/Sheet1!$T$2</f>
        <v>0.79563719862227322</v>
      </c>
      <c r="F404">
        <f>'CA analysis'!F404:F909/Sheet1!$U$2</f>
        <v>0.72938496583143508</v>
      </c>
      <c r="G404">
        <f>'CA analysis'!G404:G909/Sheet1!$V$2</f>
        <v>1</v>
      </c>
      <c r="H404">
        <f>'CA analysis'!H404:H909/Sheet1!$W$2</f>
        <v>0.13515296445947059</v>
      </c>
      <c r="I404">
        <f>'CA analysis'!I404:I909/Sheet1!$X$2</f>
        <v>1</v>
      </c>
      <c r="J404">
        <f>'CA analysis'!J404:J909/Sheet1!$Y$2</f>
        <v>0.93670886075949367</v>
      </c>
      <c r="K404">
        <f>'CA analysis'!K404:K909/Sheet1!$Z$2</f>
        <v>0.9181818181818181</v>
      </c>
      <c r="L404">
        <f>'CA analysis'!L404:L909/Sheet1!$AA$2</f>
        <v>0.94761904761904769</v>
      </c>
      <c r="M404">
        <f>'CA analysis'!M404:M909/Sheet1!$AB$2</f>
        <v>0.53489597050302873</v>
      </c>
      <c r="N404">
        <f>'CA analysis'!N404:N909/Sheet1!$AC$2</f>
        <v>0.24199999999999999</v>
      </c>
    </row>
    <row r="405" spans="1:14" x14ac:dyDescent="0.25">
      <c r="A405" s="5">
        <f>'CA analysis'!A405/$P$2</f>
        <v>0.27874932566085237</v>
      </c>
      <c r="B405" s="4">
        <f>'CA analysis'!B405:B910/Sheet1!$Q$2</f>
        <v>0</v>
      </c>
      <c r="C405">
        <f>'CA analysis'!C405:C910/Sheet1!$R$2</f>
        <v>0.65248738284066343</v>
      </c>
      <c r="D405">
        <f>'CA analysis'!D405:D910/Sheet1!$S$2</f>
        <v>0</v>
      </c>
      <c r="E405">
        <f>'CA analysis'!E405:E910/Sheet1!$T$2</f>
        <v>0.79563719862227322</v>
      </c>
      <c r="F405">
        <f>'CA analysis'!F405:F910/Sheet1!$U$2</f>
        <v>0.6092255125284739</v>
      </c>
      <c r="G405">
        <f>'CA analysis'!G405:G910/Sheet1!$V$2</f>
        <v>0.96</v>
      </c>
      <c r="H405">
        <f>'CA analysis'!H405:H910/Sheet1!$W$2</f>
        <v>0.14043044446276903</v>
      </c>
      <c r="I405">
        <f>'CA analysis'!I405:I910/Sheet1!$X$2</f>
        <v>1</v>
      </c>
      <c r="J405">
        <f>'CA analysis'!J405:J910/Sheet1!$Y$2</f>
        <v>0.93670886075949367</v>
      </c>
      <c r="K405">
        <f>'CA analysis'!K405:K910/Sheet1!$Z$2</f>
        <v>0.9181818181818181</v>
      </c>
      <c r="L405">
        <f>'CA analysis'!L405:L910/Sheet1!$AA$2</f>
        <v>1</v>
      </c>
      <c r="M405">
        <f>'CA analysis'!M405:M910/Sheet1!$AB$2</f>
        <v>0.52067421648669998</v>
      </c>
      <c r="N405">
        <f>'CA analysis'!N405:N910/Sheet1!$AC$2</f>
        <v>0.16600000000000001</v>
      </c>
    </row>
    <row r="406" spans="1:14" x14ac:dyDescent="0.25">
      <c r="A406" s="5">
        <f>'CA analysis'!A406/$P$2</f>
        <v>0.46674384103578498</v>
      </c>
      <c r="B406" s="4">
        <f>'CA analysis'!B406:B911/Sheet1!$Q$2</f>
        <v>0</v>
      </c>
      <c r="C406">
        <f>'CA analysis'!C406:C911/Sheet1!$R$2</f>
        <v>0.65248738284066343</v>
      </c>
      <c r="D406">
        <f>'CA analysis'!D406:D911/Sheet1!$S$2</f>
        <v>0</v>
      </c>
      <c r="E406">
        <f>'CA analysis'!E406:E911/Sheet1!$T$2</f>
        <v>0.79563719862227322</v>
      </c>
      <c r="F406">
        <f>'CA analysis'!F406:F911/Sheet1!$U$2</f>
        <v>0.62995444191343963</v>
      </c>
      <c r="G406">
        <f>'CA analysis'!G406:G911/Sheet1!$V$2</f>
        <v>0.85400000000000009</v>
      </c>
      <c r="H406">
        <f>'CA analysis'!H406:H911/Sheet1!$W$2</f>
        <v>0.13251422445782138</v>
      </c>
      <c r="I406">
        <f>'CA analysis'!I406:I911/Sheet1!$X$2</f>
        <v>1</v>
      </c>
      <c r="J406">
        <f>'CA analysis'!J406:J911/Sheet1!$Y$2</f>
        <v>0.93670886075949367</v>
      </c>
      <c r="K406">
        <f>'CA analysis'!K406:K911/Sheet1!$Z$2</f>
        <v>0.9181818181818181</v>
      </c>
      <c r="L406">
        <f>'CA analysis'!L406:L911/Sheet1!$AA$2</f>
        <v>0.83008314436885866</v>
      </c>
      <c r="M406">
        <f>'CA analysis'!M406:M911/Sheet1!$AB$2</f>
        <v>0.7210956017908875</v>
      </c>
      <c r="N406">
        <f>'CA analysis'!N406:N911/Sheet1!$AC$2</f>
        <v>0.17</v>
      </c>
    </row>
    <row r="407" spans="1:14" x14ac:dyDescent="0.25">
      <c r="A407" s="5">
        <f>'CA analysis'!A407/$P$2</f>
        <v>0.76336315410897326</v>
      </c>
      <c r="B407" s="4">
        <f>'CA analysis'!B407:B912/Sheet1!$Q$2</f>
        <v>0</v>
      </c>
      <c r="C407">
        <f>'CA analysis'!C407:C912/Sheet1!$R$2</f>
        <v>0.65248738284066343</v>
      </c>
      <c r="D407">
        <f>'CA analysis'!D407:D912/Sheet1!$S$2</f>
        <v>0</v>
      </c>
      <c r="E407">
        <f>'CA analysis'!E407:E912/Sheet1!$T$2</f>
        <v>0.79563719862227322</v>
      </c>
      <c r="F407">
        <f>'CA analysis'!F407:F912/Sheet1!$U$2</f>
        <v>0.6472665148063782</v>
      </c>
      <c r="G407">
        <f>'CA analysis'!G407:G912/Sheet1!$V$2</f>
        <v>1</v>
      </c>
      <c r="H407">
        <f>'CA analysis'!H407:H912/Sheet1!$W$2</f>
        <v>0.11750639069844149</v>
      </c>
      <c r="I407">
        <f>'CA analysis'!I407:I912/Sheet1!$X$2</f>
        <v>1</v>
      </c>
      <c r="J407">
        <f>'CA analysis'!J407:J912/Sheet1!$Y$2</f>
        <v>0.93670886075949367</v>
      </c>
      <c r="K407">
        <f>'CA analysis'!K407:K912/Sheet1!$Z$2</f>
        <v>0.9181818181818181</v>
      </c>
      <c r="L407">
        <f>'CA analysis'!L407:L912/Sheet1!$AA$2</f>
        <v>0.96994205089443197</v>
      </c>
      <c r="M407">
        <f>'CA analysis'!M407:M912/Sheet1!$AB$2</f>
        <v>0.6052146431393205</v>
      </c>
      <c r="N407">
        <f>'CA analysis'!N407:N912/Sheet1!$AC$2</f>
        <v>0.1</v>
      </c>
    </row>
    <row r="408" spans="1:14" x14ac:dyDescent="0.25">
      <c r="A408" s="5">
        <f>'CA analysis'!A408/$P$2</f>
        <v>0.23282682970688726</v>
      </c>
      <c r="B408" s="4">
        <f>'CA analysis'!B408:B913/Sheet1!$Q$2</f>
        <v>0</v>
      </c>
      <c r="C408">
        <f>'CA analysis'!C408:C913/Sheet1!$R$2</f>
        <v>0.65248738284066343</v>
      </c>
      <c r="D408">
        <f>'CA analysis'!D408:D913/Sheet1!$S$2</f>
        <v>0</v>
      </c>
      <c r="E408">
        <f>'CA analysis'!E408:E913/Sheet1!$T$2</f>
        <v>0.75660160734787607</v>
      </c>
      <c r="F408">
        <f>'CA analysis'!F408:F913/Sheet1!$U$2</f>
        <v>0.47129840546697038</v>
      </c>
      <c r="G408">
        <f>'CA analysis'!G408:G913/Sheet1!$V$2</f>
        <v>1</v>
      </c>
      <c r="H408">
        <f>'CA analysis'!H408:H913/Sheet1!$W$2</f>
        <v>9.713861631071162E-2</v>
      </c>
      <c r="I408">
        <f>'CA analysis'!I408:I913/Sheet1!$X$2</f>
        <v>1</v>
      </c>
      <c r="J408">
        <f>'CA analysis'!J408:J913/Sheet1!$Y$2</f>
        <v>0.93670886075949367</v>
      </c>
      <c r="K408">
        <f>'CA analysis'!K408:K913/Sheet1!$Z$2</f>
        <v>0.9181818181818181</v>
      </c>
      <c r="L408">
        <f>'CA analysis'!L408:L913/Sheet1!$AA$2</f>
        <v>0.93277903754094238</v>
      </c>
      <c r="M408">
        <f>'CA analysis'!M408:M913/Sheet1!$AB$2</f>
        <v>0.61469581248353966</v>
      </c>
      <c r="N408">
        <f>'CA analysis'!N408:N913/Sheet1!$AC$2</f>
        <v>0.23800000000000002</v>
      </c>
    </row>
    <row r="409" spans="1:14" x14ac:dyDescent="0.25">
      <c r="A409" s="5">
        <f>'CA analysis'!A409/$P$2</f>
        <v>0.13431711922316131</v>
      </c>
      <c r="B409" s="4">
        <f>'CA analysis'!B409:B914/Sheet1!$Q$2</f>
        <v>0</v>
      </c>
      <c r="C409">
        <f>'CA analysis'!C409:C914/Sheet1!$R$2</f>
        <v>0.65248738284066343</v>
      </c>
      <c r="D409">
        <f>'CA analysis'!D409:D914/Sheet1!$S$2</f>
        <v>0</v>
      </c>
      <c r="E409">
        <f>'CA analysis'!E409:E914/Sheet1!$T$2</f>
        <v>0.75660160734787607</v>
      </c>
      <c r="F409">
        <f>'CA analysis'!F409:F914/Sheet1!$U$2</f>
        <v>0.63872437357630985</v>
      </c>
      <c r="G409">
        <f>'CA analysis'!G409:G914/Sheet1!$V$2</f>
        <v>1</v>
      </c>
      <c r="H409">
        <f>'CA analysis'!H409:H914/Sheet1!$W$2</f>
        <v>0.10596190319122618</v>
      </c>
      <c r="I409">
        <f>'CA analysis'!I409:I914/Sheet1!$X$2</f>
        <v>1</v>
      </c>
      <c r="J409">
        <f>'CA analysis'!J409:J914/Sheet1!$Y$2</f>
        <v>0.93670886075949367</v>
      </c>
      <c r="K409">
        <f>'CA analysis'!K409:K914/Sheet1!$Z$2</f>
        <v>0.9181818181818181</v>
      </c>
      <c r="L409">
        <f>'CA analysis'!L409:L914/Sheet1!$AA$2</f>
        <v>0.83670949861426047</v>
      </c>
      <c r="M409">
        <f>'CA analysis'!M409:M914/Sheet1!$AB$2</f>
        <v>0.31946273373716094</v>
      </c>
      <c r="N409">
        <f>'CA analysis'!N409:N914/Sheet1!$AC$2</f>
        <v>0.55799999999999994</v>
      </c>
    </row>
    <row r="410" spans="1:14" x14ac:dyDescent="0.25">
      <c r="A410" s="5">
        <f>'CA analysis'!A410/$P$2</f>
        <v>8.321345081819817E-2</v>
      </c>
      <c r="B410" s="4">
        <f>'CA analysis'!B410:B915/Sheet1!$Q$2</f>
        <v>0</v>
      </c>
      <c r="C410">
        <f>'CA analysis'!C410:C915/Sheet1!$R$2</f>
        <v>0.65248738284066343</v>
      </c>
      <c r="D410">
        <f>'CA analysis'!D410:D915/Sheet1!$S$2</f>
        <v>0</v>
      </c>
      <c r="E410">
        <f>'CA analysis'!E410:E915/Sheet1!$T$2</f>
        <v>0.68541905855338692</v>
      </c>
      <c r="F410">
        <f>'CA analysis'!F410:F915/Sheet1!$U$2</f>
        <v>0.63974943052391808</v>
      </c>
      <c r="G410">
        <f>'CA analysis'!G410:G915/Sheet1!$V$2</f>
        <v>0.97900000000000009</v>
      </c>
      <c r="H410">
        <f>'CA analysis'!H410:H915/Sheet1!$W$2</f>
        <v>0.11998020944998763</v>
      </c>
      <c r="I410">
        <f>'CA analysis'!I410:I915/Sheet1!$X$2</f>
        <v>1</v>
      </c>
      <c r="J410">
        <f>'CA analysis'!J410:J915/Sheet1!$Y$2</f>
        <v>0.93670886075949367</v>
      </c>
      <c r="K410">
        <f>'CA analysis'!K410:K915/Sheet1!$Z$2</f>
        <v>0.9181818181818181</v>
      </c>
      <c r="L410">
        <f>'CA analysis'!L410:L915/Sheet1!$AA$2</f>
        <v>0.79274376417233561</v>
      </c>
      <c r="M410">
        <f>'CA analysis'!M410:M915/Sheet1!$AB$2</f>
        <v>0.69528575190940212</v>
      </c>
      <c r="N410">
        <f>'CA analysis'!N410:N915/Sheet1!$AC$2</f>
        <v>0.34399999999999997</v>
      </c>
    </row>
    <row r="411" spans="1:14" x14ac:dyDescent="0.25">
      <c r="A411" s="5">
        <f>'CA analysis'!A411/$P$2</f>
        <v>0.1622684768926452</v>
      </c>
      <c r="B411" s="4">
        <f>'CA analysis'!B411:B916/Sheet1!$Q$2</f>
        <v>0</v>
      </c>
      <c r="C411">
        <f>'CA analysis'!C411:C916/Sheet1!$R$2</f>
        <v>0.65248738284066343</v>
      </c>
      <c r="D411">
        <f>'CA analysis'!D411:D916/Sheet1!$S$2</f>
        <v>0</v>
      </c>
      <c r="E411">
        <f>'CA analysis'!E411:E916/Sheet1!$T$2</f>
        <v>0.68541905855338692</v>
      </c>
      <c r="F411">
        <f>'CA analysis'!F411:F916/Sheet1!$U$2</f>
        <v>0.78041002277904337</v>
      </c>
      <c r="G411">
        <f>'CA analysis'!G411:G916/Sheet1!$V$2</f>
        <v>1</v>
      </c>
      <c r="H411">
        <f>'CA analysis'!H411:H916/Sheet1!$W$2</f>
        <v>0.12080481570050301</v>
      </c>
      <c r="I411">
        <f>'CA analysis'!I411:I916/Sheet1!$X$2</f>
        <v>1</v>
      </c>
      <c r="J411">
        <f>'CA analysis'!J411:J916/Sheet1!$Y$2</f>
        <v>0.93670886075949367</v>
      </c>
      <c r="K411">
        <f>'CA analysis'!K411:K916/Sheet1!$Z$2</f>
        <v>0.9181818181818181</v>
      </c>
      <c r="L411">
        <f>'CA analysis'!L411:L916/Sheet1!$AA$2</f>
        <v>0.45190224237843291</v>
      </c>
      <c r="M411">
        <f>'CA analysis'!M411:M916/Sheet1!$AB$2</f>
        <v>0.5209375823018173</v>
      </c>
      <c r="N411">
        <f>'CA analysis'!N411:N916/Sheet1!$AC$2</f>
        <v>0.55000000000000004</v>
      </c>
    </row>
    <row r="412" spans="1:14" x14ac:dyDescent="0.25">
      <c r="A412" s="5">
        <f>'CA analysis'!A412/$P$2</f>
        <v>0.57471677755799322</v>
      </c>
      <c r="B412" s="4">
        <f>'CA analysis'!B412:B917/Sheet1!$Q$2</f>
        <v>0</v>
      </c>
      <c r="C412">
        <f>'CA analysis'!C412:C917/Sheet1!$R$2</f>
        <v>0.65248738284066343</v>
      </c>
      <c r="D412">
        <f>'CA analysis'!D412:D917/Sheet1!$S$2</f>
        <v>0</v>
      </c>
      <c r="E412">
        <f>'CA analysis'!E412:E917/Sheet1!$T$2</f>
        <v>0.68541905855338692</v>
      </c>
      <c r="F412">
        <f>'CA analysis'!F412:F917/Sheet1!$U$2</f>
        <v>0.65569476082004552</v>
      </c>
      <c r="G412">
        <f>'CA analysis'!G412:G917/Sheet1!$V$2</f>
        <v>1</v>
      </c>
      <c r="H412">
        <f>'CA analysis'!H412:H917/Sheet1!$W$2</f>
        <v>0.11651686319782303</v>
      </c>
      <c r="I412">
        <f>'CA analysis'!I412:I917/Sheet1!$X$2</f>
        <v>1</v>
      </c>
      <c r="J412">
        <f>'CA analysis'!J412:J917/Sheet1!$Y$2</f>
        <v>0.93670886075949367</v>
      </c>
      <c r="K412">
        <f>'CA analysis'!K412:K917/Sheet1!$Z$2</f>
        <v>0.9181818181818181</v>
      </c>
      <c r="L412">
        <f>'CA analysis'!L412:L917/Sheet1!$AA$2</f>
        <v>6.550768455530361E-3</v>
      </c>
      <c r="M412">
        <f>'CA analysis'!M412:M917/Sheet1!$AB$2</f>
        <v>0.26626283908348697</v>
      </c>
      <c r="N412">
        <f>'CA analysis'!N412:N917/Sheet1!$AC$2</f>
        <v>0.3</v>
      </c>
    </row>
    <row r="413" spans="1:14" x14ac:dyDescent="0.25">
      <c r="A413" s="5">
        <f>'CA analysis'!A413/$P$2</f>
        <v>0.15791898939039742</v>
      </c>
      <c r="B413" s="4">
        <f>'CA analysis'!B413:B918/Sheet1!$Q$2</f>
        <v>0</v>
      </c>
      <c r="C413">
        <f>'CA analysis'!C413:C918/Sheet1!$R$2</f>
        <v>0.65248738284066343</v>
      </c>
      <c r="D413">
        <f>'CA analysis'!D413:D918/Sheet1!$S$2</f>
        <v>0</v>
      </c>
      <c r="E413">
        <f>'CA analysis'!E413:E918/Sheet1!$T$2</f>
        <v>0.68541905855338692</v>
      </c>
      <c r="F413">
        <f>'CA analysis'!F413:F918/Sheet1!$U$2</f>
        <v>0.75820045558086568</v>
      </c>
      <c r="G413">
        <f>'CA analysis'!G413:G918/Sheet1!$V$2</f>
        <v>1</v>
      </c>
      <c r="H413">
        <f>'CA analysis'!H413:H918/Sheet1!$W$2</f>
        <v>0.1259998350787499</v>
      </c>
      <c r="I413">
        <f>'CA analysis'!I413:I918/Sheet1!$X$2</f>
        <v>1</v>
      </c>
      <c r="J413">
        <f>'CA analysis'!J413:J918/Sheet1!$Y$2</f>
        <v>0.93670886075949367</v>
      </c>
      <c r="K413">
        <f>'CA analysis'!K413:K918/Sheet1!$Z$2</f>
        <v>0.9181818181818181</v>
      </c>
      <c r="L413">
        <f>'CA analysis'!L413:L918/Sheet1!$AA$2</f>
        <v>8.8309397833207348E-2</v>
      </c>
      <c r="M413">
        <f>'CA analysis'!M413:M918/Sheet1!$AB$2</f>
        <v>0.55886225967869374</v>
      </c>
      <c r="N413">
        <f>'CA analysis'!N413:N918/Sheet1!$AC$2</f>
        <v>0.34399999999999997</v>
      </c>
    </row>
    <row r="414" spans="1:14" x14ac:dyDescent="0.25">
      <c r="A414" s="5">
        <f>'CA analysis'!A414/$P$2</f>
        <v>0.21141656176946594</v>
      </c>
      <c r="B414" s="4">
        <f>'CA analysis'!B414:B919/Sheet1!$Q$2</f>
        <v>0</v>
      </c>
      <c r="C414">
        <f>'CA analysis'!C414:C919/Sheet1!$R$2</f>
        <v>0.65248738284066343</v>
      </c>
      <c r="D414">
        <f>'CA analysis'!D414:D919/Sheet1!$S$2</f>
        <v>0</v>
      </c>
      <c r="E414">
        <f>'CA analysis'!E414:E919/Sheet1!$T$2</f>
        <v>0.68541905855338692</v>
      </c>
      <c r="F414">
        <f>'CA analysis'!F414:F919/Sheet1!$U$2</f>
        <v>0.52710706150341691</v>
      </c>
      <c r="G414">
        <f>'CA analysis'!G414:G919/Sheet1!$V$2</f>
        <v>1</v>
      </c>
      <c r="H414">
        <f>'CA analysis'!H414:H919/Sheet1!$W$2</f>
        <v>0.12814381133008987</v>
      </c>
      <c r="I414">
        <f>'CA analysis'!I414:I919/Sheet1!$X$2</f>
        <v>1</v>
      </c>
      <c r="J414">
        <f>'CA analysis'!J414:J919/Sheet1!$Y$2</f>
        <v>0.93670886075949367</v>
      </c>
      <c r="K414">
        <f>'CA analysis'!K414:K919/Sheet1!$Z$2</f>
        <v>0.9181818181818181</v>
      </c>
      <c r="L414">
        <f>'CA analysis'!L414:L919/Sheet1!$AA$2</f>
        <v>7.2537163013353487E-2</v>
      </c>
      <c r="M414">
        <f>'CA analysis'!M414:M919/Sheet1!$AB$2</f>
        <v>0.9051883065578088</v>
      </c>
      <c r="N414">
        <f>'CA analysis'!N414:N919/Sheet1!$AC$2</f>
        <v>0.35799999999999998</v>
      </c>
    </row>
    <row r="415" spans="1:14" x14ac:dyDescent="0.25">
      <c r="A415" s="5">
        <f>'CA analysis'!A415/$P$2</f>
        <v>0.32206437691062756</v>
      </c>
      <c r="B415" s="4">
        <f>'CA analysis'!B415:B920/Sheet1!$Q$2</f>
        <v>0</v>
      </c>
      <c r="C415">
        <f>'CA analysis'!C415:C920/Sheet1!$R$2</f>
        <v>0.65248738284066343</v>
      </c>
      <c r="D415">
        <f>'CA analysis'!D415:D920/Sheet1!$S$2</f>
        <v>0</v>
      </c>
      <c r="E415">
        <f>'CA analysis'!E415:E920/Sheet1!$T$2</f>
        <v>0.68541905855338692</v>
      </c>
      <c r="F415">
        <f>'CA analysis'!F415:F920/Sheet1!$U$2</f>
        <v>0.58712984054669715</v>
      </c>
      <c r="G415">
        <f>'CA analysis'!G415:G920/Sheet1!$V$2</f>
        <v>1</v>
      </c>
      <c r="H415">
        <f>'CA analysis'!H415:H920/Sheet1!$W$2</f>
        <v>0.13102993320689371</v>
      </c>
      <c r="I415">
        <f>'CA analysis'!I415:I920/Sheet1!$X$2</f>
        <v>1</v>
      </c>
      <c r="J415">
        <f>'CA analysis'!J415:J920/Sheet1!$Y$2</f>
        <v>0.93670886075949367</v>
      </c>
      <c r="K415">
        <f>'CA analysis'!K415:K920/Sheet1!$Z$2</f>
        <v>0.9181818181818181</v>
      </c>
      <c r="L415">
        <f>'CA analysis'!L415:L920/Sheet1!$AA$2</f>
        <v>0.53154446963970781</v>
      </c>
      <c r="M415">
        <f>'CA analysis'!M415:M920/Sheet1!$AB$2</f>
        <v>0.52883855675533309</v>
      </c>
      <c r="N415">
        <f>'CA analysis'!N415:N920/Sheet1!$AC$2</f>
        <v>0.32600000000000001</v>
      </c>
    </row>
    <row r="416" spans="1:14" x14ac:dyDescent="0.25">
      <c r="A416" s="5">
        <f>'CA analysis'!A416/$P$2</f>
        <v>0.51413864412875387</v>
      </c>
      <c r="B416" s="4">
        <f>'CA analysis'!B416:B921/Sheet1!$Q$2</f>
        <v>0</v>
      </c>
      <c r="C416">
        <f>'CA analysis'!C416:C921/Sheet1!$R$2</f>
        <v>0.65248738284066343</v>
      </c>
      <c r="D416">
        <f>'CA analysis'!D416:D921/Sheet1!$S$2</f>
        <v>0</v>
      </c>
      <c r="E416">
        <f>'CA analysis'!E416:E921/Sheet1!$T$2</f>
        <v>0.79563719862227322</v>
      </c>
      <c r="F416">
        <f>'CA analysis'!F416:F921/Sheet1!$U$2</f>
        <v>0.51469248291571756</v>
      </c>
      <c r="G416">
        <f>'CA analysis'!G416:G921/Sheet1!$V$2</f>
        <v>1</v>
      </c>
      <c r="H416">
        <f>'CA analysis'!H416:H921/Sheet1!$W$2</f>
        <v>0.1367197163354498</v>
      </c>
      <c r="I416">
        <f>'CA analysis'!I416:I921/Sheet1!$X$2</f>
        <v>1</v>
      </c>
      <c r="J416">
        <f>'CA analysis'!J416:J921/Sheet1!$Y$2</f>
        <v>0.93670886075949367</v>
      </c>
      <c r="K416">
        <f>'CA analysis'!K416:K921/Sheet1!$Z$2</f>
        <v>0.9181818181818181</v>
      </c>
      <c r="L416">
        <f>'CA analysis'!L416:L921/Sheet1!$AA$2</f>
        <v>0.22239858906525573</v>
      </c>
      <c r="M416">
        <f>'CA analysis'!M416:M921/Sheet1!$AB$2</f>
        <v>0.97392678430339741</v>
      </c>
      <c r="N416">
        <f>'CA analysis'!N416:N921/Sheet1!$AC$2</f>
        <v>0.14000000000000001</v>
      </c>
    </row>
    <row r="417" spans="1:14" x14ac:dyDescent="0.25">
      <c r="A417" s="5">
        <f>'CA analysis'!A417/$P$2</f>
        <v>0.20325705808307859</v>
      </c>
      <c r="B417" s="4">
        <f>'CA analysis'!B417:B922/Sheet1!$Q$2</f>
        <v>0</v>
      </c>
      <c r="C417">
        <f>'CA analysis'!C417:C922/Sheet1!$R$2</f>
        <v>0.65248738284066343</v>
      </c>
      <c r="D417">
        <f>'CA analysis'!D417:D922/Sheet1!$S$2</f>
        <v>0</v>
      </c>
      <c r="E417">
        <f>'CA analysis'!E417:E922/Sheet1!$T$2</f>
        <v>0.77956371986222739</v>
      </c>
      <c r="F417">
        <f>'CA analysis'!F417:F922/Sheet1!$U$2</f>
        <v>0.73280182232346247</v>
      </c>
      <c r="G417">
        <f>'CA analysis'!G417:G922/Sheet1!$V$2</f>
        <v>1</v>
      </c>
      <c r="H417">
        <f>'CA analysis'!H417:H922/Sheet1!$W$2</f>
        <v>0.15131524696957202</v>
      </c>
      <c r="I417">
        <f>'CA analysis'!I417:I922/Sheet1!$X$2</f>
        <v>1</v>
      </c>
      <c r="J417">
        <f>'CA analysis'!J417:J922/Sheet1!$Y$2</f>
        <v>0.93670886075949367</v>
      </c>
      <c r="K417">
        <f>'CA analysis'!K417:K922/Sheet1!$Z$2</f>
        <v>0.9181818181818181</v>
      </c>
      <c r="L417">
        <f>'CA analysis'!L417:L922/Sheet1!$AA$2</f>
        <v>6.8657092466616276E-2</v>
      </c>
      <c r="M417">
        <f>'CA analysis'!M417:M922/Sheet1!$AB$2</f>
        <v>0.76507769291545957</v>
      </c>
      <c r="N417">
        <f>'CA analysis'!N417:N922/Sheet1!$AC$2</f>
        <v>0.14400000000000002</v>
      </c>
    </row>
    <row r="418" spans="1:14" x14ac:dyDescent="0.25">
      <c r="A418" s="5">
        <f>'CA analysis'!A418/$P$2</f>
        <v>0.12176317209135047</v>
      </c>
      <c r="B418" s="4">
        <f>'CA analysis'!B418:B923/Sheet1!$Q$2</f>
        <v>0</v>
      </c>
      <c r="C418">
        <f>'CA analysis'!C418:C923/Sheet1!$R$2</f>
        <v>0.65248738284066343</v>
      </c>
      <c r="D418">
        <f>'CA analysis'!D418:D923/Sheet1!$S$2</f>
        <v>0</v>
      </c>
      <c r="E418">
        <f>'CA analysis'!E418:E923/Sheet1!$T$2</f>
        <v>0.77956371986222739</v>
      </c>
      <c r="F418">
        <f>'CA analysis'!F418:F923/Sheet1!$U$2</f>
        <v>0.77243735763097954</v>
      </c>
      <c r="G418">
        <f>'CA analysis'!G418:G923/Sheet1!$V$2</f>
        <v>0.90799999999999992</v>
      </c>
      <c r="H418">
        <f>'CA analysis'!H418:H923/Sheet1!$W$2</f>
        <v>0.14999587696874742</v>
      </c>
      <c r="I418">
        <f>'CA analysis'!I418:I923/Sheet1!$X$2</f>
        <v>1</v>
      </c>
      <c r="J418">
        <f>'CA analysis'!J418:J923/Sheet1!$Y$2</f>
        <v>0.93670886075949367</v>
      </c>
      <c r="K418">
        <f>'CA analysis'!K418:K923/Sheet1!$Z$2</f>
        <v>0.9181818181818181</v>
      </c>
      <c r="L418">
        <f>'CA analysis'!L418:L923/Sheet1!$AA$2</f>
        <v>5.4346182917611494E-2</v>
      </c>
      <c r="M418">
        <f>'CA analysis'!M418:M923/Sheet1!$AB$2</f>
        <v>0.67922043718725311</v>
      </c>
      <c r="N418">
        <f>'CA analysis'!N418:N923/Sheet1!$AC$2</f>
        <v>0.15</v>
      </c>
    </row>
    <row r="419" spans="1:14" x14ac:dyDescent="0.25">
      <c r="A419" s="5">
        <f>'CA analysis'!A419/$P$2</f>
        <v>0.29155053048012947</v>
      </c>
      <c r="B419" s="4">
        <f>'CA analysis'!B419:B924/Sheet1!$Q$2</f>
        <v>0</v>
      </c>
      <c r="C419">
        <f>'CA analysis'!C419:C924/Sheet1!$R$2</f>
        <v>0.65248738284066343</v>
      </c>
      <c r="D419">
        <f>'CA analysis'!D419:D924/Sheet1!$S$2</f>
        <v>0</v>
      </c>
      <c r="E419">
        <f>'CA analysis'!E419:E924/Sheet1!$T$2</f>
        <v>0.77956371986222739</v>
      </c>
      <c r="F419">
        <f>'CA analysis'!F419:F924/Sheet1!$U$2</f>
        <v>0.60410022779043293</v>
      </c>
      <c r="G419">
        <f>'CA analysis'!G419:G924/Sheet1!$V$2</f>
        <v>0.8909999999999999</v>
      </c>
      <c r="H419">
        <f>'CA analysis'!H419:H924/Sheet1!$W$2</f>
        <v>0.13589511008493443</v>
      </c>
      <c r="I419">
        <f>'CA analysis'!I419:I924/Sheet1!$X$2</f>
        <v>1</v>
      </c>
      <c r="J419">
        <f>'CA analysis'!J419:J924/Sheet1!$Y$2</f>
        <v>0.93670886075949367</v>
      </c>
      <c r="K419">
        <f>'CA analysis'!K419:K924/Sheet1!$Z$2</f>
        <v>0.9181818181818181</v>
      </c>
      <c r="L419">
        <f>'CA analysis'!L419:L924/Sheet1!$AA$2</f>
        <v>0.32088687326782567</v>
      </c>
      <c r="M419">
        <f>'CA analysis'!M419:M924/Sheet1!$AB$2</f>
        <v>0.70160653147221497</v>
      </c>
      <c r="N419">
        <f>'CA analysis'!N419:N924/Sheet1!$AC$2</f>
        <v>0.20800000000000002</v>
      </c>
    </row>
    <row r="420" spans="1:14" x14ac:dyDescent="0.25">
      <c r="A420" s="5">
        <f>'CA analysis'!A420/$P$2</f>
        <v>0.8264475813702572</v>
      </c>
      <c r="B420" s="4">
        <f>'CA analysis'!B420:B925/Sheet1!$Q$2</f>
        <v>0</v>
      </c>
      <c r="C420">
        <f>'CA analysis'!C420:C925/Sheet1!$R$2</f>
        <v>0.65248738284066343</v>
      </c>
      <c r="D420">
        <f>'CA analysis'!D420:D925/Sheet1!$S$2</f>
        <v>0</v>
      </c>
      <c r="E420">
        <f>'CA analysis'!E420:E925/Sheet1!$T$2</f>
        <v>0.77956371986222739</v>
      </c>
      <c r="F420">
        <f>'CA analysis'!F420:F925/Sheet1!$U$2</f>
        <v>0.67847380410022784</v>
      </c>
      <c r="G420">
        <f>'CA analysis'!G420:G925/Sheet1!$V$2</f>
        <v>1</v>
      </c>
      <c r="H420">
        <f>'CA analysis'!H420:H925/Sheet1!$W$2</f>
        <v>0.14867650696792281</v>
      </c>
      <c r="I420">
        <f>'CA analysis'!I420:I925/Sheet1!$X$2</f>
        <v>1</v>
      </c>
      <c r="J420">
        <f>'CA analysis'!J420:J925/Sheet1!$Y$2</f>
        <v>0.93670886075949367</v>
      </c>
      <c r="K420">
        <f>'CA analysis'!K420:K925/Sheet1!$Z$2</f>
        <v>0.9181818181818181</v>
      </c>
      <c r="L420">
        <f>'CA analysis'!L420:L925/Sheet1!$AA$2</f>
        <v>4.1446208112874777E-2</v>
      </c>
      <c r="M420">
        <f>'CA analysis'!M420:M925/Sheet1!$AB$2</f>
        <v>0.54306031077166184</v>
      </c>
      <c r="N420">
        <f>'CA analysis'!N420:N925/Sheet1!$AC$2</f>
        <v>0.17600000000000002</v>
      </c>
    </row>
    <row r="421" spans="1:14" x14ac:dyDescent="0.25">
      <c r="A421" s="5">
        <f>'CA analysis'!A421/$P$2</f>
        <v>0.13275490019780614</v>
      </c>
      <c r="B421" s="4">
        <f>'CA analysis'!B421:B926/Sheet1!$Q$2</f>
        <v>0</v>
      </c>
      <c r="C421">
        <f>'CA analysis'!C421:C926/Sheet1!$R$2</f>
        <v>0.65248738284066343</v>
      </c>
      <c r="D421">
        <f>'CA analysis'!D421:D926/Sheet1!$S$2</f>
        <v>0</v>
      </c>
      <c r="E421">
        <f>'CA analysis'!E421:E926/Sheet1!$T$2</f>
        <v>0.82433983926521237</v>
      </c>
      <c r="F421">
        <f>'CA analysis'!F421:F926/Sheet1!$U$2</f>
        <v>0.77722095671981783</v>
      </c>
      <c r="G421">
        <f>'CA analysis'!G421:G926/Sheet1!$V$2</f>
        <v>0.76500000000000001</v>
      </c>
      <c r="H421">
        <f>'CA analysis'!H421:H926/Sheet1!$W$2</f>
        <v>0.14793436134245896</v>
      </c>
      <c r="I421">
        <f>'CA analysis'!I421:I926/Sheet1!$X$2</f>
        <v>1</v>
      </c>
      <c r="J421">
        <f>'CA analysis'!J421:J926/Sheet1!$Y$2</f>
        <v>0.93670886075949367</v>
      </c>
      <c r="K421">
        <f>'CA analysis'!K421:K926/Sheet1!$Z$2</f>
        <v>0.9181818181818181</v>
      </c>
      <c r="L421">
        <f>'CA analysis'!L421:L926/Sheet1!$AA$2</f>
        <v>0.12207105064247922</v>
      </c>
      <c r="M421">
        <f>'CA analysis'!M421:M926/Sheet1!$AB$2</f>
        <v>0.59889386357650776</v>
      </c>
      <c r="N421">
        <f>'CA analysis'!N421:N926/Sheet1!$AC$2</f>
        <v>0.16800000000000001</v>
      </c>
    </row>
    <row r="422" spans="1:14" x14ac:dyDescent="0.25">
      <c r="A422" s="5">
        <f>'CA analysis'!A422/$P$2</f>
        <v>0.12460663549721274</v>
      </c>
      <c r="B422" s="4">
        <f>'CA analysis'!B422:B927/Sheet1!$Q$2</f>
        <v>0</v>
      </c>
      <c r="C422">
        <f>'CA analysis'!C422:C927/Sheet1!$R$2</f>
        <v>0.65248738284066343</v>
      </c>
      <c r="D422">
        <f>'CA analysis'!D422:D927/Sheet1!$S$2</f>
        <v>0</v>
      </c>
      <c r="E422">
        <f>'CA analysis'!E422:E927/Sheet1!$T$2</f>
        <v>0.82433983926521237</v>
      </c>
      <c r="F422">
        <f>'CA analysis'!F422:F927/Sheet1!$U$2</f>
        <v>0.73018223234624147</v>
      </c>
      <c r="G422">
        <f>'CA analysis'!G422:G927/Sheet1!$V$2</f>
        <v>1</v>
      </c>
      <c r="H422">
        <f>'CA analysis'!H422:H927/Sheet1!$W$2</f>
        <v>0.15329430197080893</v>
      </c>
      <c r="I422">
        <f>'CA analysis'!I422:I927/Sheet1!$X$2</f>
        <v>1</v>
      </c>
      <c r="J422">
        <f>'CA analysis'!J422:J927/Sheet1!$Y$2</f>
        <v>0.93670886075949367</v>
      </c>
      <c r="K422">
        <f>'CA analysis'!K422:K927/Sheet1!$Z$2</f>
        <v>0.9181818181818181</v>
      </c>
      <c r="L422">
        <f>'CA analysis'!L422:L927/Sheet1!$AA$2</f>
        <v>0.80309901738473166</v>
      </c>
      <c r="M422">
        <f>'CA analysis'!M422:M927/Sheet1!$AB$2</f>
        <v>0.39557545430603108</v>
      </c>
      <c r="N422">
        <f>'CA analysis'!N422:N927/Sheet1!$AC$2</f>
        <v>0.33399999999999996</v>
      </c>
    </row>
    <row r="423" spans="1:14" x14ac:dyDescent="0.25">
      <c r="A423" s="5">
        <f>'CA analysis'!A423/$P$2</f>
        <v>7.8931397230713893E-2</v>
      </c>
      <c r="B423" s="4">
        <f>'CA analysis'!B423:B928/Sheet1!$Q$2</f>
        <v>0</v>
      </c>
      <c r="C423">
        <f>'CA analysis'!C423:C928/Sheet1!$R$2</f>
        <v>0.65248738284066343</v>
      </c>
      <c r="D423">
        <f>'CA analysis'!D423:D928/Sheet1!$S$2</f>
        <v>0</v>
      </c>
      <c r="E423">
        <f>'CA analysis'!E423:E928/Sheet1!$T$2</f>
        <v>0.82433983926521237</v>
      </c>
      <c r="F423">
        <f>'CA analysis'!F423:F928/Sheet1!$U$2</f>
        <v>0.68405466970387252</v>
      </c>
      <c r="G423">
        <f>'CA analysis'!G423:G928/Sheet1!$V$2</f>
        <v>0.95299999999999996</v>
      </c>
      <c r="H423">
        <f>'CA analysis'!H423:H928/Sheet1!$W$2</f>
        <v>0.15461367197163353</v>
      </c>
      <c r="I423">
        <f>'CA analysis'!I423:I928/Sheet1!$X$2</f>
        <v>1</v>
      </c>
      <c r="J423">
        <f>'CA analysis'!J423:J928/Sheet1!$Y$2</f>
        <v>0.93670886075949367</v>
      </c>
      <c r="K423">
        <f>'CA analysis'!K423:K928/Sheet1!$Z$2</f>
        <v>0.9181818181818181</v>
      </c>
      <c r="L423">
        <f>'CA analysis'!L423:L928/Sheet1!$AA$2</f>
        <v>0.80619803476946339</v>
      </c>
      <c r="M423">
        <f>'CA analysis'!M423:M928/Sheet1!$AB$2</f>
        <v>0.41348432973400051</v>
      </c>
      <c r="N423">
        <f>'CA analysis'!N423:N928/Sheet1!$AC$2</f>
        <v>0.28399999999999997</v>
      </c>
    </row>
    <row r="424" spans="1:14" x14ac:dyDescent="0.25">
      <c r="A424" s="5">
        <f>'CA analysis'!A424/$P$2</f>
        <v>0.13540730084517175</v>
      </c>
      <c r="B424" s="4">
        <f>'CA analysis'!B424:B929/Sheet1!$Q$2</f>
        <v>0</v>
      </c>
      <c r="C424">
        <f>'CA analysis'!C424:C929/Sheet1!$R$2</f>
        <v>0.65248738284066343</v>
      </c>
      <c r="D424">
        <f>'CA analysis'!D424:D929/Sheet1!$S$2</f>
        <v>0</v>
      </c>
      <c r="E424">
        <f>'CA analysis'!E424:E929/Sheet1!$T$2</f>
        <v>0.70493685419058549</v>
      </c>
      <c r="F424">
        <f>'CA analysis'!F424:F929/Sheet1!$U$2</f>
        <v>0.64328018223234629</v>
      </c>
      <c r="G424">
        <f>'CA analysis'!G424:G929/Sheet1!$V$2</f>
        <v>0.87599999999999989</v>
      </c>
      <c r="H424">
        <f>'CA analysis'!H424:H929/Sheet1!$W$2</f>
        <v>0.16088067947555043</v>
      </c>
      <c r="I424">
        <f>'CA analysis'!I424:I929/Sheet1!$X$2</f>
        <v>1</v>
      </c>
      <c r="J424">
        <f>'CA analysis'!J424:J929/Sheet1!$Y$2</f>
        <v>0.93670886075949367</v>
      </c>
      <c r="K424">
        <f>'CA analysis'!K424:K929/Sheet1!$Z$2</f>
        <v>0.9181818181818181</v>
      </c>
      <c r="L424">
        <f>'CA analysis'!L424:L929/Sheet1!$AA$2</f>
        <v>0.73456790123456794</v>
      </c>
      <c r="M424">
        <f>'CA analysis'!M424:M929/Sheet1!$AB$2</f>
        <v>0.37134579931524886</v>
      </c>
      <c r="N424">
        <f>'CA analysis'!N424:N929/Sheet1!$AC$2</f>
        <v>0.41600000000000004</v>
      </c>
    </row>
    <row r="425" spans="1:14" x14ac:dyDescent="0.25">
      <c r="A425" s="5">
        <f>'CA analysis'!A425/$P$2</f>
        <v>7.9234849847149791E-2</v>
      </c>
      <c r="B425" s="4">
        <f>'CA analysis'!B425:B930/Sheet1!$Q$2</f>
        <v>0</v>
      </c>
      <c r="C425">
        <f>'CA analysis'!C425:C930/Sheet1!$R$2</f>
        <v>0.65248738284066343</v>
      </c>
      <c r="D425">
        <f>'CA analysis'!D425:D930/Sheet1!$S$2</f>
        <v>0</v>
      </c>
      <c r="E425">
        <f>'CA analysis'!E425:E930/Sheet1!$T$2</f>
        <v>0.70493685419058549</v>
      </c>
      <c r="F425">
        <f>'CA analysis'!F425:F930/Sheet1!$U$2</f>
        <v>0.69510250569476084</v>
      </c>
      <c r="G425">
        <f>'CA analysis'!G425:G930/Sheet1!$V$2</f>
        <v>0.85099999999999998</v>
      </c>
      <c r="H425">
        <f>'CA analysis'!H425:H930/Sheet1!$W$2</f>
        <v>0.16673538385420958</v>
      </c>
      <c r="I425">
        <f>'CA analysis'!I425:I930/Sheet1!$X$2</f>
        <v>1</v>
      </c>
      <c r="J425">
        <f>'CA analysis'!J425:J930/Sheet1!$Y$2</f>
        <v>0.93670886075949367</v>
      </c>
      <c r="K425">
        <f>'CA analysis'!K425:K930/Sheet1!$Z$2</f>
        <v>0.9181818181818181</v>
      </c>
      <c r="L425">
        <f>'CA analysis'!L425:L930/Sheet1!$AA$2</f>
        <v>6.3492063492063492E-3</v>
      </c>
      <c r="M425">
        <f>'CA analysis'!M425:M930/Sheet1!$AB$2</f>
        <v>0.6133789834079536</v>
      </c>
      <c r="N425">
        <f>'CA analysis'!N425:N930/Sheet1!$AC$2</f>
        <v>0.26800000000000002</v>
      </c>
    </row>
    <row r="426" spans="1:14" x14ac:dyDescent="0.25">
      <c r="A426" s="5">
        <f>'CA analysis'!A426/$P$2</f>
        <v>9.8813163100161847E-2</v>
      </c>
      <c r="B426" s="4">
        <f>'CA analysis'!B426:B931/Sheet1!$Q$2</f>
        <v>0</v>
      </c>
      <c r="C426">
        <f>'CA analysis'!C426:C931/Sheet1!$R$2</f>
        <v>0.65248738284066343</v>
      </c>
      <c r="D426">
        <f>'CA analysis'!D426:D931/Sheet1!$S$2</f>
        <v>0</v>
      </c>
      <c r="E426">
        <f>'CA analysis'!E426:E931/Sheet1!$T$2</f>
        <v>0.67049368541905852</v>
      </c>
      <c r="F426">
        <f>'CA analysis'!F426:F931/Sheet1!$U$2</f>
        <v>0.63382687927107073</v>
      </c>
      <c r="G426">
        <f>'CA analysis'!G426:G931/Sheet1!$V$2</f>
        <v>0.70599999999999996</v>
      </c>
      <c r="H426">
        <f>'CA analysis'!H426:H931/Sheet1!$W$2</f>
        <v>0.17011626948132266</v>
      </c>
      <c r="I426">
        <f>'CA analysis'!I426:I931/Sheet1!$X$2</f>
        <v>1</v>
      </c>
      <c r="J426">
        <f>'CA analysis'!J426:J931/Sheet1!$Y$2</f>
        <v>0.93670886075949367</v>
      </c>
      <c r="K426">
        <f>'CA analysis'!K426:K931/Sheet1!$Z$2</f>
        <v>0.9181818181818181</v>
      </c>
      <c r="L426">
        <f>'CA analysis'!L426:L931/Sheet1!$AA$2</f>
        <v>9.1962711010330055E-3</v>
      </c>
      <c r="M426">
        <f>'CA analysis'!M426:M931/Sheet1!$AB$2</f>
        <v>0.45193573874111143</v>
      </c>
      <c r="N426">
        <f>'CA analysis'!N426:N931/Sheet1!$AC$2</f>
        <v>0.23399999999999999</v>
      </c>
    </row>
    <row r="427" spans="1:14" x14ac:dyDescent="0.25">
      <c r="A427" s="5">
        <f>'CA analysis'!A427/$P$2</f>
        <v>0.17825031469160221</v>
      </c>
      <c r="B427" s="4">
        <f>'CA analysis'!B427:B932/Sheet1!$Q$2</f>
        <v>0</v>
      </c>
      <c r="C427">
        <f>'CA analysis'!C427:C932/Sheet1!$R$2</f>
        <v>0.65248738284066343</v>
      </c>
      <c r="D427">
        <f>'CA analysis'!D427:D932/Sheet1!$S$2</f>
        <v>0</v>
      </c>
      <c r="E427">
        <f>'CA analysis'!E427:E932/Sheet1!$T$2</f>
        <v>0.77956371986222739</v>
      </c>
      <c r="F427">
        <f>'CA analysis'!F427:F932/Sheet1!$U$2</f>
        <v>0.67152619589977225</v>
      </c>
      <c r="G427">
        <f>'CA analysis'!G427:G932/Sheet1!$V$2</f>
        <v>0.95400000000000007</v>
      </c>
      <c r="H427">
        <f>'CA analysis'!H427:H932/Sheet1!$W$2</f>
        <v>0.15749979384843735</v>
      </c>
      <c r="I427">
        <f>'CA analysis'!I427:I932/Sheet1!$X$2</f>
        <v>1</v>
      </c>
      <c r="J427">
        <f>'CA analysis'!J427:J932/Sheet1!$Y$2</f>
        <v>0.93670886075949367</v>
      </c>
      <c r="K427">
        <f>'CA analysis'!K427:K932/Sheet1!$Z$2</f>
        <v>0.9181818181818181</v>
      </c>
      <c r="L427">
        <f>'CA analysis'!L427:L932/Sheet1!$AA$2</f>
        <v>1.9349962207105064E-2</v>
      </c>
      <c r="M427">
        <f>'CA analysis'!M427:M932/Sheet1!$AB$2</f>
        <v>0.64234922307084541</v>
      </c>
      <c r="N427">
        <f>'CA analysis'!N427:N932/Sheet1!$AC$2</f>
        <v>0.16600000000000001</v>
      </c>
    </row>
    <row r="428" spans="1:14" x14ac:dyDescent="0.25">
      <c r="A428" s="5">
        <f>'CA analysis'!A428/$P$2</f>
        <v>0.1376438590181622</v>
      </c>
      <c r="B428" s="4">
        <f>'CA analysis'!B428:B933/Sheet1!$Q$2</f>
        <v>0</v>
      </c>
      <c r="C428">
        <f>'CA analysis'!C428:C933/Sheet1!$R$2</f>
        <v>0.65248738284066343</v>
      </c>
      <c r="D428">
        <f>'CA analysis'!D428:D933/Sheet1!$S$2</f>
        <v>0</v>
      </c>
      <c r="E428">
        <f>'CA analysis'!E428:E933/Sheet1!$T$2</f>
        <v>0.67049368541905852</v>
      </c>
      <c r="F428">
        <f>'CA analysis'!F428:F933/Sheet1!$U$2</f>
        <v>0.66480637813211851</v>
      </c>
      <c r="G428">
        <f>'CA analysis'!G428:G933/Sheet1!$V$2</f>
        <v>0.59699999999999998</v>
      </c>
      <c r="H428">
        <f>'CA analysis'!H428:H933/Sheet1!$W$2</f>
        <v>0.1647563288529727</v>
      </c>
      <c r="I428">
        <f>'CA analysis'!I428:I933/Sheet1!$X$2</f>
        <v>1</v>
      </c>
      <c r="J428">
        <f>'CA analysis'!J428:J933/Sheet1!$Y$2</f>
        <v>0.93670886075949367</v>
      </c>
      <c r="K428">
        <f>'CA analysis'!K428:K933/Sheet1!$Z$2</f>
        <v>0.9181818181818181</v>
      </c>
      <c r="L428">
        <f>'CA analysis'!L428:L933/Sheet1!$AA$2</f>
        <v>6.2106324011085914E-2</v>
      </c>
      <c r="M428">
        <f>'CA analysis'!M428:M933/Sheet1!$AB$2</f>
        <v>0.41322096391888335</v>
      </c>
      <c r="N428">
        <f>'CA analysis'!N428:N933/Sheet1!$AC$2</f>
        <v>0.20399999999999999</v>
      </c>
    </row>
    <row r="429" spans="1:14" x14ac:dyDescent="0.25">
      <c r="A429" s="5">
        <f>'CA analysis'!A429/$P$2</f>
        <v>0.42328268297068872</v>
      </c>
      <c r="B429" s="4">
        <f>'CA analysis'!B429:B934/Sheet1!$Q$2</f>
        <v>0</v>
      </c>
      <c r="C429">
        <f>'CA analysis'!C429:C934/Sheet1!$R$2</f>
        <v>0.65248738284066343</v>
      </c>
      <c r="D429">
        <f>'CA analysis'!D429:D934/Sheet1!$S$2</f>
        <v>0</v>
      </c>
      <c r="E429">
        <f>'CA analysis'!E429:E934/Sheet1!$T$2</f>
        <v>0.77956371986222739</v>
      </c>
      <c r="F429">
        <f>'CA analysis'!F429:F934/Sheet1!$U$2</f>
        <v>0.70637813211845102</v>
      </c>
      <c r="G429">
        <f>'CA analysis'!G429:G934/Sheet1!$V$2</f>
        <v>0.78700000000000003</v>
      </c>
      <c r="H429">
        <f>'CA analysis'!H429:H934/Sheet1!$W$2</f>
        <v>0.15362414447101508</v>
      </c>
      <c r="I429">
        <f>'CA analysis'!I429:I934/Sheet1!$X$2</f>
        <v>1</v>
      </c>
      <c r="J429">
        <f>'CA analysis'!J429:J934/Sheet1!$Y$2</f>
        <v>0.93670886075949367</v>
      </c>
      <c r="K429">
        <f>'CA analysis'!K429:K934/Sheet1!$Z$2</f>
        <v>0.9181818181818181</v>
      </c>
      <c r="L429">
        <f>'CA analysis'!L429:L934/Sheet1!$AA$2</f>
        <v>4.7417485512723609E-2</v>
      </c>
      <c r="M429">
        <f>'CA analysis'!M429:M934/Sheet1!$AB$2</f>
        <v>0.38240716355017118</v>
      </c>
      <c r="N429">
        <f>'CA analysis'!N429:N934/Sheet1!$AC$2</f>
        <v>0.218</v>
      </c>
    </row>
    <row r="430" spans="1:14" x14ac:dyDescent="0.25">
      <c r="A430" s="5">
        <f>'CA analysis'!A430/$P$2</f>
        <v>8.2797608343823048E-2</v>
      </c>
      <c r="B430" s="4">
        <f>'CA analysis'!B430:B935/Sheet1!$Q$2</f>
        <v>0</v>
      </c>
      <c r="C430">
        <f>'CA analysis'!C430:C935/Sheet1!$R$2</f>
        <v>0.65248738284066343</v>
      </c>
      <c r="D430">
        <f>'CA analysis'!D430:D935/Sheet1!$S$2</f>
        <v>0</v>
      </c>
      <c r="E430">
        <f>'CA analysis'!E430:E935/Sheet1!$T$2</f>
        <v>0.77956371986222739</v>
      </c>
      <c r="F430">
        <f>'CA analysis'!F430:F935/Sheet1!$U$2</f>
        <v>0.70535307517084278</v>
      </c>
      <c r="G430">
        <f>'CA analysis'!G430:G935/Sheet1!$V$2</f>
        <v>0.78099999999999992</v>
      </c>
      <c r="H430">
        <f>'CA analysis'!H430:H935/Sheet1!$W$2</f>
        <v>0.15964377009977734</v>
      </c>
      <c r="I430">
        <f>'CA analysis'!I430:I935/Sheet1!$X$2</f>
        <v>1</v>
      </c>
      <c r="J430">
        <f>'CA analysis'!J430:J935/Sheet1!$Y$2</f>
        <v>0.93670886075949367</v>
      </c>
      <c r="K430">
        <f>'CA analysis'!K430:K935/Sheet1!$Z$2</f>
        <v>0.9181818181818181</v>
      </c>
      <c r="L430">
        <f>'CA analysis'!L430:L935/Sheet1!$AA$2</f>
        <v>0.24371378180901992</v>
      </c>
      <c r="M430">
        <f>'CA analysis'!M430:M935/Sheet1!$AB$2</f>
        <v>0.56676323413220964</v>
      </c>
      <c r="N430">
        <f>'CA analysis'!N430:N935/Sheet1!$AC$2</f>
        <v>0.22</v>
      </c>
    </row>
    <row r="431" spans="1:14" x14ac:dyDescent="0.25">
      <c r="A431" s="5">
        <f>'CA analysis'!A431/$P$2</f>
        <v>0.10496088832943716</v>
      </c>
      <c r="B431" s="4">
        <f>'CA analysis'!B431:B936/Sheet1!$Q$2</f>
        <v>0</v>
      </c>
      <c r="C431">
        <f>'CA analysis'!C431:C936/Sheet1!$R$2</f>
        <v>0.65248738284066343</v>
      </c>
      <c r="D431">
        <f>'CA analysis'!D431:D936/Sheet1!$S$2</f>
        <v>0</v>
      </c>
      <c r="E431">
        <f>'CA analysis'!E431:E936/Sheet1!$T$2</f>
        <v>0.77956371986222739</v>
      </c>
      <c r="F431">
        <f>'CA analysis'!F431:F936/Sheet1!$U$2</f>
        <v>0.72665148063781326</v>
      </c>
      <c r="G431">
        <f>'CA analysis'!G431:G936/Sheet1!$V$2</f>
        <v>0.95599999999999996</v>
      </c>
      <c r="H431">
        <f>'CA analysis'!H431:H936/Sheet1!$W$2</f>
        <v>0.16228251010142655</v>
      </c>
      <c r="I431">
        <f>'CA analysis'!I431:I936/Sheet1!$X$2</f>
        <v>1</v>
      </c>
      <c r="J431">
        <f>'CA analysis'!J431:J936/Sheet1!$Y$2</f>
        <v>0.93670886075949367</v>
      </c>
      <c r="K431">
        <f>'CA analysis'!K431:K936/Sheet1!$Z$2</f>
        <v>0.9181818181818181</v>
      </c>
      <c r="L431">
        <f>'CA analysis'!L431:L936/Sheet1!$AA$2</f>
        <v>0.15298563869992443</v>
      </c>
      <c r="M431">
        <f>'CA analysis'!M431:M936/Sheet1!$AB$2</f>
        <v>0.6341848828022123</v>
      </c>
      <c r="N431">
        <f>'CA analysis'!N431:N936/Sheet1!$AC$2</f>
        <v>0.19</v>
      </c>
    </row>
    <row r="432" spans="1:14" x14ac:dyDescent="0.25">
      <c r="A432" s="5">
        <f>'CA analysis'!A432/$P$2</f>
        <v>9.5441467361985263E-2</v>
      </c>
      <c r="B432" s="4">
        <f>'CA analysis'!B432:B937/Sheet1!$Q$2</f>
        <v>0</v>
      </c>
      <c r="C432">
        <f>'CA analysis'!C432:C937/Sheet1!$R$2</f>
        <v>0.65248738284066343</v>
      </c>
      <c r="D432">
        <f>'CA analysis'!D432:D937/Sheet1!$S$2</f>
        <v>0</v>
      </c>
      <c r="E432">
        <f>'CA analysis'!E432:E937/Sheet1!$T$2</f>
        <v>0.67049368541905852</v>
      </c>
      <c r="F432">
        <f>'CA analysis'!F432:F937/Sheet1!$U$2</f>
        <v>0.72300683371298413</v>
      </c>
      <c r="G432">
        <f>'CA analysis'!G432:G937/Sheet1!$V$2</f>
        <v>0.86099999999999999</v>
      </c>
      <c r="H432">
        <f>'CA analysis'!H432:H937/Sheet1!$W$2</f>
        <v>0.16929166323080727</v>
      </c>
      <c r="I432">
        <f>'CA analysis'!I432:I937/Sheet1!$X$2</f>
        <v>1</v>
      </c>
      <c r="J432">
        <f>'CA analysis'!J432:J937/Sheet1!$Y$2</f>
        <v>0.93670886075949367</v>
      </c>
      <c r="K432">
        <f>'CA analysis'!K432:K937/Sheet1!$Z$2</f>
        <v>0.9181818181818181</v>
      </c>
      <c r="L432">
        <f>'CA analysis'!L432:L937/Sheet1!$AA$2</f>
        <v>0.2102544721592341</v>
      </c>
      <c r="M432">
        <f>'CA analysis'!M432:M937/Sheet1!$AB$2</f>
        <v>0.4645772978667369</v>
      </c>
      <c r="N432">
        <f>'CA analysis'!N432:N937/Sheet1!$AC$2</f>
        <v>0.28999999999999998</v>
      </c>
    </row>
    <row r="433" spans="1:14" x14ac:dyDescent="0.25">
      <c r="A433" s="5">
        <f>'CA analysis'!A433/$P$2</f>
        <v>0.11308667505844272</v>
      </c>
      <c r="B433" s="4">
        <f>'CA analysis'!B433:B938/Sheet1!$Q$2</f>
        <v>0</v>
      </c>
      <c r="C433">
        <f>'CA analysis'!C433:C938/Sheet1!$R$2</f>
        <v>0.65248738284066343</v>
      </c>
      <c r="D433">
        <f>'CA analysis'!D433:D938/Sheet1!$S$2</f>
        <v>0</v>
      </c>
      <c r="E433">
        <f>'CA analysis'!E433:E938/Sheet1!$T$2</f>
        <v>0.67049368541905852</v>
      </c>
      <c r="F433">
        <f>'CA analysis'!F433:F938/Sheet1!$U$2</f>
        <v>0.77824601366742607</v>
      </c>
      <c r="G433">
        <f>'CA analysis'!G433:G938/Sheet1!$V$2</f>
        <v>0.94299999999999995</v>
      </c>
      <c r="H433">
        <f>'CA analysis'!H433:H938/Sheet1!$W$2</f>
        <v>0.17217778510761111</v>
      </c>
      <c r="I433">
        <f>'CA analysis'!I433:I938/Sheet1!$X$2</f>
        <v>1</v>
      </c>
      <c r="J433">
        <f>'CA analysis'!J433:J938/Sheet1!$Y$2</f>
        <v>0.93670886075949367</v>
      </c>
      <c r="K433">
        <f>'CA analysis'!K433:K938/Sheet1!$Z$2</f>
        <v>0.9181818181818181</v>
      </c>
      <c r="L433">
        <f>'CA analysis'!L433:L938/Sheet1!$AA$2</f>
        <v>0.20491307634164777</v>
      </c>
      <c r="M433">
        <f>'CA analysis'!M433:M938/Sheet1!$AB$2</f>
        <v>0.51856728996576251</v>
      </c>
      <c r="N433">
        <f>'CA analysis'!N433:N938/Sheet1!$AC$2</f>
        <v>0.28199999999999997</v>
      </c>
    </row>
    <row r="434" spans="1:14" x14ac:dyDescent="0.25">
      <c r="A434" s="5">
        <f>'CA analysis'!A434/$P$2</f>
        <v>7.242402445603309E-2</v>
      </c>
      <c r="B434" s="4">
        <f>'CA analysis'!B434:B939/Sheet1!$Q$2</f>
        <v>0</v>
      </c>
      <c r="C434">
        <f>'CA analysis'!C434:C939/Sheet1!$R$2</f>
        <v>0.65248738284066343</v>
      </c>
      <c r="D434">
        <f>'CA analysis'!D434:D939/Sheet1!$S$2</f>
        <v>0</v>
      </c>
      <c r="E434">
        <f>'CA analysis'!E434:E939/Sheet1!$T$2</f>
        <v>0.67049368541905852</v>
      </c>
      <c r="F434">
        <f>'CA analysis'!F434:F939/Sheet1!$U$2</f>
        <v>0.73177676537585423</v>
      </c>
      <c r="G434">
        <f>'CA analysis'!G434:G939/Sheet1!$V$2</f>
        <v>0.748</v>
      </c>
      <c r="H434">
        <f>'CA analysis'!H434:H939/Sheet1!$W$2</f>
        <v>0.18141337511338337</v>
      </c>
      <c r="I434">
        <f>'CA analysis'!I434:I939/Sheet1!$X$2</f>
        <v>1</v>
      </c>
      <c r="J434">
        <f>'CA analysis'!J434:J939/Sheet1!$Y$2</f>
        <v>0.93670886075949367</v>
      </c>
      <c r="K434">
        <f>'CA analysis'!K434:K939/Sheet1!$Z$2</f>
        <v>0.9181818181818181</v>
      </c>
      <c r="L434">
        <f>'CA analysis'!L434:L939/Sheet1!$AA$2</f>
        <v>0.24678760393046109</v>
      </c>
      <c r="M434">
        <f>'CA analysis'!M434:M939/Sheet1!$AB$2</f>
        <v>0.31682907558598894</v>
      </c>
      <c r="N434">
        <f>'CA analysis'!N434:N939/Sheet1!$AC$2</f>
        <v>0.32200000000000001</v>
      </c>
    </row>
    <row r="435" spans="1:14" x14ac:dyDescent="0.25">
      <c r="A435" s="5">
        <f>'CA analysis'!A435/$P$2</f>
        <v>6.2724779715878448E-2</v>
      </c>
      <c r="B435" s="4">
        <f>'CA analysis'!B435:B940/Sheet1!$Q$2</f>
        <v>0</v>
      </c>
      <c r="C435">
        <f>'CA analysis'!C435:C940/Sheet1!$R$2</f>
        <v>0.65248738284066343</v>
      </c>
      <c r="D435">
        <f>'CA analysis'!D435:D940/Sheet1!$S$2</f>
        <v>0</v>
      </c>
      <c r="E435">
        <f>'CA analysis'!E435:E940/Sheet1!$T$2</f>
        <v>0.81859931113662454</v>
      </c>
      <c r="F435">
        <f>'CA analysis'!F435:F940/Sheet1!$U$2</f>
        <v>0.73302961275626433</v>
      </c>
      <c r="G435">
        <f>'CA analysis'!G435:G940/Sheet1!$V$2</f>
        <v>0.879</v>
      </c>
      <c r="H435">
        <f>'CA analysis'!H435:H940/Sheet1!$W$2</f>
        <v>0.19097880761936173</v>
      </c>
      <c r="I435">
        <f>'CA analysis'!I435:I940/Sheet1!$X$2</f>
        <v>1</v>
      </c>
      <c r="J435">
        <f>'CA analysis'!J435:J940/Sheet1!$Y$2</f>
        <v>0.93670886075949367</v>
      </c>
      <c r="K435">
        <f>'CA analysis'!K435:K940/Sheet1!$Z$2</f>
        <v>0.9181818181818181</v>
      </c>
      <c r="L435">
        <f>'CA analysis'!L435:L940/Sheet1!$AA$2</f>
        <v>0.25243134290753338</v>
      </c>
      <c r="M435">
        <f>'CA analysis'!M435:M940/Sheet1!$AB$2</f>
        <v>0.42717935212009478</v>
      </c>
      <c r="N435">
        <f>'CA analysis'!N435:N940/Sheet1!$AC$2</f>
        <v>0.28600000000000003</v>
      </c>
    </row>
    <row r="436" spans="1:14" x14ac:dyDescent="0.25">
      <c r="A436" s="5">
        <f>'CA analysis'!A436/$P$2</f>
        <v>0.1563680093508362</v>
      </c>
      <c r="B436" s="4">
        <f>'CA analysis'!B436:B941/Sheet1!$Q$2</f>
        <v>0</v>
      </c>
      <c r="C436">
        <f>'CA analysis'!C436:C941/Sheet1!$R$2</f>
        <v>0.65248738284066343</v>
      </c>
      <c r="D436">
        <f>'CA analysis'!D436:D941/Sheet1!$S$2</f>
        <v>0</v>
      </c>
      <c r="E436">
        <f>'CA analysis'!E436:E941/Sheet1!$T$2</f>
        <v>0.81859931113662454</v>
      </c>
      <c r="F436">
        <f>'CA analysis'!F436:F941/Sheet1!$U$2</f>
        <v>0.70706150341685658</v>
      </c>
      <c r="G436">
        <f>'CA analysis'!G436:G941/Sheet1!$V$2</f>
        <v>0.95</v>
      </c>
      <c r="H436">
        <f>'CA analysis'!H436:H941/Sheet1!$W$2</f>
        <v>0.18322750886451719</v>
      </c>
      <c r="I436">
        <f>'CA analysis'!I436:I941/Sheet1!$X$2</f>
        <v>1</v>
      </c>
      <c r="J436">
        <f>'CA analysis'!J436:J941/Sheet1!$Y$2</f>
        <v>0.93670886075949367</v>
      </c>
      <c r="K436">
        <f>'CA analysis'!K436:K941/Sheet1!$Z$2</f>
        <v>0.9181818181818181</v>
      </c>
      <c r="L436">
        <f>'CA analysis'!L436:L941/Sheet1!$AA$2</f>
        <v>0.25353993449231543</v>
      </c>
      <c r="M436">
        <f>'CA analysis'!M436:M941/Sheet1!$AB$2</f>
        <v>0.39952594153278903</v>
      </c>
      <c r="N436">
        <f>'CA analysis'!N436:N941/Sheet1!$AC$2</f>
        <v>0.23399999999999999</v>
      </c>
    </row>
    <row r="437" spans="1:14" x14ac:dyDescent="0.25">
      <c r="A437" s="5">
        <f>'CA analysis'!A437/$P$2</f>
        <v>0.12542708146016904</v>
      </c>
      <c r="B437" s="4">
        <f>'CA analysis'!B437:B942/Sheet1!$Q$2</f>
        <v>0</v>
      </c>
      <c r="C437">
        <f>'CA analysis'!C437:C942/Sheet1!$R$2</f>
        <v>0.65248738284066343</v>
      </c>
      <c r="D437">
        <f>'CA analysis'!D437:D942/Sheet1!$S$2</f>
        <v>0</v>
      </c>
      <c r="E437">
        <f>'CA analysis'!E437:E942/Sheet1!$T$2</f>
        <v>0.84959816303099889</v>
      </c>
      <c r="F437">
        <f>'CA analysis'!F437:F942/Sheet1!$U$2</f>
        <v>0.75501138952164004</v>
      </c>
      <c r="G437">
        <f>'CA analysis'!G437:G942/Sheet1!$V$2</f>
        <v>0.94599999999999995</v>
      </c>
      <c r="H437">
        <f>'CA analysis'!H437:H942/Sheet1!$W$2</f>
        <v>0.17522882823451802</v>
      </c>
      <c r="I437">
        <f>'CA analysis'!I437:I942/Sheet1!$X$2</f>
        <v>1</v>
      </c>
      <c r="J437">
        <f>'CA analysis'!J437:J942/Sheet1!$Y$2</f>
        <v>0.93670886075949367</v>
      </c>
      <c r="K437">
        <f>'CA analysis'!K437:K942/Sheet1!$Z$2</f>
        <v>0.9181818181818181</v>
      </c>
      <c r="L437">
        <f>'CA analysis'!L437:L942/Sheet1!$AA$2</f>
        <v>0.27676996724615771</v>
      </c>
      <c r="M437">
        <f>'CA analysis'!M437:M942/Sheet1!$AB$2</f>
        <v>0.61285225177771929</v>
      </c>
      <c r="N437">
        <f>'CA analysis'!N437:N942/Sheet1!$AC$2</f>
        <v>0.26800000000000002</v>
      </c>
    </row>
    <row r="438" spans="1:14" x14ac:dyDescent="0.25">
      <c r="A438" s="5">
        <f>'CA analysis'!A438/$P$2</f>
        <v>0.16207741413414853</v>
      </c>
      <c r="B438" s="4">
        <f>'CA analysis'!B438:B943/Sheet1!$Q$2</f>
        <v>0</v>
      </c>
      <c r="C438">
        <f>'CA analysis'!C438:C943/Sheet1!$R$2</f>
        <v>0.65248738284066343</v>
      </c>
      <c r="D438">
        <f>'CA analysis'!D438:D943/Sheet1!$S$2</f>
        <v>0</v>
      </c>
      <c r="E438">
        <f>'CA analysis'!E438:E943/Sheet1!$T$2</f>
        <v>0.84959816303099889</v>
      </c>
      <c r="F438">
        <f>'CA analysis'!F438:F943/Sheet1!$U$2</f>
        <v>0.73587699316628707</v>
      </c>
      <c r="G438">
        <f>'CA analysis'!G438:G943/Sheet1!$V$2</f>
        <v>0.93299999999999994</v>
      </c>
      <c r="H438">
        <f>'CA analysis'!H438:H943/Sheet1!$W$2</f>
        <v>0.1651686319782304</v>
      </c>
      <c r="I438">
        <f>'CA analysis'!I438:I943/Sheet1!$X$2</f>
        <v>1</v>
      </c>
      <c r="J438">
        <f>'CA analysis'!J438:J943/Sheet1!$Y$2</f>
        <v>0.93670886075949367</v>
      </c>
      <c r="K438">
        <f>'CA analysis'!K438:K943/Sheet1!$Z$2</f>
        <v>0.9181818181818181</v>
      </c>
      <c r="L438">
        <f>'CA analysis'!L438:L943/Sheet1!$AA$2</f>
        <v>6.9261778785588313E-2</v>
      </c>
      <c r="M438">
        <f>'CA analysis'!M438:M943/Sheet1!$AB$2</f>
        <v>0.47537529628654202</v>
      </c>
      <c r="N438">
        <f>'CA analysis'!N438:N943/Sheet1!$AC$2</f>
        <v>0.192</v>
      </c>
    </row>
    <row r="439" spans="1:14" x14ac:dyDescent="0.25">
      <c r="A439" s="5">
        <f>'CA analysis'!A439/$P$2</f>
        <v>0.17057408739435354</v>
      </c>
      <c r="B439" s="4">
        <f>'CA analysis'!B439:B944/Sheet1!$Q$2</f>
        <v>0</v>
      </c>
      <c r="C439">
        <f>'CA analysis'!C439:C944/Sheet1!$R$2</f>
        <v>0.65248738284066343</v>
      </c>
      <c r="D439">
        <f>'CA analysis'!D439:D944/Sheet1!$S$2</f>
        <v>0</v>
      </c>
      <c r="E439">
        <f>'CA analysis'!E439:E944/Sheet1!$T$2</f>
        <v>0.84959816303099889</v>
      </c>
      <c r="F439">
        <f>'CA analysis'!F439:F944/Sheet1!$U$2</f>
        <v>0.70068337129840552</v>
      </c>
      <c r="G439">
        <f>'CA analysis'!G439:G944/Sheet1!$V$2</f>
        <v>1</v>
      </c>
      <c r="H439">
        <f>'CA analysis'!H439:H944/Sheet1!$W$2</f>
        <v>0.1578296363486435</v>
      </c>
      <c r="I439">
        <f>'CA analysis'!I439:I944/Sheet1!$X$2</f>
        <v>1</v>
      </c>
      <c r="J439">
        <f>'CA analysis'!J439:J944/Sheet1!$Y$2</f>
        <v>0.93670886075949367</v>
      </c>
      <c r="K439">
        <f>'CA analysis'!K439:K944/Sheet1!$Z$2</f>
        <v>0.9181818181818181</v>
      </c>
      <c r="L439">
        <f>'CA analysis'!L439:L944/Sheet1!$AA$2</f>
        <v>2.3481985386747294E-2</v>
      </c>
      <c r="M439">
        <f>'CA analysis'!M439:M944/Sheet1!$AB$2</f>
        <v>0.69660258098498817</v>
      </c>
      <c r="N439">
        <f>'CA analysis'!N439:N944/Sheet1!$AC$2</f>
        <v>0.17399999999999999</v>
      </c>
    </row>
    <row r="440" spans="1:14" x14ac:dyDescent="0.25">
      <c r="A440" s="5">
        <f>'CA analysis'!A440/$P$2</f>
        <v>0.15372684768926453</v>
      </c>
      <c r="B440" s="4">
        <f>'CA analysis'!B440:B945/Sheet1!$Q$2</f>
        <v>0</v>
      </c>
      <c r="C440">
        <f>'CA analysis'!C440:C945/Sheet1!$R$2</f>
        <v>0.65248738284066343</v>
      </c>
      <c r="D440">
        <f>'CA analysis'!D440:D945/Sheet1!$S$2</f>
        <v>0</v>
      </c>
      <c r="E440">
        <f>'CA analysis'!E440:E945/Sheet1!$T$2</f>
        <v>0.84959816303099889</v>
      </c>
      <c r="F440">
        <f>'CA analysis'!F440:F945/Sheet1!$U$2</f>
        <v>0.67596810933940776</v>
      </c>
      <c r="G440">
        <f>'CA analysis'!G440:G945/Sheet1!$V$2</f>
        <v>0.879</v>
      </c>
      <c r="H440">
        <f>'CA analysis'!H440:H945/Sheet1!$W$2</f>
        <v>0.15016079821885048</v>
      </c>
      <c r="I440">
        <f>'CA analysis'!I440:I945/Sheet1!$X$2</f>
        <v>1</v>
      </c>
      <c r="J440">
        <f>'CA analysis'!J440:J945/Sheet1!$Y$2</f>
        <v>0.93670886075949367</v>
      </c>
      <c r="K440">
        <f>'CA analysis'!K440:K945/Sheet1!$Z$2</f>
        <v>0.9181818181818181</v>
      </c>
      <c r="L440">
        <f>'CA analysis'!L440:L945/Sheet1!$AA$2</f>
        <v>0.17372134038800707</v>
      </c>
      <c r="M440">
        <f>'CA analysis'!M440:M945/Sheet1!$AB$2</f>
        <v>0.89597050302870695</v>
      </c>
      <c r="N440">
        <f>'CA analysis'!N440:N945/Sheet1!$AC$2</f>
        <v>0.16800000000000001</v>
      </c>
    </row>
    <row r="441" spans="1:14" x14ac:dyDescent="0.25">
      <c r="A441" s="5">
        <f>'CA analysis'!A441/$P$2</f>
        <v>0.1055453155907211</v>
      </c>
      <c r="B441" s="4">
        <f>'CA analysis'!B441:B946/Sheet1!$Q$2</f>
        <v>0</v>
      </c>
      <c r="C441">
        <f>'CA analysis'!C441:C946/Sheet1!$R$2</f>
        <v>0.65248738284066343</v>
      </c>
      <c r="D441">
        <f>'CA analysis'!D441:D946/Sheet1!$S$2</f>
        <v>0</v>
      </c>
      <c r="E441">
        <f>'CA analysis'!E441:E946/Sheet1!$T$2</f>
        <v>0.84959816303099889</v>
      </c>
      <c r="F441">
        <f>'CA analysis'!F441:F946/Sheet1!$U$2</f>
        <v>0.64088838268792714</v>
      </c>
      <c r="G441">
        <f>'CA analysis'!G441:G946/Sheet1!$V$2</f>
        <v>0.93900000000000006</v>
      </c>
      <c r="H441">
        <f>'CA analysis'!H441:H946/Sheet1!$W$2</f>
        <v>0.14983095571864433</v>
      </c>
      <c r="I441">
        <f>'CA analysis'!I441:I946/Sheet1!$X$2</f>
        <v>1</v>
      </c>
      <c r="J441">
        <f>'CA analysis'!J441:J946/Sheet1!$Y$2</f>
        <v>0.93670886075949367</v>
      </c>
      <c r="K441">
        <f>'CA analysis'!K441:K946/Sheet1!$Z$2</f>
        <v>0.9181818181818181</v>
      </c>
      <c r="L441">
        <f>'CA analysis'!L441:L946/Sheet1!$AA$2</f>
        <v>1</v>
      </c>
      <c r="M441">
        <f>'CA analysis'!M441:M946/Sheet1!$AB$2</f>
        <v>0.60258098498814849</v>
      </c>
      <c r="N441">
        <f>'CA analysis'!N441:N946/Sheet1!$AC$2</f>
        <v>0.25600000000000001</v>
      </c>
    </row>
    <row r="442" spans="1:14" x14ac:dyDescent="0.25">
      <c r="A442" s="5">
        <f>'CA analysis'!A442/$P$2</f>
        <v>0.24783087574177304</v>
      </c>
      <c r="B442" s="4">
        <f>'CA analysis'!B442:B947/Sheet1!$Q$2</f>
        <v>0</v>
      </c>
      <c r="C442">
        <f>'CA analysis'!C442:C947/Sheet1!$R$2</f>
        <v>0.65248738284066343</v>
      </c>
      <c r="D442">
        <f>'CA analysis'!D442:D947/Sheet1!$S$2</f>
        <v>0</v>
      </c>
      <c r="E442">
        <f>'CA analysis'!E442:E947/Sheet1!$T$2</f>
        <v>0.84959816303099889</v>
      </c>
      <c r="F442">
        <f>'CA analysis'!F442:F947/Sheet1!$U$2</f>
        <v>0.66264236902050111</v>
      </c>
      <c r="G442">
        <f>'CA analysis'!G442:G947/Sheet1!$V$2</f>
        <v>0.92400000000000004</v>
      </c>
      <c r="H442">
        <f>'CA analysis'!H442:H947/Sheet1!$W$2</f>
        <v>0.15387152634616971</v>
      </c>
      <c r="I442">
        <f>'CA analysis'!I442:I947/Sheet1!$X$2</f>
        <v>1</v>
      </c>
      <c r="J442">
        <f>'CA analysis'!J442:J947/Sheet1!$Y$2</f>
        <v>0.93670886075949367</v>
      </c>
      <c r="K442">
        <f>'CA analysis'!K442:K947/Sheet1!$Z$2</f>
        <v>0.9181818181818181</v>
      </c>
      <c r="L442">
        <f>'CA analysis'!L442:L947/Sheet1!$AA$2</f>
        <v>0.98626858150667673</v>
      </c>
      <c r="M442">
        <f>'CA analysis'!M442:M947/Sheet1!$AB$2</f>
        <v>0.58230181722412433</v>
      </c>
      <c r="N442">
        <f>'CA analysis'!N442:N947/Sheet1!$AC$2</f>
        <v>0.21</v>
      </c>
    </row>
    <row r="443" spans="1:14" x14ac:dyDescent="0.25">
      <c r="A443" s="5">
        <f>'CA analysis'!A443/$P$2</f>
        <v>0.10928789786009711</v>
      </c>
      <c r="B443" s="4">
        <f>'CA analysis'!B443:B948/Sheet1!$Q$2</f>
        <v>0</v>
      </c>
      <c r="C443">
        <f>'CA analysis'!C443:C948/Sheet1!$R$2</f>
        <v>0.65248738284066343</v>
      </c>
      <c r="D443">
        <f>'CA analysis'!D443:D948/Sheet1!$S$2</f>
        <v>0</v>
      </c>
      <c r="E443">
        <f>'CA analysis'!E443:E948/Sheet1!$T$2</f>
        <v>0.84959816303099889</v>
      </c>
      <c r="F443">
        <f>'CA analysis'!F443:F948/Sheet1!$U$2</f>
        <v>0.72961275626423694</v>
      </c>
      <c r="G443">
        <f>'CA analysis'!G443:G948/Sheet1!$V$2</f>
        <v>0.97199999999999998</v>
      </c>
      <c r="H443">
        <f>'CA analysis'!H443:H948/Sheet1!$W$2</f>
        <v>0.17028119073142572</v>
      </c>
      <c r="I443">
        <f>'CA analysis'!I443:I948/Sheet1!$X$2</f>
        <v>1</v>
      </c>
      <c r="J443">
        <f>'CA analysis'!J443:J948/Sheet1!$Y$2</f>
        <v>0.93670886075949367</v>
      </c>
      <c r="K443">
        <f>'CA analysis'!K443:K948/Sheet1!$Z$2</f>
        <v>0.9181818181818181</v>
      </c>
      <c r="L443">
        <f>'CA analysis'!L443:L948/Sheet1!$AA$2</f>
        <v>0.97243638196019144</v>
      </c>
      <c r="M443">
        <f>'CA analysis'!M443:M948/Sheet1!$AB$2</f>
        <v>0.51409007110877003</v>
      </c>
      <c r="N443">
        <f>'CA analysis'!N443:N948/Sheet1!$AC$2</f>
        <v>0.34200000000000003</v>
      </c>
    </row>
    <row r="444" spans="1:14" x14ac:dyDescent="0.25">
      <c r="A444" s="5">
        <f>'CA analysis'!A444/$P$2</f>
        <v>6.3680093508361804E-2</v>
      </c>
      <c r="B444" s="4">
        <f>'CA analysis'!B444:B949/Sheet1!$Q$2</f>
        <v>0</v>
      </c>
      <c r="C444">
        <f>'CA analysis'!C444:C949/Sheet1!$R$2</f>
        <v>0.65248738284066343</v>
      </c>
      <c r="D444">
        <f>'CA analysis'!D444:D949/Sheet1!$S$2</f>
        <v>0</v>
      </c>
      <c r="E444">
        <f>'CA analysis'!E444:E949/Sheet1!$T$2</f>
        <v>0.84959816303099889</v>
      </c>
      <c r="F444">
        <f>'CA analysis'!F444:F949/Sheet1!$U$2</f>
        <v>0.70831435079726657</v>
      </c>
      <c r="G444">
        <f>'CA analysis'!G444:G949/Sheet1!$V$2</f>
        <v>1</v>
      </c>
      <c r="H444">
        <f>'CA analysis'!H444:H949/Sheet1!$W$2</f>
        <v>0.16533355322833346</v>
      </c>
      <c r="I444">
        <f>'CA analysis'!I444:I949/Sheet1!$X$2</f>
        <v>1</v>
      </c>
      <c r="J444">
        <f>'CA analysis'!J444:J949/Sheet1!$Y$2</f>
        <v>0.93670886075949367</v>
      </c>
      <c r="K444">
        <f>'CA analysis'!K444:K949/Sheet1!$Z$2</f>
        <v>0.9181818181818181</v>
      </c>
      <c r="L444">
        <f>'CA analysis'!L444:L949/Sheet1!$AA$2</f>
        <v>0.99695137314184934</v>
      </c>
      <c r="M444">
        <f>'CA analysis'!M444:M949/Sheet1!$AB$2</f>
        <v>0.43692388727943116</v>
      </c>
      <c r="N444">
        <f>'CA analysis'!N444:N949/Sheet1!$AC$2</f>
        <v>0.36799999999999999</v>
      </c>
    </row>
    <row r="445" spans="1:14" x14ac:dyDescent="0.25">
      <c r="A445" s="5">
        <f>'CA analysis'!A445/$P$2</f>
        <v>0.11201897140802014</v>
      </c>
      <c r="B445" s="4">
        <f>'CA analysis'!B445:B950/Sheet1!$Q$2</f>
        <v>0</v>
      </c>
      <c r="C445">
        <f>'CA analysis'!C445:C950/Sheet1!$R$2</f>
        <v>0.65248738284066343</v>
      </c>
      <c r="D445">
        <f>'CA analysis'!D445:D950/Sheet1!$S$2</f>
        <v>0</v>
      </c>
      <c r="E445">
        <f>'CA analysis'!E445:E950/Sheet1!$T$2</f>
        <v>0.84959816303099889</v>
      </c>
      <c r="F445">
        <f>'CA analysis'!F445:F950/Sheet1!$U$2</f>
        <v>0.73861047835990901</v>
      </c>
      <c r="G445">
        <f>'CA analysis'!G445:G950/Sheet1!$V$2</f>
        <v>1</v>
      </c>
      <c r="H445">
        <f>'CA analysis'!H445:H950/Sheet1!$W$2</f>
        <v>0.16310711635194194</v>
      </c>
      <c r="I445">
        <f>'CA analysis'!I445:I950/Sheet1!$X$2</f>
        <v>1</v>
      </c>
      <c r="J445">
        <f>'CA analysis'!J445:J950/Sheet1!$Y$2</f>
        <v>0.93670886075949367</v>
      </c>
      <c r="K445">
        <f>'CA analysis'!K445:K950/Sheet1!$Z$2</f>
        <v>0.9181818181818181</v>
      </c>
      <c r="L445">
        <f>'CA analysis'!L445:L950/Sheet1!$AA$2</f>
        <v>0.97437641723356017</v>
      </c>
      <c r="M445">
        <f>'CA analysis'!M445:M950/Sheet1!$AB$2</f>
        <v>0.49644456149591787</v>
      </c>
      <c r="N445">
        <f>'CA analysis'!N445:N950/Sheet1!$AC$2</f>
        <v>0.308</v>
      </c>
    </row>
    <row r="446" spans="1:14" x14ac:dyDescent="0.25">
      <c r="A446" s="5">
        <f>'CA analysis'!A446/$P$2</f>
        <v>0.14388149613378889</v>
      </c>
      <c r="B446" s="4">
        <f>'CA analysis'!B446:B951/Sheet1!$Q$2</f>
        <v>0</v>
      </c>
      <c r="C446">
        <f>'CA analysis'!C446:C951/Sheet1!$R$2</f>
        <v>0.65248738284066343</v>
      </c>
      <c r="D446">
        <f>'CA analysis'!D446:D951/Sheet1!$S$2</f>
        <v>0</v>
      </c>
      <c r="E446">
        <f>'CA analysis'!E446:E951/Sheet1!$T$2</f>
        <v>0.84959816303099889</v>
      </c>
      <c r="F446">
        <f>'CA analysis'!F446:F951/Sheet1!$U$2</f>
        <v>0.66674259681093395</v>
      </c>
      <c r="G446">
        <f>'CA analysis'!G446:G951/Sheet1!$V$2</f>
        <v>0.96599999999999997</v>
      </c>
      <c r="H446">
        <f>'CA analysis'!H446:H951/Sheet1!$W$2</f>
        <v>0.15634534509771583</v>
      </c>
      <c r="I446">
        <f>'CA analysis'!I446:I951/Sheet1!$X$2</f>
        <v>1</v>
      </c>
      <c r="J446">
        <f>'CA analysis'!J446:J951/Sheet1!$Y$2</f>
        <v>0.93670886075949367</v>
      </c>
      <c r="K446">
        <f>'CA analysis'!K446:K951/Sheet1!$Z$2</f>
        <v>0.9181818181818181</v>
      </c>
      <c r="L446">
        <f>'CA analysis'!L446:L951/Sheet1!$AA$2</f>
        <v>0.60599647266313938</v>
      </c>
      <c r="M446">
        <f>'CA analysis'!M446:M951/Sheet1!$AB$2</f>
        <v>0.62654727416381351</v>
      </c>
      <c r="N446">
        <f>'CA analysis'!N446:N951/Sheet1!$AC$2</f>
        <v>0.21600000000000003</v>
      </c>
    </row>
    <row r="447" spans="1:14" x14ac:dyDescent="0.25">
      <c r="A447" s="5">
        <f>'CA analysis'!A447/$P$2</f>
        <v>0.11994245639273513</v>
      </c>
      <c r="B447" s="4">
        <f>'CA analysis'!B447:B952/Sheet1!$Q$2</f>
        <v>0</v>
      </c>
      <c r="C447">
        <f>'CA analysis'!C447:C952/Sheet1!$R$2</f>
        <v>0.65248738284066343</v>
      </c>
      <c r="D447">
        <f>'CA analysis'!D447:D952/Sheet1!$S$2</f>
        <v>0</v>
      </c>
      <c r="E447">
        <f>'CA analysis'!E447:E952/Sheet1!$T$2</f>
        <v>0.84959816303099889</v>
      </c>
      <c r="F447">
        <f>'CA analysis'!F447:F952/Sheet1!$U$2</f>
        <v>0.73564920273348522</v>
      </c>
      <c r="G447">
        <f>'CA analysis'!G447:G952/Sheet1!$V$2</f>
        <v>0.94799999999999995</v>
      </c>
      <c r="H447">
        <f>'CA analysis'!H447:H952/Sheet1!$W$2</f>
        <v>0.16393172260245731</v>
      </c>
      <c r="I447">
        <f>'CA analysis'!I447:I952/Sheet1!$X$2</f>
        <v>1</v>
      </c>
      <c r="J447">
        <f>'CA analysis'!J447:J952/Sheet1!$Y$2</f>
        <v>0.93670886075949367</v>
      </c>
      <c r="K447">
        <f>'CA analysis'!K447:K952/Sheet1!$Z$2</f>
        <v>0.9181818181818181</v>
      </c>
      <c r="L447">
        <f>'CA analysis'!L447:L952/Sheet1!$AA$2</f>
        <v>0.10849080372889898</v>
      </c>
      <c r="M447">
        <f>'CA analysis'!M447:M952/Sheet1!$AB$2</f>
        <v>0.6315512246510403</v>
      </c>
      <c r="N447">
        <f>'CA analysis'!N447:N952/Sheet1!$AC$2</f>
        <v>0.23600000000000002</v>
      </c>
    </row>
    <row r="448" spans="1:14" x14ac:dyDescent="0.25">
      <c r="A448" s="5">
        <f>'CA analysis'!A448/$P$2</f>
        <v>7.0670742672181264E-2</v>
      </c>
      <c r="B448" s="4">
        <f>'CA analysis'!B448:B953/Sheet1!$Q$2</f>
        <v>0</v>
      </c>
      <c r="C448">
        <f>'CA analysis'!C448:C953/Sheet1!$R$2</f>
        <v>0.65248738284066343</v>
      </c>
      <c r="D448">
        <f>'CA analysis'!D448:D953/Sheet1!$S$2</f>
        <v>0</v>
      </c>
      <c r="E448">
        <f>'CA analysis'!E448:E953/Sheet1!$T$2</f>
        <v>0.84959816303099889</v>
      </c>
      <c r="F448">
        <f>'CA analysis'!F448:F953/Sheet1!$U$2</f>
        <v>0.72220956719817775</v>
      </c>
      <c r="G448">
        <f>'CA analysis'!G448:G953/Sheet1!$V$2</f>
        <v>0.96400000000000008</v>
      </c>
      <c r="H448">
        <f>'CA analysis'!H448:H953/Sheet1!$W$2</f>
        <v>0.17085841510678651</v>
      </c>
      <c r="I448">
        <f>'CA analysis'!I448:I953/Sheet1!$X$2</f>
        <v>1</v>
      </c>
      <c r="J448">
        <f>'CA analysis'!J448:J953/Sheet1!$Y$2</f>
        <v>0.93670886075949367</v>
      </c>
      <c r="K448">
        <f>'CA analysis'!K448:K953/Sheet1!$Z$2</f>
        <v>0.9181818181818181</v>
      </c>
      <c r="L448">
        <f>'CA analysis'!L448:L953/Sheet1!$AA$2</f>
        <v>0.8012345679012346</v>
      </c>
      <c r="M448">
        <f>'CA analysis'!M448:M953/Sheet1!$AB$2</f>
        <v>0.46852778509349485</v>
      </c>
      <c r="N448">
        <f>'CA analysis'!N448:N953/Sheet1!$AC$2</f>
        <v>0.29799999999999999</v>
      </c>
    </row>
    <row r="449" spans="1:14" x14ac:dyDescent="0.25">
      <c r="A449" s="5">
        <f>'CA analysis'!A449/$P$2</f>
        <v>0.11154693400467543</v>
      </c>
      <c r="B449" s="4">
        <f>'CA analysis'!B449:B954/Sheet1!$Q$2</f>
        <v>0</v>
      </c>
      <c r="C449">
        <f>'CA analysis'!C449:C954/Sheet1!$R$2</f>
        <v>0.65248738284066343</v>
      </c>
      <c r="D449">
        <f>'CA analysis'!D449:D954/Sheet1!$S$2</f>
        <v>0</v>
      </c>
      <c r="E449">
        <f>'CA analysis'!E449:E954/Sheet1!$T$2</f>
        <v>0.84959816303099889</v>
      </c>
      <c r="F449">
        <f>'CA analysis'!F449:F954/Sheet1!$U$2</f>
        <v>0.71195899772209581</v>
      </c>
      <c r="G449">
        <f>'CA analysis'!G449:G954/Sheet1!$V$2</f>
        <v>0.96599999999999997</v>
      </c>
      <c r="H449">
        <f>'CA analysis'!H449:H954/Sheet1!$W$2</f>
        <v>0.18124845386328026</v>
      </c>
      <c r="I449">
        <f>'CA analysis'!I449:I954/Sheet1!$X$2</f>
        <v>1</v>
      </c>
      <c r="J449">
        <f>'CA analysis'!J449:J954/Sheet1!$Y$2</f>
        <v>0.93670886075949367</v>
      </c>
      <c r="K449">
        <f>'CA analysis'!K449:K954/Sheet1!$Z$2</f>
        <v>0.9181818181818181</v>
      </c>
      <c r="L449">
        <f>'CA analysis'!L449:L954/Sheet1!$AA$2</f>
        <v>0.97888636936255979</v>
      </c>
      <c r="M449">
        <f>'CA analysis'!M449:M954/Sheet1!$AB$2</f>
        <v>0.43297340005267321</v>
      </c>
      <c r="N449">
        <f>'CA analysis'!N449:N954/Sheet1!$AC$2</f>
        <v>0.252</v>
      </c>
    </row>
    <row r="450" spans="1:14" x14ac:dyDescent="0.25">
      <c r="A450" s="5">
        <f>'CA analysis'!A450/$P$2</f>
        <v>0.10484849847149794</v>
      </c>
      <c r="B450" s="4">
        <f>'CA analysis'!B450:B955/Sheet1!$Q$2</f>
        <v>0</v>
      </c>
      <c r="C450">
        <f>'CA analysis'!C450:C955/Sheet1!$R$2</f>
        <v>0.65248738284066343</v>
      </c>
      <c r="D450">
        <f>'CA analysis'!D450:D955/Sheet1!$S$2</f>
        <v>0</v>
      </c>
      <c r="E450">
        <f>'CA analysis'!E450:E955/Sheet1!$T$2</f>
        <v>0.81859931113662454</v>
      </c>
      <c r="F450">
        <f>'CA analysis'!F450:F955/Sheet1!$U$2</f>
        <v>0.70444191343963558</v>
      </c>
      <c r="G450">
        <f>'CA analysis'!G450:G955/Sheet1!$V$2</f>
        <v>0.98699999999999999</v>
      </c>
      <c r="H450">
        <f>'CA analysis'!H450:H955/Sheet1!$W$2</f>
        <v>0.1865259338665787</v>
      </c>
      <c r="I450">
        <f>'CA analysis'!I450:I955/Sheet1!$X$2</f>
        <v>1</v>
      </c>
      <c r="J450">
        <f>'CA analysis'!J450:J955/Sheet1!$Y$2</f>
        <v>0.93670886075949367</v>
      </c>
      <c r="K450">
        <f>'CA analysis'!K450:K955/Sheet1!$Z$2</f>
        <v>0.9181818181818181</v>
      </c>
      <c r="L450">
        <f>'CA analysis'!L450:L955/Sheet1!$AA$2</f>
        <v>1</v>
      </c>
      <c r="M450">
        <f>'CA analysis'!M450:M955/Sheet1!$AB$2</f>
        <v>0.47748222280747959</v>
      </c>
      <c r="N450">
        <f>'CA analysis'!N450:N955/Sheet1!$AC$2</f>
        <v>0.28199999999999997</v>
      </c>
    </row>
    <row r="451" spans="1:14" x14ac:dyDescent="0.25">
      <c r="A451" s="5">
        <f>'CA analysis'!A451/$P$2</f>
        <v>8.4584607085056648E-2</v>
      </c>
      <c r="B451" s="4">
        <f>'CA analysis'!B451:B956/Sheet1!$Q$2</f>
        <v>0</v>
      </c>
      <c r="C451">
        <f>'CA analysis'!C451:C956/Sheet1!$R$2</f>
        <v>0.65248738284066343</v>
      </c>
      <c r="D451">
        <f>'CA analysis'!D451:D956/Sheet1!$S$2</f>
        <v>0</v>
      </c>
      <c r="E451">
        <f>'CA analysis'!E451:E956/Sheet1!$T$2</f>
        <v>0.81859931113662454</v>
      </c>
      <c r="F451">
        <f>'CA analysis'!F451:F956/Sheet1!$U$2</f>
        <v>0.73086560364464692</v>
      </c>
      <c r="G451">
        <f>'CA analysis'!G451:G956/Sheet1!$V$2</f>
        <v>0.98299999999999998</v>
      </c>
      <c r="H451">
        <f>'CA analysis'!H451:H956/Sheet1!$W$2</f>
        <v>0.18017646573761029</v>
      </c>
      <c r="I451">
        <f>'CA analysis'!I451:I956/Sheet1!$X$2</f>
        <v>1</v>
      </c>
      <c r="J451">
        <f>'CA analysis'!J451:J956/Sheet1!$Y$2</f>
        <v>0.93670886075949367</v>
      </c>
      <c r="K451">
        <f>'CA analysis'!K451:K956/Sheet1!$Z$2</f>
        <v>0.9181818181818181</v>
      </c>
      <c r="L451">
        <f>'CA analysis'!L451:L956/Sheet1!$AA$2</f>
        <v>0.76646510456034267</v>
      </c>
      <c r="M451">
        <f>'CA analysis'!M451:M956/Sheet1!$AB$2</f>
        <v>0.50855938899130892</v>
      </c>
      <c r="N451">
        <f>'CA analysis'!N451:N956/Sheet1!$AC$2</f>
        <v>0.26</v>
      </c>
    </row>
    <row r="452" spans="1:14" x14ac:dyDescent="0.25">
      <c r="A452" s="5">
        <f>'CA analysis'!A452/$P$2</f>
        <v>7.5503506563567704E-2</v>
      </c>
      <c r="B452" s="4">
        <f>'CA analysis'!B452:B957/Sheet1!$Q$2</f>
        <v>0</v>
      </c>
      <c r="C452">
        <f>'CA analysis'!C452:C957/Sheet1!$R$2</f>
        <v>0.65248738284066343</v>
      </c>
      <c r="D452">
        <f>'CA analysis'!D452:D957/Sheet1!$S$2</f>
        <v>0</v>
      </c>
      <c r="E452">
        <f>'CA analysis'!E452:E957/Sheet1!$T$2</f>
        <v>0.81859931113662454</v>
      </c>
      <c r="F452">
        <f>'CA analysis'!F452:F957/Sheet1!$U$2</f>
        <v>0.76867881548974948</v>
      </c>
      <c r="G452">
        <f>'CA analysis'!G452:G957/Sheet1!$V$2</f>
        <v>0.92599999999999993</v>
      </c>
      <c r="H452">
        <f>'CA analysis'!H452:H957/Sheet1!$W$2</f>
        <v>0.19163849261977403</v>
      </c>
      <c r="I452">
        <f>'CA analysis'!I452:I957/Sheet1!$X$2</f>
        <v>1</v>
      </c>
      <c r="J452">
        <f>'CA analysis'!J452:J957/Sheet1!$Y$2</f>
        <v>0.93670886075949367</v>
      </c>
      <c r="K452">
        <f>'CA analysis'!K452:K957/Sheet1!$Z$2</f>
        <v>0.9181818181818181</v>
      </c>
      <c r="L452">
        <f>'CA analysis'!L452:L957/Sheet1!$AA$2</f>
        <v>8.0624842529604444E-4</v>
      </c>
      <c r="M452">
        <f>'CA analysis'!M452:M957/Sheet1!$AB$2</f>
        <v>0.45930998156439301</v>
      </c>
      <c r="N452">
        <f>'CA analysis'!N452:N957/Sheet1!$AC$2</f>
        <v>0.26800000000000002</v>
      </c>
    </row>
    <row r="453" spans="1:14" x14ac:dyDescent="0.25">
      <c r="A453" s="5">
        <f>'CA analysis'!A453/$P$2</f>
        <v>6.1151321704729367E-2</v>
      </c>
      <c r="B453" s="4">
        <f>'CA analysis'!B453:B958/Sheet1!$Q$2</f>
        <v>0</v>
      </c>
      <c r="C453">
        <f>'CA analysis'!C453:C958/Sheet1!$R$2</f>
        <v>0.65248738284066343</v>
      </c>
      <c r="D453">
        <f>'CA analysis'!D453:D958/Sheet1!$S$2</f>
        <v>0</v>
      </c>
      <c r="E453">
        <f>'CA analysis'!E453:E958/Sheet1!$T$2</f>
        <v>0.81859931113662454</v>
      </c>
      <c r="F453">
        <f>'CA analysis'!F453:F958/Sheet1!$U$2</f>
        <v>0.75797266514806383</v>
      </c>
      <c r="G453">
        <f>'CA analysis'!G453:G958/Sheet1!$V$2</f>
        <v>0.98199999999999998</v>
      </c>
      <c r="H453">
        <f>'CA analysis'!H453:H958/Sheet1!$W$2</f>
        <v>0.19419477199637172</v>
      </c>
      <c r="I453">
        <f>'CA analysis'!I453:I958/Sheet1!$X$2</f>
        <v>1</v>
      </c>
      <c r="J453">
        <f>'CA analysis'!J453:J958/Sheet1!$Y$2</f>
        <v>0.93670886075949367</v>
      </c>
      <c r="K453">
        <f>'CA analysis'!K453:K958/Sheet1!$Z$2</f>
        <v>0.9181818181818181</v>
      </c>
      <c r="L453">
        <f>'CA analysis'!L453:L958/Sheet1!$AA$2</f>
        <v>0.89516250944822384</v>
      </c>
      <c r="M453">
        <f>'CA analysis'!M453:M958/Sheet1!$AB$2</f>
        <v>0.4669475902027917</v>
      </c>
      <c r="N453">
        <f>'CA analysis'!N453:N958/Sheet1!$AC$2</f>
        <v>0.30399999999999999</v>
      </c>
    </row>
    <row r="454" spans="1:14" x14ac:dyDescent="0.25">
      <c r="A454" s="5">
        <f>'CA analysis'!A454/$P$2</f>
        <v>5.7206437691062755E-2</v>
      </c>
      <c r="B454" s="4">
        <f>'CA analysis'!B454:B959/Sheet1!$Q$2</f>
        <v>0</v>
      </c>
      <c r="C454">
        <f>'CA analysis'!C454:C959/Sheet1!$R$2</f>
        <v>0.65248738284066343</v>
      </c>
      <c r="D454">
        <f>'CA analysis'!D454:D959/Sheet1!$S$2</f>
        <v>0</v>
      </c>
      <c r="E454">
        <f>'CA analysis'!E454:E959/Sheet1!$T$2</f>
        <v>0.81859931113662454</v>
      </c>
      <c r="F454">
        <f>'CA analysis'!F454:F959/Sheet1!$U$2</f>
        <v>0.7171981776765376</v>
      </c>
      <c r="G454">
        <f>'CA analysis'!G454:G959/Sheet1!$V$2</f>
        <v>0.91799999999999993</v>
      </c>
      <c r="H454">
        <f>'CA analysis'!H454:H959/Sheet1!$W$2</f>
        <v>0.19526676012204169</v>
      </c>
      <c r="I454">
        <f>'CA analysis'!I454:I959/Sheet1!$X$2</f>
        <v>1</v>
      </c>
      <c r="J454">
        <f>'CA analysis'!J454:J959/Sheet1!$Y$2</f>
        <v>0.93670886075949367</v>
      </c>
      <c r="K454">
        <f>'CA analysis'!K454:K959/Sheet1!$Z$2</f>
        <v>0.9181818181818181</v>
      </c>
      <c r="L454">
        <f>'CA analysis'!L454:L959/Sheet1!$AA$2</f>
        <v>0.97024439405391782</v>
      </c>
      <c r="M454">
        <f>'CA analysis'!M454:M959/Sheet1!$AB$2</f>
        <v>0.45483276270740058</v>
      </c>
      <c r="N454">
        <f>'CA analysis'!N454:N959/Sheet1!$AC$2</f>
        <v>0.32200000000000001</v>
      </c>
    </row>
    <row r="455" spans="1:14" x14ac:dyDescent="0.25">
      <c r="A455" s="5">
        <f>'CA analysis'!A455/$P$2</f>
        <v>9.2699154828268293E-2</v>
      </c>
      <c r="B455" s="4">
        <f>'CA analysis'!B455:B960/Sheet1!$Q$2</f>
        <v>0</v>
      </c>
      <c r="C455">
        <f>'CA analysis'!C455:C960/Sheet1!$R$2</f>
        <v>0.65248738284066343</v>
      </c>
      <c r="D455">
        <f>'CA analysis'!D455:D960/Sheet1!$S$2</f>
        <v>0</v>
      </c>
      <c r="E455">
        <f>'CA analysis'!E455:E960/Sheet1!$T$2</f>
        <v>0.81859931113662454</v>
      </c>
      <c r="F455">
        <f>'CA analysis'!F455:F960/Sheet1!$U$2</f>
        <v>0.84202733485193626</v>
      </c>
      <c r="G455">
        <f>'CA analysis'!G455:G960/Sheet1!$V$2</f>
        <v>0.99299999999999999</v>
      </c>
      <c r="H455">
        <f>'CA analysis'!H455:H960/Sheet1!$W$2</f>
        <v>0.20227591325142241</v>
      </c>
      <c r="I455">
        <f>'CA analysis'!I455:I960/Sheet1!$X$2</f>
        <v>1</v>
      </c>
      <c r="J455">
        <f>'CA analysis'!J455:J960/Sheet1!$Y$2</f>
        <v>0.93670886075949367</v>
      </c>
      <c r="K455">
        <f>'CA analysis'!K455:K960/Sheet1!$Z$2</f>
        <v>0.9181818181818181</v>
      </c>
      <c r="L455">
        <f>'CA analysis'!L455:L960/Sheet1!$AA$2</f>
        <v>0.94701436130007566</v>
      </c>
      <c r="M455">
        <f>'CA analysis'!M455:M960/Sheet1!$AB$2</f>
        <v>0.44087437450618905</v>
      </c>
      <c r="N455">
        <f>'CA analysis'!N455:N960/Sheet1!$AC$2</f>
        <v>0.35600000000000004</v>
      </c>
    </row>
    <row r="456" spans="1:14" x14ac:dyDescent="0.25">
      <c r="A456" s="5">
        <f>'CA analysis'!A456/$P$2</f>
        <v>0.10692771084337349</v>
      </c>
      <c r="B456" s="4">
        <f>'CA analysis'!B456:B961/Sheet1!$Q$2</f>
        <v>0</v>
      </c>
      <c r="C456">
        <f>'CA analysis'!C456:C961/Sheet1!$R$2</f>
        <v>0.65248738284066343</v>
      </c>
      <c r="D456">
        <f>'CA analysis'!D456:D961/Sheet1!$S$2</f>
        <v>0</v>
      </c>
      <c r="E456">
        <f>'CA analysis'!E456:E961/Sheet1!$T$2</f>
        <v>0.81859931113662454</v>
      </c>
      <c r="F456">
        <f>'CA analysis'!F456:F961/Sheet1!$U$2</f>
        <v>0.76628701594533033</v>
      </c>
      <c r="G456">
        <f>'CA analysis'!G456:G961/Sheet1!$V$2</f>
        <v>0.94099999999999995</v>
      </c>
      <c r="H456">
        <f>'CA analysis'!H456:H961/Sheet1!$W$2</f>
        <v>0.20582172012863856</v>
      </c>
      <c r="I456">
        <f>'CA analysis'!I456:I961/Sheet1!$X$2</f>
        <v>1</v>
      </c>
      <c r="J456">
        <f>'CA analysis'!J456:J961/Sheet1!$Y$2</f>
        <v>0.93670886075949367</v>
      </c>
      <c r="K456">
        <f>'CA analysis'!K456:K961/Sheet1!$Z$2</f>
        <v>0.9181818181818181</v>
      </c>
      <c r="L456">
        <f>'CA analysis'!L456:L961/Sheet1!$AA$2</f>
        <v>1.6830435878054925E-2</v>
      </c>
      <c r="M456">
        <f>'CA analysis'!M456:M961/Sheet1!$AB$2</f>
        <v>0.49275744008427708</v>
      </c>
      <c r="N456">
        <f>'CA analysis'!N456:N961/Sheet1!$AC$2</f>
        <v>0.29799999999999999</v>
      </c>
    </row>
    <row r="457" spans="1:14" x14ac:dyDescent="0.25">
      <c r="A457" s="5">
        <f>'CA analysis'!A457/$P$2</f>
        <v>5.3407660492717134E-2</v>
      </c>
      <c r="B457" s="4">
        <f>'CA analysis'!B457:B962/Sheet1!$Q$2</f>
        <v>0</v>
      </c>
      <c r="C457">
        <f>'CA analysis'!C457:C962/Sheet1!$R$2</f>
        <v>0.65248738284066343</v>
      </c>
      <c r="D457">
        <f>'CA analysis'!D457:D962/Sheet1!$S$2</f>
        <v>0</v>
      </c>
      <c r="E457">
        <f>'CA analysis'!E457:E962/Sheet1!$T$2</f>
        <v>0.81859931113662454</v>
      </c>
      <c r="F457">
        <f>'CA analysis'!F457:F962/Sheet1!$U$2</f>
        <v>0.74316628701594545</v>
      </c>
      <c r="G457">
        <f>'CA analysis'!G457:G962/Sheet1!$V$2</f>
        <v>0.86499999999999999</v>
      </c>
      <c r="H457">
        <f>'CA analysis'!H457:H962/Sheet1!$W$2</f>
        <v>0.20087408262554629</v>
      </c>
      <c r="I457">
        <f>'CA analysis'!I457:I962/Sheet1!$X$2</f>
        <v>1</v>
      </c>
      <c r="J457">
        <f>'CA analysis'!J457:J962/Sheet1!$Y$2</f>
        <v>0.93670886075949367</v>
      </c>
      <c r="K457">
        <f>'CA analysis'!K457:K962/Sheet1!$Z$2</f>
        <v>0.9181818181818181</v>
      </c>
      <c r="L457">
        <f>'CA analysis'!L457:L962/Sheet1!$AA$2</f>
        <v>0.12829428067523307</v>
      </c>
      <c r="M457">
        <f>'CA analysis'!M457:M962/Sheet1!$AB$2</f>
        <v>0.47748222280747959</v>
      </c>
      <c r="N457">
        <f>'CA analysis'!N457:N962/Sheet1!$AC$2</f>
        <v>0.28199999999999997</v>
      </c>
    </row>
    <row r="458" spans="1:14" x14ac:dyDescent="0.25">
      <c r="A458" s="5">
        <f>'CA analysis'!A458/$P$2</f>
        <v>5.2474824671821609E-2</v>
      </c>
      <c r="B458" s="4">
        <f>'CA analysis'!B458:B963/Sheet1!$Q$2</f>
        <v>0</v>
      </c>
      <c r="C458">
        <f>'CA analysis'!C458:C963/Sheet1!$R$2</f>
        <v>0.65248738284066343</v>
      </c>
      <c r="D458">
        <f>'CA analysis'!D458:D963/Sheet1!$S$2</f>
        <v>0</v>
      </c>
      <c r="E458">
        <f>'CA analysis'!E458:E963/Sheet1!$T$2</f>
        <v>0.81859931113662454</v>
      </c>
      <c r="F458">
        <f>'CA analysis'!F458:F963/Sheet1!$U$2</f>
        <v>0.68063781321184513</v>
      </c>
      <c r="G458">
        <f>'CA analysis'!G458:G963/Sheet1!$V$2</f>
        <v>0.879</v>
      </c>
      <c r="H458">
        <f>'CA analysis'!H458:H963/Sheet1!$W$2</f>
        <v>0.21283087325801928</v>
      </c>
      <c r="I458">
        <f>'CA analysis'!I458:I963/Sheet1!$X$2</f>
        <v>1</v>
      </c>
      <c r="J458">
        <f>'CA analysis'!J458:J963/Sheet1!$Y$2</f>
        <v>0.93670886075949367</v>
      </c>
      <c r="K458">
        <f>'CA analysis'!K458:K963/Sheet1!$Z$2</f>
        <v>0.9181818181818181</v>
      </c>
      <c r="L458">
        <f>'CA analysis'!L458:L963/Sheet1!$AA$2</f>
        <v>2.6404635928445455E-2</v>
      </c>
      <c r="M458">
        <f>'CA analysis'!M458:M963/Sheet1!$AB$2</f>
        <v>0.50065841453779303</v>
      </c>
      <c r="N458">
        <f>'CA analysis'!N458:N963/Sheet1!$AC$2</f>
        <v>0.254</v>
      </c>
    </row>
    <row r="459" spans="1:14" x14ac:dyDescent="0.25">
      <c r="A459" s="5">
        <f>'CA analysis'!A459/$P$2</f>
        <v>9.2170922495953975E-2</v>
      </c>
      <c r="B459" s="4">
        <f>'CA analysis'!B459:B964/Sheet1!$Q$2</f>
        <v>0</v>
      </c>
      <c r="C459">
        <f>'CA analysis'!C459:C964/Sheet1!$R$2</f>
        <v>0.65248738284066343</v>
      </c>
      <c r="D459">
        <f>'CA analysis'!D459:D964/Sheet1!$S$2</f>
        <v>0</v>
      </c>
      <c r="E459">
        <f>'CA analysis'!E459:E964/Sheet1!$T$2</f>
        <v>0.81859931113662454</v>
      </c>
      <c r="F459">
        <f>'CA analysis'!F459:F964/Sheet1!$U$2</f>
        <v>0.67608200455580869</v>
      </c>
      <c r="G459">
        <f>'CA analysis'!G459:G964/Sheet1!$V$2</f>
        <v>0.80299999999999994</v>
      </c>
      <c r="H459">
        <f>'CA analysis'!H459:H964/Sheet1!$W$2</f>
        <v>0.22915807701822377</v>
      </c>
      <c r="I459">
        <f>'CA analysis'!I459:I964/Sheet1!$X$2</f>
        <v>1</v>
      </c>
      <c r="J459">
        <f>'CA analysis'!J459:J964/Sheet1!$Y$2</f>
        <v>0.93670886075949367</v>
      </c>
      <c r="K459">
        <f>'CA analysis'!K459:K964/Sheet1!$Z$2</f>
        <v>0.9181818181818181</v>
      </c>
      <c r="L459">
        <f>'CA analysis'!L459:L964/Sheet1!$AA$2</f>
        <v>8.8183421516754863E-3</v>
      </c>
      <c r="M459">
        <f>'CA analysis'!M459:M964/Sheet1!$AB$2</f>
        <v>0.44614169080853311</v>
      </c>
      <c r="N459">
        <f>'CA analysis'!N459:N964/Sheet1!$AC$2</f>
        <v>0.27</v>
      </c>
    </row>
    <row r="460" spans="1:14" x14ac:dyDescent="0.25">
      <c r="A460" s="5">
        <f>'CA analysis'!A460/$P$2</f>
        <v>8.7124617874483001E-2</v>
      </c>
      <c r="B460" s="4">
        <f>'CA analysis'!B460:B965/Sheet1!$Q$2</f>
        <v>0</v>
      </c>
      <c r="C460">
        <f>'CA analysis'!C460:C965/Sheet1!$R$2</f>
        <v>0.65248738284066343</v>
      </c>
      <c r="D460">
        <f>'CA analysis'!D460:D965/Sheet1!$S$2</f>
        <v>0</v>
      </c>
      <c r="E460">
        <f>'CA analysis'!E460:E965/Sheet1!$T$2</f>
        <v>0.81859931113662454</v>
      </c>
      <c r="F460">
        <f>'CA analysis'!F460:F965/Sheet1!$U$2</f>
        <v>0.71765375854214131</v>
      </c>
      <c r="G460">
        <f>'CA analysis'!G460:G965/Sheet1!$V$2</f>
        <v>0.83700000000000008</v>
      </c>
      <c r="H460">
        <f>'CA analysis'!H460:H965/Sheet1!$W$2</f>
        <v>0.22948791951842992</v>
      </c>
      <c r="I460">
        <f>'CA analysis'!I460:I965/Sheet1!$X$2</f>
        <v>1</v>
      </c>
      <c r="J460">
        <f>'CA analysis'!J460:J965/Sheet1!$Y$2</f>
        <v>0.93670886075949367</v>
      </c>
      <c r="K460">
        <f>'CA analysis'!K460:K965/Sheet1!$Z$2</f>
        <v>0.9181818181818181</v>
      </c>
      <c r="L460">
        <f>'CA analysis'!L460:L965/Sheet1!$AA$2</f>
        <v>0.68584026203073822</v>
      </c>
      <c r="M460">
        <f>'CA analysis'!M460:M965/Sheet1!$AB$2</f>
        <v>0.42744271793521205</v>
      </c>
      <c r="N460">
        <f>'CA analysis'!N460:N965/Sheet1!$AC$2</f>
        <v>0.29799999999999999</v>
      </c>
    </row>
    <row r="461" spans="1:14" x14ac:dyDescent="0.25">
      <c r="A461" s="5">
        <f>'CA analysis'!A461/$P$2</f>
        <v>7.6436342384463229E-2</v>
      </c>
      <c r="B461" s="4">
        <f>'CA analysis'!B461:B966/Sheet1!$Q$2</f>
        <v>0</v>
      </c>
      <c r="C461">
        <f>'CA analysis'!C461:C966/Sheet1!$R$2</f>
        <v>0.65248738284066343</v>
      </c>
      <c r="D461">
        <f>'CA analysis'!D461:D966/Sheet1!$S$2</f>
        <v>0</v>
      </c>
      <c r="E461">
        <f>'CA analysis'!E461:E966/Sheet1!$T$2</f>
        <v>0.81859931113662454</v>
      </c>
      <c r="F461">
        <f>'CA analysis'!F461:F966/Sheet1!$U$2</f>
        <v>0.69259681093394088</v>
      </c>
      <c r="G461">
        <f>'CA analysis'!G461:G966/Sheet1!$V$2</f>
        <v>0.84400000000000008</v>
      </c>
      <c r="H461">
        <f>'CA analysis'!H461:H966/Sheet1!$W$2</f>
        <v>0.22404551826502844</v>
      </c>
      <c r="I461">
        <f>'CA analysis'!I461:I966/Sheet1!$X$2</f>
        <v>1</v>
      </c>
      <c r="J461">
        <f>'CA analysis'!J461:J966/Sheet1!$Y$2</f>
        <v>0.93670886075949367</v>
      </c>
      <c r="K461">
        <f>'CA analysis'!K461:K966/Sheet1!$Z$2</f>
        <v>0.9181818181818181</v>
      </c>
      <c r="L461">
        <f>'CA analysis'!L461:L966/Sheet1!$AA$2</f>
        <v>1</v>
      </c>
      <c r="M461">
        <f>'CA analysis'!M461:M966/Sheet1!$AB$2</f>
        <v>0.38714774822228076</v>
      </c>
      <c r="N461">
        <f>'CA analysis'!N461:N966/Sheet1!$AC$2</f>
        <v>0.4</v>
      </c>
    </row>
    <row r="462" spans="1:14" x14ac:dyDescent="0.25">
      <c r="A462" s="5">
        <f>'CA analysis'!A462/$P$2</f>
        <v>5.4081999640352457E-2</v>
      </c>
      <c r="B462" s="4">
        <f>'CA analysis'!B462:B967/Sheet1!$Q$2</f>
        <v>0</v>
      </c>
      <c r="C462">
        <f>'CA analysis'!C462:C967/Sheet1!$R$2</f>
        <v>0.65248738284066343</v>
      </c>
      <c r="D462">
        <f>'CA analysis'!D462:D967/Sheet1!$S$2</f>
        <v>0</v>
      </c>
      <c r="E462">
        <f>'CA analysis'!E462:E967/Sheet1!$T$2</f>
        <v>0.81859931113662454</v>
      </c>
      <c r="F462">
        <f>'CA analysis'!F462:F967/Sheet1!$U$2</f>
        <v>0.76321184510250573</v>
      </c>
      <c r="G462">
        <f>'CA analysis'!G462:G967/Sheet1!$V$2</f>
        <v>0.9</v>
      </c>
      <c r="H462">
        <f>'CA analysis'!H462:H967/Sheet1!$W$2</f>
        <v>0.21423270388389543</v>
      </c>
      <c r="I462">
        <f>'CA analysis'!I462:I967/Sheet1!$X$2</f>
        <v>1</v>
      </c>
      <c r="J462">
        <f>'CA analysis'!J462:J967/Sheet1!$Y$2</f>
        <v>0.93670886075949367</v>
      </c>
      <c r="K462">
        <f>'CA analysis'!K462:K967/Sheet1!$Z$2</f>
        <v>0.9181818181818181</v>
      </c>
      <c r="L462">
        <f>'CA analysis'!L462:L967/Sheet1!$AA$2</f>
        <v>0.64305870496346684</v>
      </c>
      <c r="M462">
        <f>'CA analysis'!M462:M967/Sheet1!$AB$2</f>
        <v>0.43244666842243884</v>
      </c>
      <c r="N462">
        <f>'CA analysis'!N462:N967/Sheet1!$AC$2</f>
        <v>0.32799999999999996</v>
      </c>
    </row>
    <row r="463" spans="1:14" x14ac:dyDescent="0.25">
      <c r="A463" s="5">
        <f>'CA analysis'!A463/$P$2</f>
        <v>4.1505574536953783E-2</v>
      </c>
      <c r="B463" s="4">
        <f>'CA analysis'!B463:B968/Sheet1!$Q$2</f>
        <v>0</v>
      </c>
      <c r="C463">
        <f>'CA analysis'!C463:C968/Sheet1!$R$2</f>
        <v>0.65248738284066343</v>
      </c>
      <c r="D463">
        <f>'CA analysis'!D463:D968/Sheet1!$S$2</f>
        <v>0</v>
      </c>
      <c r="E463">
        <f>'CA analysis'!E463:E968/Sheet1!$T$2</f>
        <v>0.81859931113662454</v>
      </c>
      <c r="F463">
        <f>'CA analysis'!F463:F968/Sheet1!$U$2</f>
        <v>0.72619589977220966</v>
      </c>
      <c r="G463">
        <f>'CA analysis'!G463:G968/Sheet1!$V$2</f>
        <v>0.88400000000000001</v>
      </c>
      <c r="H463">
        <f>'CA analysis'!H463:H968/Sheet1!$W$2</f>
        <v>0.21167642450729776</v>
      </c>
      <c r="I463">
        <f>'CA analysis'!I463:I968/Sheet1!$X$2</f>
        <v>1</v>
      </c>
      <c r="J463">
        <f>'CA analysis'!J463:J968/Sheet1!$Y$2</f>
        <v>0.93670886075949367</v>
      </c>
      <c r="K463">
        <f>'CA analysis'!K463:K968/Sheet1!$Z$2</f>
        <v>0.9181818181818181</v>
      </c>
      <c r="L463">
        <f>'CA analysis'!L463:L968/Sheet1!$AA$2</f>
        <v>0.98621819098009578</v>
      </c>
      <c r="M463">
        <f>'CA analysis'!M463:M968/Sheet1!$AB$2</f>
        <v>0.38583091914669476</v>
      </c>
      <c r="N463">
        <f>'CA analysis'!N463:N968/Sheet1!$AC$2</f>
        <v>0.35399999999999998</v>
      </c>
    </row>
    <row r="464" spans="1:14" x14ac:dyDescent="0.25">
      <c r="A464" s="5">
        <f>'CA analysis'!A464/$P$2</f>
        <v>7.4795450458550627E-2</v>
      </c>
      <c r="B464" s="4">
        <f>'CA analysis'!B464:B969/Sheet1!$Q$2</f>
        <v>0</v>
      </c>
      <c r="C464">
        <f>'CA analysis'!C464:C969/Sheet1!$R$2</f>
        <v>0.65248738284066343</v>
      </c>
      <c r="D464">
        <f>'CA analysis'!D464:D969/Sheet1!$S$2</f>
        <v>0</v>
      </c>
      <c r="E464">
        <f>'CA analysis'!E464:E969/Sheet1!$T$2</f>
        <v>0.81859931113662454</v>
      </c>
      <c r="F464">
        <f>'CA analysis'!F464:F969/Sheet1!$U$2</f>
        <v>0.71947608200455593</v>
      </c>
      <c r="G464">
        <f>'CA analysis'!G464:G969/Sheet1!$V$2</f>
        <v>0.83</v>
      </c>
      <c r="H464">
        <f>'CA analysis'!H464:H969/Sheet1!$W$2</f>
        <v>0.22544734889090459</v>
      </c>
      <c r="I464">
        <f>'CA analysis'!I464:I969/Sheet1!$X$2</f>
        <v>1</v>
      </c>
      <c r="J464">
        <f>'CA analysis'!J464:J969/Sheet1!$Y$2</f>
        <v>0.93670886075949367</v>
      </c>
      <c r="K464">
        <f>'CA analysis'!K464:K969/Sheet1!$Z$2</f>
        <v>0.9181818181818181</v>
      </c>
      <c r="L464">
        <f>'CA analysis'!L464:L969/Sheet1!$AA$2</f>
        <v>1</v>
      </c>
      <c r="M464">
        <f>'CA analysis'!M464:M969/Sheet1!$AB$2</f>
        <v>0.3684487753489597</v>
      </c>
      <c r="N464">
        <f>'CA analysis'!N464:N969/Sheet1!$AC$2</f>
        <v>0.39</v>
      </c>
    </row>
    <row r="465" spans="1:14" x14ac:dyDescent="0.25">
      <c r="A465" s="5">
        <f>'CA analysis'!A465/$P$2</f>
        <v>6.5422136306419701E-2</v>
      </c>
      <c r="B465" s="4">
        <f>'CA analysis'!B465:B970/Sheet1!$Q$2</f>
        <v>0</v>
      </c>
      <c r="C465">
        <f>'CA analysis'!C465:C970/Sheet1!$R$2</f>
        <v>0.65248738284066343</v>
      </c>
      <c r="D465">
        <f>'CA analysis'!D465:D970/Sheet1!$S$2</f>
        <v>0</v>
      </c>
      <c r="E465">
        <f>'CA analysis'!E465:E970/Sheet1!$T$2</f>
        <v>0.81859931113662454</v>
      </c>
      <c r="F465">
        <f>'CA analysis'!F465:F970/Sheet1!$U$2</f>
        <v>0.74179954441913443</v>
      </c>
      <c r="G465">
        <f>'CA analysis'!G465:G970/Sheet1!$V$2</f>
        <v>0.89900000000000002</v>
      </c>
      <c r="H465">
        <f>'CA analysis'!H465:H970/Sheet1!$W$2</f>
        <v>0.23105467139440916</v>
      </c>
      <c r="I465">
        <f>'CA analysis'!I465:I970/Sheet1!$X$2</f>
        <v>1</v>
      </c>
      <c r="J465">
        <f>'CA analysis'!J465:J970/Sheet1!$Y$2</f>
        <v>0.93670886075949367</v>
      </c>
      <c r="K465">
        <f>'CA analysis'!K465:K970/Sheet1!$Z$2</f>
        <v>0.9181818181818181</v>
      </c>
      <c r="L465">
        <f>'CA analysis'!L465:L970/Sheet1!$AA$2</f>
        <v>0.99223985890652566</v>
      </c>
      <c r="M465">
        <f>'CA analysis'!M465:M970/Sheet1!$AB$2</f>
        <v>0.2710034237555965</v>
      </c>
      <c r="N465">
        <f>'CA analysis'!N465:N970/Sheet1!$AC$2</f>
        <v>0.40399999999999997</v>
      </c>
    </row>
    <row r="466" spans="1:14" x14ac:dyDescent="0.25">
      <c r="A466" s="5">
        <f>'CA analysis'!A466/$P$2</f>
        <v>8.8102409638554216E-2</v>
      </c>
      <c r="B466" s="4">
        <f>'CA analysis'!B466:B971/Sheet1!$Q$2</f>
        <v>0</v>
      </c>
      <c r="C466">
        <f>'CA analysis'!C466:C971/Sheet1!$R$2</f>
        <v>0.65248738284066343</v>
      </c>
      <c r="D466">
        <f>'CA analysis'!D466:D971/Sheet1!$S$2</f>
        <v>0</v>
      </c>
      <c r="E466">
        <f>'CA analysis'!E466:E971/Sheet1!$T$2</f>
        <v>0.75200918484500578</v>
      </c>
      <c r="F466">
        <f>'CA analysis'!F466:F971/Sheet1!$U$2</f>
        <v>0.7071753986332574</v>
      </c>
      <c r="G466">
        <f>'CA analysis'!G466:G971/Sheet1!$V$2</f>
        <v>0.65400000000000003</v>
      </c>
      <c r="H466">
        <f>'CA analysis'!H466:H971/Sheet1!$W$2</f>
        <v>0.24433083202770675</v>
      </c>
      <c r="I466">
        <f>'CA analysis'!I466:I971/Sheet1!$X$2</f>
        <v>1</v>
      </c>
      <c r="J466">
        <f>'CA analysis'!J466:J971/Sheet1!$Y$2</f>
        <v>0.93670886075949367</v>
      </c>
      <c r="K466">
        <f>'CA analysis'!K466:K971/Sheet1!$Z$2</f>
        <v>0.9181818181818181</v>
      </c>
      <c r="L466">
        <f>'CA analysis'!L466:L971/Sheet1!$AA$2</f>
        <v>1</v>
      </c>
      <c r="M466">
        <f>'CA analysis'!M466:M971/Sheet1!$AB$2</f>
        <v>0.34816960758493548</v>
      </c>
      <c r="N466">
        <f>'CA analysis'!N466:N971/Sheet1!$AC$2</f>
        <v>0.42799999999999999</v>
      </c>
    </row>
    <row r="467" spans="1:14" x14ac:dyDescent="0.25">
      <c r="A467" s="5">
        <f>'CA analysis'!A467/$P$2</f>
        <v>3.5560151051969073E-2</v>
      </c>
      <c r="B467" s="4">
        <f>'CA analysis'!B467:B972/Sheet1!$Q$2</f>
        <v>0</v>
      </c>
      <c r="C467">
        <f>'CA analysis'!C467:C972/Sheet1!$R$2</f>
        <v>0.65248738284066343</v>
      </c>
      <c r="D467">
        <f>'CA analysis'!D467:D972/Sheet1!$S$2</f>
        <v>0</v>
      </c>
      <c r="E467">
        <f>'CA analysis'!E467:E972/Sheet1!$T$2</f>
        <v>0.75200918484500578</v>
      </c>
      <c r="F467">
        <f>'CA analysis'!F467:F972/Sheet1!$U$2</f>
        <v>0.65592255125284749</v>
      </c>
      <c r="G467">
        <f>'CA analysis'!G467:G972/Sheet1!$V$2</f>
        <v>0.48200000000000004</v>
      </c>
      <c r="H467">
        <f>'CA analysis'!H467:H972/Sheet1!$W$2</f>
        <v>0.25282427640801514</v>
      </c>
      <c r="I467">
        <f>'CA analysis'!I467:I972/Sheet1!$X$2</f>
        <v>1</v>
      </c>
      <c r="J467">
        <f>'CA analysis'!J467:J972/Sheet1!$Y$2</f>
        <v>0.93670886075949367</v>
      </c>
      <c r="K467">
        <f>'CA analysis'!K467:K972/Sheet1!$Z$2</f>
        <v>0.9181818181818181</v>
      </c>
      <c r="L467">
        <f>'CA analysis'!L467:L972/Sheet1!$AA$2</f>
        <v>0.84252960443436631</v>
      </c>
      <c r="M467">
        <f>'CA analysis'!M467:M972/Sheet1!$AB$2</f>
        <v>0.37213589676060049</v>
      </c>
      <c r="N467">
        <f>'CA analysis'!N467:N972/Sheet1!$AC$2</f>
        <v>0.39799999999999996</v>
      </c>
    </row>
    <row r="468" spans="1:14" x14ac:dyDescent="0.25">
      <c r="A468" s="5">
        <f>'CA analysis'!A468/$P$2</f>
        <v>4.2427171372055386E-2</v>
      </c>
      <c r="B468" s="4">
        <f>'CA analysis'!B468:B973/Sheet1!$Q$2</f>
        <v>0</v>
      </c>
      <c r="C468">
        <f>'CA analysis'!C468:C973/Sheet1!$R$2</f>
        <v>0.65248738284066343</v>
      </c>
      <c r="D468">
        <f>'CA analysis'!D468:D973/Sheet1!$S$2</f>
        <v>0</v>
      </c>
      <c r="E468">
        <f>'CA analysis'!E468:E973/Sheet1!$T$2</f>
        <v>0.75200918484500578</v>
      </c>
      <c r="F468">
        <f>'CA analysis'!F468:F973/Sheet1!$U$2</f>
        <v>0.67790432801822331</v>
      </c>
      <c r="G468">
        <f>'CA analysis'!G468:G973/Sheet1!$V$2</f>
        <v>0.84699999999999998</v>
      </c>
      <c r="H468">
        <f>'CA analysis'!H468:H973/Sheet1!$W$2</f>
        <v>0.23682691514801679</v>
      </c>
      <c r="I468">
        <f>'CA analysis'!I468:I973/Sheet1!$X$2</f>
        <v>1</v>
      </c>
      <c r="J468">
        <f>'CA analysis'!J468:J973/Sheet1!$Y$2</f>
        <v>0.93670886075949367</v>
      </c>
      <c r="K468">
        <f>'CA analysis'!K468:K973/Sheet1!$Z$2</f>
        <v>0.9181818181818181</v>
      </c>
      <c r="L468">
        <f>'CA analysis'!L468:L973/Sheet1!$AA$2</f>
        <v>5.5454774502393556E-2</v>
      </c>
      <c r="M468">
        <f>'CA analysis'!M468:M973/Sheet1!$AB$2</f>
        <v>0.45167237292599416</v>
      </c>
      <c r="N468">
        <f>'CA analysis'!N468:N973/Sheet1!$AC$2</f>
        <v>0.38</v>
      </c>
    </row>
    <row r="469" spans="1:14" x14ac:dyDescent="0.25">
      <c r="A469" s="5">
        <f>'CA analysis'!A469/$P$2</f>
        <v>4.9698795180722892E-2</v>
      </c>
      <c r="B469" s="4">
        <f>'CA analysis'!B469:B974/Sheet1!$Q$2</f>
        <v>0</v>
      </c>
      <c r="C469">
        <f>'CA analysis'!C469:C974/Sheet1!$R$2</f>
        <v>0.65248738284066343</v>
      </c>
      <c r="D469">
        <f>'CA analysis'!D469:D974/Sheet1!$S$2</f>
        <v>0</v>
      </c>
      <c r="E469">
        <f>'CA analysis'!E469:E974/Sheet1!$T$2</f>
        <v>0.67049368541905852</v>
      </c>
      <c r="F469">
        <f>'CA analysis'!F469:F974/Sheet1!$U$2</f>
        <v>0.68371298405466974</v>
      </c>
      <c r="G469">
        <f>'CA analysis'!G469:G974/Sheet1!$V$2</f>
        <v>0.94499999999999995</v>
      </c>
      <c r="H469">
        <f>'CA analysis'!H469:H974/Sheet1!$W$2</f>
        <v>0.20944998763090622</v>
      </c>
      <c r="I469">
        <f>'CA analysis'!I469:I974/Sheet1!$X$2</f>
        <v>1</v>
      </c>
      <c r="J469">
        <f>'CA analysis'!J469:J974/Sheet1!$Y$2</f>
        <v>0.93670886075949367</v>
      </c>
      <c r="K469">
        <f>'CA analysis'!K469:K974/Sheet1!$Z$2</f>
        <v>0.9181818181818181</v>
      </c>
      <c r="L469">
        <f>'CA analysis'!L469:L974/Sheet1!$AA$2</f>
        <v>0.83469387755102054</v>
      </c>
      <c r="M469">
        <f>'CA analysis'!M469:M974/Sheet1!$AB$2</f>
        <v>0.56149591782986574</v>
      </c>
      <c r="N469">
        <f>'CA analysis'!N469:N974/Sheet1!$AC$2</f>
        <v>0.38200000000000001</v>
      </c>
    </row>
    <row r="470" spans="1:14" x14ac:dyDescent="0.25">
      <c r="A470" s="5">
        <f>'CA analysis'!A470/$P$2</f>
        <v>0.17505844272612839</v>
      </c>
      <c r="B470" s="4">
        <f>'CA analysis'!B470:B975/Sheet1!$Q$2</f>
        <v>0</v>
      </c>
      <c r="C470">
        <f>'CA analysis'!C470:C975/Sheet1!$R$2</f>
        <v>0.65248738284066343</v>
      </c>
      <c r="D470">
        <f>'CA analysis'!D470:D975/Sheet1!$S$2</f>
        <v>0</v>
      </c>
      <c r="E470">
        <f>'CA analysis'!E470:E975/Sheet1!$T$2</f>
        <v>0.66590126291618823</v>
      </c>
      <c r="F470">
        <f>'CA analysis'!F470:F975/Sheet1!$U$2</f>
        <v>0.67494305239179964</v>
      </c>
      <c r="G470">
        <f>'CA analysis'!G470:G975/Sheet1!$V$2</f>
        <v>0.71</v>
      </c>
      <c r="H470">
        <f>'CA analysis'!H470:H975/Sheet1!$W$2</f>
        <v>0.23979549764987215</v>
      </c>
      <c r="I470">
        <f>'CA analysis'!I470:I975/Sheet1!$X$2</f>
        <v>1</v>
      </c>
      <c r="J470">
        <f>'CA analysis'!J470:J975/Sheet1!$Y$2</f>
        <v>0.93670886075949367</v>
      </c>
      <c r="K470">
        <f>'CA analysis'!K470:K975/Sheet1!$Z$2</f>
        <v>0.9181818181818181</v>
      </c>
      <c r="L470">
        <f>'CA analysis'!L470:L975/Sheet1!$AA$2</f>
        <v>0.92905013857394814</v>
      </c>
      <c r="M470">
        <f>'CA analysis'!M470:M975/Sheet1!$AB$2</f>
        <v>0.47748222280747959</v>
      </c>
      <c r="N470">
        <f>'CA analysis'!N470:N975/Sheet1!$AC$2</f>
        <v>0.38200000000000001</v>
      </c>
    </row>
    <row r="471" spans="1:14" x14ac:dyDescent="0.25">
      <c r="A471" s="5">
        <f>'CA analysis'!A471/$P$2</f>
        <v>0.14694973925552957</v>
      </c>
      <c r="B471" s="4">
        <f>'CA analysis'!B471:B976/Sheet1!$Q$2</f>
        <v>0</v>
      </c>
      <c r="C471">
        <f>'CA analysis'!C471:C976/Sheet1!$R$2</f>
        <v>0.65248738284066343</v>
      </c>
      <c r="D471">
        <f>'CA analysis'!D471:D976/Sheet1!$S$2</f>
        <v>0</v>
      </c>
      <c r="E471">
        <f>'CA analysis'!E471:E976/Sheet1!$T$2</f>
        <v>0.66590126291618823</v>
      </c>
      <c r="F471">
        <f>'CA analysis'!F471:F976/Sheet1!$U$2</f>
        <v>0.65068337129840548</v>
      </c>
      <c r="G471">
        <f>'CA analysis'!G471:G976/Sheet1!$V$2</f>
        <v>0.56700000000000006</v>
      </c>
      <c r="H471">
        <f>'CA analysis'!H471:H976/Sheet1!$W$2</f>
        <v>0.23286880514554298</v>
      </c>
      <c r="I471">
        <f>'CA analysis'!I471:I976/Sheet1!$X$2</f>
        <v>1</v>
      </c>
      <c r="J471">
        <f>'CA analysis'!J471:J976/Sheet1!$Y$2</f>
        <v>0.93670886075949367</v>
      </c>
      <c r="K471">
        <f>'CA analysis'!K471:K976/Sheet1!$Z$2</f>
        <v>0.9181818181818181</v>
      </c>
      <c r="L471">
        <f>'CA analysis'!L471:L976/Sheet1!$AA$2</f>
        <v>1</v>
      </c>
      <c r="M471">
        <f>'CA analysis'!M471:M976/Sheet1!$AB$2</f>
        <v>0.38872794311298392</v>
      </c>
      <c r="N471">
        <f>'CA analysis'!N471:N976/Sheet1!$AC$2</f>
        <v>0.40200000000000002</v>
      </c>
    </row>
    <row r="472" spans="1:14" x14ac:dyDescent="0.25">
      <c r="A472" s="5">
        <f>'CA analysis'!A472/$P$2</f>
        <v>4.8878349217766591E-2</v>
      </c>
      <c r="B472" s="4">
        <f>'CA analysis'!B472:B977/Sheet1!$Q$2</f>
        <v>0</v>
      </c>
      <c r="C472">
        <f>'CA analysis'!C472:C977/Sheet1!$R$2</f>
        <v>0.65248738284066343</v>
      </c>
      <c r="D472">
        <f>'CA analysis'!D472:D977/Sheet1!$S$2</f>
        <v>0</v>
      </c>
      <c r="E472">
        <f>'CA analysis'!E472:E977/Sheet1!$T$2</f>
        <v>0.66590126291618823</v>
      </c>
      <c r="F472">
        <f>'CA analysis'!F472:F977/Sheet1!$U$2</f>
        <v>0.70239179954441922</v>
      </c>
      <c r="G472">
        <f>'CA analysis'!G472:G977/Sheet1!$V$2</f>
        <v>0.84</v>
      </c>
      <c r="H472">
        <f>'CA analysis'!H472:H977/Sheet1!$W$2</f>
        <v>0.25010307578131441</v>
      </c>
      <c r="I472">
        <f>'CA analysis'!I472:I977/Sheet1!$X$2</f>
        <v>1</v>
      </c>
      <c r="J472">
        <f>'CA analysis'!J472:J977/Sheet1!$Y$2</f>
        <v>0.93670886075949367</v>
      </c>
      <c r="K472">
        <f>'CA analysis'!K472:K977/Sheet1!$Z$2</f>
        <v>0.9181818181818181</v>
      </c>
      <c r="L472">
        <f>'CA analysis'!L472:L977/Sheet1!$AA$2</f>
        <v>1</v>
      </c>
      <c r="M472">
        <f>'CA analysis'!M472:M977/Sheet1!$AB$2</f>
        <v>0.4290229128259152</v>
      </c>
      <c r="N472">
        <f>'CA analysis'!N472:N977/Sheet1!$AC$2</f>
        <v>0.39799999999999996</v>
      </c>
    </row>
    <row r="473" spans="1:14" x14ac:dyDescent="0.25">
      <c r="A473" s="5">
        <f>'CA analysis'!A473/$P$2</f>
        <v>4.5383024635856861E-2</v>
      </c>
      <c r="B473" s="4">
        <f>'CA analysis'!B473:B978/Sheet1!$Q$2</f>
        <v>0</v>
      </c>
      <c r="C473">
        <f>'CA analysis'!C473:C978/Sheet1!$R$2</f>
        <v>0.65248738284066343</v>
      </c>
      <c r="D473">
        <f>'CA analysis'!D473:D978/Sheet1!$S$2</f>
        <v>0</v>
      </c>
      <c r="E473">
        <f>'CA analysis'!E473:E978/Sheet1!$T$2</f>
        <v>0.61079219288174513</v>
      </c>
      <c r="F473">
        <f>'CA analysis'!F473:F978/Sheet1!$U$2</f>
        <v>0.70945330296127573</v>
      </c>
      <c r="G473">
        <f>'CA analysis'!G473:G978/Sheet1!$V$2</f>
        <v>0.90700000000000003</v>
      </c>
      <c r="H473">
        <f>'CA analysis'!H473:H978/Sheet1!$W$2</f>
        <v>0.25554547703471592</v>
      </c>
      <c r="I473">
        <f>'CA analysis'!I473:I978/Sheet1!$X$2</f>
        <v>1</v>
      </c>
      <c r="J473">
        <f>'CA analysis'!J473:J978/Sheet1!$Y$2</f>
        <v>0.93670886075949367</v>
      </c>
      <c r="K473">
        <f>'CA analysis'!K473:K978/Sheet1!$Z$2</f>
        <v>0.9181818181818181</v>
      </c>
      <c r="L473">
        <f>'CA analysis'!L473:L978/Sheet1!$AA$2</f>
        <v>0.99604434366339134</v>
      </c>
      <c r="M473">
        <f>'CA analysis'!M473:M978/Sheet1!$AB$2</f>
        <v>0.33895180405583353</v>
      </c>
      <c r="N473">
        <f>'CA analysis'!N473:N978/Sheet1!$AC$2</f>
        <v>0.39200000000000002</v>
      </c>
    </row>
    <row r="474" spans="1:14" x14ac:dyDescent="0.25">
      <c r="A474" s="5">
        <f>'CA analysis'!A474/$P$2</f>
        <v>4.0111940298507461E-2</v>
      </c>
      <c r="B474" s="4">
        <f>'CA analysis'!B474:B979/Sheet1!$Q$2</f>
        <v>0</v>
      </c>
      <c r="C474">
        <f>'CA analysis'!C474:C979/Sheet1!$R$2</f>
        <v>0.65248738284066343</v>
      </c>
      <c r="D474">
        <f>'CA analysis'!D474:D979/Sheet1!$S$2</f>
        <v>0</v>
      </c>
      <c r="E474">
        <f>'CA analysis'!E474:E979/Sheet1!$T$2</f>
        <v>0.66590126291618823</v>
      </c>
      <c r="F474">
        <f>'CA analysis'!F474:F979/Sheet1!$U$2</f>
        <v>0.73314350797266525</v>
      </c>
      <c r="G474">
        <f>'CA analysis'!G474:G979/Sheet1!$V$2</f>
        <v>0.75</v>
      </c>
      <c r="H474">
        <f>'CA analysis'!H474:H979/Sheet1!$W$2</f>
        <v>0.23888843077430524</v>
      </c>
      <c r="I474">
        <f>'CA analysis'!I474:I979/Sheet1!$X$2</f>
        <v>1</v>
      </c>
      <c r="J474">
        <f>'CA analysis'!J474:J979/Sheet1!$Y$2</f>
        <v>0.93670886075949367</v>
      </c>
      <c r="K474">
        <f>'CA analysis'!K474:K979/Sheet1!$Z$2</f>
        <v>0.9181818181818181</v>
      </c>
      <c r="L474">
        <f>'CA analysis'!L474:L979/Sheet1!$AA$2</f>
        <v>0.99110607205845302</v>
      </c>
      <c r="M474">
        <f>'CA analysis'!M474:M979/Sheet1!$AB$2</f>
        <v>0.37819331050829602</v>
      </c>
      <c r="N474">
        <f>'CA analysis'!N474:N979/Sheet1!$AC$2</f>
        <v>0.46399999999999997</v>
      </c>
    </row>
    <row r="475" spans="1:14" x14ac:dyDescent="0.25">
      <c r="A475" s="5">
        <f>'CA analysis'!A475/$P$2</f>
        <v>5.2227566984355336E-2</v>
      </c>
      <c r="B475" s="4">
        <f>'CA analysis'!B475:B980/Sheet1!$Q$2</f>
        <v>0</v>
      </c>
      <c r="C475">
        <f>'CA analysis'!C475:C980/Sheet1!$R$2</f>
        <v>0.65248738284066343</v>
      </c>
      <c r="D475">
        <f>'CA analysis'!D475:D980/Sheet1!$S$2</f>
        <v>0</v>
      </c>
      <c r="E475">
        <f>'CA analysis'!E475:E980/Sheet1!$T$2</f>
        <v>0.70493685419058549</v>
      </c>
      <c r="F475">
        <f>'CA analysis'!F475:F980/Sheet1!$U$2</f>
        <v>0.79498861047836</v>
      </c>
      <c r="G475">
        <f>'CA analysis'!G475:G980/Sheet1!$V$2</f>
        <v>0.67599999999999993</v>
      </c>
      <c r="H475">
        <f>'CA analysis'!H475:H980/Sheet1!$W$2</f>
        <v>0.20887276325554546</v>
      </c>
      <c r="I475">
        <f>'CA analysis'!I475:I980/Sheet1!$X$2</f>
        <v>1</v>
      </c>
      <c r="J475">
        <f>'CA analysis'!J475:J980/Sheet1!$Y$2</f>
        <v>0.93670886075949367</v>
      </c>
      <c r="K475">
        <f>'CA analysis'!K475:K980/Sheet1!$Z$2</f>
        <v>0.9181818181818181</v>
      </c>
      <c r="L475">
        <f>'CA analysis'!L475:L980/Sheet1!$AA$2</f>
        <v>0.94401612496850595</v>
      </c>
      <c r="M475">
        <f>'CA analysis'!M475:M980/Sheet1!$AB$2</f>
        <v>0.30708454042665262</v>
      </c>
      <c r="N475">
        <f>'CA analysis'!N475:N980/Sheet1!$AC$2</f>
        <v>0.59599999999999997</v>
      </c>
    </row>
    <row r="476" spans="1:14" x14ac:dyDescent="0.25">
      <c r="A476" s="5">
        <f>'CA analysis'!A476/$P$2</f>
        <v>9.0541269555835274E-2</v>
      </c>
      <c r="B476" s="4">
        <f>'CA analysis'!B476:B981/Sheet1!$Q$2</f>
        <v>0</v>
      </c>
      <c r="C476">
        <f>'CA analysis'!C476:C981/Sheet1!$R$2</f>
        <v>0.65248738284066343</v>
      </c>
      <c r="D476">
        <f>'CA analysis'!D476:D981/Sheet1!$S$2</f>
        <v>0</v>
      </c>
      <c r="E476">
        <f>'CA analysis'!E476:E981/Sheet1!$T$2</f>
        <v>0.67049368541905852</v>
      </c>
      <c r="F476">
        <f>'CA analysis'!F476:F981/Sheet1!$U$2</f>
        <v>0.61810933940774493</v>
      </c>
      <c r="G476">
        <f>'CA analysis'!G476:G981/Sheet1!$V$2</f>
        <v>0.95400000000000007</v>
      </c>
      <c r="H476">
        <f>'CA analysis'!H476:H981/Sheet1!$W$2</f>
        <v>0.20037931887523708</v>
      </c>
      <c r="I476">
        <f>'CA analysis'!I476:I981/Sheet1!$X$2</f>
        <v>1</v>
      </c>
      <c r="J476">
        <f>'CA analysis'!J476:J981/Sheet1!$Y$2</f>
        <v>0.93670886075949367</v>
      </c>
      <c r="K476">
        <f>'CA analysis'!K476:K981/Sheet1!$Z$2</f>
        <v>0.9181818181818181</v>
      </c>
      <c r="L476">
        <f>'CA analysis'!L476:L981/Sheet1!$AA$2</f>
        <v>0.88833459309649787</v>
      </c>
      <c r="M476">
        <f>'CA analysis'!M476:M981/Sheet1!$AB$2</f>
        <v>0.47774558862259681</v>
      </c>
      <c r="N476">
        <f>'CA analysis'!N476:N981/Sheet1!$AC$2</f>
        <v>0.27600000000000002</v>
      </c>
    </row>
    <row r="477" spans="1:14" x14ac:dyDescent="0.25">
      <c r="A477" s="5">
        <f>'CA analysis'!A477/$P$2</f>
        <v>7.1850836180543068E-2</v>
      </c>
      <c r="B477" s="4">
        <f>'CA analysis'!B477:B982/Sheet1!$Q$2</f>
        <v>0</v>
      </c>
      <c r="C477">
        <f>'CA analysis'!C477:C982/Sheet1!$R$2</f>
        <v>0.65248738284066343</v>
      </c>
      <c r="D477">
        <f>'CA analysis'!D477:D982/Sheet1!$S$2</f>
        <v>0</v>
      </c>
      <c r="E477">
        <f>'CA analysis'!E477:E982/Sheet1!$T$2</f>
        <v>0.67049368541905852</v>
      </c>
      <c r="F477">
        <f>'CA analysis'!F477:F982/Sheet1!$U$2</f>
        <v>0.70182232346241458</v>
      </c>
      <c r="G477">
        <f>'CA analysis'!G477:G982/Sheet1!$V$2</f>
        <v>0.97400000000000009</v>
      </c>
      <c r="H477">
        <f>'CA analysis'!H477:H982/Sheet1!$W$2</f>
        <v>0.18190813886369259</v>
      </c>
      <c r="I477">
        <f>'CA analysis'!I477:I982/Sheet1!$X$2</f>
        <v>1</v>
      </c>
      <c r="J477">
        <f>'CA analysis'!J477:J982/Sheet1!$Y$2</f>
        <v>0.93670886075949367</v>
      </c>
      <c r="K477">
        <f>'CA analysis'!K477:K982/Sheet1!$Z$2</f>
        <v>0.9181818181818181</v>
      </c>
      <c r="L477">
        <f>'CA analysis'!L477:L982/Sheet1!$AA$2</f>
        <v>0.76281179138321997</v>
      </c>
      <c r="M477">
        <f>'CA analysis'!M477:M982/Sheet1!$AB$2</f>
        <v>0.63471161443244672</v>
      </c>
      <c r="N477">
        <f>'CA analysis'!N477:N982/Sheet1!$AC$2</f>
        <v>0.26600000000000001</v>
      </c>
    </row>
    <row r="478" spans="1:14" x14ac:dyDescent="0.25">
      <c r="A478" s="5">
        <f>'CA analysis'!A478/$P$2</f>
        <v>5.4745099802193858E-2</v>
      </c>
      <c r="B478" s="4">
        <f>'CA analysis'!B478:B983/Sheet1!$Q$2</f>
        <v>0</v>
      </c>
      <c r="C478">
        <f>'CA analysis'!C478:C983/Sheet1!$R$2</f>
        <v>0.65248738284066343</v>
      </c>
      <c r="D478">
        <f>'CA analysis'!D478:D983/Sheet1!$S$2</f>
        <v>0</v>
      </c>
      <c r="E478">
        <f>'CA analysis'!E478:E983/Sheet1!$T$2</f>
        <v>0.70493685419058549</v>
      </c>
      <c r="F478">
        <f>'CA analysis'!F478:F983/Sheet1!$U$2</f>
        <v>0.73849658314350808</v>
      </c>
      <c r="G478">
        <f>'CA analysis'!G478:G983/Sheet1!$V$2</f>
        <v>0.93599999999999994</v>
      </c>
      <c r="H478">
        <f>'CA analysis'!H478:H983/Sheet1!$W$2</f>
        <v>0.19007174074379485</v>
      </c>
      <c r="I478">
        <f>'CA analysis'!I478:I983/Sheet1!$X$2</f>
        <v>1</v>
      </c>
      <c r="J478">
        <f>'CA analysis'!J478:J983/Sheet1!$Y$2</f>
        <v>0.93670886075949367</v>
      </c>
      <c r="K478">
        <f>'CA analysis'!K478:K983/Sheet1!$Z$2</f>
        <v>0.9181818181818181</v>
      </c>
      <c r="L478">
        <f>'CA analysis'!L478:L983/Sheet1!$AA$2</f>
        <v>0.99826152683295544</v>
      </c>
      <c r="M478">
        <f>'CA analysis'!M478:M983/Sheet1!$AB$2</f>
        <v>0.4919673426389255</v>
      </c>
      <c r="N478">
        <f>'CA analysis'!N478:N983/Sheet1!$AC$2</f>
        <v>0.33399999999999996</v>
      </c>
    </row>
    <row r="479" spans="1:14" x14ac:dyDescent="0.25">
      <c r="A479" s="5">
        <f>'CA analysis'!A479/$P$2</f>
        <v>0.16884328358208955</v>
      </c>
      <c r="B479" s="4">
        <f>'CA analysis'!B479:B984/Sheet1!$Q$2</f>
        <v>0</v>
      </c>
      <c r="C479">
        <f>'CA analysis'!C479:C984/Sheet1!$R$2</f>
        <v>0.65248738284066343</v>
      </c>
      <c r="D479">
        <f>'CA analysis'!D479:D984/Sheet1!$S$2</f>
        <v>0</v>
      </c>
      <c r="E479">
        <f>'CA analysis'!E479:E984/Sheet1!$T$2</f>
        <v>0.70493685419058549</v>
      </c>
      <c r="F479">
        <f>'CA analysis'!F479:F984/Sheet1!$U$2</f>
        <v>0.60410022779043293</v>
      </c>
      <c r="G479">
        <f>'CA analysis'!G479:G984/Sheet1!$V$2</f>
        <v>0.97299999999999998</v>
      </c>
      <c r="H479">
        <f>'CA analysis'!H479:H984/Sheet1!$W$2</f>
        <v>0.17324977323328108</v>
      </c>
      <c r="I479">
        <f>'CA analysis'!I479:I984/Sheet1!$X$2</f>
        <v>1</v>
      </c>
      <c r="J479">
        <f>'CA analysis'!J479:J984/Sheet1!$Y$2</f>
        <v>0.93670886075949367</v>
      </c>
      <c r="K479">
        <f>'CA analysis'!K479:K984/Sheet1!$Z$2</f>
        <v>0.9181818181818181</v>
      </c>
      <c r="L479">
        <f>'CA analysis'!L479:L984/Sheet1!$AA$2</f>
        <v>0.88052406147644258</v>
      </c>
      <c r="M479">
        <f>'CA analysis'!M479:M984/Sheet1!$AB$2</f>
        <v>0.65604424545693973</v>
      </c>
      <c r="N479">
        <f>'CA analysis'!N479:N984/Sheet1!$AC$2</f>
        <v>0.24</v>
      </c>
    </row>
    <row r="480" spans="1:14" x14ac:dyDescent="0.25">
      <c r="A480" s="5">
        <f>'CA analysis'!A480/$P$2</f>
        <v>0.11500854162920339</v>
      </c>
      <c r="B480" s="4">
        <f>'CA analysis'!B480:B985/Sheet1!$Q$2</f>
        <v>0</v>
      </c>
      <c r="C480">
        <f>'CA analysis'!C480:C985/Sheet1!$R$2</f>
        <v>0.65248738284066343</v>
      </c>
      <c r="D480">
        <f>'CA analysis'!D480:D985/Sheet1!$S$2</f>
        <v>0</v>
      </c>
      <c r="E480">
        <f>'CA analysis'!E480:E985/Sheet1!$T$2</f>
        <v>0.70493685419058549</v>
      </c>
      <c r="F480">
        <f>'CA analysis'!F480:F985/Sheet1!$U$2</f>
        <v>0.70444191343963558</v>
      </c>
      <c r="G480">
        <f>'CA analysis'!G480:G985/Sheet1!$V$2</f>
        <v>0.96700000000000008</v>
      </c>
      <c r="H480">
        <f>'CA analysis'!H480:H985/Sheet1!$W$2</f>
        <v>0.17902201698688874</v>
      </c>
      <c r="I480">
        <f>'CA analysis'!I480:I985/Sheet1!$X$2</f>
        <v>1</v>
      </c>
      <c r="J480">
        <f>'CA analysis'!J480:J985/Sheet1!$Y$2</f>
        <v>0.93670886075949367</v>
      </c>
      <c r="K480">
        <f>'CA analysis'!K480:K985/Sheet1!$Z$2</f>
        <v>0.9181818181818181</v>
      </c>
      <c r="L480">
        <f>'CA analysis'!L480:L985/Sheet1!$AA$2</f>
        <v>0.95666414714033765</v>
      </c>
      <c r="M480">
        <f>'CA analysis'!M480:M985/Sheet1!$AB$2</f>
        <v>0.47484856465630765</v>
      </c>
      <c r="N480">
        <f>'CA analysis'!N480:N985/Sheet1!$AC$2</f>
        <v>0.29199999999999998</v>
      </c>
    </row>
    <row r="481" spans="1:14" x14ac:dyDescent="0.25">
      <c r="A481" s="5">
        <f>'CA analysis'!A481/$P$2</f>
        <v>0.16109962237007733</v>
      </c>
      <c r="B481" s="4">
        <f>'CA analysis'!B481:B986/Sheet1!$Q$2</f>
        <v>0</v>
      </c>
      <c r="C481">
        <f>'CA analysis'!C481:C986/Sheet1!$R$2</f>
        <v>0.65248738284066343</v>
      </c>
      <c r="D481">
        <f>'CA analysis'!D481:D986/Sheet1!$S$2</f>
        <v>0</v>
      </c>
      <c r="E481">
        <f>'CA analysis'!E481:E986/Sheet1!$T$2</f>
        <v>0.70493685419058549</v>
      </c>
      <c r="F481">
        <f>'CA analysis'!F481:F986/Sheet1!$U$2</f>
        <v>0.70945330296127573</v>
      </c>
      <c r="G481">
        <f>'CA analysis'!G481:G986/Sheet1!$V$2</f>
        <v>0.88</v>
      </c>
      <c r="H481">
        <f>'CA analysis'!H481:H986/Sheet1!$W$2</f>
        <v>0.16088067947555043</v>
      </c>
      <c r="I481">
        <f>'CA analysis'!I481:I986/Sheet1!$X$2</f>
        <v>1</v>
      </c>
      <c r="J481">
        <f>'CA analysis'!J481:J986/Sheet1!$Y$2</f>
        <v>0.93670886075949367</v>
      </c>
      <c r="K481">
        <f>'CA analysis'!K481:K986/Sheet1!$Z$2</f>
        <v>0.9181818181818181</v>
      </c>
      <c r="L481">
        <f>'CA analysis'!L481:L986/Sheet1!$AA$2</f>
        <v>0.96578483245149915</v>
      </c>
      <c r="M481">
        <f>'CA analysis'!M481:M986/Sheet1!$AB$2</f>
        <v>0.34527258361864632</v>
      </c>
      <c r="N481">
        <f>'CA analysis'!N481:N986/Sheet1!$AC$2</f>
        <v>0.42799999999999999</v>
      </c>
    </row>
    <row r="482" spans="1:14" x14ac:dyDescent="0.25">
      <c r="A482" s="5">
        <f>'CA analysis'!A482/$P$2</f>
        <v>6.5455853263801475E-2</v>
      </c>
      <c r="B482" s="4">
        <f>'CA analysis'!B482:B987/Sheet1!$Q$2</f>
        <v>0</v>
      </c>
      <c r="C482">
        <f>'CA analysis'!C482:C987/Sheet1!$R$2</f>
        <v>0.65248738284066343</v>
      </c>
      <c r="D482">
        <f>'CA analysis'!D482:D987/Sheet1!$S$2</f>
        <v>0</v>
      </c>
      <c r="E482">
        <f>'CA analysis'!E482:E987/Sheet1!$T$2</f>
        <v>0.61079219288174513</v>
      </c>
      <c r="F482">
        <f>'CA analysis'!F482:F987/Sheet1!$U$2</f>
        <v>0.71093394077448757</v>
      </c>
      <c r="G482">
        <f>'CA analysis'!G482:G987/Sheet1!$V$2</f>
        <v>0.64700000000000002</v>
      </c>
      <c r="H482">
        <f>'CA analysis'!H482:H987/Sheet1!$W$2</f>
        <v>0.2823451801764657</v>
      </c>
      <c r="I482">
        <f>'CA analysis'!I482:I987/Sheet1!$X$2</f>
        <v>1</v>
      </c>
      <c r="J482">
        <f>'CA analysis'!J482:J987/Sheet1!$Y$2</f>
        <v>0.93670886075949367</v>
      </c>
      <c r="K482">
        <f>'CA analysis'!K482:K987/Sheet1!$Z$2</f>
        <v>0.9181818181818181</v>
      </c>
      <c r="L482">
        <f>'CA analysis'!L482:L987/Sheet1!$AA$2</f>
        <v>1</v>
      </c>
      <c r="M482">
        <f>'CA analysis'!M482:M987/Sheet1!$AB$2</f>
        <v>0.28285488543587045</v>
      </c>
      <c r="N482">
        <f>'CA analysis'!N482:N987/Sheet1!$AC$2</f>
        <v>0.46</v>
      </c>
    </row>
    <row r="483" spans="1:14" x14ac:dyDescent="0.25">
      <c r="A483" s="5">
        <f>'CA analysis'!A483/$P$2</f>
        <v>6.4152130911706531E-2</v>
      </c>
      <c r="B483" s="4">
        <f>'CA analysis'!B483:B988/Sheet1!$Q$2</f>
        <v>0</v>
      </c>
      <c r="C483">
        <f>'CA analysis'!C483:C988/Sheet1!$R$2</f>
        <v>0.65248738284066343</v>
      </c>
      <c r="D483">
        <f>'CA analysis'!D483:D988/Sheet1!$S$2</f>
        <v>0</v>
      </c>
      <c r="E483">
        <f>'CA analysis'!E483:E988/Sheet1!$T$2</f>
        <v>0.61079219288174513</v>
      </c>
      <c r="F483">
        <f>'CA analysis'!F483:F988/Sheet1!$U$2</f>
        <v>0.76879271070615041</v>
      </c>
      <c r="G483">
        <f>'CA analysis'!G483:G988/Sheet1!$V$2</f>
        <v>0.74900000000000011</v>
      </c>
      <c r="H483">
        <f>'CA analysis'!H483:H988/Sheet1!$W$2</f>
        <v>0.2747588026717242</v>
      </c>
      <c r="I483">
        <f>'CA analysis'!I483:I988/Sheet1!$X$2</f>
        <v>1</v>
      </c>
      <c r="J483">
        <f>'CA analysis'!J483:J988/Sheet1!$Y$2</f>
        <v>0.93670886075949367</v>
      </c>
      <c r="K483">
        <f>'CA analysis'!K483:K988/Sheet1!$Z$2</f>
        <v>0.9181818181818181</v>
      </c>
      <c r="L483">
        <f>'CA analysis'!L483:L988/Sheet1!$AA$2</f>
        <v>0.99035021415973801</v>
      </c>
      <c r="M483">
        <f>'CA analysis'!M483:M988/Sheet1!$AB$2</f>
        <v>0.2038451409007111</v>
      </c>
      <c r="N483">
        <f>'CA analysis'!N483:N988/Sheet1!$AC$2</f>
        <v>0.47399999999999998</v>
      </c>
    </row>
    <row r="484" spans="1:14" x14ac:dyDescent="0.25">
      <c r="A484" s="5">
        <f>'CA analysis'!A484/$P$2</f>
        <v>6.4410627584966726E-2</v>
      </c>
      <c r="B484" s="4">
        <f>'CA analysis'!B484:B989/Sheet1!$Q$2</f>
        <v>0</v>
      </c>
      <c r="C484">
        <f>'CA analysis'!C484:C989/Sheet1!$R$2</f>
        <v>0.65248738284066343</v>
      </c>
      <c r="D484">
        <f>'CA analysis'!D484:D989/Sheet1!$S$2</f>
        <v>0</v>
      </c>
      <c r="E484">
        <f>'CA analysis'!E484:E989/Sheet1!$T$2</f>
        <v>0.61079219288174513</v>
      </c>
      <c r="F484">
        <f>'CA analysis'!F484:F989/Sheet1!$U$2</f>
        <v>0.80421412300683381</v>
      </c>
      <c r="G484">
        <f>'CA analysis'!G484:G989/Sheet1!$V$2</f>
        <v>0.77</v>
      </c>
      <c r="H484">
        <f>'CA analysis'!H484:H989/Sheet1!$W$2</f>
        <v>0.28127319205079571</v>
      </c>
      <c r="I484">
        <f>'CA analysis'!I484:I989/Sheet1!$X$2</f>
        <v>1</v>
      </c>
      <c r="J484">
        <f>'CA analysis'!J484:J989/Sheet1!$Y$2</f>
        <v>0.93670886075949367</v>
      </c>
      <c r="K484">
        <f>'CA analysis'!K484:K989/Sheet1!$Z$2</f>
        <v>0.9181818181818181</v>
      </c>
      <c r="L484">
        <f>'CA analysis'!L484:L989/Sheet1!$AA$2</f>
        <v>0.99591836734693873</v>
      </c>
      <c r="M484">
        <f>'CA analysis'!M484:M989/Sheet1!$AB$2</f>
        <v>0.18461943639715564</v>
      </c>
      <c r="N484">
        <f>'CA analysis'!N484:N989/Sheet1!$AC$2</f>
        <v>0.5</v>
      </c>
    </row>
    <row r="485" spans="1:14" x14ac:dyDescent="0.25">
      <c r="A485" s="5">
        <f>'CA analysis'!A485/$P$2</f>
        <v>3.1671461967272073E-2</v>
      </c>
      <c r="B485" s="4">
        <f>'CA analysis'!B485:B990/Sheet1!$Q$2</f>
        <v>0</v>
      </c>
      <c r="C485">
        <f>'CA analysis'!C485:C990/Sheet1!$R$2</f>
        <v>0.65248738284066343</v>
      </c>
      <c r="D485">
        <f>'CA analysis'!D485:D990/Sheet1!$S$2</f>
        <v>0</v>
      </c>
      <c r="E485">
        <f>'CA analysis'!E485:E990/Sheet1!$T$2</f>
        <v>0.61079219288174513</v>
      </c>
      <c r="F485">
        <f>'CA analysis'!F485:F990/Sheet1!$U$2</f>
        <v>0.65626423690205016</v>
      </c>
      <c r="G485">
        <f>'CA analysis'!G485:G990/Sheet1!$V$2</f>
        <v>0.40299999999999997</v>
      </c>
      <c r="H485">
        <f>'CA analysis'!H485:H990/Sheet1!$W$2</f>
        <v>0.33792364146120224</v>
      </c>
      <c r="I485">
        <f>'CA analysis'!I485:I990/Sheet1!$X$2</f>
        <v>1</v>
      </c>
      <c r="J485">
        <f>'CA analysis'!J485:J990/Sheet1!$Y$2</f>
        <v>0.93670886075949367</v>
      </c>
      <c r="K485">
        <f>'CA analysis'!K485:K990/Sheet1!$Z$2</f>
        <v>0.9181818181818181</v>
      </c>
      <c r="L485">
        <f>'CA analysis'!L485:L990/Sheet1!$AA$2</f>
        <v>0.9899722852103805</v>
      </c>
      <c r="M485">
        <f>'CA analysis'!M485:M990/Sheet1!$AB$2</f>
        <v>0.27442717935212008</v>
      </c>
      <c r="N485">
        <f>'CA analysis'!N485:N990/Sheet1!$AC$2</f>
        <v>0.436</v>
      </c>
    </row>
    <row r="486" spans="1:14" x14ac:dyDescent="0.25">
      <c r="A486" s="5">
        <f>'CA analysis'!A486/$P$2</f>
        <v>2.6737547203740334E-2</v>
      </c>
      <c r="B486" s="4">
        <f>'CA analysis'!B486:B991/Sheet1!$Q$2</f>
        <v>0</v>
      </c>
      <c r="C486">
        <f>'CA analysis'!C486:C991/Sheet1!$R$2</f>
        <v>0.65248738284066343</v>
      </c>
      <c r="D486">
        <f>'CA analysis'!D486:D991/Sheet1!$S$2</f>
        <v>0</v>
      </c>
      <c r="E486">
        <f>'CA analysis'!E486:E991/Sheet1!$T$2</f>
        <v>0.66934557979334097</v>
      </c>
      <c r="F486">
        <f>'CA analysis'!F486:F991/Sheet1!$U$2</f>
        <v>0.6686788154897495</v>
      </c>
      <c r="G486">
        <f>'CA analysis'!G486:G991/Sheet1!$V$2</f>
        <v>0.41899999999999998</v>
      </c>
      <c r="H486">
        <f>'CA analysis'!H486:H991/Sheet1!$W$2</f>
        <v>0.30708336769192712</v>
      </c>
      <c r="I486">
        <f>'CA analysis'!I486:I991/Sheet1!$X$2</f>
        <v>1</v>
      </c>
      <c r="J486">
        <f>'CA analysis'!J486:J991/Sheet1!$Y$2</f>
        <v>0.93670886075949367</v>
      </c>
      <c r="K486">
        <f>'CA analysis'!K486:K991/Sheet1!$Z$2</f>
        <v>0.9181818181818181</v>
      </c>
      <c r="L486">
        <f>'CA analysis'!L486:L991/Sheet1!$AA$2</f>
        <v>0.934063995968758</v>
      </c>
      <c r="M486">
        <f>'CA analysis'!M486:M991/Sheet1!$AB$2</f>
        <v>0.35132999736634185</v>
      </c>
      <c r="N486">
        <f>'CA analysis'!N486:N991/Sheet1!$AC$2</f>
        <v>0.41200000000000003</v>
      </c>
    </row>
    <row r="487" spans="1:14" x14ac:dyDescent="0.25">
      <c r="A487" s="5">
        <f>'CA analysis'!A487/$P$2</f>
        <v>4.1292033806869265E-2</v>
      </c>
      <c r="B487" s="4">
        <f>'CA analysis'!B487:B992/Sheet1!$Q$2</f>
        <v>0</v>
      </c>
      <c r="C487">
        <f>'CA analysis'!C487:C992/Sheet1!$R$2</f>
        <v>0.65248738284066343</v>
      </c>
      <c r="D487">
        <f>'CA analysis'!D487:D992/Sheet1!$S$2</f>
        <v>0</v>
      </c>
      <c r="E487">
        <f>'CA analysis'!E487:E992/Sheet1!$T$2</f>
        <v>0.66934557979334097</v>
      </c>
      <c r="F487">
        <f>'CA analysis'!F487:F992/Sheet1!$U$2</f>
        <v>0.71890660592255129</v>
      </c>
      <c r="G487">
        <f>'CA analysis'!G487:G992/Sheet1!$V$2</f>
        <v>0.51900000000000002</v>
      </c>
      <c r="H487">
        <f>'CA analysis'!H487:H992/Sheet1!$W$2</f>
        <v>0.32918281520573922</v>
      </c>
      <c r="I487">
        <f>'CA analysis'!I487:I992/Sheet1!$X$2</f>
        <v>1</v>
      </c>
      <c r="J487">
        <f>'CA analysis'!J487:J992/Sheet1!$Y$2</f>
        <v>0.93670886075949367</v>
      </c>
      <c r="K487">
        <f>'CA analysis'!K487:K992/Sheet1!$Z$2</f>
        <v>0.9181818181818181</v>
      </c>
      <c r="L487">
        <f>'CA analysis'!L487:L992/Sheet1!$AA$2</f>
        <v>0.97913832199546491</v>
      </c>
      <c r="M487">
        <f>'CA analysis'!M487:M992/Sheet1!$AB$2</f>
        <v>0.27864103239399529</v>
      </c>
      <c r="N487">
        <f>'CA analysis'!N487:N992/Sheet1!$AC$2</f>
        <v>0.42399999999999999</v>
      </c>
    </row>
    <row r="488" spans="1:14" x14ac:dyDescent="0.25">
      <c r="A488" s="5">
        <f>'CA analysis'!A488/$P$2</f>
        <v>6.3972307139003773E-2</v>
      </c>
      <c r="B488" s="4">
        <f>'CA analysis'!B488:B993/Sheet1!$Q$2</f>
        <v>0</v>
      </c>
      <c r="C488">
        <f>'CA analysis'!C488:C993/Sheet1!$R$2</f>
        <v>0.65248738284066343</v>
      </c>
      <c r="D488">
        <f>'CA analysis'!D488:D993/Sheet1!$S$2</f>
        <v>0</v>
      </c>
      <c r="E488">
        <f>'CA analysis'!E488:E993/Sheet1!$T$2</f>
        <v>0.66934557979334097</v>
      </c>
      <c r="F488">
        <f>'CA analysis'!F488:F993/Sheet1!$U$2</f>
        <v>0.69635535307517094</v>
      </c>
      <c r="G488">
        <f>'CA analysis'!G488:G993/Sheet1!$V$2</f>
        <v>0.79799999999999993</v>
      </c>
      <c r="H488">
        <f>'CA analysis'!H488:H993/Sheet1!$W$2</f>
        <v>0.29240537643275333</v>
      </c>
      <c r="I488">
        <f>'CA analysis'!I488:I993/Sheet1!$X$2</f>
        <v>1</v>
      </c>
      <c r="J488">
        <f>'CA analysis'!J488:J993/Sheet1!$Y$2</f>
        <v>0.93670886075949367</v>
      </c>
      <c r="K488">
        <f>'CA analysis'!K488:K993/Sheet1!$Z$2</f>
        <v>0.9181818181818181</v>
      </c>
      <c r="L488">
        <f>'CA analysis'!L488:L993/Sheet1!$AA$2</f>
        <v>0.98936759889140846</v>
      </c>
      <c r="M488">
        <f>'CA analysis'!M488:M993/Sheet1!$AB$2</f>
        <v>0.39452199104556229</v>
      </c>
      <c r="N488">
        <f>'CA analysis'!N488:N993/Sheet1!$AC$2</f>
        <v>0.38200000000000001</v>
      </c>
    </row>
    <row r="489" spans="1:14" x14ac:dyDescent="0.25">
      <c r="A489" s="5">
        <f>'CA analysis'!A489/$P$2</f>
        <v>5.4351735299406588E-2</v>
      </c>
      <c r="B489" s="4">
        <f>'CA analysis'!B489:B994/Sheet1!$Q$2</f>
        <v>0</v>
      </c>
      <c r="C489">
        <f>'CA analysis'!C489:C994/Sheet1!$R$2</f>
        <v>0.65248738284066343</v>
      </c>
      <c r="D489">
        <f>'CA analysis'!D489:D994/Sheet1!$S$2</f>
        <v>0</v>
      </c>
      <c r="E489">
        <f>'CA analysis'!E489:E994/Sheet1!$T$2</f>
        <v>0.66934557979334097</v>
      </c>
      <c r="F489">
        <f>'CA analysis'!F489:F994/Sheet1!$U$2</f>
        <v>0.67255125284738049</v>
      </c>
      <c r="G489">
        <f>'CA analysis'!G489:G994/Sheet1!$V$2</f>
        <v>0.53200000000000003</v>
      </c>
      <c r="H489">
        <f>'CA analysis'!H489:H994/Sheet1!$W$2</f>
        <v>0.25991589016244743</v>
      </c>
      <c r="I489">
        <f>'CA analysis'!I489:I994/Sheet1!$X$2</f>
        <v>1</v>
      </c>
      <c r="J489">
        <f>'CA analysis'!J489:J994/Sheet1!$Y$2</f>
        <v>0.93670886075949367</v>
      </c>
      <c r="K489">
        <f>'CA analysis'!K489:K994/Sheet1!$Z$2</f>
        <v>0.9181818181818181</v>
      </c>
      <c r="L489">
        <f>'CA analysis'!L489:L994/Sheet1!$AA$2</f>
        <v>0.97813051146384489</v>
      </c>
      <c r="M489">
        <f>'CA analysis'!M489:M994/Sheet1!$AB$2</f>
        <v>0.30155385830919146</v>
      </c>
      <c r="N489">
        <f>'CA analysis'!N489:N994/Sheet1!$AC$2</f>
        <v>0.41200000000000003</v>
      </c>
    </row>
    <row r="490" spans="1:14" x14ac:dyDescent="0.25">
      <c r="A490" s="5">
        <f>'CA analysis'!A490/$P$2</f>
        <v>1.6970868548822154E-3</v>
      </c>
      <c r="B490" s="4">
        <f>'CA analysis'!B490:B995/Sheet1!$Q$2</f>
        <v>0</v>
      </c>
      <c r="C490">
        <f>'CA analysis'!C490:C995/Sheet1!$R$2</f>
        <v>1</v>
      </c>
      <c r="D490">
        <f>'CA analysis'!D490:D995/Sheet1!$S$2</f>
        <v>0</v>
      </c>
      <c r="E490">
        <f>'CA analysis'!E490:E995/Sheet1!$T$2</f>
        <v>0.69919632606199766</v>
      </c>
      <c r="F490">
        <f>'CA analysis'!F490:F995/Sheet1!$U$2</f>
        <v>0.62118451025056953</v>
      </c>
      <c r="G490">
        <f>'CA analysis'!G490:G995/Sheet1!$V$2</f>
        <v>0.92700000000000005</v>
      </c>
      <c r="H490">
        <f>'CA analysis'!H490:H995/Sheet1!$W$2</f>
        <v>0.15016079821885048</v>
      </c>
      <c r="I490">
        <f>'CA analysis'!I490:I995/Sheet1!$X$2</f>
        <v>0.16666666666666666</v>
      </c>
      <c r="J490">
        <f>'CA analysis'!J490:J995/Sheet1!$Y$2</f>
        <v>1</v>
      </c>
      <c r="K490">
        <f>'CA analysis'!K490:K995/Sheet1!$Z$2</f>
        <v>0.91363636363636369</v>
      </c>
      <c r="L490">
        <f>'CA analysis'!L490:L995/Sheet1!$AA$2</f>
        <v>0.99543965734441919</v>
      </c>
      <c r="M490">
        <f>'CA analysis'!M490:M995/Sheet1!$AB$2</f>
        <v>0.47563866210165917</v>
      </c>
      <c r="N490">
        <f>'CA analysis'!N490:N995/Sheet1!$AC$2</f>
        <v>0.30399999999999999</v>
      </c>
    </row>
    <row r="491" spans="1:14" x14ac:dyDescent="0.25">
      <c r="A491" s="5">
        <f>'CA analysis'!A491/$P$2</f>
        <v>2.0567344002877181E-3</v>
      </c>
      <c r="B491" s="4">
        <f>'CA analysis'!B491:B996/Sheet1!$Q$2</f>
        <v>0</v>
      </c>
      <c r="C491">
        <f>'CA analysis'!C491:C996/Sheet1!$R$2</f>
        <v>1</v>
      </c>
      <c r="D491">
        <f>'CA analysis'!D491:D996/Sheet1!$S$2</f>
        <v>0</v>
      </c>
      <c r="E491">
        <f>'CA analysis'!E491:E996/Sheet1!$T$2</f>
        <v>0.69919632606199766</v>
      </c>
      <c r="F491">
        <f>'CA analysis'!F491:F996/Sheet1!$U$2</f>
        <v>0.61662870159453309</v>
      </c>
      <c r="G491">
        <f>'CA analysis'!G491:G996/Sheet1!$V$2</f>
        <v>0.98299999999999998</v>
      </c>
      <c r="H491">
        <f>'CA analysis'!H491:H996/Sheet1!$W$2</f>
        <v>0.14471839696544897</v>
      </c>
      <c r="I491">
        <f>'CA analysis'!I491:I996/Sheet1!$X$2</f>
        <v>0.16666666666666666</v>
      </c>
      <c r="J491">
        <f>'CA analysis'!J491:J996/Sheet1!$Y$2</f>
        <v>1</v>
      </c>
      <c r="K491">
        <f>'CA analysis'!K491:K996/Sheet1!$Z$2</f>
        <v>0.91363636363636369</v>
      </c>
      <c r="L491">
        <f>'CA analysis'!L491:L996/Sheet1!$AA$2</f>
        <v>0.86684303350970027</v>
      </c>
      <c r="M491">
        <f>'CA analysis'!M491:M996/Sheet1!$AB$2</f>
        <v>0.63128785883592309</v>
      </c>
      <c r="N491">
        <f>'CA analysis'!N491:N996/Sheet1!$AC$2</f>
        <v>0.14000000000000001</v>
      </c>
    </row>
    <row r="492" spans="1:14" x14ac:dyDescent="0.25">
      <c r="A492" s="5">
        <f>'CA analysis'!A492/$P$2</f>
        <v>2.326470059341845E-3</v>
      </c>
      <c r="B492" s="4">
        <f>'CA analysis'!B492:B997/Sheet1!$Q$2</f>
        <v>0</v>
      </c>
      <c r="C492">
        <f>'CA analysis'!C492:C997/Sheet1!$R$2</f>
        <v>1</v>
      </c>
      <c r="D492">
        <f>'CA analysis'!D492:D997/Sheet1!$S$2</f>
        <v>0</v>
      </c>
      <c r="E492">
        <f>'CA analysis'!E492:E997/Sheet1!$T$2</f>
        <v>0.69919632606199766</v>
      </c>
      <c r="F492">
        <f>'CA analysis'!F492:F997/Sheet1!$U$2</f>
        <v>0.58006833712984063</v>
      </c>
      <c r="G492">
        <f>'CA analysis'!G492:G997/Sheet1!$V$2</f>
        <v>0.98</v>
      </c>
      <c r="H492">
        <f>'CA analysis'!H492:H997/Sheet1!$W$2</f>
        <v>0.15032571946895357</v>
      </c>
      <c r="I492">
        <f>'CA analysis'!I492:I997/Sheet1!$X$2</f>
        <v>0.16666666666666666</v>
      </c>
      <c r="J492">
        <f>'CA analysis'!J492:J997/Sheet1!$Y$2</f>
        <v>1</v>
      </c>
      <c r="K492">
        <f>'CA analysis'!K492:K997/Sheet1!$Z$2</f>
        <v>0.91363636363636369</v>
      </c>
      <c r="L492">
        <f>'CA analysis'!L492:L997/Sheet1!$AA$2</f>
        <v>0.80229276895943569</v>
      </c>
      <c r="M492">
        <f>'CA analysis'!M492:M997/Sheet1!$AB$2</f>
        <v>0.781669739267843</v>
      </c>
      <c r="N492">
        <f>'CA analysis'!N492:N997/Sheet1!$AC$2</f>
        <v>0.16200000000000001</v>
      </c>
    </row>
    <row r="493" spans="1:14" x14ac:dyDescent="0.25">
      <c r="A493" s="5">
        <f>'CA analysis'!A493/$P$2</f>
        <v>1.1913324941557274E-3</v>
      </c>
      <c r="B493" s="4">
        <f>'CA analysis'!B493:B998/Sheet1!$Q$2</f>
        <v>0</v>
      </c>
      <c r="C493">
        <f>'CA analysis'!C493:C998/Sheet1!$R$2</f>
        <v>1</v>
      </c>
      <c r="D493">
        <f>'CA analysis'!D493:D998/Sheet1!$S$2</f>
        <v>0</v>
      </c>
      <c r="E493">
        <f>'CA analysis'!E493:E998/Sheet1!$T$2</f>
        <v>0.69919632606199766</v>
      </c>
      <c r="F493">
        <f>'CA analysis'!F493:F998/Sheet1!$U$2</f>
        <v>0.68143507972665152</v>
      </c>
      <c r="G493">
        <f>'CA analysis'!G493:G998/Sheet1!$V$2</f>
        <v>0.98799999999999999</v>
      </c>
      <c r="H493">
        <f>'CA analysis'!H493:H998/Sheet1!$W$2</f>
        <v>0.15403644759627277</v>
      </c>
      <c r="I493">
        <f>'CA analysis'!I493:I998/Sheet1!$X$2</f>
        <v>0.16666666666666666</v>
      </c>
      <c r="J493">
        <f>'CA analysis'!J493:J998/Sheet1!$Y$2</f>
        <v>1</v>
      </c>
      <c r="K493">
        <f>'CA analysis'!K493:K998/Sheet1!$Z$2</f>
        <v>0.91363636363636369</v>
      </c>
      <c r="L493">
        <f>'CA analysis'!L493:L998/Sheet1!$AA$2</f>
        <v>0.98289241622574963</v>
      </c>
      <c r="M493">
        <f>'CA analysis'!M493:M998/Sheet1!$AB$2</f>
        <v>0.47590202791677644</v>
      </c>
      <c r="N493">
        <f>'CA analysis'!N493:N998/Sheet1!$AC$2</f>
        <v>0.27200000000000002</v>
      </c>
    </row>
    <row r="494" spans="1:14" x14ac:dyDescent="0.25">
      <c r="A494" s="5">
        <f>'CA analysis'!A494/$P$2</f>
        <v>1.2475274231253373E-3</v>
      </c>
      <c r="B494" s="4">
        <f>'CA analysis'!B494:B999/Sheet1!$Q$2</f>
        <v>0</v>
      </c>
      <c r="C494">
        <f>'CA analysis'!C494:C999/Sheet1!$R$2</f>
        <v>1</v>
      </c>
      <c r="D494">
        <f>'CA analysis'!D494:D999/Sheet1!$S$2</f>
        <v>0</v>
      </c>
      <c r="E494">
        <f>'CA analysis'!E494:E999/Sheet1!$T$2</f>
        <v>0.69919632606199766</v>
      </c>
      <c r="F494">
        <f>'CA analysis'!F494:F999/Sheet1!$U$2</f>
        <v>0.68143507972665152</v>
      </c>
      <c r="G494">
        <f>'CA analysis'!G494:G999/Sheet1!$V$2</f>
        <v>0.83499999999999996</v>
      </c>
      <c r="H494">
        <f>'CA analysis'!H494:H999/Sheet1!$W$2</f>
        <v>0.17399191885874493</v>
      </c>
      <c r="I494">
        <f>'CA analysis'!I494:I999/Sheet1!$X$2</f>
        <v>0.16666666666666666</v>
      </c>
      <c r="J494">
        <f>'CA analysis'!J494:J999/Sheet1!$Y$2</f>
        <v>1</v>
      </c>
      <c r="K494">
        <f>'CA analysis'!K494:K999/Sheet1!$Z$2</f>
        <v>0.91363636363636369</v>
      </c>
      <c r="L494">
        <f>'CA analysis'!L494:L999/Sheet1!$AA$2</f>
        <v>1</v>
      </c>
      <c r="M494">
        <f>'CA analysis'!M494:M999/Sheet1!$AB$2</f>
        <v>0.35159336318145906</v>
      </c>
      <c r="N494">
        <f>'CA analysis'!N494:N999/Sheet1!$AC$2</f>
        <v>0.40200000000000002</v>
      </c>
    </row>
    <row r="495" spans="1:14" x14ac:dyDescent="0.25">
      <c r="A495" s="5">
        <f>'CA analysis'!A495/$P$2</f>
        <v>1.9443445423484983E-3</v>
      </c>
      <c r="B495" s="4">
        <f>'CA analysis'!B495:B1000/Sheet1!$Q$2</f>
        <v>0</v>
      </c>
      <c r="C495">
        <f>'CA analysis'!C495:C1000/Sheet1!$R$2</f>
        <v>0.34931506849315069</v>
      </c>
      <c r="D495">
        <f>'CA analysis'!D495:D1000/Sheet1!$S$2</f>
        <v>0</v>
      </c>
      <c r="E495">
        <f>'CA analysis'!E495:E1000/Sheet1!$T$2</f>
        <v>0.67164179104477606</v>
      </c>
      <c r="F495">
        <f>'CA analysis'!F495:F1000/Sheet1!$U$2</f>
        <v>0.65</v>
      </c>
      <c r="G495">
        <f>'CA analysis'!G495:G1000/Sheet1!$V$2</f>
        <v>0.54</v>
      </c>
      <c r="H495">
        <f>'CA analysis'!H495:H1000/Sheet1!$W$2</f>
        <v>0.19642120887276326</v>
      </c>
      <c r="I495">
        <f>'CA analysis'!I495:I1000/Sheet1!$X$2</f>
        <v>0.25</v>
      </c>
      <c r="J495">
        <f>'CA analysis'!J495:J1000/Sheet1!$Y$2</f>
        <v>0.54992967651195501</v>
      </c>
      <c r="K495">
        <f>'CA analysis'!K495:K1000/Sheet1!$Z$2</f>
        <v>0.87272727272727268</v>
      </c>
      <c r="L495">
        <f>'CA analysis'!L495:L1000/Sheet1!$AA$2</f>
        <v>1</v>
      </c>
      <c r="M495">
        <f>'CA analysis'!M495:M1000/Sheet1!$AB$2</f>
        <v>0.31630234395575457</v>
      </c>
      <c r="N495">
        <f>'CA analysis'!N495:N1000/Sheet1!$AC$2</f>
        <v>0.436</v>
      </c>
    </row>
    <row r="496" spans="1:14" x14ac:dyDescent="0.25">
      <c r="A496" s="5">
        <f>'CA analysis'!A496/$P$2</f>
        <v>3.1469160222981482E-3</v>
      </c>
      <c r="B496" s="4">
        <f>'CA analysis'!B496:B1001/Sheet1!$Q$2</f>
        <v>0</v>
      </c>
      <c r="C496">
        <f>'CA analysis'!C496:C1001/Sheet1!$R$2</f>
        <v>0.34931506849315069</v>
      </c>
      <c r="D496">
        <f>'CA analysis'!D496:D1001/Sheet1!$S$2</f>
        <v>0</v>
      </c>
      <c r="E496">
        <f>'CA analysis'!E496:E1001/Sheet1!$T$2</f>
        <v>0.67164179104477606</v>
      </c>
      <c r="F496">
        <f>'CA analysis'!F496:F1001/Sheet1!$U$2</f>
        <v>0.67494305239179964</v>
      </c>
      <c r="G496">
        <f>'CA analysis'!G496:G1001/Sheet1!$V$2</f>
        <v>0.42599999999999999</v>
      </c>
      <c r="H496">
        <f>'CA analysis'!H496:H1001/Sheet1!$W$2</f>
        <v>0.19642120887276326</v>
      </c>
      <c r="I496">
        <f>'CA analysis'!I496:I1001/Sheet1!$X$2</f>
        <v>0.25</v>
      </c>
      <c r="J496">
        <f>'CA analysis'!J496:J1001/Sheet1!$Y$2</f>
        <v>0.54992967651195501</v>
      </c>
      <c r="K496">
        <f>'CA analysis'!K496:K1001/Sheet1!$Z$2</f>
        <v>0.87272727272727268</v>
      </c>
      <c r="L496">
        <f>'CA analysis'!L496:L1001/Sheet1!$AA$2</f>
        <v>1</v>
      </c>
      <c r="M496">
        <f>'CA analysis'!M496:M1001/Sheet1!$AB$2</f>
        <v>0.3579141427442718</v>
      </c>
      <c r="N496">
        <f>'CA analysis'!N496:N1001/Sheet1!$AC$2</f>
        <v>0.49</v>
      </c>
    </row>
    <row r="497" spans="1:14" x14ac:dyDescent="0.25">
      <c r="A497" s="5">
        <f>'CA analysis'!A497/$P$2</f>
        <v>2.0117784571120302E-3</v>
      </c>
      <c r="B497" s="4">
        <f>'CA analysis'!B497:B1002/Sheet1!$Q$2</f>
        <v>0</v>
      </c>
      <c r="C497">
        <f>'CA analysis'!C497:C1002/Sheet1!$R$2</f>
        <v>0.34931506849315069</v>
      </c>
      <c r="D497">
        <f>'CA analysis'!D497:D1002/Sheet1!$S$2</f>
        <v>0</v>
      </c>
      <c r="E497">
        <f>'CA analysis'!E497:E1002/Sheet1!$T$2</f>
        <v>0.67164179104477606</v>
      </c>
      <c r="F497">
        <f>'CA analysis'!F497:F1002/Sheet1!$U$2</f>
        <v>0.64578587699316636</v>
      </c>
      <c r="G497">
        <f>'CA analysis'!G497:G1002/Sheet1!$V$2</f>
        <v>0.28800000000000003</v>
      </c>
      <c r="H497">
        <f>'CA analysis'!H497:H1002/Sheet1!$W$2</f>
        <v>0.23080728951925453</v>
      </c>
      <c r="I497">
        <f>'CA analysis'!I497:I1002/Sheet1!$X$2</f>
        <v>0.25</v>
      </c>
      <c r="J497">
        <f>'CA analysis'!J497:J1002/Sheet1!$Y$2</f>
        <v>0.54992967651195501</v>
      </c>
      <c r="K497">
        <f>'CA analysis'!K497:K1002/Sheet1!$Z$2</f>
        <v>0.87272727272727268</v>
      </c>
      <c r="L497">
        <f>'CA analysis'!L497:L1002/Sheet1!$AA$2</f>
        <v>0.99090450995212909</v>
      </c>
      <c r="M497">
        <f>'CA analysis'!M497:M1002/Sheet1!$AB$2</f>
        <v>0.46352383460626817</v>
      </c>
      <c r="N497">
        <f>'CA analysis'!N497:N1002/Sheet1!$AC$2</f>
        <v>0.46200000000000002</v>
      </c>
    </row>
    <row r="498" spans="1:14" x14ac:dyDescent="0.25">
      <c r="A498" s="5">
        <f>'CA analysis'!A498/$P$2</f>
        <v>3.259305880237367E-3</v>
      </c>
      <c r="B498" s="4">
        <f>'CA analysis'!B498:B1003/Sheet1!$Q$2</f>
        <v>0</v>
      </c>
      <c r="C498">
        <f>'CA analysis'!C498:C1003/Sheet1!$R$2</f>
        <v>0.34931506849315069</v>
      </c>
      <c r="D498">
        <f>'CA analysis'!D498:D1003/Sheet1!$S$2</f>
        <v>0</v>
      </c>
      <c r="E498">
        <f>'CA analysis'!E498:E1003/Sheet1!$T$2</f>
        <v>0.67164179104477606</v>
      </c>
      <c r="F498">
        <f>'CA analysis'!F498:F1003/Sheet1!$U$2</f>
        <v>0.61389521640091116</v>
      </c>
      <c r="G498">
        <f>'CA analysis'!G498:G1003/Sheet1!$V$2</f>
        <v>0.72900000000000009</v>
      </c>
      <c r="H498">
        <f>'CA analysis'!H498:H1003/Sheet1!$W$2</f>
        <v>0.23080728951925453</v>
      </c>
      <c r="I498">
        <f>'CA analysis'!I498:I1003/Sheet1!$X$2</f>
        <v>0.25</v>
      </c>
      <c r="J498">
        <f>'CA analysis'!J498:J1003/Sheet1!$Y$2</f>
        <v>0.54992967651195501</v>
      </c>
      <c r="K498">
        <f>'CA analysis'!K498:K1003/Sheet1!$Z$2</f>
        <v>0.87272727272727268</v>
      </c>
      <c r="L498">
        <f>'CA analysis'!L498:L1003/Sheet1!$AA$2</f>
        <v>1</v>
      </c>
      <c r="M498">
        <f>'CA analysis'!M498:M1003/Sheet1!$AB$2</f>
        <v>0.55675533315775616</v>
      </c>
      <c r="N498">
        <f>'CA analysis'!N498:N1003/Sheet1!$AC$2</f>
        <v>0.39399999999999996</v>
      </c>
    </row>
    <row r="499" spans="1:14" x14ac:dyDescent="0.25">
      <c r="A499" s="5">
        <f>'CA analysis'!A499/$P$2</f>
        <v>3.0120481927710845E-3</v>
      </c>
      <c r="B499" s="4">
        <f>'CA analysis'!B499:B1004/Sheet1!$Q$2</f>
        <v>0</v>
      </c>
      <c r="C499">
        <f>'CA analysis'!C499:C1004/Sheet1!$R$2</f>
        <v>0.34931506849315069</v>
      </c>
      <c r="D499">
        <f>'CA analysis'!D499:D1004/Sheet1!$S$2</f>
        <v>0</v>
      </c>
      <c r="E499">
        <f>'CA analysis'!E499:E1004/Sheet1!$T$2</f>
        <v>0.67164179104477606</v>
      </c>
      <c r="F499">
        <f>'CA analysis'!F499:F1004/Sheet1!$U$2</f>
        <v>0.65990888382687929</v>
      </c>
      <c r="G499">
        <f>'CA analysis'!G499:G1004/Sheet1!$V$2</f>
        <v>0.70599999999999996</v>
      </c>
      <c r="H499">
        <f>'CA analysis'!H499:H1004/Sheet1!$W$2</f>
        <v>0.23855858827409909</v>
      </c>
      <c r="I499">
        <f>'CA analysis'!I499:I1004/Sheet1!$X$2</f>
        <v>0.25</v>
      </c>
      <c r="J499">
        <f>'CA analysis'!J499:J1004/Sheet1!$Y$2</f>
        <v>0.54992967651195501</v>
      </c>
      <c r="K499">
        <f>'CA analysis'!K499:K1004/Sheet1!$Z$2</f>
        <v>0.87272727272727268</v>
      </c>
      <c r="L499">
        <f>'CA analysis'!L499:L1004/Sheet1!$AA$2</f>
        <v>1</v>
      </c>
      <c r="M499">
        <f>'CA analysis'!M499:M1004/Sheet1!$AB$2</f>
        <v>0.37134579931524886</v>
      </c>
      <c r="N499">
        <f>'CA analysis'!N499:N1004/Sheet1!$AC$2</f>
        <v>0.36599999999999999</v>
      </c>
    </row>
    <row r="500" spans="1:14" x14ac:dyDescent="0.25">
      <c r="A500" s="5">
        <f>'CA analysis'!A500/$P$2</f>
        <v>2.6861176047473477E-3</v>
      </c>
      <c r="B500" s="4">
        <f>'CA analysis'!B500:B1005/Sheet1!$Q$2</f>
        <v>0</v>
      </c>
      <c r="C500">
        <f>'CA analysis'!C500:C1005/Sheet1!$R$2</f>
        <v>0.34931506849315069</v>
      </c>
      <c r="D500">
        <f>'CA analysis'!D500:D1005/Sheet1!$S$2</f>
        <v>0</v>
      </c>
      <c r="E500">
        <f>'CA analysis'!E500:E1005/Sheet1!$T$2</f>
        <v>0.67164179104477606</v>
      </c>
      <c r="F500">
        <f>'CA analysis'!F500:F1005/Sheet1!$U$2</f>
        <v>0.68553530751708436</v>
      </c>
      <c r="G500">
        <f>'CA analysis'!G500:G1005/Sheet1!$V$2</f>
        <v>0.65300000000000002</v>
      </c>
      <c r="H500">
        <f>'CA analysis'!H500:H1005/Sheet1!$W$2</f>
        <v>0.19864764574915475</v>
      </c>
      <c r="I500">
        <f>'CA analysis'!I500:I1005/Sheet1!$X$2</f>
        <v>0.25</v>
      </c>
      <c r="J500">
        <f>'CA analysis'!J500:J1005/Sheet1!$Y$2</f>
        <v>0.54992967651195501</v>
      </c>
      <c r="K500">
        <f>'CA analysis'!K500:K1005/Sheet1!$Z$2</f>
        <v>0.87272727272727268</v>
      </c>
      <c r="L500">
        <f>'CA analysis'!L500:L1005/Sheet1!$AA$2</f>
        <v>1</v>
      </c>
      <c r="M500">
        <f>'CA analysis'!M500:M1005/Sheet1!$AB$2</f>
        <v>0.34026863313141953</v>
      </c>
      <c r="N500">
        <f>'CA analysis'!N500:N1005/Sheet1!$AC$2</f>
        <v>0.42399999999999999</v>
      </c>
    </row>
    <row r="501" spans="1:14" x14ac:dyDescent="0.25">
      <c r="A501" s="5">
        <f>'CA analysis'!A501/$P$2</f>
        <v>2.0005394713181082E-3</v>
      </c>
      <c r="B501" s="4">
        <f>'CA analysis'!B501:B1006/Sheet1!$Q$2</f>
        <v>0</v>
      </c>
      <c r="C501">
        <f>'CA analysis'!C501:C1006/Sheet1!$R$2</f>
        <v>0.34931506849315069</v>
      </c>
      <c r="D501">
        <f>'CA analysis'!D501:D1006/Sheet1!$S$2</f>
        <v>0</v>
      </c>
      <c r="E501">
        <f>'CA analysis'!E501:E1006/Sheet1!$T$2</f>
        <v>0.67164179104477606</v>
      </c>
      <c r="F501">
        <f>'CA analysis'!F501:F1006/Sheet1!$U$2</f>
        <v>0.63428246013667433</v>
      </c>
      <c r="G501">
        <f>'CA analysis'!G501:G1006/Sheet1!$V$2</f>
        <v>0.73499999999999999</v>
      </c>
      <c r="H501">
        <f>'CA analysis'!H501:H1006/Sheet1!$W$2</f>
        <v>0.19790550012369093</v>
      </c>
      <c r="I501">
        <f>'CA analysis'!I501:I1006/Sheet1!$X$2</f>
        <v>0.25</v>
      </c>
      <c r="J501">
        <f>'CA analysis'!J501:J1006/Sheet1!$Y$2</f>
        <v>0.54992967651195501</v>
      </c>
      <c r="K501">
        <f>'CA analysis'!K501:K1006/Sheet1!$Z$2</f>
        <v>0.87272727272727268</v>
      </c>
      <c r="L501">
        <f>'CA analysis'!L501:L1006/Sheet1!$AA$2</f>
        <v>0.99715293524817339</v>
      </c>
      <c r="M501">
        <f>'CA analysis'!M501:M1006/Sheet1!$AB$2</f>
        <v>0.39768238082696866</v>
      </c>
      <c r="N501">
        <f>'CA analysis'!N501:N1006/Sheet1!$AC$2</f>
        <v>0.35</v>
      </c>
    </row>
    <row r="502" spans="1:14" x14ac:dyDescent="0.25">
      <c r="A502" s="5">
        <f>'CA analysis'!A502/$P$2</f>
        <v>2.5175328178385185E-3</v>
      </c>
      <c r="B502" s="4">
        <f>'CA analysis'!B502:B1007/Sheet1!$Q$2</f>
        <v>0</v>
      </c>
      <c r="C502">
        <f>'CA analysis'!C502:C1007/Sheet1!$R$2</f>
        <v>0.34931506849315069</v>
      </c>
      <c r="D502">
        <f>'CA analysis'!D502:D1007/Sheet1!$S$2</f>
        <v>0</v>
      </c>
      <c r="E502">
        <f>'CA analysis'!E502:E1007/Sheet1!$T$2</f>
        <v>0.67164179104477606</v>
      </c>
      <c r="F502">
        <f>'CA analysis'!F502:F1007/Sheet1!$U$2</f>
        <v>0.68644646924829167</v>
      </c>
      <c r="G502">
        <f>'CA analysis'!G502:G1007/Sheet1!$V$2</f>
        <v>0.79700000000000004</v>
      </c>
      <c r="H502">
        <f>'CA analysis'!H502:H1007/Sheet1!$W$2</f>
        <v>0.20598664137874165</v>
      </c>
      <c r="I502">
        <f>'CA analysis'!I502:I1007/Sheet1!$X$2</f>
        <v>0.25</v>
      </c>
      <c r="J502">
        <f>'CA analysis'!J502:J1007/Sheet1!$Y$2</f>
        <v>0.54992967651195501</v>
      </c>
      <c r="K502">
        <f>'CA analysis'!K502:K1007/Sheet1!$Z$2</f>
        <v>0.87272727272727268</v>
      </c>
      <c r="L502">
        <f>'CA analysis'!L502:L1007/Sheet1!$AA$2</f>
        <v>1</v>
      </c>
      <c r="M502">
        <f>'CA analysis'!M502:M1007/Sheet1!$AB$2</f>
        <v>0.37740321306294444</v>
      </c>
      <c r="N502">
        <f>'CA analysis'!N502:N1007/Sheet1!$AC$2</f>
        <v>0.33600000000000002</v>
      </c>
    </row>
    <row r="503" spans="1:14" x14ac:dyDescent="0.25">
      <c r="A503" s="5">
        <f>'CA analysis'!A503/$P$2</f>
        <v>7.0805610501708323E-4</v>
      </c>
      <c r="B503" s="4">
        <f>'CA analysis'!B503:B1008/Sheet1!$Q$2</f>
        <v>0</v>
      </c>
      <c r="C503">
        <f>'CA analysis'!C503:C1008/Sheet1!$R$2</f>
        <v>0.43006488824801731</v>
      </c>
      <c r="D503">
        <f>'CA analysis'!D503:D1008/Sheet1!$S$2</f>
        <v>0</v>
      </c>
      <c r="E503">
        <f>'CA analysis'!E503:E1008/Sheet1!$T$2</f>
        <v>0.65786452353616531</v>
      </c>
      <c r="F503">
        <f>'CA analysis'!F503:F1008/Sheet1!$U$2</f>
        <v>0.75091116173120731</v>
      </c>
      <c r="G503">
        <f>'CA analysis'!G503:G1008/Sheet1!$V$2</f>
        <v>0.69099999999999995</v>
      </c>
      <c r="H503">
        <f>'CA analysis'!H503:H1008/Sheet1!$W$2</f>
        <v>0.20441988950276244</v>
      </c>
      <c r="I503">
        <f>'CA analysis'!I503:I1008/Sheet1!$X$2</f>
        <v>4.1666666666666664E-2</v>
      </c>
      <c r="J503">
        <f>'CA analysis'!J503:J1008/Sheet1!$Y$2</f>
        <v>0.38396624472573837</v>
      </c>
      <c r="K503">
        <f>'CA analysis'!K503:K1008/Sheet1!$Z$2</f>
        <v>0.95454545454545459</v>
      </c>
      <c r="L503">
        <f>'CA analysis'!L503:L1008/Sheet1!$AA$2</f>
        <v>0.9876291257243639</v>
      </c>
      <c r="M503">
        <f>'CA analysis'!M503:M1008/Sheet1!$AB$2</f>
        <v>0.25467474321833028</v>
      </c>
      <c r="N503">
        <f>'CA analysis'!N503:N1008/Sheet1!$AC$2</f>
        <v>0.44799999999999995</v>
      </c>
    </row>
    <row r="504" spans="1:14" x14ac:dyDescent="0.25">
      <c r="A504" s="5">
        <f>'CA analysis'!A504/$P$2</f>
        <v>5.0575436072648804E-4</v>
      </c>
      <c r="B504" s="4">
        <f>'CA analysis'!B504:B1009/Sheet1!$Q$2</f>
        <v>0</v>
      </c>
      <c r="C504">
        <f>'CA analysis'!C504:C1009/Sheet1!$R$2</f>
        <v>0.43006488824801731</v>
      </c>
      <c r="D504">
        <f>'CA analysis'!D504:D1009/Sheet1!$S$2</f>
        <v>0</v>
      </c>
      <c r="E504">
        <f>'CA analysis'!E504:E1009/Sheet1!$T$2</f>
        <v>0.65786452353616531</v>
      </c>
      <c r="F504">
        <f>'CA analysis'!F504:F1009/Sheet1!$U$2</f>
        <v>0.69703872437357639</v>
      </c>
      <c r="G504">
        <f>'CA analysis'!G504:G1009/Sheet1!$V$2</f>
        <v>0.76700000000000002</v>
      </c>
      <c r="H504">
        <f>'CA analysis'!H504:H1009/Sheet1!$W$2</f>
        <v>0.18858744949286713</v>
      </c>
      <c r="I504">
        <f>'CA analysis'!I504:I1009/Sheet1!$X$2</f>
        <v>4.1666666666666664E-2</v>
      </c>
      <c r="J504">
        <f>'CA analysis'!J504:J1009/Sheet1!$Y$2</f>
        <v>0.38396624472573837</v>
      </c>
      <c r="K504">
        <f>'CA analysis'!K504:K1009/Sheet1!$Z$2</f>
        <v>0.95454545454545459</v>
      </c>
      <c r="L504">
        <f>'CA analysis'!L504:L1009/Sheet1!$AA$2</f>
        <v>1</v>
      </c>
      <c r="M504">
        <f>'CA analysis'!M504:M1009/Sheet1!$AB$2</f>
        <v>0.23913616012641559</v>
      </c>
      <c r="N504">
        <f>'CA analysis'!N504:N1009/Sheet1!$AC$2</f>
        <v>0.41200000000000003</v>
      </c>
    </row>
    <row r="505" spans="1:14" x14ac:dyDescent="0.25">
      <c r="A505" s="5">
        <f>'CA analysis'!A505/$P$2</f>
        <v>6.8557813342923928E-4</v>
      </c>
      <c r="B505" s="4">
        <f>'CA analysis'!B505:B1010/Sheet1!$Q$2</f>
        <v>0</v>
      </c>
      <c r="C505">
        <f>'CA analysis'!C505:C1010/Sheet1!$R$2</f>
        <v>0.43006488824801731</v>
      </c>
      <c r="D505">
        <f>'CA analysis'!D505:D1010/Sheet1!$S$2</f>
        <v>0</v>
      </c>
      <c r="E505">
        <f>'CA analysis'!E505:E1010/Sheet1!$T$2</f>
        <v>0.65786452353616531</v>
      </c>
      <c r="F505">
        <f>'CA analysis'!F505:F1010/Sheet1!$U$2</f>
        <v>0.79453302961275629</v>
      </c>
      <c r="G505">
        <f>'CA analysis'!G505:G1010/Sheet1!$V$2</f>
        <v>0.91</v>
      </c>
      <c r="H505">
        <f>'CA analysis'!H505:H1010/Sheet1!$W$2</f>
        <v>0.17877463511173414</v>
      </c>
      <c r="I505">
        <f>'CA analysis'!I505:I1010/Sheet1!$X$2</f>
        <v>4.1666666666666664E-2</v>
      </c>
      <c r="J505">
        <f>'CA analysis'!J505:J1010/Sheet1!$Y$2</f>
        <v>0.38396624472573837</v>
      </c>
      <c r="K505">
        <f>'CA analysis'!K505:K1010/Sheet1!$Z$2</f>
        <v>0.95454545454545459</v>
      </c>
      <c r="L505">
        <f>'CA analysis'!L505:L1010/Sheet1!$AA$2</f>
        <v>1</v>
      </c>
      <c r="M505">
        <f>'CA analysis'!M505:M1010/Sheet1!$AB$2</f>
        <v>0.14853831972609954</v>
      </c>
      <c r="N505">
        <f>'CA analysis'!N505:N1010/Sheet1!$AC$2</f>
        <v>0.47799999999999998</v>
      </c>
    </row>
    <row r="506" spans="1:14" x14ac:dyDescent="0.25">
      <c r="A506" s="5">
        <f>'CA analysis'!A506/$P$2</f>
        <v>1.2362884373314153E-3</v>
      </c>
      <c r="B506" s="4">
        <f>'CA analysis'!B506:B1011/Sheet1!$Q$2</f>
        <v>0</v>
      </c>
      <c r="C506">
        <f>'CA analysis'!C506:C1011/Sheet1!$R$2</f>
        <v>0.43006488824801731</v>
      </c>
      <c r="D506">
        <f>'CA analysis'!D506:D1011/Sheet1!$S$2</f>
        <v>0</v>
      </c>
      <c r="E506">
        <f>'CA analysis'!E506:E1011/Sheet1!$T$2</f>
        <v>0.65786452353616531</v>
      </c>
      <c r="F506">
        <f>'CA analysis'!F506:F1011/Sheet1!$U$2</f>
        <v>0.77380410022779045</v>
      </c>
      <c r="G506">
        <f>'CA analysis'!G506:G1011/Sheet1!$V$2</f>
        <v>0.89300000000000002</v>
      </c>
      <c r="H506">
        <f>'CA analysis'!H506:H1011/Sheet1!$W$2</f>
        <v>0.19699843324812399</v>
      </c>
      <c r="I506">
        <f>'CA analysis'!I506:I1011/Sheet1!$X$2</f>
        <v>4.1666666666666664E-2</v>
      </c>
      <c r="J506">
        <f>'CA analysis'!J506:J1011/Sheet1!$Y$2</f>
        <v>0.38396624472573837</v>
      </c>
      <c r="K506">
        <f>'CA analysis'!K506:K1011/Sheet1!$Z$2</f>
        <v>0.95454545454545459</v>
      </c>
      <c r="L506">
        <f>'CA analysis'!L506:L1011/Sheet1!$AA$2</f>
        <v>0.99130763416477707</v>
      </c>
      <c r="M506">
        <f>'CA analysis'!M506:M1011/Sheet1!$AB$2</f>
        <v>0.17066104819594419</v>
      </c>
      <c r="N506">
        <f>'CA analysis'!N506:N1011/Sheet1!$AC$2</f>
        <v>0.44</v>
      </c>
    </row>
    <row r="507" spans="1:14" x14ac:dyDescent="0.25">
      <c r="A507" s="5">
        <f>'CA analysis'!A507/$P$2</f>
        <v>5.2823233231433198E-4</v>
      </c>
      <c r="B507" s="4">
        <f>'CA analysis'!B507:B1012/Sheet1!$Q$2</f>
        <v>0</v>
      </c>
      <c r="C507">
        <f>'CA analysis'!C507:C1012/Sheet1!$R$2</f>
        <v>0.43006488824801731</v>
      </c>
      <c r="D507">
        <f>'CA analysis'!D507:D1012/Sheet1!$S$2</f>
        <v>0</v>
      </c>
      <c r="E507">
        <f>'CA analysis'!E507:E1012/Sheet1!$T$2</f>
        <v>0.65786452353616531</v>
      </c>
      <c r="F507">
        <f>'CA analysis'!F507:F1012/Sheet1!$U$2</f>
        <v>0.68678815489749434</v>
      </c>
      <c r="G507">
        <f>'CA analysis'!G507:G1012/Sheet1!$V$2</f>
        <v>0.80799999999999994</v>
      </c>
      <c r="H507">
        <f>'CA analysis'!H507:H1012/Sheet1!$W$2</f>
        <v>0.2065638657541024</v>
      </c>
      <c r="I507">
        <f>'CA analysis'!I507:I1012/Sheet1!$X$2</f>
        <v>4.1666666666666664E-2</v>
      </c>
      <c r="J507">
        <f>'CA analysis'!J507:J1012/Sheet1!$Y$2</f>
        <v>0.38396624472573837</v>
      </c>
      <c r="K507">
        <f>'CA analysis'!K507:K1012/Sheet1!$Z$2</f>
        <v>0.95454545454545459</v>
      </c>
      <c r="L507">
        <f>'CA analysis'!L507:L1012/Sheet1!$AA$2</f>
        <v>1</v>
      </c>
      <c r="M507">
        <f>'CA analysis'!M507:M1012/Sheet1!$AB$2</f>
        <v>0.20753226231235186</v>
      </c>
      <c r="N507">
        <f>'CA analysis'!N507:N1012/Sheet1!$AC$2</f>
        <v>0.23800000000000002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analysis</vt:lpstr>
      <vt:lpstr>Discreptive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2017-05-06T18:25:31Z</dcterms:created>
  <dcterms:modified xsi:type="dcterms:W3CDTF">2017-07-08T18:02:52Z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e50efea0-d0db-4c44-aa82-7848d092f919</vt:lpwstr>
  </property>
</Properties>
</file>