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Autohuys Rhenen\Brutowinst per maand 2019-2021\"/>
    </mc:Choice>
  </mc:AlternateContent>
  <bookViews>
    <workbookView xWindow="0" yWindow="0" windowWidth="28800" windowHeight="12300" activeTab="6"/>
  </bookViews>
  <sheets>
    <sheet name="Totaal jaar 2021" sheetId="5" r:id="rId1"/>
    <sheet name="Januari" sheetId="13" r:id="rId2"/>
    <sheet name="Februari" sheetId="12" r:id="rId3"/>
    <sheet name="Maart" sheetId="11" r:id="rId4"/>
    <sheet name="April" sheetId="10" r:id="rId5"/>
    <sheet name="Mei" sheetId="9" r:id="rId6"/>
    <sheet name="Juni" sheetId="8" r:id="rId7"/>
    <sheet name="Juli" sheetId="7" r:id="rId8"/>
    <sheet name="Augustus" sheetId="6" r:id="rId9"/>
    <sheet name="September" sheetId="1" r:id="rId10"/>
    <sheet name="Oktober" sheetId="2" r:id="rId11"/>
    <sheet name="November" sheetId="3" r:id="rId12"/>
    <sheet name="December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8" l="1"/>
  <c r="E11" i="8"/>
  <c r="E12" i="8"/>
  <c r="E13" i="8"/>
  <c r="E14" i="8"/>
  <c r="E15" i="8"/>
  <c r="E16" i="8"/>
  <c r="E17" i="8"/>
  <c r="C19" i="8" l="1"/>
  <c r="D19" i="8"/>
  <c r="E19" i="8" l="1"/>
  <c r="E3" i="8"/>
  <c r="E4" i="8"/>
  <c r="E5" i="8"/>
  <c r="E6" i="8"/>
  <c r="E7" i="8"/>
  <c r="E8" i="8"/>
  <c r="E54" i="9" l="1"/>
  <c r="E55" i="9"/>
  <c r="E56" i="9"/>
  <c r="E50" i="9" l="1"/>
  <c r="E51" i="9"/>
  <c r="E52" i="9"/>
  <c r="E53" i="9"/>
  <c r="E45" i="9" l="1"/>
  <c r="E46" i="9"/>
  <c r="E47" i="9"/>
  <c r="E48" i="9"/>
  <c r="E49" i="9"/>
  <c r="E39" i="9" l="1"/>
  <c r="E40" i="9"/>
  <c r="E41" i="9"/>
  <c r="E42" i="9"/>
  <c r="E43" i="9"/>
  <c r="E44" i="9"/>
  <c r="E38" i="9" l="1"/>
  <c r="E35" i="9"/>
  <c r="E36" i="9"/>
  <c r="E37" i="9"/>
  <c r="E28" i="9" l="1"/>
  <c r="E29" i="9"/>
  <c r="E30" i="9"/>
  <c r="E31" i="9"/>
  <c r="E32" i="9"/>
  <c r="E26" i="9" l="1"/>
  <c r="E27" i="9"/>
  <c r="E33" i="9"/>
  <c r="E17" i="9" l="1"/>
  <c r="E18" i="9"/>
  <c r="E19" i="9"/>
  <c r="E20" i="9"/>
  <c r="E21" i="9"/>
  <c r="E22" i="9"/>
  <c r="E23" i="9"/>
  <c r="E24" i="9"/>
  <c r="E25" i="9"/>
  <c r="E34" i="9"/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D45" i="10" l="1"/>
  <c r="C45" i="10"/>
  <c r="E40" i="10"/>
  <c r="E39" i="10" l="1"/>
  <c r="E38" i="10" l="1"/>
  <c r="E37" i="10" l="1"/>
  <c r="E36" i="10" l="1"/>
  <c r="E35" i="10" l="1"/>
  <c r="E34" i="10" l="1"/>
  <c r="E33" i="10" l="1"/>
  <c r="E32" i="10"/>
  <c r="E31" i="10" l="1"/>
  <c r="E30" i="10" l="1"/>
  <c r="E29" i="10" l="1"/>
  <c r="E28" i="10" l="1"/>
  <c r="E27" i="10" l="1"/>
  <c r="E26" i="10"/>
  <c r="E25" i="10"/>
  <c r="E24" i="10" l="1"/>
  <c r="E23" i="10" l="1"/>
  <c r="E22" i="10" l="1"/>
  <c r="E21" i="10" l="1"/>
  <c r="E20" i="10" l="1"/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5" i="10" l="1"/>
  <c r="E4" i="10" l="1"/>
  <c r="E46" i="11" l="1"/>
  <c r="E44" i="11" l="1"/>
  <c r="E45" i="11"/>
  <c r="E41" i="11" l="1"/>
  <c r="E42" i="11"/>
  <c r="E43" i="11"/>
  <c r="E37" i="11" l="1"/>
  <c r="E38" i="11"/>
  <c r="E39" i="11"/>
  <c r="E40" i="11"/>
  <c r="E31" i="11" l="1"/>
  <c r="E32" i="11"/>
  <c r="E33" i="11"/>
  <c r="E34" i="11"/>
  <c r="E35" i="11"/>
  <c r="E36" i="11"/>
  <c r="C4" i="5" l="1"/>
  <c r="B4" i="5"/>
  <c r="E25" i="11" l="1"/>
  <c r="E26" i="11"/>
  <c r="E27" i="11"/>
  <c r="E28" i="11"/>
  <c r="E29" i="11"/>
  <c r="E30" i="11"/>
  <c r="E19" i="11" l="1"/>
  <c r="E20" i="11"/>
  <c r="E21" i="11"/>
  <c r="E22" i="11"/>
  <c r="E14" i="11" l="1"/>
  <c r="E15" i="11"/>
  <c r="E16" i="11"/>
  <c r="E17" i="11"/>
  <c r="E18" i="11"/>
  <c r="E23" i="11"/>
  <c r="E24" i="11"/>
  <c r="E27" i="12" l="1"/>
  <c r="E4" i="11" l="1"/>
  <c r="E5" i="11"/>
  <c r="E6" i="11"/>
  <c r="E7" i="11"/>
  <c r="E8" i="11"/>
  <c r="E9" i="11"/>
  <c r="E10" i="11"/>
  <c r="E11" i="11"/>
  <c r="E12" i="11"/>
  <c r="E13" i="11"/>
  <c r="E26" i="12" l="1"/>
  <c r="E24" i="12" l="1"/>
  <c r="E25" i="12"/>
  <c r="E23" i="12" l="1"/>
  <c r="E20" i="12" l="1"/>
  <c r="E21" i="12"/>
  <c r="E22" i="12"/>
  <c r="E19" i="12" l="1"/>
  <c r="E18" i="12"/>
  <c r="E17" i="12" l="1"/>
  <c r="E15" i="12" l="1"/>
  <c r="E12" i="12" l="1"/>
  <c r="E13" i="12"/>
  <c r="E14" i="12"/>
  <c r="E16" i="12"/>
  <c r="E5" i="12" l="1"/>
  <c r="E6" i="12"/>
  <c r="E7" i="12"/>
  <c r="E8" i="12"/>
  <c r="E9" i="12"/>
  <c r="E10" i="12"/>
  <c r="E11" i="12"/>
  <c r="D29" i="12" l="1"/>
  <c r="C29" i="12"/>
  <c r="E29" i="12" l="1"/>
  <c r="E49" i="13"/>
  <c r="E50" i="13"/>
  <c r="E51" i="13"/>
  <c r="E52" i="13"/>
  <c r="E45" i="13" l="1"/>
  <c r="E46" i="13"/>
  <c r="E47" i="13"/>
  <c r="E48" i="13"/>
  <c r="E37" i="13" l="1"/>
  <c r="E38" i="13"/>
  <c r="E39" i="13"/>
  <c r="E40" i="13"/>
  <c r="E41" i="13"/>
  <c r="E42" i="13"/>
  <c r="E43" i="13"/>
  <c r="E44" i="13"/>
  <c r="E35" i="13" l="1"/>
  <c r="E36" i="13"/>
  <c r="E53" i="13"/>
  <c r="E25" i="13" l="1"/>
  <c r="E26" i="13"/>
  <c r="E27" i="13"/>
  <c r="E28" i="13"/>
  <c r="E29" i="13"/>
  <c r="E30" i="13"/>
  <c r="E31" i="13"/>
  <c r="E32" i="13"/>
  <c r="E33" i="13"/>
  <c r="E13" i="13" l="1"/>
  <c r="E14" i="13"/>
  <c r="E15" i="13"/>
  <c r="E16" i="13"/>
  <c r="E17" i="13"/>
  <c r="E18" i="13"/>
  <c r="E19" i="13"/>
  <c r="E20" i="13"/>
  <c r="E21" i="13"/>
  <c r="E22" i="13"/>
  <c r="E23" i="13"/>
  <c r="E24" i="13"/>
  <c r="E10" i="13" l="1"/>
  <c r="E11" i="13"/>
  <c r="E12" i="13"/>
  <c r="E34" i="13"/>
  <c r="E5" i="13" l="1"/>
  <c r="E6" i="13"/>
  <c r="E7" i="13"/>
  <c r="E8" i="13"/>
  <c r="E9" i="13"/>
  <c r="E3" i="4" l="1"/>
  <c r="E3" i="6" l="1"/>
  <c r="E3" i="3" l="1"/>
  <c r="E3" i="2" l="1"/>
  <c r="E3" i="1" l="1"/>
  <c r="E9" i="8" l="1"/>
  <c r="E3" i="9" l="1"/>
  <c r="E3" i="11" l="1"/>
  <c r="E3" i="13" l="1"/>
  <c r="E4" i="13" l="1"/>
  <c r="D55" i="13" l="1"/>
  <c r="C3" i="5" s="1"/>
  <c r="C55" i="13"/>
  <c r="B3" i="5" s="1"/>
  <c r="D48" i="11"/>
  <c r="C5" i="5" s="1"/>
  <c r="C48" i="11"/>
  <c r="B5" i="5" s="1"/>
  <c r="B6" i="5"/>
  <c r="E3" i="10"/>
  <c r="D58" i="9"/>
  <c r="C58" i="9"/>
  <c r="B7" i="5" s="1"/>
  <c r="C8" i="5"/>
  <c r="B8" i="5"/>
  <c r="D5" i="7"/>
  <c r="C9" i="5" s="1"/>
  <c r="C5" i="7"/>
  <c r="B9" i="5" s="1"/>
  <c r="E3" i="7"/>
  <c r="D5" i="6"/>
  <c r="C10" i="5" s="1"/>
  <c r="C5" i="6"/>
  <c r="D5" i="1"/>
  <c r="C11" i="5" s="1"/>
  <c r="C5" i="1"/>
  <c r="B11" i="5" s="1"/>
  <c r="D5" i="2"/>
  <c r="C12" i="5" s="1"/>
  <c r="C5" i="2"/>
  <c r="B12" i="5" s="1"/>
  <c r="D5" i="4"/>
  <c r="C14" i="5" s="1"/>
  <c r="C5" i="4"/>
  <c r="B14" i="5" s="1"/>
  <c r="D5" i="5" l="1"/>
  <c r="E5" i="5" s="1"/>
  <c r="D3" i="5"/>
  <c r="E3" i="5" s="1"/>
  <c r="D14" i="5"/>
  <c r="E5" i="4"/>
  <c r="D12" i="5"/>
  <c r="E5" i="2"/>
  <c r="D11" i="5"/>
  <c r="E5" i="1"/>
  <c r="E5" i="6"/>
  <c r="B10" i="5"/>
  <c r="D10" i="5" s="1"/>
  <c r="D9" i="5"/>
  <c r="E5" i="7"/>
  <c r="D8" i="5"/>
  <c r="E58" i="9"/>
  <c r="C7" i="5"/>
  <c r="D7" i="5" s="1"/>
  <c r="E7" i="5" s="1"/>
  <c r="E45" i="10"/>
  <c r="C6" i="5"/>
  <c r="D6" i="5" s="1"/>
  <c r="E6" i="5" s="1"/>
  <c r="E48" i="11"/>
  <c r="D4" i="5"/>
  <c r="E4" i="5" s="1"/>
  <c r="E55" i="13"/>
  <c r="D5" i="3"/>
  <c r="C13" i="5" s="1"/>
  <c r="C5" i="3"/>
  <c r="B13" i="5" s="1"/>
  <c r="C16" i="5" l="1"/>
  <c r="D13" i="5"/>
  <c r="B16" i="5"/>
  <c r="E5" i="3"/>
  <c r="D16" i="5" l="1"/>
  <c r="E16" i="5" s="1"/>
</calcChain>
</file>

<file path=xl/sharedStrings.xml><?xml version="1.0" encoding="utf-8"?>
<sst xmlns="http://schemas.openxmlformats.org/spreadsheetml/2006/main" count="553" uniqueCount="477">
  <si>
    <t>Merk auto</t>
  </si>
  <si>
    <t>Inkoopprijs</t>
  </si>
  <si>
    <t>Verkoopprijs</t>
  </si>
  <si>
    <t>Brutowinst</t>
  </si>
  <si>
    <t>Autohuys Rhenen B.V.</t>
  </si>
  <si>
    <t>Kenteken</t>
  </si>
  <si>
    <t>Maand</t>
  </si>
  <si>
    <t>Totaal inkoop</t>
  </si>
  <si>
    <t>Totaal verkoop</t>
  </si>
  <si>
    <t>Totaal brutowinst</t>
  </si>
  <si>
    <t>September</t>
  </si>
  <si>
    <t>Oktober</t>
  </si>
  <si>
    <t>November</t>
  </si>
  <si>
    <t>December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</si>
  <si>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</si>
  <si>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</si>
  <si>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</si>
  <si>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</si>
  <si>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</si>
  <si>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</si>
  <si>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</si>
  <si>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</si>
  <si>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Totaal Januari 2021</t>
  </si>
  <si>
    <t>VW Tiguan 2.0 Tdi Wit</t>
  </si>
  <si>
    <t>9-XRR-98</t>
  </si>
  <si>
    <t>Totaal Maart 2021</t>
  </si>
  <si>
    <t>Totaal April 2021</t>
  </si>
  <si>
    <t>Totaal Mei 2021</t>
  </si>
  <si>
    <t>Totaal Juni 2021</t>
  </si>
  <si>
    <t>Totaal Juli 2021</t>
  </si>
  <si>
    <t>Totaal Augustus 2021</t>
  </si>
  <si>
    <t>Totaal September 2021</t>
  </si>
  <si>
    <t>Totaal Oktober 2021</t>
  </si>
  <si>
    <t>Totaal November 2021</t>
  </si>
  <si>
    <t>Totaal December 2021</t>
  </si>
  <si>
    <t>Volvo V70 1.6 T4 Nordic+</t>
  </si>
  <si>
    <t>7-TXV-91</t>
  </si>
  <si>
    <t>Opel Astra wagon 1.4</t>
  </si>
  <si>
    <t>09-TRJ-6</t>
  </si>
  <si>
    <t>Volvo V70 2.4d Blauw</t>
  </si>
  <si>
    <t>08-XB-LS</t>
  </si>
  <si>
    <t>Audi TT 1.8 Turbo Blauw</t>
  </si>
  <si>
    <t>97-PT-VZ</t>
  </si>
  <si>
    <t>Audi TT 1.8 Turbo Grijs</t>
  </si>
  <si>
    <t>NR-967-N</t>
  </si>
  <si>
    <t>Citroen C4 Picasso 2.0</t>
  </si>
  <si>
    <t>70-KRS-7</t>
  </si>
  <si>
    <t>Mazda CX5 2.2d Blauw</t>
  </si>
  <si>
    <t>1-KXT-29</t>
  </si>
  <si>
    <t>Peugeot 208 1.2 Active</t>
  </si>
  <si>
    <t>XF-600-P</t>
  </si>
  <si>
    <t>Renault Espace 2.0T</t>
  </si>
  <si>
    <t>JB-885-K</t>
  </si>
  <si>
    <t>Renault Kadjar 1.5 Dci Rood</t>
  </si>
  <si>
    <t>NJ-489-H</t>
  </si>
  <si>
    <t>Nissan Qashqai 1.5 Dci Rood</t>
  </si>
  <si>
    <t>KN-422-L</t>
  </si>
  <si>
    <t>Peugeot 2008 1.6 Vti Allure</t>
  </si>
  <si>
    <t>XZ-336-S</t>
  </si>
  <si>
    <t>Audi Q5 2.0 TFSi Quattro</t>
  </si>
  <si>
    <t>KZ-745-T</t>
  </si>
  <si>
    <t>Audi Q3 2.0 Tdi Zwart</t>
  </si>
  <si>
    <t>NH-533-J</t>
  </si>
  <si>
    <t>BMW 420i Gran Coupe</t>
  </si>
  <si>
    <t>SG-849-X</t>
  </si>
  <si>
    <t>Mercedes CLA 200d</t>
  </si>
  <si>
    <t>GT-329-S</t>
  </si>
  <si>
    <t>Ford Mondeo wagon 1.5</t>
  </si>
  <si>
    <t>GZ-504-S</t>
  </si>
  <si>
    <t>Skoda Superb Combi 1.8 Tsi</t>
  </si>
  <si>
    <t>86-RXB-4</t>
  </si>
  <si>
    <t>VW Polo 1.2 Tdi</t>
  </si>
  <si>
    <t>84-RZX-9</t>
  </si>
  <si>
    <t>Kia Sportage 1.6 Gdi</t>
  </si>
  <si>
    <t>00-PBT-8</t>
  </si>
  <si>
    <t>BMW 530d Touring</t>
  </si>
  <si>
    <t>78-RTJ-9</t>
  </si>
  <si>
    <t>Volvo XC70 Cross 2.4t</t>
  </si>
  <si>
    <t>06-HG-VK</t>
  </si>
  <si>
    <t>GF-831-H</t>
  </si>
  <si>
    <t>Mercedes A-Klasse 180 Cdi</t>
  </si>
  <si>
    <t>Audi A6 2.0 Tdi Grijs</t>
  </si>
  <si>
    <t>HG-128-X</t>
  </si>
  <si>
    <t>Volvo V40 1.6 d2</t>
  </si>
  <si>
    <t>6-XTH-82</t>
  </si>
  <si>
    <t>Ford Mondeo wagon 2.0 TDCi</t>
  </si>
  <si>
    <t>69-LTL-9</t>
  </si>
  <si>
    <t>Mazda CX5 2.2d Grijs</t>
  </si>
  <si>
    <t>HH-205-V</t>
  </si>
  <si>
    <t>Skoda Kodiaq 1.5 Tsi Active</t>
  </si>
  <si>
    <t>J-923-GL</t>
  </si>
  <si>
    <t>Volvo V60 2.4 D5 Twin Engine</t>
  </si>
  <si>
    <t>KZ-338-N</t>
  </si>
  <si>
    <t>Chrysler Crossfire 3.2 V6</t>
  </si>
  <si>
    <t>56-TKF-3</t>
  </si>
  <si>
    <t>Totaal jaar 2021</t>
  </si>
  <si>
    <t>Volvo V90 2.0 D4 Inscription</t>
  </si>
  <si>
    <t>NP-991-H</t>
  </si>
  <si>
    <t xml:space="preserve">Renault Grand Scenic 1.3 </t>
  </si>
  <si>
    <t>ZN-238-S</t>
  </si>
  <si>
    <t>Range Rover Evoque 2.0</t>
  </si>
  <si>
    <t>HX-996-D</t>
  </si>
  <si>
    <t>BMW 118d Zwart</t>
  </si>
  <si>
    <t>XD-261-H</t>
  </si>
  <si>
    <t>Opel Corsa Blauw</t>
  </si>
  <si>
    <t>88-SF-LF</t>
  </si>
  <si>
    <t>BMW 640i Gran Coupe</t>
  </si>
  <si>
    <t>KK-373-N</t>
  </si>
  <si>
    <t>Toyota Verso 1.8 Grijs</t>
  </si>
  <si>
    <t>47-TS-LT</t>
  </si>
  <si>
    <t>Skoda Fabia Combi Grijs</t>
  </si>
  <si>
    <t>04-NX-XJ</t>
  </si>
  <si>
    <t>Citroen Xsara Coupe Zwart</t>
  </si>
  <si>
    <t>95-LN-HJ</t>
  </si>
  <si>
    <t xml:space="preserve">Ford Ka 1.3 Grijs </t>
  </si>
  <si>
    <t>45-ZF-SX</t>
  </si>
  <si>
    <t>Toyoya Aygo 1.0 Oranje</t>
  </si>
  <si>
    <t>HH-738-N</t>
  </si>
  <si>
    <t>Saab 9-3 Cabriolet</t>
  </si>
  <si>
    <t>83-HBV-9</t>
  </si>
  <si>
    <t>Mini One 1.2 Rood</t>
  </si>
  <si>
    <t>GP-330-Z</t>
  </si>
  <si>
    <t>Mercedes GLC250d AMG</t>
  </si>
  <si>
    <t>PB-974-G</t>
  </si>
  <si>
    <t>Mazda 3 2.0 Skyactive</t>
  </si>
  <si>
    <t>ND-810-J</t>
  </si>
  <si>
    <t>Peugeot 206 1.1 Rood</t>
  </si>
  <si>
    <t>18-NV-BF</t>
  </si>
  <si>
    <t>VW Passat 1.4 Tsi Zwart</t>
  </si>
  <si>
    <t>42-THF-3</t>
  </si>
  <si>
    <t>Jaguar XE 2.0 Portfolio</t>
  </si>
  <si>
    <t>HX-528-G</t>
  </si>
  <si>
    <t>VW Beetle 1.2 Tsi Design</t>
  </si>
  <si>
    <t>ZH-687-Z</t>
  </si>
  <si>
    <t>Volvo XC60 2.0 T4 R-Design</t>
  </si>
  <si>
    <t>ZK-213-J</t>
  </si>
  <si>
    <t>Mercedes GLC250 Ambition</t>
  </si>
  <si>
    <t>KF-588-K</t>
  </si>
  <si>
    <t>Nissan Qashqai 1.5 Dci</t>
  </si>
  <si>
    <t>PF-587-J</t>
  </si>
  <si>
    <t>Totaal februari 2021</t>
  </si>
  <si>
    <t>Volvo XC90 2.0 T8 R-Design</t>
  </si>
  <si>
    <t>HS-810-R</t>
  </si>
  <si>
    <t>Volvo S60 2.0 D3 Summum</t>
  </si>
  <si>
    <t>8-SZX-12</t>
  </si>
  <si>
    <t>VW Touran 1.4 Tsi Highline</t>
  </si>
  <si>
    <t>19-RFX-6</t>
  </si>
  <si>
    <t>Mitsubishi Outlander PHEV</t>
  </si>
  <si>
    <t>HG-589-L</t>
  </si>
  <si>
    <t>Volvo XC90 2.0 T8 Momentum</t>
  </si>
  <si>
    <t>HG-713-K</t>
  </si>
  <si>
    <t>BMW X1 Xdrive 2.0 Grijs</t>
  </si>
  <si>
    <t>J-479-ND</t>
  </si>
  <si>
    <t>Ford Fiesta 1.1 Trend Wit</t>
  </si>
  <si>
    <t>XH-804-G</t>
  </si>
  <si>
    <t>Volvo V70 1.6 D2 Momentum</t>
  </si>
  <si>
    <t>1-XPR-06</t>
  </si>
  <si>
    <t>Audi A3 2.0 TDI Automaat</t>
  </si>
  <si>
    <t>H-477-LT</t>
  </si>
  <si>
    <t>Volvo V50 1.8 Grijs</t>
  </si>
  <si>
    <t>48-RF-XJ</t>
  </si>
  <si>
    <t>64-NL-SR</t>
  </si>
  <si>
    <t>Lexus IS 200 Grijs</t>
  </si>
  <si>
    <t>31-JTG-9</t>
  </si>
  <si>
    <t>Volvo XC60 2.4 D5 Summum</t>
  </si>
  <si>
    <t>BMW 118i Cabrio Zwart</t>
  </si>
  <si>
    <t>10-HXZ-5</t>
  </si>
  <si>
    <t>Ford Mondeo 2.0 Zwart</t>
  </si>
  <si>
    <t>11-ZK-RV</t>
  </si>
  <si>
    <t>Fiat 500 L 0.9 Blauw</t>
  </si>
  <si>
    <t>RT-616-B</t>
  </si>
  <si>
    <t>Land Rover Range Evoque</t>
  </si>
  <si>
    <t>ST-822-L</t>
  </si>
  <si>
    <t>Opel Zafira 1.6 CDTi Wit</t>
  </si>
  <si>
    <t>HG-426-Z</t>
  </si>
  <si>
    <t>Mercedes GLK 350 Cdi</t>
  </si>
  <si>
    <t>9-XNR-39</t>
  </si>
  <si>
    <t>BMW M3 Competition</t>
  </si>
  <si>
    <t>PT-372-J</t>
  </si>
  <si>
    <t>Citroen C1 Zwart</t>
  </si>
  <si>
    <t>GJ-397-R</t>
  </si>
  <si>
    <t>Volvo V40 2.0 D4 Grijs</t>
  </si>
  <si>
    <t>8-XRN-28</t>
  </si>
  <si>
    <t>Volvo V60 2.0 D2 Nordic+</t>
  </si>
  <si>
    <t>JZ-613-Z</t>
  </si>
  <si>
    <t>Seat Ibiza ST 1.0 Eco Style</t>
  </si>
  <si>
    <t>GS-396-D</t>
  </si>
  <si>
    <t>Opel Astra 1.6 CDTi Wit</t>
  </si>
  <si>
    <t>NX-891-X</t>
  </si>
  <si>
    <t>VW Golf 1.4 Tsi GTE Wit</t>
  </si>
  <si>
    <t>HH-526-G</t>
  </si>
  <si>
    <t>VW Tiguan 1.4 Tsi 4Motion</t>
  </si>
  <si>
    <t>83-THT-5</t>
  </si>
  <si>
    <t>BMW 428i GranCoupe</t>
  </si>
  <si>
    <t>5-XNB-70</t>
  </si>
  <si>
    <t>Volvo V60 2.4 D6 Hybrid</t>
  </si>
  <si>
    <t>5-XDB-81</t>
  </si>
  <si>
    <t>Volvo XC90 2.0 T8 Zwart</t>
  </si>
  <si>
    <t>JL-023-L</t>
  </si>
  <si>
    <t>Ducati 848 Zwart</t>
  </si>
  <si>
    <t>67-MK-FD</t>
  </si>
  <si>
    <t>VW Golf 1.4 Tsi Comfortline</t>
  </si>
  <si>
    <t>50-JLP-3</t>
  </si>
  <si>
    <t>Chevrolet Cruze 1.7 Zwart</t>
  </si>
  <si>
    <t>JB-642-P</t>
  </si>
  <si>
    <t>Audi TTS Roadster</t>
  </si>
  <si>
    <t>36-LPD-8</t>
  </si>
  <si>
    <t>Saab 9-5- Estate 1.9 TD</t>
  </si>
  <si>
    <t>55-ZF-DJ</t>
  </si>
  <si>
    <t>BMW X5 Xdrive 40e Grijs</t>
  </si>
  <si>
    <t>HF-754-L</t>
  </si>
  <si>
    <t>VW Golf GTE Blauw</t>
  </si>
  <si>
    <t>HN-573-K</t>
  </si>
  <si>
    <t>Volvo XC90 2.0 T8 Inscription</t>
  </si>
  <si>
    <t>HR-849-F</t>
  </si>
  <si>
    <t>Mercedes GLK 220 Cdi Zwart</t>
  </si>
  <si>
    <t>GX-279-Z</t>
  </si>
  <si>
    <t>BMW 518d Touring M-Sport</t>
  </si>
  <si>
    <t>HT-314-J</t>
  </si>
  <si>
    <t>Renault Espace 1.6 Tce</t>
  </si>
  <si>
    <t>3-ZSB-89</t>
  </si>
  <si>
    <t>VW Passat Variant R-Line</t>
  </si>
  <si>
    <t>HK-325-T</t>
  </si>
  <si>
    <t>VW Golf 1.2 Tsi Trend</t>
  </si>
  <si>
    <t>8-TPK-12</t>
  </si>
  <si>
    <t>VW Polo 1.4 Tsi Gti wit</t>
  </si>
  <si>
    <t>GB-627-R</t>
  </si>
  <si>
    <t>VW Tiguan 2.0 Tdi R-Line</t>
  </si>
  <si>
    <t>GH-910-G</t>
  </si>
  <si>
    <t>KT-542-K</t>
  </si>
  <si>
    <t>6-TVX-58</t>
  </si>
  <si>
    <t>HS-861-D</t>
  </si>
  <si>
    <t>Audi A5 Cabriolet 1.8 TFSI</t>
  </si>
  <si>
    <t>3-KFL-45</t>
  </si>
  <si>
    <t>BMW 530i M-Sport</t>
  </si>
  <si>
    <t>SF-232-F</t>
  </si>
  <si>
    <t>Audi Q5 2.0 TFSi Groen</t>
  </si>
  <si>
    <t>RG-660-R</t>
  </si>
  <si>
    <t>Mercedes GLC 220d Zwart</t>
  </si>
  <si>
    <t>SP-119-F</t>
  </si>
  <si>
    <t>Renault Twingo 1.2 Zwart</t>
  </si>
  <si>
    <t>24-TZJ-4</t>
  </si>
  <si>
    <t>VW Passat GTE Blauw</t>
  </si>
  <si>
    <t>KP-660-R</t>
  </si>
  <si>
    <t>Seat Leon 1.0 EcoTsi Style</t>
  </si>
  <si>
    <t>HH-643-D</t>
  </si>
  <si>
    <t>Peugeot 2008 Automaat</t>
  </si>
  <si>
    <t>GH-711-J</t>
  </si>
  <si>
    <t>BMW X5 2.5d Grijs</t>
  </si>
  <si>
    <t>2-ZTG-59</t>
  </si>
  <si>
    <t>Opel Zafira 1.4 tourer</t>
  </si>
  <si>
    <t>KF-443-N</t>
  </si>
  <si>
    <t>Volvo XC60 2.4 D5 Ocean</t>
  </si>
  <si>
    <t>09-XRT-8</t>
  </si>
  <si>
    <t>BMW X1 sDrive 20d Grijs</t>
  </si>
  <si>
    <t>40-ZVK-1</t>
  </si>
  <si>
    <t>Mercedes B-Klasse 180 Grijs</t>
  </si>
  <si>
    <t>J-396-DB</t>
  </si>
  <si>
    <t>VW Passat Variant 1.4 TSi</t>
  </si>
  <si>
    <t>42-PXJ-3</t>
  </si>
  <si>
    <t>BMW 528i sedan Zwart</t>
  </si>
  <si>
    <t>79-LPR-3</t>
  </si>
  <si>
    <t>Audi A4 Avant Black Edition</t>
  </si>
  <si>
    <t>TJ-581-F</t>
  </si>
  <si>
    <t>Ford Focus Wagon Grijs</t>
  </si>
  <si>
    <t>84-TT-ZZ</t>
  </si>
  <si>
    <t>Ford Focus Wagon Blauw</t>
  </si>
  <si>
    <t>60-RD-BB</t>
  </si>
  <si>
    <t>Seat Altea 1.6 Zwart</t>
  </si>
  <si>
    <t>60-TD-XZ</t>
  </si>
  <si>
    <t>Peugeot 308 SW 1.6 Hdi</t>
  </si>
  <si>
    <t>7-XSK-07</t>
  </si>
  <si>
    <t>Mercedes CLA 200D SB</t>
  </si>
  <si>
    <t>KP-029-P</t>
  </si>
  <si>
    <t>Volvo V70 2.4D Edition</t>
  </si>
  <si>
    <t>75-XV-GL</t>
  </si>
  <si>
    <t>Citroen C3 Picasso Geel</t>
  </si>
  <si>
    <t>60-HXS-2</t>
  </si>
  <si>
    <t>Mercedes C180 Grijs</t>
  </si>
  <si>
    <t>13-RS-BK</t>
  </si>
  <si>
    <t>Mercedes E200 Coupe AMG</t>
  </si>
  <si>
    <t>NV-066-H</t>
  </si>
  <si>
    <t>Volvo V60 1.6 Drive Ocean</t>
  </si>
  <si>
    <t>23-XGX-2</t>
  </si>
  <si>
    <t>Citroen C4 Grand Picasso 1.6</t>
  </si>
  <si>
    <t>4-SPK-10</t>
  </si>
  <si>
    <t>BMW 118i Business Urban</t>
  </si>
  <si>
    <t>67-XLT-2</t>
  </si>
  <si>
    <t>Mitsubishi ASX Zwart</t>
  </si>
  <si>
    <t>40-RJK-7</t>
  </si>
  <si>
    <t>KN-558-H</t>
  </si>
  <si>
    <t>Opel Zafira 1.9 CDTi Grijs</t>
  </si>
  <si>
    <t>5-TZZ-74</t>
  </si>
  <si>
    <t>Renault Talisman 1.6 TCE</t>
  </si>
  <si>
    <t>SX-496-T</t>
  </si>
  <si>
    <t>Audi A3 Sportback G-Tron</t>
  </si>
  <si>
    <t>HS-646-G</t>
  </si>
  <si>
    <t>VW Caddy 1.6 Tdi Zwart</t>
  </si>
  <si>
    <t>VN-313-Z</t>
  </si>
  <si>
    <t>Opel Mokka 1.4T Blauw</t>
  </si>
  <si>
    <t>SB-162-B</t>
  </si>
  <si>
    <t>Skoda Fabia 1.2-12v</t>
  </si>
  <si>
    <t>66-HPS-6</t>
  </si>
  <si>
    <t>BMW 114i Wit</t>
  </si>
  <si>
    <t>7-KTD-71</t>
  </si>
  <si>
    <t>Audi A3 Sportback E-Tron</t>
  </si>
  <si>
    <t>XH-548-R</t>
  </si>
  <si>
    <t>Renault Clio 1.5 Dci Zwart</t>
  </si>
  <si>
    <t>GR-907-K</t>
  </si>
  <si>
    <t>Nissan Juke 1.6 Tekna</t>
  </si>
  <si>
    <t>88-XGV-2</t>
  </si>
  <si>
    <t>Audi A4 Avant 1.8 TFSi</t>
  </si>
  <si>
    <t>19-ZNX-6</t>
  </si>
  <si>
    <t>Mercedes C180 Zwart</t>
  </si>
  <si>
    <t>47-PL-FX</t>
  </si>
  <si>
    <t>Renault Laguna Estate</t>
  </si>
  <si>
    <t>13-GBL-7</t>
  </si>
  <si>
    <t>Mercedes C350e Estate</t>
  </si>
  <si>
    <t>KB-530-K</t>
  </si>
  <si>
    <t>Mercedes E200 Estate</t>
  </si>
  <si>
    <t>8-KRP-81</t>
  </si>
  <si>
    <t>Skoda Octavia 1.2 Tsi Wit</t>
  </si>
  <si>
    <t>H-653-TH</t>
  </si>
  <si>
    <t>Audi A3 1.6 Tdi Zwart</t>
  </si>
  <si>
    <t>6-TGX-44</t>
  </si>
  <si>
    <t>BMW 316i Touring Blauw</t>
  </si>
  <si>
    <t>6-TJL-69</t>
  </si>
  <si>
    <t>VW Golf Variant 1.6 Tdi</t>
  </si>
  <si>
    <t>NF-301-P</t>
  </si>
  <si>
    <t>Citroen C4 Picasso 1.6 Hdi</t>
  </si>
  <si>
    <t>TZ-327-R</t>
  </si>
  <si>
    <t>VW Passat Variant GTE</t>
  </si>
  <si>
    <t>KK-174-F</t>
  </si>
  <si>
    <t>Audi Q5 2.0 Tdi Zwart</t>
  </si>
  <si>
    <t>KX-131-S</t>
  </si>
  <si>
    <t>Volvo V60 2.4 D5 Hybrid</t>
  </si>
  <si>
    <t>JR-747-Z</t>
  </si>
  <si>
    <t>Landrover Discovery</t>
  </si>
  <si>
    <t>PJ-314-L</t>
  </si>
  <si>
    <t>BMW X5 40e Hybrid Grijs</t>
  </si>
  <si>
    <t>HS-989-D</t>
  </si>
  <si>
    <t>BMW 330Xd Touring</t>
  </si>
  <si>
    <t>47-ZK-NL</t>
  </si>
  <si>
    <t>Mercedes C200 Classic</t>
  </si>
  <si>
    <t>17-RS-BK</t>
  </si>
  <si>
    <t>Kia Rio 1.0 TGDi Zwart</t>
  </si>
  <si>
    <t>TF-966-B</t>
  </si>
  <si>
    <t>Volvo V40 2.0 D2 R-Design</t>
  </si>
  <si>
    <t>HN-314-X</t>
  </si>
  <si>
    <t>HH-332-F</t>
  </si>
  <si>
    <t>Audi A4 Avant 2.0 Tdi</t>
  </si>
  <si>
    <t>ZV-740-L</t>
  </si>
  <si>
    <t>Audi A4 Avant 2.0 Tdi Wit</t>
  </si>
  <si>
    <t>RD-835-K</t>
  </si>
  <si>
    <t>Audi A6 2.0 Tdi Sport</t>
  </si>
  <si>
    <t>HR-763-D</t>
  </si>
  <si>
    <t>Hyundai Santa Fe Grijs</t>
  </si>
  <si>
    <t>PP-378-L</t>
  </si>
  <si>
    <t>Volvo V90 2.0 T5 Blauw</t>
  </si>
  <si>
    <t>NG-041-K</t>
  </si>
  <si>
    <t>Mercedes E-Klasse 220Cdi</t>
  </si>
  <si>
    <t>4-ZBK-67</t>
  </si>
  <si>
    <t>Audi Q7 3.0 Tdi Pro Line+</t>
  </si>
  <si>
    <t>KT-774-V</t>
  </si>
  <si>
    <t>Renault Clio 0.9 Tce Wit</t>
  </si>
  <si>
    <t>KR-202-Z</t>
  </si>
  <si>
    <t>Volvo V70 2.5 R Grijs</t>
  </si>
  <si>
    <t>08-NG-LD</t>
  </si>
  <si>
    <t>Volkswagen Golf 1.6</t>
  </si>
  <si>
    <t>52-SH-HS</t>
  </si>
  <si>
    <t>Percentage</t>
  </si>
  <si>
    <t>Renault Kangoo Family</t>
  </si>
  <si>
    <t>03-GSP-4</t>
  </si>
  <si>
    <t>Volvo V60 2.4 D5 Momentum</t>
  </si>
  <si>
    <t>HS-375-J</t>
  </si>
  <si>
    <t>Peugeot RCZ 1.6 THP</t>
  </si>
  <si>
    <t>GT-286-B</t>
  </si>
  <si>
    <t>Mercedes C200 Estate</t>
  </si>
  <si>
    <t>JT-773-Z</t>
  </si>
  <si>
    <t>Peugeot 308 SW 1.2 Grijs</t>
  </si>
  <si>
    <t>PR-653-V</t>
  </si>
  <si>
    <t>Peugeot 208 1.2 Puretech</t>
  </si>
  <si>
    <t>NL-623-G</t>
  </si>
  <si>
    <t>Alfa Romeo Giulietta Wit</t>
  </si>
  <si>
    <t>RT-034-Z</t>
  </si>
  <si>
    <t>Mercedes GLC 350e Zwart</t>
  </si>
  <si>
    <t>NN-918-G</t>
  </si>
  <si>
    <t>Volvo XC90 2.0 T8 Blauw</t>
  </si>
  <si>
    <t>HP-404-Z</t>
  </si>
  <si>
    <t>Audi A3 1.6 Tdi Rood</t>
  </si>
  <si>
    <t>6-TSX-27</t>
  </si>
  <si>
    <t>BMW X5 M50d Grijs</t>
  </si>
  <si>
    <t>JT-750-B</t>
  </si>
  <si>
    <t>Renault Captur 0.9 TCE Blauw</t>
  </si>
  <si>
    <t>2-XFD-90</t>
  </si>
  <si>
    <t>Audi A3 1.9 Tdi</t>
  </si>
  <si>
    <t>31-JXZ-1</t>
  </si>
  <si>
    <t>BMW 418i GranCoupe</t>
  </si>
  <si>
    <t>NK-152-P</t>
  </si>
  <si>
    <t>Ford Fiesta 1.1 Trend</t>
  </si>
  <si>
    <t>RB-523-P</t>
  </si>
  <si>
    <t>Volvo XC90 R-Design</t>
  </si>
  <si>
    <t>ZS-658-L</t>
  </si>
  <si>
    <t>VW Golf 1.0 Comfortline</t>
  </si>
  <si>
    <t>TK-287-J</t>
  </si>
  <si>
    <t>Bmw 116i Zwart</t>
  </si>
  <si>
    <t>30-ZND-1</t>
  </si>
  <si>
    <t>Volvo V60 1.6 T3 Oranje</t>
  </si>
  <si>
    <t>95-XGJ-5</t>
  </si>
  <si>
    <t>Tesla Model S Grijs</t>
  </si>
  <si>
    <t>HP-248-R</t>
  </si>
  <si>
    <t>Ford S-Max Titanium</t>
  </si>
  <si>
    <t>03-LVV-5</t>
  </si>
  <si>
    <t>Kia Sportage 2.0 Exclusive</t>
  </si>
  <si>
    <t>36-ZJP-8</t>
  </si>
  <si>
    <t>Kia Picanto 1.0 Grijs</t>
  </si>
  <si>
    <t>09-ZB-FZ</t>
  </si>
  <si>
    <t>Ford Ka 1.3</t>
  </si>
  <si>
    <t>56-PT-SX</t>
  </si>
  <si>
    <t>Landrover Discovery Sport</t>
  </si>
  <si>
    <t>HH-014-B</t>
  </si>
  <si>
    <t>HL-711-X</t>
  </si>
  <si>
    <t>Audi A3 E-Tron Zwart</t>
  </si>
  <si>
    <t>KL-023-B</t>
  </si>
  <si>
    <t>BMW 320d Zwart</t>
  </si>
  <si>
    <t>XX-581-F</t>
  </si>
  <si>
    <t>Volvo V40 1.6 D2 R-Design</t>
  </si>
  <si>
    <t>PL-468-S</t>
  </si>
  <si>
    <t>Jaguar X-Type Groen</t>
  </si>
  <si>
    <t>66-XP-RT</t>
  </si>
  <si>
    <t>Renault Captur 0.9 Tce Rood</t>
  </si>
  <si>
    <t>GG-727-L</t>
  </si>
  <si>
    <t>Mitsubishi ASX 1.6 Zwart</t>
  </si>
  <si>
    <t>82-RZR-8</t>
  </si>
  <si>
    <t>Mercedes C180 Estate</t>
  </si>
  <si>
    <t>NV-919-S</t>
  </si>
  <si>
    <t>BMW X5 3.0d Xdrive</t>
  </si>
  <si>
    <t>67-XK-HG</t>
  </si>
  <si>
    <t>Peugeot 107 Grijs</t>
  </si>
  <si>
    <t>58-XL-JS</t>
  </si>
  <si>
    <t>Mazda MX-30 Electric</t>
  </si>
  <si>
    <t>J-749-XD</t>
  </si>
  <si>
    <t>Landrover Evoque 2.2 Wit</t>
  </si>
  <si>
    <t>SH-896-S</t>
  </si>
  <si>
    <t>Volvo XC60 2.0T R-Design</t>
  </si>
  <si>
    <t>67-NZH-9</t>
  </si>
  <si>
    <t>VW Polo 1.0 Mpi Wit</t>
  </si>
  <si>
    <t>SH-224-H</t>
  </si>
  <si>
    <t>Toyota Yaris 1.0 Comfort</t>
  </si>
  <si>
    <t>PZ-653-T</t>
  </si>
  <si>
    <t>Peugeot 307 SW Blauw</t>
  </si>
  <si>
    <t>05-RL-ZK</t>
  </si>
  <si>
    <t>Peugeot 1007 1.6-16v</t>
  </si>
  <si>
    <t>31-TR-KZ</t>
  </si>
  <si>
    <t>Mercedes V-Klasse</t>
  </si>
  <si>
    <t>VHH-85-F</t>
  </si>
  <si>
    <t>VW Golf 1.0 Tsi Grijs</t>
  </si>
  <si>
    <t>HT-463-X</t>
  </si>
  <si>
    <t>Peugeot 5008 1.6 Hdi</t>
  </si>
  <si>
    <t>H-884-LJ</t>
  </si>
  <si>
    <t>BMW 320d Grijs</t>
  </si>
  <si>
    <t>GD-091-X</t>
  </si>
  <si>
    <t>Peugeot 206 1.4 Zwart</t>
  </si>
  <si>
    <t>02-HGT-8</t>
  </si>
  <si>
    <t>VW Passat variant</t>
  </si>
  <si>
    <t>55-TF-DF</t>
  </si>
  <si>
    <t>Mazda MX-30 Grijs</t>
  </si>
  <si>
    <t>BMW 320d Touring Zwart</t>
  </si>
  <si>
    <t>JF-998-R</t>
  </si>
  <si>
    <t>Peugeot 2008 1.2 Vti Wit</t>
  </si>
  <si>
    <t>8-TSH-99</t>
  </si>
  <si>
    <t>VW Passat Variant 2.0 Tdi</t>
  </si>
  <si>
    <t>2-SBG-95</t>
  </si>
  <si>
    <t>Peugeot 508 SW 1.6 Hdi</t>
  </si>
  <si>
    <t>20-XXT-9</t>
  </si>
  <si>
    <t>BMW 320d Touring M-sport</t>
  </si>
  <si>
    <t>8-KKZ-65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</si>
</sst>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€-413]\ * #,##0.00_ ;_ [$€-413]\ * \-#,##0.00_ ;_ [$€-413]\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rgb="FF4BA52F"/>
      <name val="Bad Script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0" fontId="0" fillId="0" borderId="0" xfId="0" applyNumberFormat="1" applyFont="1"/>
    <xf numFmtId="0" fontId="0" fillId="0" borderId="0" xfId="0" applyFont="1"/>
    <xf numFmtId="164" fontId="1" fillId="0" borderId="0" xfId="1" applyNumberFormat="1" applyFont="1"/>
    <xf numFmtId="0" fontId="5" fillId="0" borderId="0" xfId="0" applyFont="1"/>
    <xf numFmtId="10" fontId="0" fillId="0" borderId="0" xfId="0" applyNumberFormat="1"/>
    <xf numFmtId="10" fontId="2" fillId="0" borderId="0" xfId="0" applyNumberFormat="1" applyFont="1"/>
    <xf numFmtId="10" fontId="0" fillId="0" borderId="0" xfId="1" applyNumberFormat="1" applyFont="1"/>
  </cellXfs>
  <cellStyles count="2">
    <cellStyle name="Procent" xfId="1" builtinId="5"/>
    <cellStyle name="Standaard" xfId="0" builtinId="0"/>
  </cellStyles>
  <dxfs count="54"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/>
      </font>
    </dxf>
    <dxf>
      <font>
        <b val="0"/>
      </font>
      <numFmt numFmtId="14" formatCode="0.00%"/>
    </dxf>
    <dxf>
      <font>
        <b val="0"/>
      </font>
      <numFmt numFmtId="164" formatCode="_ [$€-413]\ * #,##0.00_ ;_ [$€-413]\ * \-#,##0.00_ ;_ [$€-413]\ * &quot;-&quot;??_ ;_ @_ "/>
    </dxf>
    <dxf>
      <font>
        <b val="0"/>
      </font>
      <numFmt numFmtId="164" formatCode="_ [$€-413]\ * #,##0.00_ ;_ [$€-413]\ * \-#,##0.00_ ;_ [$€-413]\ * &quot;-&quot;??_ ;_ @_ "/>
    </dxf>
    <dxf>
      <font>
        <b val="0"/>
      </font>
      <numFmt numFmtId="164" formatCode="_ [$€-413]\ * #,##0.00_ ;_ [$€-413]\ * \-#,##0.00_ ;_ [$€-413]\ * &quot;-&quot;??_ ;_ @_ 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'Totaal jaar 2021'!$A$3:$A$14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'Totaal jaar 2021'!$D$3:$D$14</c:f>
              <c:numCache>
                <c:formatCode>_ [$€-413]\ * #,##0.00_ ;_ [$€-413]\ * \-#,##0.00_ ;_ [$€-413]\ * "-"??_ ;_ @_ </c:formatCode>
                <c:ptCount val="12"/>
                <c:pt idx="0">
                  <c:v>95910</c:v>
                </c:pt>
                <c:pt idx="1">
                  <c:v>57950</c:v>
                </c:pt>
                <c:pt idx="2">
                  <c:v>111400</c:v>
                </c:pt>
                <c:pt idx="3">
                  <c:v>75330</c:v>
                </c:pt>
                <c:pt idx="4">
                  <c:v>107390</c:v>
                </c:pt>
                <c:pt idx="5">
                  <c:v>11315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0-4CA5-8799-C277097F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1952"/>
        <c:axId val="521419496"/>
      </c:lineChart>
      <c:catAx>
        <c:axId val="5214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419496"/>
        <c:crosses val="autoZero"/>
        <c:auto val="1"/>
        <c:lblAlgn val="ctr"/>
        <c:lblOffset val="100"/>
        <c:noMultiLvlLbl val="0"/>
      </c:catAx>
      <c:valAx>
        <c:axId val="5214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413]\ * #,##0.00_ ;_ [$€-413]\ * \-#,##0.00_ ;_ [$€-413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4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28575</xdr:rowOff>
    </xdr:from>
    <xdr:to>
      <xdr:col>19</xdr:col>
      <xdr:colOff>142875</xdr:colOff>
      <xdr:row>20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el1457" displayName="Tabel1457" ref="A2:E16" totalsRowShown="0" headerRowDxfId="53">
  <autoFilter ref="A2:E16"/>
  <tableColumns count="5">
    <tableColumn id="1" name="Maand" dataDxfId="52"/>
    <tableColumn id="2" name="Totaal inkoop" dataDxfId="51" dataCellStyle="Procent">
      <calculatedColumnFormula>September!#REF!</calculatedColumnFormula>
    </tableColumn>
    <tableColumn id="3" name="Totaal verkoop" dataDxfId="50" dataCellStyle="Procent">
      <calculatedColumnFormula>September!#REF!</calculatedColumnFormula>
    </tableColumn>
    <tableColumn id="4" name="Totaal brutowinst" dataDxfId="49" dataCellStyle="Procent">
      <calculatedColumnFormula>Tabel1457[[#This Row],[Totaal verkoop]]-Tabel1457[[#This Row],[Totaal inkoop]]</calculatedColumnFormula>
    </tableColumn>
    <tableColumn id="5" name="Percentage" dataDxfId="48" dataCellStyle="Procent">
      <calculatedColumnFormula>Tabel1457[[#This Row],[Totaal brutowinst]]/Tabel1457[[#This Row],[Totaal verkoop]]</calculatedColumnFormula>
    </tableColumn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7" name="Tabel1458" displayName="Tabel1458" ref="A2:E5" totalsRowShown="0" headerRowDxfId="15">
  <autoFilter ref="A2:E5"/>
  <tableColumns count="5">
    <tableColumn id="1" name="Merk auto"/>
    <tableColumn id="5" name="Kenteken"/>
    <tableColumn id="2" name="Inkoopprijs" dataDxfId="14" dataCellStyle="Procent"/>
    <tableColumn id="3" name="Verkoopprijs" dataDxfId="13" dataCellStyle="Procent"/>
    <tableColumn id="4" name="Brutowinst" dataDxfId="12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5" name="Tabel1456" displayName="Tabel1456" ref="A2:E5" totalsRowShown="0" headerRowDxfId="11">
  <autoFilter ref="A2:E5"/>
  <tableColumns count="5">
    <tableColumn id="1" name="Merk auto"/>
    <tableColumn id="5" name="Kenteken"/>
    <tableColumn id="2" name="Inkoopprijs" dataDxfId="10" dataCellStyle="Procent"/>
    <tableColumn id="3" name="Verkoopprijs" dataDxfId="9" dataCellStyle="Procent"/>
    <tableColumn id="4" name="Brutowinst" dataDxfId="8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4" name="Tabel145" displayName="Tabel145" ref="A2:E5" totalsRowShown="0" headerRowDxfId="7">
  <autoFilter ref="A2:E5"/>
  <tableColumns count="5">
    <tableColumn id="1" name="Merk auto"/>
    <tableColumn id="5" name="Kenteken"/>
    <tableColumn id="2" name="Inkoopprijs" dataDxfId="6" dataCellStyle="Procent"/>
    <tableColumn id="3" name="Verkoopprijs" dataDxfId="5" dataCellStyle="Procent"/>
    <tableColumn id="4" name="Brutowinst" dataDxfId="4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id="2" name="Tabel1453" displayName="Tabel1453" ref="A2:E5" totalsRowShown="0" headerRowDxfId="3">
  <autoFilter ref="A2:E5"/>
  <tableColumns count="5">
    <tableColumn id="1" name="Merk auto"/>
    <tableColumn id="5" name="Kenteken"/>
    <tableColumn id="2" name="Inkoopprijs" dataDxfId="2" dataCellStyle="Procent"/>
    <tableColumn id="3" name="Verkoopprijs" dataDxfId="1" dataCellStyle="Procent"/>
    <tableColumn id="4" name="Brutowinst" dataDxfId="0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6" name="Tabel14517" displayName="Tabel14517" ref="A2:E55" totalsRowShown="0" headerRowDxfId="47">
  <autoFilter ref="A2:E55"/>
  <tableColumns count="5">
    <tableColumn id="1" name="Merk auto"/>
    <tableColumn id="5" name="Kenteken"/>
    <tableColumn id="2" name="Inkoopprijs" dataDxfId="46" dataCellStyle="Procent"/>
    <tableColumn id="3" name="Verkoopprijs" dataDxfId="45" dataCellStyle="Procent"/>
    <tableColumn id="4" name="Brutowinst" dataDxfId="44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5" name="Tabel14516" displayName="Tabel14516" ref="A2:E29" totalsRowShown="0" headerRowDxfId="43">
  <autoFilter ref="A2:E29"/>
  <tableColumns count="5">
    <tableColumn id="1" name="Merk auto"/>
    <tableColumn id="5" name="Kenteken"/>
    <tableColumn id="2" name="Inkoopprijs" dataDxfId="42" dataCellStyle="Procent"/>
    <tableColumn id="3" name="Verkoopprijs" dataDxfId="41" dataCellStyle="Procent"/>
    <tableColumn id="4" name="Brutowinst" dataDxfId="40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4" name="Tabel14515" displayName="Tabel14515" ref="A2:E48" totalsRowShown="0" headerRowDxfId="39">
  <autoFilter ref="A2:E48"/>
  <tableColumns count="5">
    <tableColumn id="1" name="Merk auto"/>
    <tableColumn id="5" name="Kenteken"/>
    <tableColumn id="2" name="Inkoopprijs" dataDxfId="38" dataCellStyle="Procent"/>
    <tableColumn id="3" name="Verkoopprijs" dataDxfId="37" dataCellStyle="Procent"/>
    <tableColumn id="4" name="Brutowinst" dataDxfId="36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13" name="Tabel14514" displayName="Tabel14514" ref="A2:E40" totalsRowShown="0" headerRowDxfId="35">
  <autoFilter ref="A2:E40"/>
  <tableColumns count="5">
    <tableColumn id="1" name="Merk auto"/>
    <tableColumn id="5" name="Kenteken"/>
    <tableColumn id="2" name="Inkoopprijs" dataDxfId="34" dataCellStyle="Procent"/>
    <tableColumn id="3" name="Verkoopprijs" dataDxfId="33" dataCellStyle="Procent"/>
    <tableColumn id="4" name="Brutowinst" dataDxfId="32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12" name="Tabel14513" displayName="Tabel14513" ref="A2:E58" totalsRowShown="0" headerRowDxfId="31">
  <autoFilter ref="A2:E58"/>
  <tableColumns count="5">
    <tableColumn id="1" name="Merk auto"/>
    <tableColumn id="5" name="Kenteken"/>
    <tableColumn id="2" name="Inkoopprijs" dataDxfId="30" dataCellStyle="Procent"/>
    <tableColumn id="3" name="Verkoopprijs" dataDxfId="29" dataCellStyle="Procent"/>
    <tableColumn id="4" name="Brutowinst" dataDxfId="28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11" name="Tabel14512" displayName="Tabel14512" ref="A2:E19" totalsRowShown="0" headerRowDxfId="27">
  <autoFilter ref="A2:E19"/>
  <tableColumns count="5">
    <tableColumn id="1" name="Merk auto"/>
    <tableColumn id="5" name="Kenteken"/>
    <tableColumn id="2" name="Inkoopprijs" dataDxfId="26" dataCellStyle="Procent"/>
    <tableColumn id="3" name="Verkoopprijs" dataDxfId="25" dataCellStyle="Procent"/>
    <tableColumn id="4" name="Brutowinst" dataDxfId="24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10" name="Tabel14511" displayName="Tabel14511" ref="A2:E5" totalsRowShown="0" headerRowDxfId="23">
  <autoFilter ref="A2:E5"/>
  <tableColumns count="5">
    <tableColumn id="1" name="Merk auto"/>
    <tableColumn id="5" name="Kenteken"/>
    <tableColumn id="2" name="Inkoopprijs" dataDxfId="22" dataCellStyle="Procent"/>
    <tableColumn id="3" name="Verkoopprijs" dataDxfId="21" dataCellStyle="Procent"/>
    <tableColumn id="4" name="Brutowinst" dataDxfId="20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9" name="Tabel14510" displayName="Tabel14510" ref="A2:E5" totalsRowShown="0" headerRowDxfId="19">
  <autoFilter ref="A2:E5"/>
  <tableColumns count="5">
    <tableColumn id="1" name="Merk auto"/>
    <tableColumn id="5" name="Kenteken"/>
    <tableColumn id="2" name="Inkoopprijs" dataDxfId="18" dataCellStyle="Procent"/>
    <tableColumn id="3" name="Verkoopprijs" dataDxfId="17" dataCellStyle="Procent"/>
    <tableColumn id="4" name="Brutowinst" dataDxfId="16" dataCellStyle="Procent">
      <calculatedColumnFormula>D3-C3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2" sqref="D22"/>
    </sheetView>
  </sheetViews>
  <sheetFormatPr defaultRowHeight="15"/>
  <cols>
    <col min="1" max="1" width="26.7109375" customWidth="1"/>
    <col min="2" max="2" width="24.5703125" customWidth="1"/>
    <col min="3" max="3" width="17.42578125" customWidth="1"/>
    <col min="4" max="4" width="21" customWidth="1"/>
    <col min="5" max="5" width="13.28515625" style="12" bestFit="1" customWidth="1"/>
  </cols>
  <sheetData>
    <row r="1" spans="1:5" ht="34.5">
      <c r="A1" s="3" t="s">
        <v>4</v>
      </c>
      <c r="B1" s="5"/>
      <c r="C1" s="5"/>
      <c r="D1" s="5"/>
    </row>
    <row r="2" spans="1:5">
      <c r="A2" s="1" t="s">
        <v>6</v>
      </c>
      <c r="B2" s="6" t="s">
        <v>7</v>
      </c>
      <c r="C2" s="6" t="s">
        <v>8</v>
      </c>
      <c r="D2" s="6" t="s">
        <v>9</v>
      </c>
      <c r="E2" s="13" t="s">
        <v>370</v>
      </c>
    </row>
    <row r="3" spans="1:5">
      <c r="A3" s="8" t="s">
        <v>14</v>
      </c>
      <c r="B3" s="10">
        <f>Januari!C55</f>
        <v>563550</v>
      </c>
      <c r="C3" s="10">
        <f>Januari!D55</f>
        <v>659460</v>
      </c>
      <c r="D3" s="10">
        <f>Tabel1457[[#This Row],[Totaal verkoop]]-Tabel1457[[#This Row],[Totaal inkoop]]</f>
        <v>95910</v>
      </c>
      <c r="E3" s="14">
        <f>Tabel1457[[#This Row],[Totaal brutowinst]]/Tabel1457[[#This Row],[Totaal verkoop]]</f>
        <v>0.14543717587116731</v>
      </c>
    </row>
    <row r="4" spans="1:5">
      <c r="A4" s="8" t="s">
        <v>15</v>
      </c>
      <c r="B4" s="10">
        <f>Februari!C29</f>
        <v>371100</v>
      </c>
      <c r="C4" s="10">
        <f>Februari!D29</f>
        <v>429050</v>
      </c>
      <c r="D4" s="10">
        <f>Tabel1457[[#This Row],[Totaal verkoop]]-Tabel1457[[#This Row],[Totaal inkoop]]</f>
        <v>57950</v>
      </c>
      <c r="E4" s="14">
        <f>Tabel1457[[#This Row],[Totaal brutowinst]]/Tabel1457[[#This Row],[Totaal verkoop]]</f>
        <v>0.13506584314182496</v>
      </c>
    </row>
    <row r="5" spans="1:5">
      <c r="A5" s="8" t="s">
        <v>16</v>
      </c>
      <c r="B5" s="10">
        <f>Maart!C48</f>
        <v>608600</v>
      </c>
      <c r="C5" s="10">
        <f>Maart!D48</f>
        <v>720000</v>
      </c>
      <c r="D5" s="10">
        <f>Tabel1457[[#This Row],[Totaal verkoop]]-Tabel1457[[#This Row],[Totaal inkoop]]</f>
        <v>111400</v>
      </c>
      <c r="E5" s="14">
        <f>Tabel1457[[#This Row],[Totaal brutowinst]]/Tabel1457[[#This Row],[Totaal verkoop]]</f>
        <v>0.15472222222222223</v>
      </c>
    </row>
    <row r="6" spans="1:5">
      <c r="A6" s="8" t="s">
        <v>17</v>
      </c>
      <c r="B6" s="10">
        <f>April!C45</f>
        <v>428000</v>
      </c>
      <c r="C6" s="10">
        <f>April!D45</f>
        <v>503330</v>
      </c>
      <c r="D6" s="10">
        <f>Tabel1457[[#This Row],[Totaal verkoop]]-Tabel1457[[#This Row],[Totaal inkoop]]</f>
        <v>75330</v>
      </c>
      <c r="E6" s="14">
        <f>Tabel1457[[#This Row],[Totaal brutowinst]]/Tabel1457[[#This Row],[Totaal verkoop]]</f>
        <v>0.14966324280293247</v>
      </c>
    </row>
    <row r="7" spans="1:5">
      <c r="A7" s="8" t="s">
        <v>18</v>
      </c>
      <c r="B7" s="10">
        <f>Mei!C58</f>
        <v>756800</v>
      </c>
      <c r="C7" s="10">
        <f>Mei!D58</f>
        <v>864190</v>
      </c>
      <c r="D7" s="10">
        <f>Tabel1457[[#This Row],[Totaal verkoop]]-Tabel1457[[#This Row],[Totaal inkoop]]</f>
        <v>107390</v>
      </c>
      <c r="E7" s="14">
        <f>Tabel1457[[#This Row],[Totaal brutowinst]]/Tabel1457[[#This Row],[Totaal verkoop]]</f>
        <v>0.12426665432370196</v>
      </c>
    </row>
    <row r="8" spans="1:5">
      <c r="A8" s="8" t="s">
        <v>19</v>
      </c>
      <c r="B8" s="10">
        <f>Juni!C19</f>
        <v>160635</v>
      </c>
      <c r="C8" s="10">
        <f>Juni!D19</f>
        <v>171950</v>
      </c>
      <c r="D8" s="10">
        <f>Tabel1457[[#This Row],[Totaal verkoop]]-Tabel1457[[#This Row],[Totaal inkoop]]</f>
        <v>11315</v>
      </c>
      <c r="E8" s="14"/>
    </row>
    <row r="9" spans="1:5">
      <c r="A9" s="8" t="s">
        <v>20</v>
      </c>
      <c r="B9" s="10">
        <f>Juli!C5</f>
        <v>0</v>
      </c>
      <c r="C9" s="10">
        <f>Juli!D5</f>
        <v>0</v>
      </c>
      <c r="D9" s="10">
        <f>Tabel1457[[#This Row],[Totaal verkoop]]-Tabel1457[[#This Row],[Totaal inkoop]]</f>
        <v>0</v>
      </c>
      <c r="E9" s="14"/>
    </row>
    <row r="10" spans="1:5">
      <c r="A10" s="8" t="s">
        <v>21</v>
      </c>
      <c r="B10" s="10">
        <f>Augustus!C5</f>
        <v>0</v>
      </c>
      <c r="C10" s="10">
        <f>Augustus!D5</f>
        <v>0</v>
      </c>
      <c r="D10" s="10">
        <f>Tabel1457[[#This Row],[Totaal verkoop]]-Tabel1457[[#This Row],[Totaal inkoop]]</f>
        <v>0</v>
      </c>
      <c r="E10" s="14"/>
    </row>
    <row r="11" spans="1:5">
      <c r="A11" s="9" t="s">
        <v>10</v>
      </c>
      <c r="B11" s="10">
        <f>September!C5</f>
        <v>0</v>
      </c>
      <c r="C11" s="10">
        <f>September!D5</f>
        <v>0</v>
      </c>
      <c r="D11" s="10">
        <f>Tabel1457[[#This Row],[Totaal verkoop]]-Tabel1457[[#This Row],[Totaal inkoop]]</f>
        <v>0</v>
      </c>
      <c r="E11" s="14"/>
    </row>
    <row r="12" spans="1:5">
      <c r="A12" t="s">
        <v>11</v>
      </c>
      <c r="B12" s="10">
        <f>Oktober!C5</f>
        <v>0</v>
      </c>
      <c r="C12" s="10">
        <f>Oktober!D5</f>
        <v>0</v>
      </c>
      <c r="D12" s="10">
        <f>Tabel1457[[#This Row],[Totaal verkoop]]-Tabel1457[[#This Row],[Totaal inkoop]]</f>
        <v>0</v>
      </c>
      <c r="E12" s="14"/>
    </row>
    <row r="13" spans="1:5">
      <c r="A13" t="s">
        <v>12</v>
      </c>
      <c r="B13" s="10">
        <f>November!C5</f>
        <v>0</v>
      </c>
      <c r="C13" s="10">
        <f>November!D5</f>
        <v>0</v>
      </c>
      <c r="D13" s="10">
        <f>Tabel1457[[#This Row],[Totaal verkoop]]-Tabel1457[[#This Row],[Totaal inkoop]]</f>
        <v>0</v>
      </c>
      <c r="E13" s="14"/>
    </row>
    <row r="14" spans="1:5">
      <c r="A14" t="s">
        <v>13</v>
      </c>
      <c r="B14" s="10">
        <f>December!C5</f>
        <v>0</v>
      </c>
      <c r="C14" s="10">
        <f>December!D5</f>
        <v>0</v>
      </c>
      <c r="D14" s="10">
        <f>Tabel1457[[#This Row],[Totaal verkoop]]-Tabel1457[[#This Row],[Totaal inkoop]]</f>
        <v>0</v>
      </c>
      <c r="E14" s="14"/>
    </row>
    <row r="15" spans="1:5">
      <c r="B15" s="10"/>
      <c r="C15" s="10"/>
      <c r="D15" s="10"/>
      <c r="E15" s="14"/>
    </row>
    <row r="16" spans="1:5">
      <c r="A16" s="1" t="s">
        <v>95</v>
      </c>
      <c r="B16" s="10">
        <f>SUBTOTAL(109,B3:B15)</f>
        <v>2888685</v>
      </c>
      <c r="C16" s="10">
        <f>SUBTOTAL(109,C3:C15)</f>
        <v>3347980</v>
      </c>
      <c r="D16" s="10">
        <f>Tabel1457[[#This Row],[Totaal verkoop]]-Tabel1457[[#This Row],[Totaal inkoop]]</f>
        <v>459295</v>
      </c>
      <c r="E16" s="14">
        <f>Tabel1457[[#This Row],[Totaal brutowinst]]/Tabel1457[[#This Row],[Totaal verkoop]]</f>
        <v>0.13718570600780172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19" sqref="K19"/>
    </sheetView>
  </sheetViews>
  <sheetFormatPr defaultRowHeight="15"/>
  <cols>
    <col min="1" max="1" width="26.7109375" customWidth="1"/>
    <col min="2" max="2" width="14.42578125" customWidth="1"/>
    <col min="3" max="3" width="24.5703125" style="4" customWidth="1"/>
    <col min="4" max="4" width="17.42578125" style="4" customWidth="1"/>
    <col min="5" max="5" width="21" style="4" customWidth="1"/>
  </cols>
  <sheetData>
    <row r="1" spans="1:5" ht="34.5" customHeight="1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C3" s="5"/>
      <c r="D3" s="5"/>
      <c r="E3" s="5">
        <f>D3-C3</f>
        <v>0</v>
      </c>
    </row>
    <row r="4" spans="1:5">
      <c r="C4" s="5"/>
      <c r="D4" s="5"/>
      <c r="E4" s="5"/>
    </row>
    <row r="5" spans="1:5" ht="15.75">
      <c r="A5" s="2" t="s">
        <v>31</v>
      </c>
      <c r="B5" s="2"/>
      <c r="C5" s="7">
        <f>SUM(C3:C4)</f>
        <v>0</v>
      </c>
      <c r="D5" s="7">
        <f>SUM(D3:D4)</f>
        <v>0</v>
      </c>
      <c r="E5" s="7">
        <f t="shared" ref="E5" si="0">D5-C5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4" sqref="C14"/>
    </sheetView>
  </sheetViews>
  <sheetFormatPr defaultRowHeight="15"/>
  <cols>
    <col min="1" max="1" width="26.7109375" customWidth="1"/>
    <col min="2" max="2" width="14.42578125" customWidth="1"/>
    <col min="3" max="3" width="24.5703125" style="5" customWidth="1"/>
    <col min="4" max="4" width="17.42578125" style="5" customWidth="1"/>
    <col min="5" max="5" width="21" style="5" customWidth="1"/>
  </cols>
  <sheetData>
    <row r="1" spans="1:5" ht="34.5" customHeight="1">
      <c r="A1" s="3" t="s">
        <v>4</v>
      </c>
      <c r="B1" s="3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E3" s="5">
        <f>D3-C3</f>
        <v>0</v>
      </c>
    </row>
    <row r="5" spans="1:5" ht="15.75">
      <c r="A5" s="2" t="s">
        <v>32</v>
      </c>
      <c r="B5" s="2"/>
      <c r="C5" s="7">
        <f>SUM(C3:C4)</f>
        <v>0</v>
      </c>
      <c r="D5" s="7">
        <f>SUM(D3:D4)</f>
        <v>0</v>
      </c>
      <c r="E5" s="7">
        <f t="shared" ref="E5" si="0">D5-C5</f>
        <v>0</v>
      </c>
    </row>
    <row r="6" spans="1:5">
      <c r="C6"/>
      <c r="D6"/>
      <c r="E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C3" s="5"/>
      <c r="D3" s="5"/>
      <c r="E3" s="5">
        <f>D3-C3</f>
        <v>0</v>
      </c>
    </row>
    <row r="4" spans="1:5">
      <c r="C4" s="5"/>
      <c r="D4" s="5"/>
      <c r="E4" s="5"/>
    </row>
    <row r="5" spans="1:5" ht="15.75">
      <c r="A5" s="2" t="s">
        <v>33</v>
      </c>
      <c r="B5" s="2"/>
      <c r="C5" s="7">
        <f>SUM(C3:C4)</f>
        <v>0</v>
      </c>
      <c r="D5" s="7">
        <f>SUM(D3:D4)</f>
        <v>0</v>
      </c>
      <c r="E5" s="7">
        <f t="shared" ref="E5" si="0">D5-C5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C3" s="5"/>
      <c r="D3" s="5"/>
      <c r="E3" s="5">
        <f t="shared" ref="E3" si="0">D3-C3</f>
        <v>0</v>
      </c>
    </row>
    <row r="4" spans="1:5">
      <c r="C4" s="5"/>
      <c r="D4" s="5"/>
      <c r="E4" s="5"/>
    </row>
    <row r="5" spans="1:5" ht="15.75">
      <c r="A5" s="2" t="s">
        <v>34</v>
      </c>
      <c r="B5" s="2"/>
      <c r="C5" s="7">
        <f>SUM(C3:C4)</f>
        <v>0</v>
      </c>
      <c r="D5" s="7">
        <f>SUM(D3:D4)</f>
        <v>0</v>
      </c>
      <c r="E5" s="7">
        <f t="shared" ref="E5" si="1">D5-C5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22" workbookViewId="0">
      <selection activeCell="A32" sqref="A32:XFD32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A3" t="s">
        <v>23</v>
      </c>
      <c r="B3" t="s">
        <v>24</v>
      </c>
      <c r="C3" s="5">
        <v>13400</v>
      </c>
      <c r="D3" s="5">
        <v>16900</v>
      </c>
      <c r="E3" s="5">
        <f t="shared" ref="E3:E4" si="0">D3-C3</f>
        <v>3500</v>
      </c>
    </row>
    <row r="4" spans="1:5">
      <c r="A4" t="s">
        <v>35</v>
      </c>
      <c r="B4" t="s">
        <v>36</v>
      </c>
      <c r="C4" s="5">
        <v>17100</v>
      </c>
      <c r="D4" s="5">
        <v>20300</v>
      </c>
      <c r="E4" s="5">
        <f t="shared" si="0"/>
        <v>3200</v>
      </c>
    </row>
    <row r="5" spans="1:5">
      <c r="A5" t="s">
        <v>37</v>
      </c>
      <c r="B5" t="s">
        <v>38</v>
      </c>
      <c r="C5" s="5">
        <v>3900</v>
      </c>
      <c r="D5" s="5">
        <v>3900</v>
      </c>
      <c r="E5" s="5">
        <f t="shared" ref="E5:E34" si="1">D5-C5</f>
        <v>0</v>
      </c>
    </row>
    <row r="6" spans="1:5">
      <c r="A6" t="s">
        <v>39</v>
      </c>
      <c r="B6" t="s">
        <v>40</v>
      </c>
      <c r="C6" s="5">
        <v>1900</v>
      </c>
      <c r="D6" s="5">
        <v>1500</v>
      </c>
      <c r="E6" s="5">
        <f t="shared" si="1"/>
        <v>-400</v>
      </c>
    </row>
    <row r="7" spans="1:5">
      <c r="A7" t="s">
        <v>41</v>
      </c>
      <c r="B7" t="s">
        <v>42</v>
      </c>
      <c r="C7" s="5">
        <v>1500</v>
      </c>
      <c r="D7" s="5">
        <v>1500</v>
      </c>
      <c r="E7" s="5">
        <f t="shared" si="1"/>
        <v>0</v>
      </c>
    </row>
    <row r="8" spans="1:5">
      <c r="A8" t="s">
        <v>43</v>
      </c>
      <c r="B8" t="s">
        <v>44</v>
      </c>
      <c r="C8" s="5">
        <v>5650</v>
      </c>
      <c r="D8" s="5">
        <v>5650</v>
      </c>
      <c r="E8" s="5">
        <f t="shared" si="1"/>
        <v>0</v>
      </c>
    </row>
    <row r="9" spans="1:5">
      <c r="A9" t="s">
        <v>45</v>
      </c>
      <c r="B9" t="s">
        <v>46</v>
      </c>
      <c r="C9" s="5">
        <v>2400</v>
      </c>
      <c r="D9" s="5">
        <v>2400</v>
      </c>
      <c r="E9" s="5">
        <f t="shared" si="1"/>
        <v>0</v>
      </c>
    </row>
    <row r="10" spans="1:5">
      <c r="A10" t="s">
        <v>47</v>
      </c>
      <c r="B10" t="s">
        <v>48</v>
      </c>
      <c r="C10" s="5">
        <v>8200</v>
      </c>
      <c r="D10" s="5">
        <v>11900</v>
      </c>
      <c r="E10" s="5">
        <f t="shared" si="1"/>
        <v>3700</v>
      </c>
    </row>
    <row r="11" spans="1:5">
      <c r="A11" t="s">
        <v>49</v>
      </c>
      <c r="B11" t="s">
        <v>50</v>
      </c>
      <c r="C11" s="5">
        <v>8600</v>
      </c>
      <c r="D11" s="5">
        <v>10900</v>
      </c>
      <c r="E11" s="5">
        <f t="shared" si="1"/>
        <v>2300</v>
      </c>
    </row>
    <row r="12" spans="1:5">
      <c r="A12" t="s">
        <v>51</v>
      </c>
      <c r="B12" t="s">
        <v>52</v>
      </c>
      <c r="C12" s="5">
        <v>5900</v>
      </c>
      <c r="D12" s="5">
        <v>6250</v>
      </c>
      <c r="E12" s="5">
        <f t="shared" si="1"/>
        <v>350</v>
      </c>
    </row>
    <row r="13" spans="1:5">
      <c r="A13" t="s">
        <v>53</v>
      </c>
      <c r="B13" t="s">
        <v>54</v>
      </c>
      <c r="C13" s="5">
        <v>9300</v>
      </c>
      <c r="D13" s="5">
        <v>11900</v>
      </c>
      <c r="E13" s="5">
        <f t="shared" ref="E13:E24" si="2">D13-C13</f>
        <v>2600</v>
      </c>
    </row>
    <row r="14" spans="1:5">
      <c r="A14" t="s">
        <v>55</v>
      </c>
      <c r="B14" t="s">
        <v>56</v>
      </c>
      <c r="C14" s="5">
        <v>13200</v>
      </c>
      <c r="D14" s="5">
        <v>16000</v>
      </c>
      <c r="E14" s="5">
        <f t="shared" si="2"/>
        <v>2800</v>
      </c>
    </row>
    <row r="15" spans="1:5">
      <c r="A15" t="s">
        <v>57</v>
      </c>
      <c r="B15" t="s">
        <v>58</v>
      </c>
      <c r="C15" s="5">
        <v>7700</v>
      </c>
      <c r="D15" s="5">
        <v>10750</v>
      </c>
      <c r="E15" s="5">
        <f t="shared" si="2"/>
        <v>3050</v>
      </c>
    </row>
    <row r="16" spans="1:5">
      <c r="A16" t="s">
        <v>59</v>
      </c>
      <c r="B16" t="s">
        <v>60</v>
      </c>
      <c r="C16" s="5">
        <v>27600</v>
      </c>
      <c r="D16" s="5">
        <v>31900</v>
      </c>
      <c r="E16" s="5">
        <f t="shared" si="2"/>
        <v>4300</v>
      </c>
    </row>
    <row r="17" spans="1:5">
      <c r="A17" t="s">
        <v>61</v>
      </c>
      <c r="B17" t="s">
        <v>62</v>
      </c>
      <c r="C17" s="5">
        <v>18500</v>
      </c>
      <c r="D17" s="5">
        <v>23900</v>
      </c>
      <c r="E17" s="5">
        <f t="shared" si="2"/>
        <v>5400</v>
      </c>
    </row>
    <row r="18" spans="1:5">
      <c r="A18" t="s">
        <v>63</v>
      </c>
      <c r="B18" t="s">
        <v>64</v>
      </c>
      <c r="C18" s="5">
        <v>23900</v>
      </c>
      <c r="D18" s="5">
        <v>27900</v>
      </c>
      <c r="E18" s="5">
        <f t="shared" si="2"/>
        <v>4000</v>
      </c>
    </row>
    <row r="19" spans="1:5">
      <c r="A19" t="s">
        <v>65</v>
      </c>
      <c r="B19" t="s">
        <v>66</v>
      </c>
      <c r="C19" s="5">
        <v>15600</v>
      </c>
      <c r="D19" s="5">
        <v>19300</v>
      </c>
      <c r="E19" s="5">
        <f t="shared" si="2"/>
        <v>3700</v>
      </c>
    </row>
    <row r="20" spans="1:5">
      <c r="A20" t="s">
        <v>67</v>
      </c>
      <c r="B20" t="s">
        <v>68</v>
      </c>
      <c r="C20" s="5">
        <v>8600</v>
      </c>
      <c r="D20" s="5">
        <v>11300</v>
      </c>
      <c r="E20" s="5">
        <f t="shared" si="2"/>
        <v>2700</v>
      </c>
    </row>
    <row r="21" spans="1:5">
      <c r="A21" t="s">
        <v>69</v>
      </c>
      <c r="B21" t="s">
        <v>70</v>
      </c>
      <c r="C21" s="5">
        <v>8000</v>
      </c>
      <c r="D21" s="5">
        <v>9900</v>
      </c>
      <c r="E21" s="5">
        <f t="shared" si="2"/>
        <v>1900</v>
      </c>
    </row>
    <row r="22" spans="1:5">
      <c r="A22" t="s">
        <v>71</v>
      </c>
      <c r="B22" t="s">
        <v>72</v>
      </c>
      <c r="C22" s="5">
        <v>1650</v>
      </c>
      <c r="D22" s="5">
        <v>2000</v>
      </c>
      <c r="E22" s="5">
        <f t="shared" si="2"/>
        <v>350</v>
      </c>
    </row>
    <row r="23" spans="1:5">
      <c r="A23" t="s">
        <v>73</v>
      </c>
      <c r="B23" t="s">
        <v>74</v>
      </c>
      <c r="C23" s="5">
        <v>9300</v>
      </c>
      <c r="D23" s="5">
        <v>7500</v>
      </c>
      <c r="E23" s="5">
        <f t="shared" si="2"/>
        <v>-1800</v>
      </c>
    </row>
    <row r="24" spans="1:5">
      <c r="A24" t="s">
        <v>75</v>
      </c>
      <c r="B24" t="s">
        <v>76</v>
      </c>
      <c r="C24" s="5">
        <v>9400</v>
      </c>
      <c r="D24" s="5">
        <v>12900</v>
      </c>
      <c r="E24" s="5">
        <f t="shared" si="2"/>
        <v>3500</v>
      </c>
    </row>
    <row r="25" spans="1:5">
      <c r="A25" t="s">
        <v>77</v>
      </c>
      <c r="B25" t="s">
        <v>78</v>
      </c>
      <c r="C25" s="5">
        <v>500</v>
      </c>
      <c r="D25" s="5">
        <v>1100</v>
      </c>
      <c r="E25" s="5">
        <f t="shared" ref="E25:E33" si="3">D25-C25</f>
        <v>600</v>
      </c>
    </row>
    <row r="26" spans="1:5">
      <c r="A26" t="s">
        <v>80</v>
      </c>
      <c r="B26" t="s">
        <v>79</v>
      </c>
      <c r="C26" s="5">
        <v>12500</v>
      </c>
      <c r="D26" s="5">
        <v>14500</v>
      </c>
      <c r="E26" s="5">
        <f t="shared" si="3"/>
        <v>2000</v>
      </c>
    </row>
    <row r="27" spans="1:5">
      <c r="A27" t="s">
        <v>81</v>
      </c>
      <c r="B27" t="s">
        <v>82</v>
      </c>
      <c r="C27" s="5">
        <v>16700</v>
      </c>
      <c r="D27" s="5">
        <v>22900</v>
      </c>
      <c r="E27" s="5">
        <f t="shared" si="3"/>
        <v>6200</v>
      </c>
    </row>
    <row r="28" spans="1:5">
      <c r="A28" t="s">
        <v>83</v>
      </c>
      <c r="B28" t="s">
        <v>84</v>
      </c>
      <c r="C28" s="5">
        <v>3900</v>
      </c>
      <c r="D28" s="5">
        <v>3900</v>
      </c>
      <c r="E28" s="5">
        <f t="shared" si="3"/>
        <v>0</v>
      </c>
    </row>
    <row r="29" spans="1:5">
      <c r="A29" t="s">
        <v>85</v>
      </c>
      <c r="B29" t="s">
        <v>86</v>
      </c>
      <c r="C29" s="5">
        <v>1900</v>
      </c>
      <c r="D29" s="5">
        <v>1900</v>
      </c>
      <c r="E29" s="5">
        <f t="shared" si="3"/>
        <v>0</v>
      </c>
    </row>
    <row r="30" spans="1:5">
      <c r="A30" t="s">
        <v>87</v>
      </c>
      <c r="B30" t="s">
        <v>88</v>
      </c>
      <c r="C30" s="5">
        <v>10100</v>
      </c>
      <c r="D30" s="5">
        <v>12750</v>
      </c>
      <c r="E30" s="5">
        <f t="shared" si="3"/>
        <v>2650</v>
      </c>
    </row>
    <row r="31" spans="1:5">
      <c r="A31" t="s">
        <v>89</v>
      </c>
      <c r="B31" t="s">
        <v>90</v>
      </c>
      <c r="C31" s="5">
        <v>24100</v>
      </c>
      <c r="D31" s="5">
        <v>27000</v>
      </c>
      <c r="E31" s="5">
        <f t="shared" si="3"/>
        <v>2900</v>
      </c>
    </row>
    <row r="32" spans="1:5">
      <c r="A32" t="s">
        <v>91</v>
      </c>
      <c r="B32" t="s">
        <v>92</v>
      </c>
      <c r="C32" s="5">
        <v>13200</v>
      </c>
      <c r="D32" s="5">
        <v>18000</v>
      </c>
      <c r="E32" s="5">
        <f t="shared" si="3"/>
        <v>4800</v>
      </c>
    </row>
    <row r="33" spans="1:5">
      <c r="A33" t="s">
        <v>93</v>
      </c>
      <c r="B33" t="s">
        <v>94</v>
      </c>
      <c r="C33" s="5">
        <v>6900</v>
      </c>
      <c r="D33" s="5">
        <v>6900</v>
      </c>
      <c r="E33" s="5">
        <f t="shared" si="3"/>
        <v>0</v>
      </c>
    </row>
    <row r="34" spans="1:5">
      <c r="A34" t="s">
        <v>96</v>
      </c>
      <c r="B34" t="s">
        <v>97</v>
      </c>
      <c r="C34" s="5">
        <v>21300</v>
      </c>
      <c r="D34" s="5">
        <v>26900</v>
      </c>
      <c r="E34" s="5">
        <f t="shared" si="1"/>
        <v>5600</v>
      </c>
    </row>
    <row r="35" spans="1:5">
      <c r="A35" t="s">
        <v>98</v>
      </c>
      <c r="B35" t="s">
        <v>99</v>
      </c>
      <c r="C35" s="5">
        <v>19000</v>
      </c>
      <c r="D35" s="5">
        <v>22000</v>
      </c>
      <c r="E35" s="5">
        <f t="shared" ref="E35:E53" si="4">D35-C35</f>
        <v>3000</v>
      </c>
    </row>
    <row r="36" spans="1:5">
      <c r="A36" t="s">
        <v>100</v>
      </c>
      <c r="B36" t="s">
        <v>101</v>
      </c>
      <c r="C36" s="5">
        <v>31000</v>
      </c>
      <c r="D36" s="5">
        <v>31900</v>
      </c>
      <c r="E36" s="5">
        <f t="shared" si="4"/>
        <v>900</v>
      </c>
    </row>
    <row r="37" spans="1:5">
      <c r="A37" t="s">
        <v>102</v>
      </c>
      <c r="B37" t="s">
        <v>103</v>
      </c>
      <c r="C37" s="5">
        <v>1900</v>
      </c>
      <c r="D37" s="5">
        <v>1650</v>
      </c>
      <c r="E37" s="5">
        <f t="shared" si="4"/>
        <v>-250</v>
      </c>
    </row>
    <row r="38" spans="1:5">
      <c r="A38" t="s">
        <v>104</v>
      </c>
      <c r="B38" t="s">
        <v>105</v>
      </c>
      <c r="C38" s="5">
        <v>1150</v>
      </c>
      <c r="D38" s="5">
        <v>900</v>
      </c>
      <c r="E38" s="5">
        <f t="shared" si="4"/>
        <v>-250</v>
      </c>
    </row>
    <row r="39" spans="1:5">
      <c r="A39" t="s">
        <v>106</v>
      </c>
      <c r="B39" t="s">
        <v>107</v>
      </c>
      <c r="C39" s="5">
        <v>38700</v>
      </c>
      <c r="D39" s="5">
        <v>38700</v>
      </c>
      <c r="E39" s="5">
        <f t="shared" si="4"/>
        <v>0</v>
      </c>
    </row>
    <row r="40" spans="1:5">
      <c r="A40" t="s">
        <v>108</v>
      </c>
      <c r="B40" t="s">
        <v>109</v>
      </c>
      <c r="C40" s="5">
        <v>2950</v>
      </c>
      <c r="D40" s="5">
        <v>1950</v>
      </c>
      <c r="E40" s="5">
        <f t="shared" si="4"/>
        <v>-1000</v>
      </c>
    </row>
    <row r="41" spans="1:5">
      <c r="A41" t="s">
        <v>110</v>
      </c>
      <c r="B41" t="s">
        <v>111</v>
      </c>
      <c r="C41" s="5">
        <v>400</v>
      </c>
      <c r="D41" s="5">
        <v>250</v>
      </c>
      <c r="E41" s="5">
        <f t="shared" si="4"/>
        <v>-150</v>
      </c>
    </row>
    <row r="42" spans="1:5">
      <c r="A42" t="s">
        <v>112</v>
      </c>
      <c r="B42" t="s">
        <v>113</v>
      </c>
      <c r="C42" s="5">
        <v>400</v>
      </c>
      <c r="D42" s="5">
        <v>200</v>
      </c>
      <c r="E42" s="5">
        <f t="shared" si="4"/>
        <v>-200</v>
      </c>
    </row>
    <row r="43" spans="1:5">
      <c r="A43" t="s">
        <v>114</v>
      </c>
      <c r="B43" t="s">
        <v>115</v>
      </c>
      <c r="C43" s="5">
        <v>650</v>
      </c>
      <c r="D43" s="5">
        <v>250</v>
      </c>
      <c r="E43" s="5">
        <f t="shared" si="4"/>
        <v>-400</v>
      </c>
    </row>
    <row r="44" spans="1:5">
      <c r="A44" t="s">
        <v>116</v>
      </c>
      <c r="B44" t="s">
        <v>117</v>
      </c>
      <c r="C44" s="5">
        <v>2900</v>
      </c>
      <c r="D44" s="5">
        <v>2900</v>
      </c>
      <c r="E44" s="5">
        <f t="shared" si="4"/>
        <v>0</v>
      </c>
    </row>
    <row r="45" spans="1:5">
      <c r="A45" t="s">
        <v>118</v>
      </c>
      <c r="B45" t="s">
        <v>119</v>
      </c>
      <c r="C45" s="5">
        <v>4900</v>
      </c>
      <c r="D45" s="5">
        <v>4900</v>
      </c>
      <c r="E45" s="5">
        <f t="shared" ref="E45:E52" si="5">D45-C45</f>
        <v>0</v>
      </c>
    </row>
    <row r="46" spans="1:5">
      <c r="A46" t="s">
        <v>120</v>
      </c>
      <c r="B46" t="s">
        <v>121</v>
      </c>
      <c r="C46" s="5">
        <v>7100</v>
      </c>
      <c r="D46" s="5">
        <v>9900</v>
      </c>
      <c r="E46" s="5">
        <f t="shared" si="5"/>
        <v>2800</v>
      </c>
    </row>
    <row r="47" spans="1:5">
      <c r="A47" t="s">
        <v>122</v>
      </c>
      <c r="B47" t="s">
        <v>123</v>
      </c>
      <c r="C47" s="5">
        <v>30500</v>
      </c>
      <c r="D47" s="5">
        <v>36700</v>
      </c>
      <c r="E47" s="5">
        <f t="shared" si="5"/>
        <v>6200</v>
      </c>
    </row>
    <row r="48" spans="1:5">
      <c r="A48" t="s">
        <v>124</v>
      </c>
      <c r="B48" t="s">
        <v>125</v>
      </c>
      <c r="C48" s="5">
        <v>11100</v>
      </c>
      <c r="D48" s="5">
        <v>14900</v>
      </c>
      <c r="E48" s="5">
        <f t="shared" si="5"/>
        <v>3800</v>
      </c>
    </row>
    <row r="49" spans="1:5">
      <c r="A49" t="s">
        <v>126</v>
      </c>
      <c r="B49" t="s">
        <v>127</v>
      </c>
      <c r="C49" s="5">
        <v>200</v>
      </c>
      <c r="D49" s="5">
        <v>260</v>
      </c>
      <c r="E49" s="5">
        <f t="shared" si="5"/>
        <v>60</v>
      </c>
    </row>
    <row r="50" spans="1:5">
      <c r="A50" t="s">
        <v>128</v>
      </c>
      <c r="B50" t="s">
        <v>129</v>
      </c>
      <c r="C50" s="5">
        <v>8600</v>
      </c>
      <c r="D50" s="5">
        <v>9000</v>
      </c>
      <c r="E50" s="5">
        <f t="shared" si="5"/>
        <v>400</v>
      </c>
    </row>
    <row r="51" spans="1:5">
      <c r="A51" t="s">
        <v>130</v>
      </c>
      <c r="B51" t="s">
        <v>131</v>
      </c>
      <c r="C51" s="5">
        <v>21200</v>
      </c>
      <c r="D51" s="5">
        <v>25000</v>
      </c>
      <c r="E51" s="5">
        <f t="shared" si="5"/>
        <v>3800</v>
      </c>
    </row>
    <row r="52" spans="1:5">
      <c r="A52" t="s">
        <v>132</v>
      </c>
      <c r="B52" t="s">
        <v>133</v>
      </c>
      <c r="C52" s="5">
        <v>7300</v>
      </c>
      <c r="D52" s="5">
        <v>8900</v>
      </c>
      <c r="E52" s="5">
        <f t="shared" si="5"/>
        <v>1600</v>
      </c>
    </row>
    <row r="53" spans="1:5">
      <c r="A53" t="s">
        <v>134</v>
      </c>
      <c r="B53" t="s">
        <v>135</v>
      </c>
      <c r="C53" s="5">
        <v>41200</v>
      </c>
      <c r="D53" s="5">
        <v>46900</v>
      </c>
      <c r="E53" s="5">
        <f t="shared" si="4"/>
        <v>5700</v>
      </c>
    </row>
    <row r="54" spans="1:5">
      <c r="C54" s="5"/>
      <c r="D54" s="5"/>
      <c r="E54" s="5"/>
    </row>
    <row r="55" spans="1:5" ht="15.75">
      <c r="A55" s="2" t="s">
        <v>22</v>
      </c>
      <c r="B55" s="2"/>
      <c r="C55" s="7">
        <f>SUM(C3:C54)</f>
        <v>563550</v>
      </c>
      <c r="D55" s="7">
        <f>SUM(D3:D54)</f>
        <v>659460</v>
      </c>
      <c r="E55" s="7">
        <f t="shared" ref="E55" si="6">D55-C55</f>
        <v>95910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F33" sqref="F33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A3" t="s">
        <v>136</v>
      </c>
      <c r="B3" t="s">
        <v>137</v>
      </c>
      <c r="C3" s="5">
        <v>22400</v>
      </c>
      <c r="D3" s="5">
        <v>29500</v>
      </c>
      <c r="E3" s="5">
        <v>7100</v>
      </c>
    </row>
    <row r="4" spans="1:5">
      <c r="A4" t="s">
        <v>138</v>
      </c>
      <c r="B4" t="s">
        <v>139</v>
      </c>
      <c r="C4" s="5">
        <v>13200</v>
      </c>
      <c r="D4" s="5">
        <v>13700</v>
      </c>
      <c r="E4" s="5">
        <v>500</v>
      </c>
    </row>
    <row r="5" spans="1:5">
      <c r="A5" t="s">
        <v>141</v>
      </c>
      <c r="B5" t="s">
        <v>142</v>
      </c>
      <c r="C5" s="5">
        <v>32100</v>
      </c>
      <c r="D5" s="5">
        <v>39900</v>
      </c>
      <c r="E5" s="5">
        <f t="shared" ref="E5:E11" si="0">D5-C5</f>
        <v>7800</v>
      </c>
    </row>
    <row r="6" spans="1:5">
      <c r="A6" t="s">
        <v>143</v>
      </c>
      <c r="B6" t="s">
        <v>144</v>
      </c>
      <c r="C6" s="5">
        <v>10900</v>
      </c>
      <c r="D6" s="5">
        <v>12900</v>
      </c>
      <c r="E6" s="5">
        <f t="shared" si="0"/>
        <v>2000</v>
      </c>
    </row>
    <row r="7" spans="1:5">
      <c r="A7" t="s">
        <v>145</v>
      </c>
      <c r="B7" t="s">
        <v>146</v>
      </c>
      <c r="C7" s="5">
        <v>8500</v>
      </c>
      <c r="D7" s="5">
        <v>11900</v>
      </c>
      <c r="E7" s="5">
        <f t="shared" si="0"/>
        <v>3400</v>
      </c>
    </row>
    <row r="8" spans="1:5">
      <c r="A8" t="s">
        <v>147</v>
      </c>
      <c r="B8" t="s">
        <v>148</v>
      </c>
      <c r="C8" s="5">
        <v>11900</v>
      </c>
      <c r="D8" s="5">
        <v>16800</v>
      </c>
      <c r="E8" s="5">
        <f t="shared" si="0"/>
        <v>4900</v>
      </c>
    </row>
    <row r="9" spans="1:5">
      <c r="A9" t="s">
        <v>149</v>
      </c>
      <c r="B9" t="s">
        <v>150</v>
      </c>
      <c r="C9" s="5">
        <v>31300</v>
      </c>
      <c r="D9" s="5">
        <v>36200</v>
      </c>
      <c r="E9" s="5">
        <f t="shared" si="0"/>
        <v>4900</v>
      </c>
    </row>
    <row r="10" spans="1:5">
      <c r="A10" t="s">
        <v>151</v>
      </c>
      <c r="B10" t="s">
        <v>152</v>
      </c>
      <c r="C10" s="5">
        <v>38900</v>
      </c>
      <c r="D10" s="5">
        <v>43000</v>
      </c>
      <c r="E10" s="5">
        <f t="shared" si="0"/>
        <v>4100</v>
      </c>
    </row>
    <row r="11" spans="1:5">
      <c r="A11" t="s">
        <v>153</v>
      </c>
      <c r="B11" t="s">
        <v>154</v>
      </c>
      <c r="C11" s="5">
        <v>8600</v>
      </c>
      <c r="D11" s="5">
        <v>9900</v>
      </c>
      <c r="E11" s="5">
        <f t="shared" si="0"/>
        <v>1300</v>
      </c>
    </row>
    <row r="12" spans="1:5">
      <c r="A12" t="s">
        <v>155</v>
      </c>
      <c r="B12" t="s">
        <v>156</v>
      </c>
      <c r="C12" s="5">
        <v>10900</v>
      </c>
      <c r="D12" s="5">
        <v>15250</v>
      </c>
      <c r="E12" s="5">
        <f t="shared" ref="E12:E17" si="1">D12-C12</f>
        <v>4350</v>
      </c>
    </row>
    <row r="13" spans="1:5">
      <c r="A13" t="s">
        <v>157</v>
      </c>
      <c r="B13" t="s">
        <v>158</v>
      </c>
      <c r="C13" s="5">
        <v>13500</v>
      </c>
      <c r="D13" s="5">
        <v>16900</v>
      </c>
      <c r="E13" s="5">
        <f t="shared" si="1"/>
        <v>3400</v>
      </c>
    </row>
    <row r="14" spans="1:5">
      <c r="A14" t="s">
        <v>159</v>
      </c>
      <c r="B14" t="s">
        <v>160</v>
      </c>
      <c r="C14" s="5">
        <v>3000</v>
      </c>
      <c r="D14" s="5">
        <v>2700</v>
      </c>
      <c r="E14" s="5">
        <f t="shared" si="1"/>
        <v>-300</v>
      </c>
    </row>
    <row r="15" spans="1:5">
      <c r="A15" t="s">
        <v>162</v>
      </c>
      <c r="B15" t="s">
        <v>161</v>
      </c>
      <c r="C15" s="5">
        <v>1900</v>
      </c>
      <c r="D15" s="5">
        <v>1900</v>
      </c>
      <c r="E15" s="5">
        <f t="shared" si="1"/>
        <v>0</v>
      </c>
    </row>
    <row r="16" spans="1:5">
      <c r="A16" t="s">
        <v>164</v>
      </c>
      <c r="B16" t="s">
        <v>163</v>
      </c>
      <c r="C16" s="5">
        <v>8200</v>
      </c>
      <c r="D16" s="5">
        <v>7500</v>
      </c>
      <c r="E16" s="5">
        <f t="shared" si="1"/>
        <v>-700</v>
      </c>
    </row>
    <row r="17" spans="1:5">
      <c r="A17" t="s">
        <v>165</v>
      </c>
      <c r="B17" t="s">
        <v>166</v>
      </c>
      <c r="C17" s="5">
        <v>10900</v>
      </c>
      <c r="D17" s="5">
        <v>12000</v>
      </c>
      <c r="E17" s="5">
        <f t="shared" si="1"/>
        <v>1100</v>
      </c>
    </row>
    <row r="18" spans="1:5">
      <c r="A18" t="s">
        <v>167</v>
      </c>
      <c r="B18" t="s">
        <v>168</v>
      </c>
      <c r="C18" s="5">
        <v>3900</v>
      </c>
      <c r="D18" s="5">
        <v>3900</v>
      </c>
      <c r="E18" s="5">
        <f t="shared" ref="E18:E22" si="2">D18-C18</f>
        <v>0</v>
      </c>
    </row>
    <row r="19" spans="1:5">
      <c r="A19" t="s">
        <v>169</v>
      </c>
      <c r="B19" t="s">
        <v>170</v>
      </c>
      <c r="C19" s="5">
        <v>10900</v>
      </c>
      <c r="D19" s="5">
        <v>8300</v>
      </c>
      <c r="E19" s="5">
        <f t="shared" si="2"/>
        <v>-2600</v>
      </c>
    </row>
    <row r="20" spans="1:5">
      <c r="A20" t="s">
        <v>171</v>
      </c>
      <c r="B20" t="s">
        <v>172</v>
      </c>
      <c r="C20" s="5">
        <v>25800</v>
      </c>
      <c r="D20" s="5">
        <v>30300</v>
      </c>
      <c r="E20" s="5">
        <f t="shared" si="2"/>
        <v>4500</v>
      </c>
    </row>
    <row r="21" spans="1:5">
      <c r="A21" t="s">
        <v>173</v>
      </c>
      <c r="B21" t="s">
        <v>174</v>
      </c>
      <c r="C21" s="5">
        <v>9900</v>
      </c>
      <c r="D21" s="5">
        <v>12200</v>
      </c>
      <c r="E21" s="5">
        <f t="shared" si="2"/>
        <v>2300</v>
      </c>
    </row>
    <row r="22" spans="1:5">
      <c r="A22" t="s">
        <v>175</v>
      </c>
      <c r="B22" t="s">
        <v>176</v>
      </c>
      <c r="C22" s="5">
        <v>18500</v>
      </c>
      <c r="D22" s="5">
        <v>18500</v>
      </c>
      <c r="E22" s="5">
        <f t="shared" si="2"/>
        <v>0</v>
      </c>
    </row>
    <row r="23" spans="1:5">
      <c r="A23" t="s">
        <v>177</v>
      </c>
      <c r="B23" t="s">
        <v>178</v>
      </c>
      <c r="C23" s="5">
        <v>57400</v>
      </c>
      <c r="D23" s="5">
        <v>64000</v>
      </c>
      <c r="E23" s="5">
        <f t="shared" ref="E23:E26" si="3">D23-C23</f>
        <v>6600</v>
      </c>
    </row>
    <row r="24" spans="1:5">
      <c r="A24" t="s">
        <v>179</v>
      </c>
      <c r="B24" t="s">
        <v>180</v>
      </c>
      <c r="C24" s="5">
        <v>900</v>
      </c>
      <c r="D24" s="5">
        <v>900</v>
      </c>
      <c r="E24" s="5">
        <f t="shared" si="3"/>
        <v>0</v>
      </c>
    </row>
    <row r="25" spans="1:5">
      <c r="A25" t="s">
        <v>181</v>
      </c>
      <c r="B25" t="s">
        <v>182</v>
      </c>
      <c r="C25" s="5">
        <v>8100</v>
      </c>
      <c r="D25" s="5">
        <v>8000</v>
      </c>
      <c r="E25" s="5">
        <f t="shared" si="3"/>
        <v>-100</v>
      </c>
    </row>
    <row r="26" spans="1:5">
      <c r="A26" t="s">
        <v>183</v>
      </c>
      <c r="B26" t="s">
        <v>184</v>
      </c>
      <c r="C26" s="5">
        <v>9500</v>
      </c>
      <c r="D26" s="5">
        <v>12900</v>
      </c>
      <c r="E26" s="5">
        <f t="shared" si="3"/>
        <v>3400</v>
      </c>
    </row>
    <row r="27" spans="1:5">
      <c r="C27" s="5"/>
      <c r="D27" s="5"/>
      <c r="E27" s="5">
        <f>D27-C27</f>
        <v>0</v>
      </c>
    </row>
    <row r="28" spans="1:5" ht="15.75">
      <c r="A28" s="2"/>
      <c r="B28" s="2"/>
      <c r="C28" s="7"/>
      <c r="D28" s="7"/>
      <c r="E28" s="7"/>
    </row>
    <row r="29" spans="1:5" ht="15.75">
      <c r="A29" s="2" t="s">
        <v>140</v>
      </c>
      <c r="B29" s="11"/>
      <c r="C29" s="7">
        <f>SUBTOTAL(109,C3:C28)</f>
        <v>371100</v>
      </c>
      <c r="D29" s="7">
        <f>SUBTOTAL(109,D3:D28)</f>
        <v>429050</v>
      </c>
      <c r="E29" s="7">
        <f>D29-C29</f>
        <v>57950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5" workbookViewId="0">
      <selection activeCell="A41" sqref="A41:XFD41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A3" t="s">
        <v>185</v>
      </c>
      <c r="B3" t="s">
        <v>186</v>
      </c>
      <c r="C3" s="5">
        <v>9300</v>
      </c>
      <c r="D3" s="5">
        <v>9900</v>
      </c>
      <c r="E3" s="5">
        <f t="shared" ref="E3:E13" si="0">D3-C3</f>
        <v>600</v>
      </c>
    </row>
    <row r="4" spans="1:5">
      <c r="A4" t="s">
        <v>187</v>
      </c>
      <c r="B4" t="s">
        <v>188</v>
      </c>
      <c r="C4" s="5">
        <v>7900</v>
      </c>
      <c r="D4" s="5">
        <v>10500</v>
      </c>
      <c r="E4" s="5">
        <f t="shared" si="0"/>
        <v>2600</v>
      </c>
    </row>
    <row r="5" spans="1:5">
      <c r="A5" t="s">
        <v>189</v>
      </c>
      <c r="B5" t="s">
        <v>190</v>
      </c>
      <c r="C5" s="5">
        <v>11500</v>
      </c>
      <c r="D5" s="5">
        <v>13300</v>
      </c>
      <c r="E5" s="5">
        <f t="shared" si="0"/>
        <v>1800</v>
      </c>
    </row>
    <row r="6" spans="1:5">
      <c r="A6" t="s">
        <v>191</v>
      </c>
      <c r="B6" t="s">
        <v>192</v>
      </c>
      <c r="C6" s="5">
        <v>10400</v>
      </c>
      <c r="D6" s="5">
        <v>12250</v>
      </c>
      <c r="E6" s="5">
        <f t="shared" si="0"/>
        <v>1850</v>
      </c>
    </row>
    <row r="7" spans="1:5">
      <c r="A7" t="s">
        <v>193</v>
      </c>
      <c r="B7" t="s">
        <v>194</v>
      </c>
      <c r="C7" s="5">
        <v>19450</v>
      </c>
      <c r="D7" s="5">
        <v>22900</v>
      </c>
      <c r="E7" s="5">
        <f t="shared" si="0"/>
        <v>3450</v>
      </c>
    </row>
    <row r="8" spans="1:5">
      <c r="A8" t="s">
        <v>195</v>
      </c>
      <c r="B8" t="s">
        <v>196</v>
      </c>
      <c r="C8" s="5">
        <v>12900</v>
      </c>
      <c r="D8" s="5">
        <v>14900</v>
      </c>
      <c r="E8" s="5">
        <f t="shared" si="0"/>
        <v>2000</v>
      </c>
    </row>
    <row r="9" spans="1:5">
      <c r="A9" t="s">
        <v>197</v>
      </c>
      <c r="B9" t="s">
        <v>198</v>
      </c>
      <c r="C9" s="5">
        <v>31200</v>
      </c>
      <c r="D9" s="5">
        <v>38600</v>
      </c>
      <c r="E9" s="5">
        <f t="shared" si="0"/>
        <v>7400</v>
      </c>
    </row>
    <row r="10" spans="1:5">
      <c r="A10" t="s">
        <v>199</v>
      </c>
      <c r="B10" t="s">
        <v>200</v>
      </c>
      <c r="C10" s="5">
        <v>5900</v>
      </c>
      <c r="D10" s="5">
        <v>5000</v>
      </c>
      <c r="E10" s="5">
        <f t="shared" si="0"/>
        <v>-900</v>
      </c>
    </row>
    <row r="11" spans="1:5">
      <c r="A11" t="s">
        <v>201</v>
      </c>
      <c r="B11" t="s">
        <v>202</v>
      </c>
      <c r="C11" s="5">
        <v>4900</v>
      </c>
      <c r="D11" s="5">
        <v>3900</v>
      </c>
      <c r="E11" s="5">
        <f t="shared" si="0"/>
        <v>-1000</v>
      </c>
    </row>
    <row r="12" spans="1:5">
      <c r="A12" t="s">
        <v>203</v>
      </c>
      <c r="B12" t="s">
        <v>204</v>
      </c>
      <c r="C12" s="5">
        <v>2400</v>
      </c>
      <c r="D12" s="5">
        <v>1700</v>
      </c>
      <c r="E12" s="5">
        <f t="shared" si="0"/>
        <v>-700</v>
      </c>
    </row>
    <row r="13" spans="1:5">
      <c r="A13" t="s">
        <v>205</v>
      </c>
      <c r="B13" t="s">
        <v>206</v>
      </c>
      <c r="C13" s="5">
        <v>19400</v>
      </c>
      <c r="D13" s="5">
        <v>23500</v>
      </c>
      <c r="E13" s="5">
        <f t="shared" si="0"/>
        <v>4100</v>
      </c>
    </row>
    <row r="14" spans="1:5">
      <c r="A14" t="s">
        <v>207</v>
      </c>
      <c r="B14" t="s">
        <v>208</v>
      </c>
      <c r="C14" s="5">
        <v>1500</v>
      </c>
      <c r="D14" s="5">
        <v>1500</v>
      </c>
      <c r="E14" s="5">
        <f t="shared" ref="E14:E24" si="1">D14-C14</f>
        <v>0</v>
      </c>
    </row>
    <row r="15" spans="1:5">
      <c r="A15" t="s">
        <v>209</v>
      </c>
      <c r="B15" t="s">
        <v>210</v>
      </c>
      <c r="C15" s="5">
        <v>28700</v>
      </c>
      <c r="D15" s="5">
        <v>35000</v>
      </c>
      <c r="E15" s="5">
        <f t="shared" si="1"/>
        <v>6300</v>
      </c>
    </row>
    <row r="16" spans="1:5">
      <c r="A16" t="s">
        <v>211</v>
      </c>
      <c r="B16" t="s">
        <v>212</v>
      </c>
      <c r="C16" s="5">
        <v>10100</v>
      </c>
      <c r="D16" s="5">
        <v>13000</v>
      </c>
      <c r="E16" s="5">
        <f t="shared" si="1"/>
        <v>2900</v>
      </c>
    </row>
    <row r="17" spans="1:5">
      <c r="A17" t="s">
        <v>213</v>
      </c>
      <c r="B17" t="s">
        <v>214</v>
      </c>
      <c r="C17" s="5">
        <v>27600</v>
      </c>
      <c r="D17" s="5">
        <v>34000</v>
      </c>
      <c r="E17" s="5">
        <f t="shared" si="1"/>
        <v>6400</v>
      </c>
    </row>
    <row r="18" spans="1:5">
      <c r="A18" t="s">
        <v>215</v>
      </c>
      <c r="B18" t="s">
        <v>216</v>
      </c>
      <c r="C18" s="5">
        <v>11000</v>
      </c>
      <c r="D18" s="5">
        <v>15900</v>
      </c>
      <c r="E18" s="5">
        <f t="shared" si="1"/>
        <v>4900</v>
      </c>
    </row>
    <row r="19" spans="1:5">
      <c r="A19" t="s">
        <v>217</v>
      </c>
      <c r="B19" t="s">
        <v>218</v>
      </c>
      <c r="C19" s="5">
        <v>19800</v>
      </c>
      <c r="D19" s="5">
        <v>22000</v>
      </c>
      <c r="E19" s="5">
        <f>D19-C19</f>
        <v>2200</v>
      </c>
    </row>
    <row r="20" spans="1:5">
      <c r="A20" t="s">
        <v>219</v>
      </c>
      <c r="B20" t="s">
        <v>220</v>
      </c>
      <c r="C20" s="5">
        <v>14900</v>
      </c>
      <c r="D20" s="5">
        <v>19900</v>
      </c>
      <c r="E20" s="5">
        <f>D20-C20</f>
        <v>5000</v>
      </c>
    </row>
    <row r="21" spans="1:5">
      <c r="A21" t="s">
        <v>221</v>
      </c>
      <c r="B21" t="s">
        <v>222</v>
      </c>
      <c r="C21" s="5">
        <v>15000</v>
      </c>
      <c r="D21" s="5">
        <v>18900</v>
      </c>
      <c r="E21" s="5">
        <f>D21-C21</f>
        <v>3900</v>
      </c>
    </row>
    <row r="22" spans="1:5">
      <c r="A22" t="s">
        <v>223</v>
      </c>
      <c r="B22" t="s">
        <v>224</v>
      </c>
      <c r="C22" s="5">
        <v>9300</v>
      </c>
      <c r="D22" s="5">
        <v>10000</v>
      </c>
      <c r="E22" s="5">
        <f>D22-C22</f>
        <v>700</v>
      </c>
    </row>
    <row r="23" spans="1:5">
      <c r="A23" t="s">
        <v>225</v>
      </c>
      <c r="B23" t="s">
        <v>226</v>
      </c>
      <c r="C23" s="5">
        <v>7900</v>
      </c>
      <c r="D23" s="5">
        <v>10500</v>
      </c>
      <c r="E23" s="5">
        <f t="shared" si="1"/>
        <v>2600</v>
      </c>
    </row>
    <row r="24" spans="1:5">
      <c r="A24" t="s">
        <v>227</v>
      </c>
      <c r="B24" t="s">
        <v>228</v>
      </c>
      <c r="C24" s="5">
        <v>10500</v>
      </c>
      <c r="D24" s="5">
        <v>14900</v>
      </c>
      <c r="E24" s="5">
        <f t="shared" si="1"/>
        <v>4400</v>
      </c>
    </row>
    <row r="25" spans="1:5">
      <c r="A25" t="s">
        <v>183</v>
      </c>
      <c r="B25" t="s">
        <v>229</v>
      </c>
      <c r="C25" s="5">
        <v>11300</v>
      </c>
      <c r="D25" s="5">
        <v>13900</v>
      </c>
      <c r="E25" s="5">
        <f t="shared" ref="E25:E30" si="2">D25-C25</f>
        <v>2600</v>
      </c>
    </row>
    <row r="26" spans="1:5">
      <c r="A26" t="s">
        <v>147</v>
      </c>
      <c r="B26" t="s">
        <v>230</v>
      </c>
      <c r="C26" s="5">
        <v>10000</v>
      </c>
      <c r="D26" s="5">
        <v>12900</v>
      </c>
      <c r="E26" s="5">
        <f t="shared" si="2"/>
        <v>2900</v>
      </c>
    </row>
    <row r="27" spans="1:5">
      <c r="A27" t="s">
        <v>195</v>
      </c>
      <c r="B27" t="s">
        <v>231</v>
      </c>
      <c r="C27" s="5">
        <v>12500</v>
      </c>
      <c r="D27" s="5">
        <v>15900</v>
      </c>
      <c r="E27" s="5">
        <f t="shared" si="2"/>
        <v>3400</v>
      </c>
    </row>
    <row r="28" spans="1:5">
      <c r="A28" t="s">
        <v>232</v>
      </c>
      <c r="B28" t="s">
        <v>233</v>
      </c>
      <c r="C28" s="5">
        <v>19000</v>
      </c>
      <c r="D28" s="5">
        <v>24900</v>
      </c>
      <c r="E28" s="5">
        <f t="shared" si="2"/>
        <v>5900</v>
      </c>
    </row>
    <row r="29" spans="1:5">
      <c r="A29" t="s">
        <v>234</v>
      </c>
      <c r="B29" t="s">
        <v>235</v>
      </c>
      <c r="C29" s="5">
        <v>38700</v>
      </c>
      <c r="D29" s="5">
        <v>44900</v>
      </c>
      <c r="E29" s="5">
        <f t="shared" si="2"/>
        <v>6200</v>
      </c>
    </row>
    <row r="30" spans="1:5">
      <c r="A30" t="s">
        <v>236</v>
      </c>
      <c r="B30" t="s">
        <v>237</v>
      </c>
      <c r="C30" s="5">
        <v>36400</v>
      </c>
      <c r="D30" s="5">
        <v>39900</v>
      </c>
      <c r="E30" s="5">
        <f t="shared" si="2"/>
        <v>3500</v>
      </c>
    </row>
    <row r="31" spans="1:5">
      <c r="A31" t="s">
        <v>238</v>
      </c>
      <c r="B31" t="s">
        <v>239</v>
      </c>
      <c r="C31" s="5">
        <v>33200</v>
      </c>
      <c r="D31" s="5">
        <v>39800</v>
      </c>
      <c r="E31" s="5">
        <f t="shared" ref="E31:E36" si="3">D31-C31</f>
        <v>6600</v>
      </c>
    </row>
    <row r="32" spans="1:5">
      <c r="A32" t="s">
        <v>240</v>
      </c>
      <c r="B32" t="s">
        <v>241</v>
      </c>
      <c r="C32" s="5">
        <v>2300</v>
      </c>
      <c r="D32" s="5">
        <v>2300</v>
      </c>
      <c r="E32" s="5">
        <f t="shared" si="3"/>
        <v>0</v>
      </c>
    </row>
    <row r="33" spans="1:5">
      <c r="A33" t="s">
        <v>242</v>
      </c>
      <c r="B33" t="s">
        <v>243</v>
      </c>
      <c r="C33" s="5">
        <v>15000</v>
      </c>
      <c r="D33" s="5">
        <v>18700</v>
      </c>
      <c r="E33" s="5">
        <f t="shared" si="3"/>
        <v>3700</v>
      </c>
    </row>
    <row r="34" spans="1:5">
      <c r="A34" t="s">
        <v>244</v>
      </c>
      <c r="B34" t="s">
        <v>245</v>
      </c>
      <c r="C34" s="5">
        <v>8200</v>
      </c>
      <c r="D34" s="5">
        <v>10900</v>
      </c>
      <c r="E34" s="5">
        <f t="shared" si="3"/>
        <v>2700</v>
      </c>
    </row>
    <row r="35" spans="1:5">
      <c r="A35" t="s">
        <v>246</v>
      </c>
      <c r="B35" t="s">
        <v>247</v>
      </c>
      <c r="C35" s="5">
        <v>9900</v>
      </c>
      <c r="D35" s="5">
        <v>11800</v>
      </c>
      <c r="E35" s="5">
        <f t="shared" si="3"/>
        <v>1900</v>
      </c>
    </row>
    <row r="36" spans="1:5">
      <c r="A36" t="s">
        <v>248</v>
      </c>
      <c r="B36" t="s">
        <v>249</v>
      </c>
      <c r="C36" s="5">
        <v>30000</v>
      </c>
      <c r="D36" s="5">
        <v>28500</v>
      </c>
      <c r="E36" s="5">
        <f t="shared" si="3"/>
        <v>-1500</v>
      </c>
    </row>
    <row r="37" spans="1:5">
      <c r="A37" t="s">
        <v>250</v>
      </c>
      <c r="B37" t="s">
        <v>251</v>
      </c>
      <c r="C37" s="5">
        <v>13900</v>
      </c>
      <c r="D37" s="5">
        <v>16900</v>
      </c>
      <c r="E37" s="5">
        <f t="shared" ref="E37:E43" si="4">D37-C37</f>
        <v>3000</v>
      </c>
    </row>
    <row r="38" spans="1:5">
      <c r="A38" t="s">
        <v>252</v>
      </c>
      <c r="B38" t="s">
        <v>253</v>
      </c>
      <c r="C38" s="5">
        <v>10800</v>
      </c>
      <c r="D38" s="5">
        <v>13900</v>
      </c>
      <c r="E38" s="5">
        <f t="shared" si="4"/>
        <v>3100</v>
      </c>
    </row>
    <row r="39" spans="1:5">
      <c r="A39" t="s">
        <v>254</v>
      </c>
      <c r="B39" t="s">
        <v>255</v>
      </c>
      <c r="C39" s="5">
        <v>9100</v>
      </c>
      <c r="D39" s="5">
        <v>10500</v>
      </c>
      <c r="E39" s="5">
        <f t="shared" si="4"/>
        <v>1400</v>
      </c>
    </row>
    <row r="40" spans="1:5">
      <c r="A40" t="s">
        <v>256</v>
      </c>
      <c r="B40" t="s">
        <v>257</v>
      </c>
      <c r="C40" s="5">
        <v>9200</v>
      </c>
      <c r="D40" s="5">
        <v>11900</v>
      </c>
      <c r="E40" s="5">
        <f t="shared" si="4"/>
        <v>2700</v>
      </c>
    </row>
    <row r="41" spans="1:5">
      <c r="A41" t="s">
        <v>258</v>
      </c>
      <c r="B41" t="s">
        <v>259</v>
      </c>
      <c r="C41" s="5">
        <v>5950</v>
      </c>
      <c r="D41" s="5">
        <v>5950</v>
      </c>
      <c r="E41" s="5">
        <f t="shared" si="4"/>
        <v>0</v>
      </c>
    </row>
    <row r="42" spans="1:5">
      <c r="A42" t="s">
        <v>260</v>
      </c>
      <c r="B42" t="s">
        <v>261</v>
      </c>
      <c r="C42" s="5">
        <v>11900</v>
      </c>
      <c r="D42" s="5">
        <v>13900</v>
      </c>
      <c r="E42" s="5">
        <f t="shared" si="4"/>
        <v>2000</v>
      </c>
    </row>
    <row r="43" spans="1:5">
      <c r="A43" t="s">
        <v>262</v>
      </c>
      <c r="B43" t="s">
        <v>263</v>
      </c>
      <c r="C43" s="5">
        <v>26100</v>
      </c>
      <c r="D43" s="5">
        <v>27500</v>
      </c>
      <c r="E43" s="5">
        <f t="shared" si="4"/>
        <v>1400</v>
      </c>
    </row>
    <row r="44" spans="1:5">
      <c r="A44" t="s">
        <v>264</v>
      </c>
      <c r="B44" t="s">
        <v>265</v>
      </c>
      <c r="C44" s="5">
        <v>1300</v>
      </c>
      <c r="D44" s="5">
        <v>1050</v>
      </c>
      <c r="E44" s="5">
        <f>D44-C44</f>
        <v>-250</v>
      </c>
    </row>
    <row r="45" spans="1:5">
      <c r="A45" t="s">
        <v>266</v>
      </c>
      <c r="B45" t="s">
        <v>267</v>
      </c>
      <c r="C45" s="5">
        <v>900</v>
      </c>
      <c r="D45" s="5">
        <v>950</v>
      </c>
      <c r="E45" s="5">
        <f>D45-C45</f>
        <v>50</v>
      </c>
    </row>
    <row r="46" spans="1:5">
      <c r="A46" t="s">
        <v>268</v>
      </c>
      <c r="B46" t="s">
        <v>269</v>
      </c>
      <c r="C46" s="5">
        <v>1400</v>
      </c>
      <c r="D46" s="5">
        <v>1000</v>
      </c>
      <c r="E46" s="5">
        <f>D46-C46</f>
        <v>-400</v>
      </c>
    </row>
    <row r="47" spans="1:5">
      <c r="C47" s="5"/>
      <c r="D47" s="5"/>
      <c r="E47" s="5"/>
    </row>
    <row r="48" spans="1:5" ht="15.75">
      <c r="A48" s="2" t="s">
        <v>25</v>
      </c>
      <c r="B48" s="2"/>
      <c r="C48" s="7">
        <f>SUM(C3:C47)</f>
        <v>608600</v>
      </c>
      <c r="D48" s="7">
        <f>SUM(D3:D47)</f>
        <v>720000</v>
      </c>
      <c r="E48" s="7">
        <f t="shared" ref="E48" si="5">D48-C48</f>
        <v>111400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3" workbookViewId="0">
      <selection activeCell="D41" sqref="D41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A3" t="s">
        <v>270</v>
      </c>
      <c r="B3" t="s">
        <v>271</v>
      </c>
      <c r="C3" s="5">
        <v>5800</v>
      </c>
      <c r="D3" s="5">
        <v>5700</v>
      </c>
      <c r="E3" s="5">
        <f t="shared" ref="E3" si="0">D3-C3</f>
        <v>-100</v>
      </c>
    </row>
    <row r="4" spans="1:5">
      <c r="A4" t="s">
        <v>272</v>
      </c>
      <c r="B4" t="s">
        <v>273</v>
      </c>
      <c r="C4" s="5">
        <v>14800</v>
      </c>
      <c r="D4" s="5">
        <v>18900</v>
      </c>
      <c r="E4" s="5">
        <f t="shared" ref="E4:E19" si="1">D4-C4</f>
        <v>4100</v>
      </c>
    </row>
    <row r="5" spans="1:5">
      <c r="A5" t="s">
        <v>274</v>
      </c>
      <c r="B5" t="s">
        <v>275</v>
      </c>
      <c r="C5" s="5">
        <v>1600</v>
      </c>
      <c r="D5" s="5">
        <v>1650</v>
      </c>
      <c r="E5" s="5">
        <f t="shared" si="1"/>
        <v>50</v>
      </c>
    </row>
    <row r="6" spans="1:5">
      <c r="A6" t="s">
        <v>276</v>
      </c>
      <c r="B6" t="s">
        <v>277</v>
      </c>
      <c r="C6" s="5">
        <v>3650</v>
      </c>
      <c r="D6" s="5">
        <v>3650</v>
      </c>
      <c r="E6" s="5">
        <f t="shared" si="1"/>
        <v>0</v>
      </c>
    </row>
    <row r="7" spans="1:5">
      <c r="A7" t="s">
        <v>278</v>
      </c>
      <c r="B7" t="s">
        <v>279</v>
      </c>
      <c r="C7" s="5">
        <v>2150</v>
      </c>
      <c r="D7" s="5">
        <v>2150</v>
      </c>
      <c r="E7" s="5">
        <f t="shared" si="1"/>
        <v>0</v>
      </c>
    </row>
    <row r="8" spans="1:5">
      <c r="A8" t="s">
        <v>280</v>
      </c>
      <c r="B8" t="s">
        <v>281</v>
      </c>
      <c r="C8" s="5">
        <v>27700</v>
      </c>
      <c r="D8" s="5">
        <v>34900</v>
      </c>
      <c r="E8" s="5">
        <f t="shared" si="1"/>
        <v>7200</v>
      </c>
    </row>
    <row r="9" spans="1:5">
      <c r="A9" t="s">
        <v>282</v>
      </c>
      <c r="B9" t="s">
        <v>283</v>
      </c>
      <c r="C9" s="5">
        <v>7400</v>
      </c>
      <c r="D9" s="5">
        <v>8900</v>
      </c>
      <c r="E9" s="5">
        <f t="shared" si="1"/>
        <v>1500</v>
      </c>
    </row>
    <row r="10" spans="1:5">
      <c r="A10" t="s">
        <v>284</v>
      </c>
      <c r="B10" t="s">
        <v>285</v>
      </c>
      <c r="C10" s="5">
        <v>8700</v>
      </c>
      <c r="D10" s="5">
        <v>12900</v>
      </c>
      <c r="E10" s="5">
        <f t="shared" si="1"/>
        <v>4200</v>
      </c>
    </row>
    <row r="11" spans="1:5">
      <c r="A11" t="s">
        <v>286</v>
      </c>
      <c r="B11" t="s">
        <v>287</v>
      </c>
      <c r="C11" s="5">
        <v>8900</v>
      </c>
      <c r="D11" s="5">
        <v>11600</v>
      </c>
      <c r="E11" s="5">
        <f t="shared" si="1"/>
        <v>2700</v>
      </c>
    </row>
    <row r="12" spans="1:5">
      <c r="A12" t="s">
        <v>288</v>
      </c>
      <c r="B12" t="s">
        <v>289</v>
      </c>
      <c r="C12" s="5">
        <v>4900</v>
      </c>
      <c r="D12" s="5">
        <v>5400</v>
      </c>
      <c r="E12" s="5">
        <f t="shared" si="1"/>
        <v>500</v>
      </c>
    </row>
    <row r="13" spans="1:5">
      <c r="A13" t="s">
        <v>149</v>
      </c>
      <c r="B13" t="s">
        <v>290</v>
      </c>
      <c r="C13" s="5">
        <v>36700</v>
      </c>
      <c r="D13" s="5">
        <v>41500</v>
      </c>
      <c r="E13" s="5">
        <f t="shared" si="1"/>
        <v>4800</v>
      </c>
    </row>
    <row r="14" spans="1:5">
      <c r="A14" t="s">
        <v>291</v>
      </c>
      <c r="B14" t="s">
        <v>292</v>
      </c>
      <c r="C14" s="5">
        <v>1900</v>
      </c>
      <c r="D14" s="5">
        <v>1300</v>
      </c>
      <c r="E14" s="5">
        <f t="shared" si="1"/>
        <v>-600</v>
      </c>
    </row>
    <row r="15" spans="1:5">
      <c r="A15" t="s">
        <v>293</v>
      </c>
      <c r="B15" t="s">
        <v>294</v>
      </c>
      <c r="C15" s="5">
        <v>15000</v>
      </c>
      <c r="D15" s="5">
        <v>18900</v>
      </c>
      <c r="E15" s="5">
        <f t="shared" si="1"/>
        <v>3900</v>
      </c>
    </row>
    <row r="16" spans="1:5">
      <c r="A16" t="s">
        <v>295</v>
      </c>
      <c r="B16" t="s">
        <v>296</v>
      </c>
      <c r="C16" s="5">
        <v>13200</v>
      </c>
      <c r="D16" s="5">
        <v>15900</v>
      </c>
      <c r="E16" s="5">
        <f t="shared" si="1"/>
        <v>2700</v>
      </c>
    </row>
    <row r="17" spans="1:5">
      <c r="A17" t="s">
        <v>297</v>
      </c>
      <c r="B17" t="s">
        <v>298</v>
      </c>
      <c r="C17" s="5">
        <v>10000</v>
      </c>
      <c r="D17" s="5">
        <v>12380</v>
      </c>
      <c r="E17" s="5">
        <f t="shared" si="1"/>
        <v>2380</v>
      </c>
    </row>
    <row r="18" spans="1:5">
      <c r="A18" t="s">
        <v>299</v>
      </c>
      <c r="B18" t="s">
        <v>300</v>
      </c>
      <c r="C18" s="5">
        <v>12800</v>
      </c>
      <c r="D18" s="5">
        <v>15900</v>
      </c>
      <c r="E18" s="5">
        <f t="shared" si="1"/>
        <v>3100</v>
      </c>
    </row>
    <row r="19" spans="1:5">
      <c r="A19" t="s">
        <v>301</v>
      </c>
      <c r="B19" t="s">
        <v>302</v>
      </c>
      <c r="C19" s="5">
        <v>1400</v>
      </c>
      <c r="D19" s="5">
        <v>1000</v>
      </c>
      <c r="E19" s="5">
        <f t="shared" si="1"/>
        <v>-400</v>
      </c>
    </row>
    <row r="20" spans="1:5">
      <c r="A20" t="s">
        <v>303</v>
      </c>
      <c r="B20" t="s">
        <v>304</v>
      </c>
      <c r="C20" s="5">
        <v>8400</v>
      </c>
      <c r="D20" s="5">
        <v>10000</v>
      </c>
      <c r="E20" s="5">
        <f t="shared" ref="E20:E27" si="2">D20-C20</f>
        <v>1600</v>
      </c>
    </row>
    <row r="21" spans="1:5">
      <c r="A21" t="s">
        <v>305</v>
      </c>
      <c r="B21" t="s">
        <v>306</v>
      </c>
      <c r="C21" s="5">
        <v>14500</v>
      </c>
      <c r="D21" s="5">
        <v>18000</v>
      </c>
      <c r="E21" s="5">
        <f t="shared" si="2"/>
        <v>3500</v>
      </c>
    </row>
    <row r="22" spans="1:5">
      <c r="A22" t="s">
        <v>307</v>
      </c>
      <c r="B22" t="s">
        <v>308</v>
      </c>
      <c r="C22" s="5">
        <v>8450</v>
      </c>
      <c r="D22" s="5">
        <v>8500</v>
      </c>
      <c r="E22" s="5">
        <f t="shared" si="2"/>
        <v>50</v>
      </c>
    </row>
    <row r="23" spans="1:5">
      <c r="A23" t="s">
        <v>309</v>
      </c>
      <c r="B23" t="s">
        <v>310</v>
      </c>
      <c r="C23" s="5">
        <v>8400</v>
      </c>
      <c r="D23" s="5">
        <v>8900</v>
      </c>
      <c r="E23" s="5">
        <f t="shared" si="2"/>
        <v>500</v>
      </c>
    </row>
    <row r="24" spans="1:5">
      <c r="A24" t="s">
        <v>311</v>
      </c>
      <c r="B24" t="s">
        <v>312</v>
      </c>
      <c r="C24" s="5">
        <v>10900</v>
      </c>
      <c r="D24" s="5">
        <v>12300</v>
      </c>
      <c r="E24" s="5">
        <f t="shared" si="2"/>
        <v>1400</v>
      </c>
    </row>
    <row r="25" spans="1:5">
      <c r="A25" t="s">
        <v>313</v>
      </c>
      <c r="B25" t="s">
        <v>314</v>
      </c>
      <c r="C25" s="5">
        <v>2900</v>
      </c>
      <c r="D25" s="5">
        <v>1800</v>
      </c>
      <c r="E25" s="5">
        <f t="shared" si="2"/>
        <v>-1100</v>
      </c>
    </row>
    <row r="26" spans="1:5">
      <c r="A26" t="s">
        <v>315</v>
      </c>
      <c r="B26" t="s">
        <v>316</v>
      </c>
      <c r="C26" s="5">
        <v>3200</v>
      </c>
      <c r="D26" s="5">
        <v>3900</v>
      </c>
      <c r="E26" s="5">
        <f t="shared" si="2"/>
        <v>700</v>
      </c>
    </row>
    <row r="27" spans="1:5">
      <c r="A27" t="s">
        <v>317</v>
      </c>
      <c r="B27" t="s">
        <v>318</v>
      </c>
      <c r="C27" s="5">
        <v>15600</v>
      </c>
      <c r="D27" s="5">
        <v>17500</v>
      </c>
      <c r="E27" s="5">
        <f t="shared" si="2"/>
        <v>1900</v>
      </c>
    </row>
    <row r="28" spans="1:5">
      <c r="A28" t="s">
        <v>319</v>
      </c>
      <c r="B28" t="s">
        <v>320</v>
      </c>
      <c r="C28" s="5">
        <v>13800</v>
      </c>
      <c r="D28" s="5">
        <v>14500</v>
      </c>
      <c r="E28" s="5">
        <f t="shared" ref="E28:E33" si="3">D28-C28</f>
        <v>700</v>
      </c>
    </row>
    <row r="29" spans="1:5">
      <c r="A29" t="s">
        <v>321</v>
      </c>
      <c r="B29" t="s">
        <v>322</v>
      </c>
      <c r="C29" s="5">
        <v>12900</v>
      </c>
      <c r="D29" s="5">
        <v>15900</v>
      </c>
      <c r="E29" s="5">
        <f t="shared" si="3"/>
        <v>3000</v>
      </c>
    </row>
    <row r="30" spans="1:5">
      <c r="A30" t="s">
        <v>323</v>
      </c>
      <c r="B30" t="s">
        <v>324</v>
      </c>
      <c r="C30" s="5">
        <v>9500</v>
      </c>
      <c r="D30" s="5">
        <v>11900</v>
      </c>
      <c r="E30" s="5">
        <f t="shared" si="3"/>
        <v>2400</v>
      </c>
    </row>
    <row r="31" spans="1:5">
      <c r="A31" t="s">
        <v>325</v>
      </c>
      <c r="B31" t="s">
        <v>326</v>
      </c>
      <c r="C31" s="5">
        <v>10900</v>
      </c>
      <c r="D31" s="5">
        <v>14900</v>
      </c>
      <c r="E31" s="5">
        <f t="shared" si="3"/>
        <v>4000</v>
      </c>
    </row>
    <row r="32" spans="1:5">
      <c r="A32" t="s">
        <v>327</v>
      </c>
      <c r="B32" t="s">
        <v>328</v>
      </c>
      <c r="C32" s="5">
        <v>9200</v>
      </c>
      <c r="D32" s="5">
        <v>9700</v>
      </c>
      <c r="E32" s="5">
        <f t="shared" si="3"/>
        <v>500</v>
      </c>
    </row>
    <row r="33" spans="1:5">
      <c r="A33" t="s">
        <v>329</v>
      </c>
      <c r="B33" t="s">
        <v>330</v>
      </c>
      <c r="C33" s="5">
        <v>9400</v>
      </c>
      <c r="D33" s="5">
        <v>12500</v>
      </c>
      <c r="E33" s="5">
        <f t="shared" si="3"/>
        <v>3100</v>
      </c>
    </row>
    <row r="34" spans="1:5">
      <c r="A34" t="s">
        <v>331</v>
      </c>
      <c r="B34" t="s">
        <v>332</v>
      </c>
      <c r="C34" s="5">
        <v>17300</v>
      </c>
      <c r="D34" s="5">
        <v>20500</v>
      </c>
      <c r="E34" s="5">
        <f t="shared" ref="E34:E39" si="4">D34-C34</f>
        <v>3200</v>
      </c>
    </row>
    <row r="35" spans="1:5">
      <c r="A35" t="s">
        <v>333</v>
      </c>
      <c r="B35" t="s">
        <v>334</v>
      </c>
      <c r="C35" s="5">
        <v>24700</v>
      </c>
      <c r="D35" s="5">
        <v>30300</v>
      </c>
      <c r="E35" s="5">
        <f t="shared" si="4"/>
        <v>5600</v>
      </c>
    </row>
    <row r="36" spans="1:5">
      <c r="A36" t="s">
        <v>335</v>
      </c>
      <c r="B36" t="s">
        <v>336</v>
      </c>
      <c r="C36" s="5">
        <v>11000</v>
      </c>
      <c r="D36" s="5">
        <v>12800</v>
      </c>
      <c r="E36" s="5">
        <f t="shared" si="4"/>
        <v>1800</v>
      </c>
    </row>
    <row r="37" spans="1:5">
      <c r="A37" t="s">
        <v>337</v>
      </c>
      <c r="B37" t="s">
        <v>338</v>
      </c>
      <c r="C37" s="5">
        <v>24900</v>
      </c>
      <c r="D37" s="5">
        <v>28500</v>
      </c>
      <c r="E37" s="5">
        <f t="shared" si="4"/>
        <v>3600</v>
      </c>
    </row>
    <row r="38" spans="1:5">
      <c r="A38" t="s">
        <v>339</v>
      </c>
      <c r="B38" t="s">
        <v>340</v>
      </c>
      <c r="C38" s="5">
        <v>28500</v>
      </c>
      <c r="D38" s="5">
        <v>32500</v>
      </c>
      <c r="E38" s="5">
        <f t="shared" si="4"/>
        <v>4000</v>
      </c>
    </row>
    <row r="39" spans="1:5">
      <c r="A39" t="s">
        <v>341</v>
      </c>
      <c r="B39" t="s">
        <v>342</v>
      </c>
      <c r="C39" s="5">
        <v>4550</v>
      </c>
      <c r="D39" s="5">
        <v>4850</v>
      </c>
      <c r="E39" s="5">
        <f t="shared" si="4"/>
        <v>300</v>
      </c>
    </row>
    <row r="40" spans="1:5">
      <c r="A40" t="s">
        <v>343</v>
      </c>
      <c r="B40" t="s">
        <v>344</v>
      </c>
      <c r="C40" s="5">
        <v>2400</v>
      </c>
      <c r="D40" s="5">
        <v>950</v>
      </c>
      <c r="E40" s="5">
        <f>D40-C40</f>
        <v>-1450</v>
      </c>
    </row>
    <row r="41" spans="1:5">
      <c r="C41" s="5"/>
      <c r="D41" s="5"/>
      <c r="E41" s="5"/>
    </row>
    <row r="42" spans="1:5">
      <c r="C42" s="5"/>
      <c r="D42" s="5"/>
      <c r="E42" s="5"/>
    </row>
    <row r="43" spans="1:5">
      <c r="C43" s="5"/>
      <c r="D43" s="5"/>
      <c r="E43" s="5"/>
    </row>
    <row r="45" spans="1:5" ht="15.75">
      <c r="A45" s="2" t="s">
        <v>26</v>
      </c>
      <c r="B45" s="2"/>
      <c r="C45" s="5">
        <f>SUM(C3:C40)</f>
        <v>428000</v>
      </c>
      <c r="D45" s="5">
        <f>SUM(D3:D40)</f>
        <v>503330</v>
      </c>
      <c r="E45" s="7">
        <f t="shared" ref="E45" si="5">D45-C45</f>
        <v>75330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8" workbookViewId="0">
      <selection activeCell="D57" sqref="D57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A3" t="s">
        <v>345</v>
      </c>
      <c r="B3" t="s">
        <v>346</v>
      </c>
      <c r="C3" s="5">
        <v>8900</v>
      </c>
      <c r="D3" s="5">
        <v>11900</v>
      </c>
      <c r="E3" s="5">
        <f t="shared" ref="E3" si="0">D3-C3</f>
        <v>3000</v>
      </c>
    </row>
    <row r="4" spans="1:5">
      <c r="A4" t="s">
        <v>347</v>
      </c>
      <c r="B4" t="s">
        <v>348</v>
      </c>
      <c r="C4" s="5">
        <v>8600</v>
      </c>
      <c r="D4" s="5">
        <v>10900</v>
      </c>
      <c r="E4" s="5">
        <f t="shared" ref="E4:E16" si="1">D4-C4</f>
        <v>2300</v>
      </c>
    </row>
    <row r="5" spans="1:5">
      <c r="A5" t="s">
        <v>149</v>
      </c>
      <c r="B5" t="s">
        <v>349</v>
      </c>
      <c r="C5" s="5">
        <v>29900</v>
      </c>
      <c r="D5" s="5">
        <v>33000</v>
      </c>
      <c r="E5" s="5">
        <f t="shared" si="1"/>
        <v>3100</v>
      </c>
    </row>
    <row r="6" spans="1:5">
      <c r="A6" t="s">
        <v>350</v>
      </c>
      <c r="B6" t="s">
        <v>351</v>
      </c>
      <c r="C6" s="5">
        <v>12400</v>
      </c>
      <c r="D6" s="5">
        <v>13900</v>
      </c>
      <c r="E6" s="5">
        <f t="shared" si="1"/>
        <v>1500</v>
      </c>
    </row>
    <row r="7" spans="1:5">
      <c r="A7" t="s">
        <v>352</v>
      </c>
      <c r="B7" t="s">
        <v>353</v>
      </c>
      <c r="C7" s="5">
        <v>17900</v>
      </c>
      <c r="D7" s="5">
        <v>20900</v>
      </c>
      <c r="E7" s="5">
        <f t="shared" si="1"/>
        <v>3000</v>
      </c>
    </row>
    <row r="8" spans="1:5">
      <c r="A8" t="s">
        <v>354</v>
      </c>
      <c r="B8" t="s">
        <v>355</v>
      </c>
      <c r="C8" s="5">
        <v>21900</v>
      </c>
      <c r="D8" s="5">
        <v>23900</v>
      </c>
      <c r="E8" s="5">
        <f t="shared" si="1"/>
        <v>2000</v>
      </c>
    </row>
    <row r="9" spans="1:5">
      <c r="A9" t="s">
        <v>356</v>
      </c>
      <c r="B9" t="s">
        <v>357</v>
      </c>
      <c r="C9" s="5">
        <v>19500</v>
      </c>
      <c r="D9" s="5">
        <v>21000</v>
      </c>
      <c r="E9" s="5">
        <f t="shared" si="1"/>
        <v>1500</v>
      </c>
    </row>
    <row r="10" spans="1:5">
      <c r="A10" t="s">
        <v>358</v>
      </c>
      <c r="B10" t="s">
        <v>359</v>
      </c>
      <c r="C10" s="5">
        <v>29500</v>
      </c>
      <c r="D10" s="5">
        <v>33700</v>
      </c>
      <c r="E10" s="5">
        <f t="shared" si="1"/>
        <v>4200</v>
      </c>
    </row>
    <row r="11" spans="1:5">
      <c r="A11" t="s">
        <v>360</v>
      </c>
      <c r="B11" t="s">
        <v>361</v>
      </c>
      <c r="C11" s="5">
        <v>14000</v>
      </c>
      <c r="D11" s="5">
        <v>15900</v>
      </c>
      <c r="E11" s="5">
        <f t="shared" si="1"/>
        <v>1900</v>
      </c>
    </row>
    <row r="12" spans="1:5">
      <c r="A12" t="s">
        <v>362</v>
      </c>
      <c r="B12" t="s">
        <v>363</v>
      </c>
      <c r="C12" s="5">
        <v>39700</v>
      </c>
      <c r="D12" s="5">
        <v>41900</v>
      </c>
      <c r="E12" s="5">
        <f t="shared" si="1"/>
        <v>2200</v>
      </c>
    </row>
    <row r="13" spans="1:5">
      <c r="A13" t="s">
        <v>364</v>
      </c>
      <c r="B13" t="s">
        <v>365</v>
      </c>
      <c r="C13" s="5">
        <v>7300</v>
      </c>
      <c r="D13" s="5">
        <v>9900</v>
      </c>
      <c r="E13" s="5">
        <f t="shared" si="1"/>
        <v>2600</v>
      </c>
    </row>
    <row r="14" spans="1:5">
      <c r="A14" t="s">
        <v>366</v>
      </c>
      <c r="B14" t="s">
        <v>367</v>
      </c>
      <c r="C14" s="5">
        <v>8400</v>
      </c>
      <c r="D14" s="5">
        <v>10500</v>
      </c>
      <c r="E14" s="5">
        <f t="shared" si="1"/>
        <v>2100</v>
      </c>
    </row>
    <row r="15" spans="1:5">
      <c r="A15" t="s">
        <v>368</v>
      </c>
      <c r="B15" t="s">
        <v>369</v>
      </c>
      <c r="C15" s="5">
        <v>1900</v>
      </c>
      <c r="D15" s="5">
        <v>1475</v>
      </c>
      <c r="E15" s="5">
        <f t="shared" si="1"/>
        <v>-425</v>
      </c>
    </row>
    <row r="16" spans="1:5">
      <c r="A16" t="s">
        <v>371</v>
      </c>
      <c r="B16" t="s">
        <v>372</v>
      </c>
      <c r="C16" s="5">
        <v>2300</v>
      </c>
      <c r="D16" s="5">
        <v>2500</v>
      </c>
      <c r="E16" s="5">
        <f t="shared" si="1"/>
        <v>200</v>
      </c>
    </row>
    <row r="17" spans="1:5">
      <c r="A17" t="s">
        <v>373</v>
      </c>
      <c r="B17" t="s">
        <v>374</v>
      </c>
      <c r="C17" s="5">
        <v>11800</v>
      </c>
      <c r="D17" s="5">
        <v>14000</v>
      </c>
      <c r="E17" s="5">
        <f t="shared" ref="E17:E34" si="2">D17-C17</f>
        <v>2200</v>
      </c>
    </row>
    <row r="18" spans="1:5">
      <c r="A18" t="s">
        <v>375</v>
      </c>
      <c r="B18" t="s">
        <v>376</v>
      </c>
      <c r="C18" s="5">
        <v>7200</v>
      </c>
      <c r="D18" s="5">
        <v>9900</v>
      </c>
      <c r="E18" s="5">
        <f t="shared" si="2"/>
        <v>2700</v>
      </c>
    </row>
    <row r="19" spans="1:5">
      <c r="A19" t="s">
        <v>377</v>
      </c>
      <c r="B19" t="s">
        <v>378</v>
      </c>
      <c r="C19" s="5">
        <v>15400</v>
      </c>
      <c r="D19" s="5">
        <v>15600</v>
      </c>
      <c r="E19" s="5">
        <f t="shared" si="2"/>
        <v>200</v>
      </c>
    </row>
    <row r="20" spans="1:5">
      <c r="A20" t="s">
        <v>379</v>
      </c>
      <c r="B20" t="s">
        <v>380</v>
      </c>
      <c r="C20" s="5">
        <v>9300</v>
      </c>
      <c r="D20" s="5">
        <v>11400</v>
      </c>
      <c r="E20" s="5">
        <f t="shared" si="2"/>
        <v>2100</v>
      </c>
    </row>
    <row r="21" spans="1:5">
      <c r="A21" t="s">
        <v>381</v>
      </c>
      <c r="B21" t="s">
        <v>382</v>
      </c>
      <c r="C21" s="5">
        <v>7400</v>
      </c>
      <c r="D21" s="5">
        <v>9200</v>
      </c>
      <c r="E21" s="5">
        <f t="shared" si="2"/>
        <v>1800</v>
      </c>
    </row>
    <row r="22" spans="1:5">
      <c r="A22" t="s">
        <v>383</v>
      </c>
      <c r="B22" t="s">
        <v>384</v>
      </c>
      <c r="C22" s="5">
        <v>6800</v>
      </c>
      <c r="D22" s="5">
        <v>12400</v>
      </c>
      <c r="E22" s="5">
        <f t="shared" si="2"/>
        <v>5600</v>
      </c>
    </row>
    <row r="23" spans="1:5">
      <c r="A23" t="s">
        <v>385</v>
      </c>
      <c r="B23" t="s">
        <v>386</v>
      </c>
      <c r="C23" s="5">
        <v>32050</v>
      </c>
      <c r="D23" s="5">
        <v>38600</v>
      </c>
      <c r="E23" s="5">
        <f t="shared" si="2"/>
        <v>6550</v>
      </c>
    </row>
    <row r="24" spans="1:5">
      <c r="A24" t="s">
        <v>387</v>
      </c>
      <c r="B24" t="s">
        <v>388</v>
      </c>
      <c r="C24" s="5">
        <v>27800</v>
      </c>
      <c r="D24" s="5">
        <v>29000</v>
      </c>
      <c r="E24" s="5">
        <f t="shared" si="2"/>
        <v>1200</v>
      </c>
    </row>
    <row r="25" spans="1:5">
      <c r="A25" t="s">
        <v>389</v>
      </c>
      <c r="B25" t="s">
        <v>390</v>
      </c>
      <c r="C25" s="5">
        <v>8600</v>
      </c>
      <c r="D25" s="5">
        <v>11900</v>
      </c>
      <c r="E25" s="5">
        <f t="shared" si="2"/>
        <v>3300</v>
      </c>
    </row>
    <row r="26" spans="1:5">
      <c r="A26" t="s">
        <v>391</v>
      </c>
      <c r="B26" t="s">
        <v>392</v>
      </c>
      <c r="C26" s="5">
        <v>34900</v>
      </c>
      <c r="D26" s="5">
        <v>36750</v>
      </c>
      <c r="E26" s="5">
        <f t="shared" ref="E26:E33" si="3">D26-C26</f>
        <v>1850</v>
      </c>
    </row>
    <row r="27" spans="1:5">
      <c r="A27" t="s">
        <v>393</v>
      </c>
      <c r="B27" t="s">
        <v>394</v>
      </c>
      <c r="C27" s="5">
        <v>9300</v>
      </c>
      <c r="D27" s="5">
        <v>10900</v>
      </c>
      <c r="E27" s="5">
        <f t="shared" si="3"/>
        <v>1600</v>
      </c>
    </row>
    <row r="28" spans="1:5">
      <c r="A28" t="s">
        <v>395</v>
      </c>
      <c r="B28" t="s">
        <v>396</v>
      </c>
      <c r="C28" s="5">
        <v>1900</v>
      </c>
      <c r="D28" s="5">
        <v>2300</v>
      </c>
      <c r="E28" s="5">
        <f t="shared" si="3"/>
        <v>400</v>
      </c>
    </row>
    <row r="29" spans="1:5">
      <c r="A29" t="s">
        <v>397</v>
      </c>
      <c r="B29" t="s">
        <v>398</v>
      </c>
      <c r="C29" s="5">
        <v>18200</v>
      </c>
      <c r="D29" s="5">
        <v>21900</v>
      </c>
      <c r="E29" s="5">
        <f t="shared" si="3"/>
        <v>3700</v>
      </c>
    </row>
    <row r="30" spans="1:5">
      <c r="A30" t="s">
        <v>399</v>
      </c>
      <c r="B30" t="s">
        <v>400</v>
      </c>
      <c r="C30" s="5">
        <v>7700</v>
      </c>
      <c r="D30" s="5">
        <v>10900</v>
      </c>
      <c r="E30" s="5">
        <f t="shared" si="3"/>
        <v>3200</v>
      </c>
    </row>
    <row r="31" spans="1:5">
      <c r="A31" t="s">
        <v>401</v>
      </c>
      <c r="B31" t="s">
        <v>402</v>
      </c>
      <c r="C31" s="5">
        <v>41500</v>
      </c>
      <c r="D31" s="5">
        <v>47900</v>
      </c>
      <c r="E31" s="5">
        <f t="shared" si="3"/>
        <v>6400</v>
      </c>
    </row>
    <row r="32" spans="1:5">
      <c r="A32" t="s">
        <v>403</v>
      </c>
      <c r="B32" t="s">
        <v>404</v>
      </c>
      <c r="C32" s="5">
        <v>8200</v>
      </c>
      <c r="D32" s="5">
        <v>9900</v>
      </c>
      <c r="E32" s="5">
        <f t="shared" si="3"/>
        <v>1700</v>
      </c>
    </row>
    <row r="33" spans="1:5">
      <c r="A33" t="s">
        <v>405</v>
      </c>
      <c r="B33" t="s">
        <v>406</v>
      </c>
      <c r="C33" s="5">
        <v>8300</v>
      </c>
      <c r="D33" s="5">
        <v>10900</v>
      </c>
      <c r="E33" s="5">
        <f t="shared" si="3"/>
        <v>2600</v>
      </c>
    </row>
    <row r="34" spans="1:5">
      <c r="A34" t="s">
        <v>407</v>
      </c>
      <c r="B34" t="s">
        <v>408</v>
      </c>
      <c r="C34" s="5">
        <v>10700</v>
      </c>
      <c r="D34" s="5">
        <v>13750</v>
      </c>
      <c r="E34" s="5">
        <f t="shared" si="2"/>
        <v>3050</v>
      </c>
    </row>
    <row r="35" spans="1:5">
      <c r="A35" t="s">
        <v>409</v>
      </c>
      <c r="B35" t="s">
        <v>410</v>
      </c>
      <c r="C35" s="5">
        <v>43200</v>
      </c>
      <c r="D35" s="5">
        <v>36600</v>
      </c>
      <c r="E35" s="5">
        <f t="shared" ref="E35:E44" si="4">D35-C35</f>
        <v>-6600</v>
      </c>
    </row>
    <row r="36" spans="1:5">
      <c r="A36" t="s">
        <v>411</v>
      </c>
      <c r="B36" t="s">
        <v>412</v>
      </c>
      <c r="C36" s="5">
        <v>7000</v>
      </c>
      <c r="D36" s="5">
        <v>6600</v>
      </c>
      <c r="E36" s="5">
        <f t="shared" si="4"/>
        <v>-400</v>
      </c>
    </row>
    <row r="37" spans="1:5">
      <c r="A37" t="s">
        <v>413</v>
      </c>
      <c r="B37" t="s">
        <v>414</v>
      </c>
      <c r="C37" s="5">
        <v>9200</v>
      </c>
      <c r="D37" s="5">
        <v>11900</v>
      </c>
      <c r="E37" s="5">
        <f t="shared" si="4"/>
        <v>2700</v>
      </c>
    </row>
    <row r="38" spans="1:5">
      <c r="A38" t="s">
        <v>415</v>
      </c>
      <c r="B38" t="s">
        <v>416</v>
      </c>
      <c r="C38" s="5">
        <v>1400</v>
      </c>
      <c r="D38" s="5">
        <v>1215</v>
      </c>
      <c r="E38" s="5">
        <f t="shared" si="4"/>
        <v>-185</v>
      </c>
    </row>
    <row r="39" spans="1:5">
      <c r="A39" t="s">
        <v>417</v>
      </c>
      <c r="B39" t="s">
        <v>418</v>
      </c>
      <c r="C39" s="5">
        <v>200</v>
      </c>
      <c r="D39" s="5">
        <v>250</v>
      </c>
      <c r="E39" s="5">
        <f t="shared" si="4"/>
        <v>50</v>
      </c>
    </row>
    <row r="40" spans="1:5">
      <c r="A40" t="s">
        <v>419</v>
      </c>
      <c r="B40" t="s">
        <v>420</v>
      </c>
      <c r="C40" s="5">
        <v>18400</v>
      </c>
      <c r="D40" s="5">
        <v>23900</v>
      </c>
      <c r="E40" s="5">
        <f t="shared" si="4"/>
        <v>5500</v>
      </c>
    </row>
    <row r="41" spans="1:5">
      <c r="A41" t="s">
        <v>350</v>
      </c>
      <c r="B41" t="s">
        <v>421</v>
      </c>
      <c r="C41" s="5">
        <v>10800</v>
      </c>
      <c r="D41" s="5">
        <v>11750</v>
      </c>
      <c r="E41" s="5">
        <f t="shared" si="4"/>
        <v>950</v>
      </c>
    </row>
    <row r="42" spans="1:5">
      <c r="A42" t="s">
        <v>422</v>
      </c>
      <c r="B42" t="s">
        <v>423</v>
      </c>
      <c r="C42" s="5">
        <v>13300</v>
      </c>
      <c r="D42" s="5">
        <v>15700</v>
      </c>
      <c r="E42" s="5">
        <f t="shared" si="4"/>
        <v>2400</v>
      </c>
    </row>
    <row r="43" spans="1:5">
      <c r="A43" t="s">
        <v>424</v>
      </c>
      <c r="B43" t="s">
        <v>425</v>
      </c>
      <c r="C43" s="5">
        <v>9700</v>
      </c>
      <c r="D43" s="5">
        <v>13500</v>
      </c>
      <c r="E43" s="5">
        <f t="shared" si="4"/>
        <v>3800</v>
      </c>
    </row>
    <row r="44" spans="1:5">
      <c r="A44" t="s">
        <v>426</v>
      </c>
      <c r="B44" t="s">
        <v>427</v>
      </c>
      <c r="C44" s="5">
        <v>9050</v>
      </c>
      <c r="D44" s="5">
        <v>10750</v>
      </c>
      <c r="E44" s="5">
        <f t="shared" si="4"/>
        <v>1700</v>
      </c>
    </row>
    <row r="45" spans="1:5">
      <c r="A45" t="s">
        <v>428</v>
      </c>
      <c r="B45" t="s">
        <v>429</v>
      </c>
      <c r="C45" s="5">
        <v>2200</v>
      </c>
      <c r="D45" s="5">
        <v>1850</v>
      </c>
      <c r="E45" s="5">
        <f t="shared" ref="E45:E49" si="5">D45-C45</f>
        <v>-350</v>
      </c>
    </row>
    <row r="46" spans="1:5">
      <c r="A46" t="s">
        <v>430</v>
      </c>
      <c r="B46" t="s">
        <v>431</v>
      </c>
      <c r="C46" s="5">
        <v>7900</v>
      </c>
      <c r="D46" s="5">
        <v>10900</v>
      </c>
      <c r="E46" s="5">
        <f t="shared" si="5"/>
        <v>3000</v>
      </c>
    </row>
    <row r="47" spans="1:5">
      <c r="A47" t="s">
        <v>432</v>
      </c>
      <c r="B47" t="s">
        <v>433</v>
      </c>
      <c r="C47" s="5">
        <v>9900</v>
      </c>
      <c r="D47" s="5">
        <v>9900</v>
      </c>
      <c r="E47" s="5">
        <f t="shared" si="5"/>
        <v>0</v>
      </c>
    </row>
    <row r="48" spans="1:5">
      <c r="A48" t="s">
        <v>434</v>
      </c>
      <c r="B48" t="s">
        <v>435</v>
      </c>
      <c r="C48" s="5">
        <v>14600</v>
      </c>
      <c r="D48" s="5">
        <v>16000</v>
      </c>
      <c r="E48" s="5">
        <f t="shared" si="5"/>
        <v>1400</v>
      </c>
    </row>
    <row r="49" spans="1:5">
      <c r="A49" t="s">
        <v>436</v>
      </c>
      <c r="B49" t="s">
        <v>437</v>
      </c>
      <c r="C49" s="5">
        <v>10000</v>
      </c>
      <c r="D49" s="5">
        <v>12500</v>
      </c>
      <c r="E49" s="5">
        <f t="shared" si="5"/>
        <v>2500</v>
      </c>
    </row>
    <row r="50" spans="1:5">
      <c r="A50" t="s">
        <v>438</v>
      </c>
      <c r="B50" t="s">
        <v>439</v>
      </c>
      <c r="C50" s="5">
        <v>900</v>
      </c>
      <c r="D50" s="5">
        <v>1100</v>
      </c>
      <c r="E50" s="5">
        <f t="shared" ref="E50:E56" si="6">D50-C50</f>
        <v>200</v>
      </c>
    </row>
    <row r="51" spans="1:5">
      <c r="A51" t="s">
        <v>440</v>
      </c>
      <c r="B51" t="s">
        <v>441</v>
      </c>
      <c r="C51" s="5">
        <v>28600</v>
      </c>
      <c r="D51" s="5">
        <v>28600</v>
      </c>
      <c r="E51" s="5">
        <f t="shared" si="6"/>
        <v>0</v>
      </c>
    </row>
    <row r="52" spans="1:5">
      <c r="A52" t="s">
        <v>195</v>
      </c>
      <c r="B52" t="s">
        <v>231</v>
      </c>
      <c r="C52" s="5">
        <v>12500</v>
      </c>
      <c r="D52" s="5">
        <v>16000</v>
      </c>
      <c r="E52" s="5">
        <f t="shared" si="6"/>
        <v>3500</v>
      </c>
    </row>
    <row r="53" spans="1:5">
      <c r="A53" t="s">
        <v>442</v>
      </c>
      <c r="B53" t="s">
        <v>443</v>
      </c>
      <c r="C53" s="5">
        <v>22200</v>
      </c>
      <c r="D53" s="5">
        <v>24300</v>
      </c>
      <c r="E53" s="5">
        <f t="shared" si="6"/>
        <v>2100</v>
      </c>
    </row>
    <row r="54" spans="1:5">
      <c r="A54" t="s">
        <v>444</v>
      </c>
      <c r="B54" t="s">
        <v>445</v>
      </c>
      <c r="C54" s="5">
        <v>20800</v>
      </c>
      <c r="D54" s="5">
        <v>22900</v>
      </c>
      <c r="E54" s="5">
        <f t="shared" si="6"/>
        <v>2100</v>
      </c>
    </row>
    <row r="55" spans="1:5">
      <c r="A55" t="s">
        <v>446</v>
      </c>
      <c r="B55" t="s">
        <v>447</v>
      </c>
      <c r="C55" s="5">
        <v>9400</v>
      </c>
      <c r="D55" s="5">
        <v>11900</v>
      </c>
      <c r="E55" s="5">
        <f t="shared" si="6"/>
        <v>2500</v>
      </c>
    </row>
    <row r="56" spans="1:5">
      <c r="A56" t="s">
        <v>448</v>
      </c>
      <c r="B56" t="s">
        <v>449</v>
      </c>
      <c r="C56" s="5">
        <v>6300</v>
      </c>
      <c r="D56" s="5">
        <v>7500</v>
      </c>
      <c r="E56" s="5">
        <f t="shared" si="6"/>
        <v>1200</v>
      </c>
    </row>
    <row r="57" spans="1:5">
      <c r="C57" s="5"/>
      <c r="D57" s="5"/>
      <c r="E57" s="5"/>
    </row>
    <row r="58" spans="1:5" ht="15.75">
      <c r="A58" s="2" t="s">
        <v>27</v>
      </c>
      <c r="B58" s="2"/>
      <c r="C58" s="7">
        <f>SUM(C3:C57)</f>
        <v>756800</v>
      </c>
      <c r="D58" s="7">
        <f>SUM(D3:D57)</f>
        <v>864190</v>
      </c>
      <c r="E58" s="7">
        <f t="shared" ref="E58" si="7">D58-C58</f>
        <v>107390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7" sqref="D17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 s="9" customFormat="1">
      <c r="A3" s="9" t="s">
        <v>450</v>
      </c>
      <c r="B3" s="9" t="s">
        <v>451</v>
      </c>
      <c r="C3" s="10">
        <v>500</v>
      </c>
      <c r="D3" s="10">
        <v>950</v>
      </c>
      <c r="E3" s="10">
        <f t="shared" ref="E3:E8" si="0">D3-C3</f>
        <v>450</v>
      </c>
    </row>
    <row r="4" spans="1:5" s="9" customFormat="1">
      <c r="A4" s="9" t="s">
        <v>452</v>
      </c>
      <c r="B4" s="9" t="s">
        <v>453</v>
      </c>
      <c r="C4" s="10">
        <v>1400</v>
      </c>
      <c r="D4" s="10">
        <v>600</v>
      </c>
      <c r="E4" s="10">
        <f t="shared" si="0"/>
        <v>-800</v>
      </c>
    </row>
    <row r="5" spans="1:5" s="9" customFormat="1">
      <c r="A5" s="9" t="s">
        <v>454</v>
      </c>
      <c r="B5" s="9" t="s">
        <v>455</v>
      </c>
      <c r="C5" s="10">
        <v>50800</v>
      </c>
      <c r="D5" s="10">
        <v>53000</v>
      </c>
      <c r="E5" s="10">
        <f t="shared" si="0"/>
        <v>2200</v>
      </c>
    </row>
    <row r="6" spans="1:5" s="9" customFormat="1">
      <c r="A6" s="9" t="s">
        <v>456</v>
      </c>
      <c r="B6" s="9" t="s">
        <v>457</v>
      </c>
      <c r="C6" s="10">
        <v>9650</v>
      </c>
      <c r="D6" s="10">
        <v>11000</v>
      </c>
      <c r="E6" s="10">
        <f t="shared" si="0"/>
        <v>1350</v>
      </c>
    </row>
    <row r="7" spans="1:5" s="9" customFormat="1">
      <c r="A7" s="9" t="s">
        <v>458</v>
      </c>
      <c r="B7" s="9" t="s">
        <v>459</v>
      </c>
      <c r="C7" s="10">
        <v>17700</v>
      </c>
      <c r="D7" s="10">
        <v>20000</v>
      </c>
      <c r="E7" s="10">
        <f t="shared" si="0"/>
        <v>2300</v>
      </c>
    </row>
    <row r="8" spans="1:5" s="9" customFormat="1">
      <c r="A8" s="9" t="s">
        <v>460</v>
      </c>
      <c r="B8" s="9" t="s">
        <v>461</v>
      </c>
      <c r="C8" s="10">
        <v>6900</v>
      </c>
      <c r="D8" s="10">
        <v>5700</v>
      </c>
      <c r="E8" s="10">
        <f t="shared" si="0"/>
        <v>-1200</v>
      </c>
    </row>
    <row r="9" spans="1:5" s="9" customFormat="1">
      <c r="A9" s="9" t="s">
        <v>462</v>
      </c>
      <c r="B9" s="9" t="s">
        <v>463</v>
      </c>
      <c r="C9" s="10">
        <v>2000</v>
      </c>
      <c r="D9" s="10">
        <v>1950</v>
      </c>
      <c r="E9" s="10">
        <f t="shared" ref="E9" si="1">D9-C9</f>
        <v>-50</v>
      </c>
    </row>
    <row r="10" spans="1:5" s="9" customFormat="1">
      <c r="A10" s="9" t="s">
        <v>464</v>
      </c>
      <c r="B10" s="9" t="s">
        <v>465</v>
      </c>
      <c r="C10" s="10">
        <v>6000</v>
      </c>
      <c r="D10" s="10">
        <v>6000</v>
      </c>
      <c r="E10" s="10">
        <f t="shared" ref="E10:E17" si="2">D10-C10</f>
        <v>0</v>
      </c>
    </row>
    <row r="11" spans="1:5" s="9" customFormat="1">
      <c r="A11" s="9" t="s">
        <v>466</v>
      </c>
      <c r="B11" s="9" t="s">
        <v>441</v>
      </c>
      <c r="C11" s="10">
        <v>28600</v>
      </c>
      <c r="D11" s="10">
        <v>31350</v>
      </c>
      <c r="E11" s="10">
        <f t="shared" si="2"/>
        <v>2750</v>
      </c>
    </row>
    <row r="12" spans="1:5" s="9" customFormat="1">
      <c r="A12" s="9" t="s">
        <v>467</v>
      </c>
      <c r="B12" s="9" t="s">
        <v>468</v>
      </c>
      <c r="C12" s="10">
        <v>11500</v>
      </c>
      <c r="D12" s="10">
        <v>14250</v>
      </c>
      <c r="E12" s="10">
        <f t="shared" si="2"/>
        <v>2750</v>
      </c>
    </row>
    <row r="13" spans="1:5" s="9" customFormat="1">
      <c r="A13" s="9" t="s">
        <v>469</v>
      </c>
      <c r="B13" s="9" t="s">
        <v>470</v>
      </c>
      <c r="C13" s="10">
        <v>8400</v>
      </c>
      <c r="D13" s="10">
        <v>9900</v>
      </c>
      <c r="E13" s="10">
        <f t="shared" si="2"/>
        <v>1500</v>
      </c>
    </row>
    <row r="14" spans="1:5" s="9" customFormat="1">
      <c r="A14" s="9" t="s">
        <v>471</v>
      </c>
      <c r="B14" s="9" t="s">
        <v>472</v>
      </c>
      <c r="C14" s="10">
        <v>2785</v>
      </c>
      <c r="D14" s="10">
        <v>2300</v>
      </c>
      <c r="E14" s="10">
        <f t="shared" si="2"/>
        <v>-485</v>
      </c>
    </row>
    <row r="15" spans="1:5" s="9" customFormat="1">
      <c r="A15" s="9" t="s">
        <v>473</v>
      </c>
      <c r="B15" s="9" t="s">
        <v>474</v>
      </c>
      <c r="C15" s="10">
        <v>3900</v>
      </c>
      <c r="D15" s="10">
        <v>3200</v>
      </c>
      <c r="E15" s="10">
        <f t="shared" si="2"/>
        <v>-700</v>
      </c>
    </row>
    <row r="16" spans="1:5" s="9" customFormat="1">
      <c r="A16" s="9" t="s">
        <v>475</v>
      </c>
      <c r="B16" s="9" t="s">
        <v>476</v>
      </c>
      <c r="C16" s="10">
        <v>10500</v>
      </c>
      <c r="D16" s="10">
        <v>11750</v>
      </c>
      <c r="E16" s="10">
        <f t="shared" si="2"/>
        <v>1250</v>
      </c>
    </row>
    <row r="17" spans="1:5" s="9" customFormat="1">
      <c r="C17" s="10"/>
      <c r="D17" s="10"/>
      <c r="E17" s="10">
        <f t="shared" si="2"/>
        <v>0</v>
      </c>
    </row>
    <row r="18" spans="1:5" s="9" customFormat="1">
      <c r="C18" s="10"/>
      <c r="D18" s="10"/>
      <c r="E18" s="10"/>
    </row>
    <row r="19" spans="1:5" ht="15.75">
      <c r="A19" s="2" t="s">
        <v>28</v>
      </c>
      <c r="B19" s="2"/>
      <c r="C19" s="7">
        <f>SUBTOTAL(109,C3:C18)</f>
        <v>160635</v>
      </c>
      <c r="D19" s="7">
        <f>SUBTOTAL(109,D3:D18)</f>
        <v>171950</v>
      </c>
      <c r="E19" s="7">
        <f t="shared" ref="E19" si="3">D19-C19</f>
        <v>11315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2" sqref="B12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C3" s="5"/>
      <c r="D3" s="5"/>
      <c r="E3" s="5">
        <f t="shared" ref="E3" si="0">D3-C3</f>
        <v>0</v>
      </c>
    </row>
    <row r="4" spans="1:5">
      <c r="C4" s="5"/>
      <c r="D4" s="5"/>
      <c r="E4" s="5"/>
    </row>
    <row r="5" spans="1:5" ht="15.75">
      <c r="A5" s="2" t="s">
        <v>29</v>
      </c>
      <c r="B5" s="2"/>
      <c r="C5" s="7">
        <f>SUM(C3:C4)</f>
        <v>0</v>
      </c>
      <c r="D5" s="7">
        <f>SUM(D3:D4)</f>
        <v>0</v>
      </c>
      <c r="E5" s="7">
        <f t="shared" ref="E5" si="1">D5-C5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3" sqref="C13"/>
    </sheetView>
  </sheetViews>
  <sheetFormatPr defaultRowHeight="15"/>
  <cols>
    <col min="1" max="1" width="26.7109375" customWidth="1"/>
    <col min="2" max="2" width="14.42578125" customWidth="1"/>
    <col min="3" max="3" width="24.5703125" customWidth="1"/>
    <col min="4" max="4" width="17.42578125" customWidth="1"/>
    <col min="5" max="5" width="21" customWidth="1"/>
  </cols>
  <sheetData>
    <row r="1" spans="1:5" ht="34.5">
      <c r="A1" s="3" t="s">
        <v>4</v>
      </c>
      <c r="B1" s="3"/>
      <c r="C1" s="5"/>
      <c r="D1" s="5"/>
      <c r="E1" s="5"/>
    </row>
    <row r="2" spans="1:5">
      <c r="A2" s="1" t="s">
        <v>0</v>
      </c>
      <c r="B2" s="1" t="s">
        <v>5</v>
      </c>
      <c r="C2" s="6" t="s">
        <v>1</v>
      </c>
      <c r="D2" s="6" t="s">
        <v>2</v>
      </c>
      <c r="E2" s="6" t="s">
        <v>3</v>
      </c>
    </row>
    <row r="3" spans="1:5">
      <c r="C3" s="5"/>
      <c r="D3" s="5"/>
      <c r="E3" s="5">
        <f>D3-C3</f>
        <v>0</v>
      </c>
    </row>
    <row r="4" spans="1:5">
      <c r="C4" s="5"/>
      <c r="D4" s="5"/>
      <c r="E4" s="5"/>
    </row>
    <row r="5" spans="1:5" ht="15.75">
      <c r="A5" s="2" t="s">
        <v>30</v>
      </c>
      <c r="B5" s="2"/>
      <c r="C5" s="7">
        <f>SUM(C3:C4)</f>
        <v>0</v>
      </c>
      <c r="D5" s="7">
        <f>SUM(D3:D4)</f>
        <v>0</v>
      </c>
      <c r="E5" s="7">
        <f t="shared" ref="E5" si="0">D5-C5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Totaal jaar 2021</vt:lpstr>
      <vt:lpstr>Januari</vt:lpstr>
      <vt:lpstr>Februari</vt:lpstr>
      <vt:lpstr>Maart</vt:lpstr>
      <vt:lpstr>April</vt:lpstr>
      <vt:lpstr>Mei</vt:lpstr>
      <vt:lpstr>Juni</vt:lpstr>
      <vt:lpstr>Juli</vt:lpstr>
      <vt:lpstr>Augustus</vt:lpstr>
      <vt:lpstr>September</vt:lpstr>
      <vt:lpstr>Oktober</vt:lpstr>
      <vt:lpstr>November</vt:lpstr>
      <vt:lpstr>December</vt:lpstr>
    </vt:vector>
  </TitlesOfParts>
  <Company>Hupra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arwie</dc:creator>
  <cp:lastModifiedBy>autohuysrhenen</cp:lastModifiedBy>
  <dcterms:created xsi:type="dcterms:W3CDTF">2019-10-04T14:20:07Z</dcterms:created>
  <dcterms:modified xsi:type="dcterms:W3CDTF">2021-06-08T08:53:44Z</dcterms:modified>
</cp:coreProperties>
</file>