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Coord EAD\"/>
    </mc:Choice>
  </mc:AlternateContent>
  <bookViews>
    <workbookView xWindow="0" yWindow="0" windowWidth="23040" windowHeight="9960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24" i="1" l="1"/>
  <c r="D37" i="1" s="1"/>
  <c r="D23" i="1"/>
  <c r="C22" i="1"/>
  <c r="D22" i="1" s="1"/>
  <c r="C29" i="1" l="1"/>
  <c r="D29" i="1" s="1"/>
  <c r="D30" i="1" s="1"/>
  <c r="D34" i="1"/>
  <c r="D33" i="1"/>
  <c r="D35" i="1" s="1"/>
  <c r="D20" i="1"/>
  <c r="C20" i="1"/>
  <c r="D19" i="1"/>
  <c r="D15" i="1"/>
  <c r="D12" i="1"/>
  <c r="D11" i="1"/>
  <c r="D10" i="1"/>
  <c r="D6" i="1"/>
  <c r="D5" i="1"/>
  <c r="D4" i="1"/>
  <c r="C3" i="1"/>
  <c r="D3" i="1" s="1"/>
  <c r="D7" i="1" s="1"/>
  <c r="D16" i="1" l="1"/>
</calcChain>
</file>

<file path=xl/sharedStrings.xml><?xml version="1.0" encoding="utf-8"?>
<sst xmlns="http://schemas.openxmlformats.org/spreadsheetml/2006/main" count="158" uniqueCount="110">
  <si>
    <t>Software</t>
  </si>
  <si>
    <t>Quant</t>
  </si>
  <si>
    <t>Custo Unitário</t>
  </si>
  <si>
    <t>Custo Total</t>
  </si>
  <si>
    <t>Observação</t>
  </si>
  <si>
    <t>Aplicação</t>
  </si>
  <si>
    <t>Benefícios</t>
  </si>
  <si>
    <t>Impacto</t>
  </si>
  <si>
    <t>Mais Informações</t>
  </si>
  <si>
    <t>Adobe Creative Cloud</t>
  </si>
  <si>
    <t>Assinatura mensal (valor informado equivalente ao preço anual). Preço para Pessoa Física. No website náo consta preço para empresas.</t>
  </si>
  <si>
    <t>Novas ferramentas da Versão CC reduzem, em muito o tempo de produção de certos conteúdos visuais.</t>
  </si>
  <si>
    <t>Aumento da produtividade individual e no trabalho em grupo</t>
  </si>
  <si>
    <t>http://www.adobe.com/br/products/creativecloud.html</t>
  </si>
  <si>
    <t>Sublime Text</t>
  </si>
  <si>
    <t>Preço em Dolares, direto do site do fabricante.</t>
  </si>
  <si>
    <t>Codificação HTML</t>
  </si>
  <si>
    <t>Velocidade na codificação HTML</t>
  </si>
  <si>
    <t>Aumento da produtividade do programador</t>
  </si>
  <si>
    <t>https://www.sublimetext.com/buy</t>
  </si>
  <si>
    <t>Construct</t>
  </si>
  <si>
    <t>Produção de jogos e aplicações interativas em HTML 5</t>
  </si>
  <si>
    <t>Aplicações interativas e jogos aumentam o interesse dos alunos pelas aulas.</t>
  </si>
  <si>
    <t>https://www.scirra.com/</t>
  </si>
  <si>
    <t>Autodesk 3d Max</t>
  </si>
  <si>
    <t>Preço em Dolares, estimado.</t>
  </si>
  <si>
    <t>Produção de conteúdo 3D.</t>
  </si>
  <si>
    <t>Possibilidade de produção de imagens realísticas.</t>
  </si>
  <si>
    <t>http://www.autodesk.com/</t>
  </si>
  <si>
    <t>Custo total Estimado (Dolar a 2,30):</t>
  </si>
  <si>
    <t>Hardware</t>
  </si>
  <si>
    <t>Computador Core I7, 8 Gb de Ram , HD 500 GBytes</t>
  </si>
  <si>
    <t>Preço estimado</t>
  </si>
  <si>
    <t>Computador para o Desenvolvedor.</t>
  </si>
  <si>
    <t>http://www.dell.com.br/</t>
  </si>
  <si>
    <t>Computador Core I7, 16 Gb Ram, GEFORCE GXT 680</t>
  </si>
  <si>
    <t>Computador para os professores que apoiarão no 3D.</t>
  </si>
  <si>
    <t>Velocidade na produção de imagens 3D</t>
  </si>
  <si>
    <t>Qualidade no produto final 3D.</t>
  </si>
  <si>
    <t>Tablet Bamboo</t>
  </si>
  <si>
    <t>Para desenho 2D.</t>
  </si>
  <si>
    <t>Velocidade na produção de desenhos 2D</t>
  </si>
  <si>
    <t>Produtividade na produção de imagens</t>
  </si>
  <si>
    <t>http://www.wacom.com/</t>
  </si>
  <si>
    <t>Tablet Android Sansumg Galaxy Tab 3 - Tela de 10,1</t>
  </si>
  <si>
    <t>Testes do Epic em plataforma Android</t>
  </si>
  <si>
    <t>Desenvolvimento de páginas adequadas a leitura em tablets Android.</t>
  </si>
  <si>
    <t>Menor risco de incompatibilidades em plataformas Android</t>
  </si>
  <si>
    <t>Ipad com tela de retina</t>
  </si>
  <si>
    <t>Preço direto do site do fabricante</t>
  </si>
  <si>
    <t>Testes do Epic em plataforma IOS</t>
  </si>
  <si>
    <t>Desenvolvimento de páginas adequadas a leitura em IPads.</t>
  </si>
  <si>
    <t>Menos risco de incompatibilidades em plataformas IPad</t>
  </si>
  <si>
    <t>http://store.apple.com/br/buy-ipad/ipad</t>
  </si>
  <si>
    <t>Cadeira com poio para braço</t>
  </si>
  <si>
    <t>Custo Total Estimado:</t>
  </si>
  <si>
    <t>Serviços</t>
  </si>
  <si>
    <t>Quantidade</t>
  </si>
  <si>
    <t>Shutterstock - Banco de Imagens</t>
  </si>
  <si>
    <t>Ilustrações em páginas estáticas, interativas e videos narrados</t>
  </si>
  <si>
    <t>Imagens de altíssima qualidade e de fácil localização para ilustração de conteúdos</t>
  </si>
  <si>
    <t>Risco zero em processos por direitos autorais.</t>
  </si>
  <si>
    <t>www.shutterstock.com</t>
  </si>
  <si>
    <t>Videoblocks - Banco básico de audio, video e efeitos</t>
  </si>
  <si>
    <t>Uso complementar em videoaulas.</t>
  </si>
  <si>
    <t>Videos e audio de altíssima qualidade e de fácil localização</t>
  </si>
  <si>
    <t>http://www.videoblocks.com/</t>
  </si>
  <si>
    <t>Biblioteca de modelos 3D (Digimation)</t>
  </si>
  <si>
    <t>Uso perpétuo. Biblioteca com 17 mil objetos 3d.</t>
  </si>
  <si>
    <t>Uso universal para páginas estáticas, interativas e videos (narrados ou não).</t>
  </si>
  <si>
    <t>Velocidade na produção de cenas 3D.</t>
  </si>
  <si>
    <t>Flexibilidade na produção de cenas 3D e animações customizadas para o conteúdo da aula.</t>
  </si>
  <si>
    <t>http://digimation.com/</t>
  </si>
  <si>
    <t>Ephorus</t>
  </si>
  <si>
    <t>Identificação de plágio em material produzido pelos professores.</t>
  </si>
  <si>
    <t>Processo por plágio em material on-line</t>
  </si>
  <si>
    <t>https://www.ephorus.com</t>
  </si>
  <si>
    <t>Adobe Connect</t>
  </si>
  <si>
    <t/>
  </si>
  <si>
    <t>Produção de conteúdo audio-visual.</t>
  </si>
  <si>
    <t>Velocidade na codificação HTML.</t>
  </si>
  <si>
    <t>Jogos e conteúdo interativo no material dos cursos.</t>
  </si>
  <si>
    <t>Criação de imagens 3D.</t>
  </si>
  <si>
    <t>http://www.samsung.com/</t>
  </si>
  <si>
    <t>Investimentos para 2013 e 2014 para a Coordenação de Produção Multimedia</t>
  </si>
  <si>
    <t>Investimento Total:</t>
  </si>
  <si>
    <t>Assinatura anual. Estimativa de 150 fotos por disciplina. Uso compartilhado com coordenação de video</t>
  </si>
  <si>
    <t>Assinatura Semestral. Preço anual informado. Estimativa de 30 elementos audiovisuais por disciplina. Uso compartilhado com coord. Video.</t>
  </si>
  <si>
    <t>Investimentos para 2013 e 2014 para a Coordenação</t>
  </si>
  <si>
    <t>Uniformização do treinamento de conteudistas e tutores.</t>
  </si>
  <si>
    <t>Qualidade do trabalho produzido pelos conteudistas. Desempenho dos tutores.</t>
  </si>
  <si>
    <t>https://service.acrobat.com/</t>
  </si>
  <si>
    <t>Licença anual para indivíduos. Necessário Cotação para empresas.</t>
  </si>
  <si>
    <t>Sem preço no website. Necessário solicitação de cotação.</t>
  </si>
  <si>
    <t>Ferramenta de Gerenciamento de Versões de Documentos na Nuvem.</t>
  </si>
  <si>
    <t>Gestão de versão de documentos. Assinatura Anual para número ilimitado de colaboradores.</t>
  </si>
  <si>
    <t>Controle de versão de arquivos para trabalho cooperativo entre equipes.</t>
  </si>
  <si>
    <t>Agilidade e controle da troca de documentos entre equipes.</t>
  </si>
  <si>
    <t>Redução de riscos de retrabalho em função do uso de material antigo. Monitoramento da produção.</t>
  </si>
  <si>
    <t>https://github.com/</t>
  </si>
  <si>
    <t>Zoho Projects - Controle de tarefas de equipes multidisciplinares.</t>
  </si>
  <si>
    <t>Assinatura Anual.</t>
  </si>
  <si>
    <t>Controle centralizado do andamento de cada projeto (disciplina).</t>
  </si>
  <si>
    <t>Monitoramento em tempo real das tarefas da equipe.</t>
  </si>
  <si>
    <t>Controle do andamento dos projetos, evitando atrasos e periodos de baixa atividade.</t>
  </si>
  <si>
    <t>https://projects.zoho.com</t>
  </si>
  <si>
    <t>Preço estimado.</t>
  </si>
  <si>
    <t>Treinamento remoto .</t>
  </si>
  <si>
    <t>Rastreamento de plágio.</t>
  </si>
  <si>
    <t>Computador para 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</si>
</sst>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\ #,##0.00"/>
    <numFmt numFmtId="165" formatCode="[$R$ -416]#,##0.00"/>
    <numFmt numFmtId="166" formatCode="_-[$R$-416]\ * #,##0.00_-;\-[$R$-416]\ * #,##0.00_-;_-[$R$-416]\ * &quot;-&quot;??_-;_-@_-"/>
    <numFmt numFmtId="167" formatCode="&quot;R$&quot;\ #,##0.00"/>
    <numFmt numFmtId="168" formatCode="_-[$$-409]* #,##0.00_ ;_-[$$-409]* \-#,##0.00\ ;_-[$$-409]* &quot;-&quot;??_ ;_-@_ 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b/>
      <sz val="12"/>
      <color rgb="FF000000"/>
      <name val="Franklin Gothic Medium Cond"/>
      <family val="2"/>
    </font>
    <font>
      <b/>
      <sz val="10"/>
      <color rgb="FF000000"/>
      <name val="Franklin Gothic Medium Cond"/>
      <family val="2"/>
    </font>
    <font>
      <sz val="10"/>
      <color rgb="FF000000"/>
      <name val="Franklin Gothic Medium Cond"/>
      <family val="2"/>
    </font>
    <font>
      <u/>
      <sz val="10"/>
      <color theme="10"/>
      <name val="Franklin Gothic Medium Cond"/>
      <family val="2"/>
    </font>
    <font>
      <b/>
      <sz val="10"/>
      <color theme="1"/>
      <name val="Franklin Gothic Medium Cond"/>
      <family val="2"/>
    </font>
    <font>
      <sz val="10"/>
      <color theme="1"/>
      <name val="Franklin Gothic Medium Cond"/>
      <family val="2"/>
    </font>
    <font>
      <sz val="10"/>
      <color rgb="FF000000"/>
      <name val="Franklin Gothic Medium Cond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4" fillId="0" borderId="0" xfId="0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165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167" fontId="5" fillId="0" borderId="0" xfId="0" applyNumberFormat="1" applyFont="1" applyAlignment="1">
      <alignment wrapText="1"/>
    </xf>
    <xf numFmtId="168" fontId="5" fillId="0" borderId="0" xfId="0" applyNumberFormat="1" applyFont="1" applyAlignment="1">
      <alignment vertical="top" wrapText="1"/>
    </xf>
    <xf numFmtId="0" fontId="6" fillId="0" borderId="0" xfId="1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9" fillId="0" borderId="0" xfId="0" applyNumberFormat="1" applyFont="1" applyAlignment="1">
      <alignment vertical="top" wrapText="1"/>
    </xf>
    <xf numFmtId="0" fontId="2" fillId="0" borderId="0" xfId="1" applyAlignment="1">
      <alignment vertical="top" wrapText="1"/>
    </xf>
  </cellXfs>
  <cellStyles count="2">
    <cellStyle name="Hiperlink" xfId="1" builtinId="8"/>
    <cellStyle name="Normal" xfId="0" builtinId="0"/>
  </cellStyles>
  <dxfs count="55"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8" formatCode="_-[$$-409]* #,##0.00_ ;_-[$$-409]* \-#,##0.00\ ;_-[$$-409]* &quot;-&quot;??_ ;_-@_ 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8" formatCode="_-[$$-409]* #,##0.00_ ;_-[$$-409]* \-#,##0.00\ ;_-[$$-409]* &quot;-&quot;??_ ;_-@_ 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4" formatCode="&quot;$&quot;\ 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4" formatCode="&quot;$&quot;\ 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5" formatCode="[$R$ -416]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5" formatCode="[$R$ -416]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4" formatCode="&quot;$&quot;\ 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numFmt numFmtId="164" formatCode="&quot;$&quot;\ #,##0.00"/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vertAlign val="baseline"/>
        <name val="Franklin Gothic Medium Cond"/>
        <scheme val="none"/>
      </font>
      <alignment vertical="top"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 Cond"/>
        <scheme val="none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2:I7" totalsRowShown="0" headerRowDxfId="54" dataDxfId="53">
  <autoFilter ref="A2:I7"/>
  <tableColumns count="9">
    <tableColumn id="1" name="Software" dataDxfId="52"/>
    <tableColumn id="2" name="Quant" dataDxfId="51"/>
    <tableColumn id="3" name="Custo Unitário" dataDxfId="50"/>
    <tableColumn id="4" name="Custo Total" dataDxfId="49"/>
    <tableColumn id="5" name="Observação" dataDxfId="48"/>
    <tableColumn id="6" name="Aplicação" dataDxfId="47"/>
    <tableColumn id="7" name="Benefícios" dataDxfId="46"/>
    <tableColumn id="8" name="Impacto" dataDxfId="45"/>
    <tableColumn id="9" name="Mais Informações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9:I16" totalsRowShown="0" headerRowDxfId="43" dataDxfId="42">
  <autoFilter ref="A9:I16"/>
  <tableColumns count="9">
    <tableColumn id="1" name="Hardware" dataDxfId="41"/>
    <tableColumn id="2" name="Quant" dataDxfId="40"/>
    <tableColumn id="3" name="Custo Unitário" dataDxfId="39"/>
    <tableColumn id="4" name="Custo Total" dataDxfId="38"/>
    <tableColumn id="5" name="Observação" dataDxfId="37"/>
    <tableColumn id="6" name="Aplicação" dataDxfId="36"/>
    <tableColumn id="7" name="Benefícios" dataDxfId="35"/>
    <tableColumn id="8" name="Impacto" dataDxfId="34"/>
    <tableColumn id="9" name="Mais Informações" dataDxfId="3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18:I24" totalsRowShown="0" headerRowDxfId="32" dataDxfId="31">
  <autoFilter ref="A18:I24"/>
  <tableColumns count="9">
    <tableColumn id="1" name="Serviços" dataDxfId="30"/>
    <tableColumn id="2" name="Quantidade" dataDxfId="29"/>
    <tableColumn id="3" name="Custo Unitário" dataDxfId="28"/>
    <tableColumn id="4" name="Custo Total" dataDxfId="27"/>
    <tableColumn id="5" name="Observação" dataDxfId="26"/>
    <tableColumn id="6" name="Aplicação" dataDxfId="25"/>
    <tableColumn id="7" name="Benefícios" dataDxfId="24"/>
    <tableColumn id="8" name="Impacto" dataDxfId="23"/>
    <tableColumn id="9" name="Mais Informações" dataDxfId="2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A27:I30" totalsRowShown="0" headerRowDxfId="21" dataDxfId="20">
  <autoFilter ref="A27:I30"/>
  <tableColumns count="9">
    <tableColumn id="1" name="Software" dataDxfId="19"/>
    <tableColumn id="2" name="Quantidade" dataDxfId="18"/>
    <tableColumn id="3" name="Custo Unitário" dataDxfId="17">
      <calculatedColumnFormula>45*12</calculatedColumnFormula>
    </tableColumn>
    <tableColumn id="4" name="Custo Total" dataDxfId="16">
      <calculatedColumnFormula>Tabela6[[#This Row],[Custo Unitário]]*Tabela6[[#This Row],[Quantidade]]</calculatedColumnFormula>
    </tableColumn>
    <tableColumn id="5" name="Observação" dataDxfId="15"/>
    <tableColumn id="6" name="Aplicação" dataDxfId="14"/>
    <tableColumn id="7" name="Benefícios" dataDxfId="13"/>
    <tableColumn id="8" name="Impacto" dataDxfId="12"/>
    <tableColumn id="9" name="Mais Informações" dataDxfId="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ela8" displayName="Tabela8" ref="A32:I35" totalsRowShown="0" headerRowDxfId="10" dataDxfId="9">
  <autoFilter ref="A32:I35"/>
  <tableColumns count="9">
    <tableColumn id="1" name="Hardware" dataDxfId="8"/>
    <tableColumn id="2" name="Quantidade" dataDxfId="7"/>
    <tableColumn id="3" name="Custo Unitário" dataDxfId="6"/>
    <tableColumn id="4" name="Custo Total" dataDxfId="5"/>
    <tableColumn id="5" name="Observação" dataDxfId="4"/>
    <tableColumn id="6" name="Aplicação" dataDxfId="3"/>
    <tableColumn id="7" name="Benefícios" dataDxfId="2"/>
    <tableColumn id="8" name="Impacto" dataDxfId="1"/>
    <tableColumn id="9" name="Mais Informaçõ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service.acrobat.com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://www.samsung.com/" TargetMode="External"/><Relationship Id="rId1" Type="http://schemas.openxmlformats.org/officeDocument/2006/relationships/hyperlink" Target="https://www.sublimetext.com/buy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10" Type="http://schemas.openxmlformats.org/officeDocument/2006/relationships/table" Target="../tables/table5.xml"/><Relationship Id="rId4" Type="http://schemas.openxmlformats.org/officeDocument/2006/relationships/hyperlink" Target="https://github.com/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tabSelected="1" topLeftCell="A13" workbookViewId="0">
      <selection activeCell="D25" sqref="D25"/>
    </sheetView>
  </sheetViews>
  <sheetFormatPr defaultColWidth="17.109375" defaultRowHeight="12.75" customHeight="1" x14ac:dyDescent="0.25"/>
  <cols>
    <col min="1" max="1" width="31.33203125" customWidth="1"/>
    <col min="2" max="2" width="7.77734375" customWidth="1"/>
    <col min="3" max="3" width="12.88671875" customWidth="1"/>
    <col min="4" max="4" width="11.77734375" customWidth="1"/>
    <col min="5" max="5" width="35.88671875" customWidth="1"/>
    <col min="6" max="6" width="31.88671875" customWidth="1"/>
    <col min="7" max="7" width="30.109375" customWidth="1"/>
    <col min="8" max="8" width="36.88671875" customWidth="1"/>
    <col min="9" max="9" width="42" customWidth="1"/>
  </cols>
  <sheetData>
    <row r="1" spans="1:10" ht="16.2" x14ac:dyDescent="0.35">
      <c r="A1" s="17" t="s">
        <v>84</v>
      </c>
      <c r="B1" s="17"/>
      <c r="C1" s="17"/>
      <c r="D1" s="17"/>
      <c r="E1" s="17"/>
      <c r="F1" s="17"/>
      <c r="G1" s="17"/>
      <c r="H1" s="17"/>
      <c r="I1" s="17"/>
      <c r="J1" s="1"/>
    </row>
    <row r="2" spans="1:10" ht="12.7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41.4" x14ac:dyDescent="0.25">
      <c r="A3" s="3" t="s">
        <v>9</v>
      </c>
      <c r="B3" s="3">
        <v>7</v>
      </c>
      <c r="C3" s="4">
        <f>109*12</f>
        <v>1308</v>
      </c>
      <c r="D3" s="4">
        <f>B3*C3</f>
        <v>9156</v>
      </c>
      <c r="E3" s="3" t="s">
        <v>10</v>
      </c>
      <c r="F3" s="3" t="s">
        <v>79</v>
      </c>
      <c r="G3" s="3" t="s">
        <v>11</v>
      </c>
      <c r="H3" s="3" t="s">
        <v>12</v>
      </c>
      <c r="I3" s="3" t="s">
        <v>13</v>
      </c>
    </row>
    <row r="4" spans="1:10" ht="16.2" customHeight="1" x14ac:dyDescent="0.25">
      <c r="A4" s="3" t="s">
        <v>14</v>
      </c>
      <c r="B4" s="3">
        <v>1</v>
      </c>
      <c r="C4" s="5">
        <v>70</v>
      </c>
      <c r="D4" s="5">
        <f>B4*C4</f>
        <v>70</v>
      </c>
      <c r="E4" s="3" t="s">
        <v>15</v>
      </c>
      <c r="F4" s="3" t="s">
        <v>16</v>
      </c>
      <c r="G4" s="3" t="s">
        <v>80</v>
      </c>
      <c r="H4" s="3" t="s">
        <v>18</v>
      </c>
      <c r="I4" s="6" t="s">
        <v>19</v>
      </c>
    </row>
    <row r="5" spans="1:10" ht="27.6" x14ac:dyDescent="0.25">
      <c r="A5" s="3" t="s">
        <v>20</v>
      </c>
      <c r="B5" s="3">
        <v>1</v>
      </c>
      <c r="C5" s="5">
        <v>399</v>
      </c>
      <c r="D5" s="5">
        <f>B5*C5</f>
        <v>399</v>
      </c>
      <c r="E5" s="3" t="s">
        <v>15</v>
      </c>
      <c r="F5" s="3" t="s">
        <v>21</v>
      </c>
      <c r="G5" s="3" t="s">
        <v>81</v>
      </c>
      <c r="H5" s="3" t="s">
        <v>22</v>
      </c>
      <c r="I5" s="3" t="s">
        <v>23</v>
      </c>
    </row>
    <row r="6" spans="1:10" ht="27.6" x14ac:dyDescent="0.25">
      <c r="A6" s="3" t="s">
        <v>24</v>
      </c>
      <c r="B6" s="3">
        <v>1</v>
      </c>
      <c r="C6" s="5">
        <v>4000</v>
      </c>
      <c r="D6" s="5">
        <f>B6*C6</f>
        <v>4000</v>
      </c>
      <c r="E6" s="3" t="s">
        <v>25</v>
      </c>
      <c r="F6" s="3" t="s">
        <v>26</v>
      </c>
      <c r="G6" s="3" t="s">
        <v>82</v>
      </c>
      <c r="H6" s="3" t="s">
        <v>27</v>
      </c>
      <c r="I6" s="3" t="s">
        <v>28</v>
      </c>
    </row>
    <row r="7" spans="1:10" ht="12.75" customHeight="1" x14ac:dyDescent="0.25">
      <c r="A7" s="7" t="s">
        <v>29</v>
      </c>
      <c r="B7" s="3"/>
      <c r="C7" s="3"/>
      <c r="D7" s="4">
        <f>(SUM(D4:D6)*2.3)+D3</f>
        <v>19434.699999999997</v>
      </c>
      <c r="E7" s="3"/>
      <c r="F7" s="3"/>
      <c r="G7" s="3"/>
      <c r="H7" s="3"/>
      <c r="I7" s="3"/>
    </row>
    <row r="8" spans="1:10" ht="12.75" customHeight="1" x14ac:dyDescent="0.25">
      <c r="A8" s="3"/>
      <c r="B8" s="3"/>
      <c r="C8" s="3"/>
      <c r="D8" s="3"/>
      <c r="E8" s="3"/>
      <c r="F8" s="3"/>
      <c r="G8" s="3"/>
      <c r="H8" s="3"/>
      <c r="I8" s="3"/>
    </row>
    <row r="9" spans="1:10" ht="12.75" customHeight="1" x14ac:dyDescent="0.25">
      <c r="A9" s="2" t="s">
        <v>30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</row>
    <row r="10" spans="1:10" ht="27.6" x14ac:dyDescent="0.25">
      <c r="A10" s="3" t="s">
        <v>31</v>
      </c>
      <c r="B10" s="3">
        <v>1</v>
      </c>
      <c r="C10" s="4">
        <v>2500</v>
      </c>
      <c r="D10" s="4">
        <f>C10</f>
        <v>2500</v>
      </c>
      <c r="E10" s="3" t="s">
        <v>32</v>
      </c>
      <c r="F10" s="3" t="s">
        <v>33</v>
      </c>
      <c r="G10" s="3" t="s">
        <v>17</v>
      </c>
      <c r="H10" s="3" t="s">
        <v>18</v>
      </c>
      <c r="I10" s="3" t="s">
        <v>34</v>
      </c>
    </row>
    <row r="11" spans="1:10" ht="27.6" x14ac:dyDescent="0.25">
      <c r="A11" s="3" t="s">
        <v>35</v>
      </c>
      <c r="B11" s="3">
        <v>1</v>
      </c>
      <c r="C11" s="4">
        <v>4000</v>
      </c>
      <c r="D11" s="4">
        <f>C11</f>
        <v>4000</v>
      </c>
      <c r="E11" s="3" t="s">
        <v>32</v>
      </c>
      <c r="F11" s="3" t="s">
        <v>36</v>
      </c>
      <c r="G11" s="3" t="s">
        <v>37</v>
      </c>
      <c r="H11" s="3" t="s">
        <v>38</v>
      </c>
      <c r="I11" s="3" t="s">
        <v>34</v>
      </c>
    </row>
    <row r="12" spans="1:10" ht="27.6" x14ac:dyDescent="0.25">
      <c r="A12" s="3" t="s">
        <v>39</v>
      </c>
      <c r="B12" s="3">
        <v>2</v>
      </c>
      <c r="C12" s="4">
        <v>250</v>
      </c>
      <c r="D12" s="4">
        <f>C12*B12</f>
        <v>500</v>
      </c>
      <c r="E12" s="3" t="s">
        <v>32</v>
      </c>
      <c r="F12" s="3" t="s">
        <v>40</v>
      </c>
      <c r="G12" s="3" t="s">
        <v>41</v>
      </c>
      <c r="H12" s="3" t="s">
        <v>42</v>
      </c>
      <c r="I12" s="3" t="s">
        <v>43</v>
      </c>
    </row>
    <row r="13" spans="1:10" ht="27.6" x14ac:dyDescent="0.25">
      <c r="A13" s="3" t="s">
        <v>44</v>
      </c>
      <c r="B13" s="3">
        <v>1</v>
      </c>
      <c r="C13" s="4">
        <v>1500</v>
      </c>
      <c r="D13" s="4">
        <v>1500</v>
      </c>
      <c r="E13" s="3" t="s">
        <v>32</v>
      </c>
      <c r="F13" s="3" t="s">
        <v>45</v>
      </c>
      <c r="G13" s="3" t="s">
        <v>46</v>
      </c>
      <c r="H13" s="3" t="s">
        <v>47</v>
      </c>
      <c r="I13" s="6" t="s">
        <v>83</v>
      </c>
    </row>
    <row r="14" spans="1:10" ht="27.6" x14ac:dyDescent="0.25">
      <c r="A14" s="3" t="s">
        <v>48</v>
      </c>
      <c r="B14" s="3">
        <v>1</v>
      </c>
      <c r="C14" s="4">
        <v>1749</v>
      </c>
      <c r="D14" s="4">
        <v>1749</v>
      </c>
      <c r="E14" s="3" t="s">
        <v>49</v>
      </c>
      <c r="F14" s="3" t="s">
        <v>50</v>
      </c>
      <c r="G14" s="3" t="s">
        <v>51</v>
      </c>
      <c r="H14" s="3" t="s">
        <v>52</v>
      </c>
      <c r="I14" s="3" t="s">
        <v>53</v>
      </c>
    </row>
    <row r="15" spans="1:10" ht="13.8" x14ac:dyDescent="0.25">
      <c r="A15" s="3" t="s">
        <v>54</v>
      </c>
      <c r="B15" s="3">
        <v>3</v>
      </c>
      <c r="C15" s="4">
        <v>500</v>
      </c>
      <c r="D15" s="4">
        <f>C15*B15</f>
        <v>1500</v>
      </c>
      <c r="E15" s="3" t="s">
        <v>32</v>
      </c>
      <c r="F15" s="3"/>
      <c r="G15" s="3"/>
      <c r="H15" s="3"/>
      <c r="I15" s="3"/>
    </row>
    <row r="16" spans="1:10" ht="12.75" customHeight="1" x14ac:dyDescent="0.25">
      <c r="A16" s="7" t="s">
        <v>55</v>
      </c>
      <c r="B16" s="3"/>
      <c r="C16" s="3"/>
      <c r="D16" s="4">
        <f>SUM(D10:D15)</f>
        <v>11749</v>
      </c>
      <c r="E16" s="3"/>
      <c r="F16" s="3"/>
      <c r="G16" s="3"/>
      <c r="H16" s="3"/>
      <c r="I16" s="3"/>
    </row>
    <row r="17" spans="1:10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10" ht="12.75" customHeight="1" x14ac:dyDescent="0.25">
      <c r="A18" s="7" t="s">
        <v>56</v>
      </c>
      <c r="B18" s="2" t="s">
        <v>57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7" t="s">
        <v>8</v>
      </c>
    </row>
    <row r="19" spans="1:10" ht="41.4" x14ac:dyDescent="0.25">
      <c r="A19" s="3" t="s">
        <v>58</v>
      </c>
      <c r="B19" s="3">
        <v>1</v>
      </c>
      <c r="C19" s="5">
        <v>2559</v>
      </c>
      <c r="D19" s="5">
        <f>C19*B19</f>
        <v>2559</v>
      </c>
      <c r="E19" s="3" t="s">
        <v>86</v>
      </c>
      <c r="F19" s="3" t="s">
        <v>59</v>
      </c>
      <c r="G19" s="3" t="s">
        <v>60</v>
      </c>
      <c r="H19" s="3" t="s">
        <v>61</v>
      </c>
      <c r="I19" s="3" t="s">
        <v>62</v>
      </c>
    </row>
    <row r="20" spans="1:10" ht="41.4" customHeight="1" x14ac:dyDescent="0.25">
      <c r="A20" s="3" t="s">
        <v>63</v>
      </c>
      <c r="B20" s="3">
        <v>1</v>
      </c>
      <c r="C20" s="5">
        <f>474*2</f>
        <v>948</v>
      </c>
      <c r="D20" s="5">
        <f>474*2</f>
        <v>948</v>
      </c>
      <c r="E20" s="3" t="s">
        <v>87</v>
      </c>
      <c r="F20" s="3" t="s">
        <v>64</v>
      </c>
      <c r="G20" s="3" t="s">
        <v>65</v>
      </c>
      <c r="H20" s="3" t="s">
        <v>61</v>
      </c>
      <c r="I20" s="3" t="s">
        <v>66</v>
      </c>
    </row>
    <row r="21" spans="1:10" ht="28.2" customHeight="1" x14ac:dyDescent="0.25">
      <c r="A21" s="3" t="s">
        <v>67</v>
      </c>
      <c r="B21" s="3">
        <v>1</v>
      </c>
      <c r="C21" s="5">
        <v>699</v>
      </c>
      <c r="D21" s="5">
        <v>699</v>
      </c>
      <c r="E21" s="3" t="s">
        <v>68</v>
      </c>
      <c r="F21" s="3" t="s">
        <v>69</v>
      </c>
      <c r="G21" s="3" t="s">
        <v>70</v>
      </c>
      <c r="H21" s="3" t="s">
        <v>71</v>
      </c>
      <c r="I21" s="3" t="s">
        <v>72</v>
      </c>
    </row>
    <row r="22" spans="1:10" ht="28.2" customHeight="1" x14ac:dyDescent="0.25">
      <c r="A22" s="19" t="s">
        <v>94</v>
      </c>
      <c r="B22" s="19">
        <v>1</v>
      </c>
      <c r="C22" s="20">
        <f>100*12</f>
        <v>1200</v>
      </c>
      <c r="D22" s="5">
        <f>Tabela5[[#This Row],[Custo Unitário]]*Tabela5[[#This Row],[Quantidade]]</f>
        <v>1200</v>
      </c>
      <c r="E22" s="19" t="s">
        <v>95</v>
      </c>
      <c r="F22" s="19" t="s">
        <v>96</v>
      </c>
      <c r="G22" s="19" t="s">
        <v>97</v>
      </c>
      <c r="H22" s="19" t="s">
        <v>98</v>
      </c>
      <c r="I22" s="21" t="s">
        <v>99</v>
      </c>
    </row>
    <row r="23" spans="1:10" ht="27.6" x14ac:dyDescent="0.25">
      <c r="A23" s="19" t="s">
        <v>100</v>
      </c>
      <c r="B23" s="19">
        <v>1</v>
      </c>
      <c r="C23" s="20">
        <v>599</v>
      </c>
      <c r="D23" s="5">
        <f>Tabela5[[#This Row],[Custo Unitário]]*Tabela5[[#This Row],[Quantidade]]</f>
        <v>599</v>
      </c>
      <c r="E23" s="19" t="s">
        <v>101</v>
      </c>
      <c r="F23" s="19" t="s">
        <v>102</v>
      </c>
      <c r="G23" s="19" t="s">
        <v>103</v>
      </c>
      <c r="H23" s="19" t="s">
        <v>104</v>
      </c>
      <c r="I23" s="19" t="s">
        <v>105</v>
      </c>
    </row>
    <row r="24" spans="1:10" ht="12.75" customHeight="1" x14ac:dyDescent="0.25">
      <c r="A24" s="7" t="s">
        <v>29</v>
      </c>
      <c r="B24" s="3"/>
      <c r="C24" s="3"/>
      <c r="D24" s="8">
        <f>SUM(D19:D23)*2.3</f>
        <v>13811.499999999998</v>
      </c>
      <c r="E24" s="3"/>
      <c r="F24" s="3"/>
      <c r="G24" s="3"/>
      <c r="H24" s="3"/>
      <c r="I24" s="3"/>
    </row>
    <row r="25" spans="1:10" ht="12.75" customHeight="1" x14ac:dyDescent="0.25">
      <c r="A25" s="7"/>
      <c r="B25" s="3"/>
      <c r="C25" s="3"/>
      <c r="D25" s="3"/>
      <c r="E25" s="3"/>
      <c r="F25" s="3"/>
      <c r="G25" s="3"/>
      <c r="H25" s="3"/>
      <c r="I25" s="3"/>
    </row>
    <row r="26" spans="1:10" ht="16.2" x14ac:dyDescent="0.25">
      <c r="A26" s="18" t="s">
        <v>88</v>
      </c>
      <c r="B26" s="18"/>
      <c r="C26" s="18"/>
      <c r="D26" s="18"/>
      <c r="E26" s="18"/>
      <c r="F26" s="18"/>
      <c r="G26" s="18"/>
      <c r="H26" s="18"/>
      <c r="I26" s="18"/>
      <c r="J26" s="1"/>
    </row>
    <row r="27" spans="1:10" ht="12.75" customHeight="1" x14ac:dyDescent="0.25">
      <c r="A27" s="2" t="s">
        <v>0</v>
      </c>
      <c r="B27" s="2" t="s">
        <v>57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7" t="s">
        <v>8</v>
      </c>
    </row>
    <row r="28" spans="1:10" ht="27.6" x14ac:dyDescent="0.25">
      <c r="A28" s="3" t="s">
        <v>73</v>
      </c>
      <c r="B28" s="3"/>
      <c r="C28" s="15"/>
      <c r="D28" s="15"/>
      <c r="E28" s="3" t="s">
        <v>93</v>
      </c>
      <c r="F28" s="3" t="s">
        <v>108</v>
      </c>
      <c r="G28" s="3" t="s">
        <v>74</v>
      </c>
      <c r="H28" s="3" t="s">
        <v>75</v>
      </c>
      <c r="I28" s="3" t="s">
        <v>76</v>
      </c>
    </row>
    <row r="29" spans="1:10" ht="27.6" x14ac:dyDescent="0.3">
      <c r="A29" s="3" t="s">
        <v>77</v>
      </c>
      <c r="B29" s="3">
        <v>1</v>
      </c>
      <c r="C29" s="15">
        <f t="shared" ref="C29" si="0">45*12</f>
        <v>540</v>
      </c>
      <c r="D29" s="15">
        <f>Tabela6[[#This Row],[Custo Unitário]]*Tabela6[[#This Row],[Quantidade]]</f>
        <v>540</v>
      </c>
      <c r="E29" s="3" t="s">
        <v>92</v>
      </c>
      <c r="F29" s="3" t="s">
        <v>107</v>
      </c>
      <c r="G29" s="3" t="s">
        <v>89</v>
      </c>
      <c r="H29" s="3" t="s">
        <v>90</v>
      </c>
      <c r="I29" s="16" t="s">
        <v>91</v>
      </c>
    </row>
    <row r="30" spans="1:10" ht="13.8" x14ac:dyDescent="0.25">
      <c r="A30" s="7" t="s">
        <v>29</v>
      </c>
      <c r="B30" s="3"/>
      <c r="C30" s="15"/>
      <c r="D30" s="15">
        <f>SUBTOTAL(109,D28:D29)</f>
        <v>540</v>
      </c>
      <c r="E30" s="3"/>
      <c r="F30" s="3"/>
      <c r="G30" s="3"/>
      <c r="H30" s="3"/>
      <c r="I30" s="3"/>
    </row>
    <row r="31" spans="1:10" ht="13.8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10" ht="12.75" customHeight="1" x14ac:dyDescent="0.25">
      <c r="A32" s="7" t="s">
        <v>30</v>
      </c>
      <c r="B32" s="2" t="s">
        <v>57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7" t="s">
        <v>8</v>
      </c>
    </row>
    <row r="33" spans="1:9" ht="27.6" x14ac:dyDescent="0.25">
      <c r="A33" s="3" t="s">
        <v>31</v>
      </c>
      <c r="B33" s="3">
        <v>1</v>
      </c>
      <c r="C33" s="4">
        <v>2500</v>
      </c>
      <c r="D33" s="4">
        <f>C33</f>
        <v>2500</v>
      </c>
      <c r="E33" s="3" t="s">
        <v>106</v>
      </c>
      <c r="F33" s="3" t="s">
        <v>109</v>
      </c>
      <c r="G33" s="3"/>
      <c r="H33" s="3"/>
      <c r="I33" s="3" t="s">
        <v>34</v>
      </c>
    </row>
    <row r="34" spans="1:9" ht="13.8" x14ac:dyDescent="0.25">
      <c r="A34" s="3" t="s">
        <v>54</v>
      </c>
      <c r="B34" s="3">
        <v>2</v>
      </c>
      <c r="C34" s="10">
        <v>500</v>
      </c>
      <c r="D34" s="10">
        <f>C34*B34</f>
        <v>1000</v>
      </c>
      <c r="E34" s="11" t="s">
        <v>106</v>
      </c>
      <c r="F34" s="3"/>
      <c r="G34" s="3"/>
      <c r="H34" s="3"/>
      <c r="I34" s="3"/>
    </row>
    <row r="35" spans="1:9" ht="13.8" x14ac:dyDescent="0.25">
      <c r="A35" s="9" t="s">
        <v>55</v>
      </c>
      <c r="B35" s="3"/>
      <c r="C35" s="3"/>
      <c r="D35" s="4">
        <f>SUM(D33:D34)</f>
        <v>3500</v>
      </c>
      <c r="E35" s="3"/>
      <c r="F35" s="3"/>
      <c r="G35" s="3"/>
      <c r="H35" s="3"/>
      <c r="I35" s="3"/>
    </row>
    <row r="36" spans="1:9" ht="12.7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2.75" customHeight="1" x14ac:dyDescent="0.3">
      <c r="A37" s="13" t="s">
        <v>85</v>
      </c>
      <c r="B37" s="12"/>
      <c r="C37" s="12"/>
      <c r="D37" s="14">
        <f>D7+D16+D24+D30+D35</f>
        <v>49035.199999999997</v>
      </c>
      <c r="E37" s="12"/>
      <c r="F37" s="12"/>
      <c r="G37" s="12"/>
      <c r="H37" s="12"/>
      <c r="I37" s="12"/>
    </row>
    <row r="40" spans="1:9" ht="12.75" customHeight="1" x14ac:dyDescent="0.25">
      <c r="H40" t="s">
        <v>78</v>
      </c>
    </row>
  </sheetData>
  <mergeCells count="2">
    <mergeCell ref="A1:I1"/>
    <mergeCell ref="A26:I26"/>
  </mergeCells>
  <hyperlinks>
    <hyperlink ref="I4" r:id="rId1"/>
    <hyperlink ref="I13" r:id="rId2"/>
    <hyperlink ref="I29" r:id="rId3"/>
    <hyperlink ref="I22" r:id="rId4"/>
  </hyperlinks>
  <pageMargins left="0.25" right="0.25" top="0.75" bottom="0.75" header="0.3" footer="0.3"/>
  <pageSetup paperSize="9" scale="61" fitToHeight="0" orientation="landscape" r:id="rId5"/>
  <tableParts count="5"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Andrade</dc:creator>
  <cp:lastModifiedBy>Paulo Andrade</cp:lastModifiedBy>
  <cp:lastPrinted>2013-09-21T17:25:23Z</cp:lastPrinted>
  <dcterms:created xsi:type="dcterms:W3CDTF">2013-09-21T17:16:27Z</dcterms:created>
  <dcterms:modified xsi:type="dcterms:W3CDTF">2013-09-21T19:10:27Z</dcterms:modified>
</cp:coreProperties>
</file>