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hainho\Documents\GitHub\DTOcean---WP5\databases\"/>
    </mc:Choice>
  </mc:AlternateContent>
  <bookViews>
    <workbookView xWindow="0" yWindow="0" windowWidth="20460" windowHeight="7080" tabRatio="500" firstSheet="1" activeTab="1"/>
  </bookViews>
  <sheets>
    <sheet name="Ports DB" sheetId="2" r:id="rId1"/>
    <sheet name="python" sheetId="3" r:id="rId2"/>
  </sheets>
  <calcPr calcId="152511"/>
</workbook>
</file>

<file path=xl/calcChain.xml><?xml version="1.0" encoding="utf-8"?>
<calcChain xmlns="http://schemas.openxmlformats.org/spreadsheetml/2006/main">
  <c r="BV7" i="3" l="1"/>
  <c r="BU7" i="3"/>
  <c r="BT7" i="3"/>
  <c r="BS7" i="3"/>
  <c r="BR7" i="3"/>
  <c r="BQ7" i="3"/>
</calcChain>
</file>

<file path=xl/comments1.xml><?xml version="1.0" encoding="utf-8"?>
<comments xmlns="http://schemas.openxmlformats.org/spreadsheetml/2006/main">
  <authors>
    <author>WEC-Guest</author>
  </authors>
  <commentList>
    <comment ref="I6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REBO (Renewable Energy Base Oostende) is sread over 4 sites:
- Halve maan: site prepared for offshore wind works
- Zeewezendock: site prepared for offshore wind works
- Visserijdock: for O&amp;M
- Vlotdock: non-tidal zone</t>
        </r>
      </text>
    </comment>
    <comment ref="V6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3 private shipyard companies</t>
        </r>
      </text>
    </comment>
    <comment ref="AC6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Private internal roadlink to E40</t>
        </r>
      </text>
    </comment>
    <comment ref="AD6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from DAB Loodswezen</t>
        </r>
      </text>
    </comment>
    <comment ref="AF6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On site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Berths for solid bulk, general goods and containers:
Sann Juan Docks, Raíces dockes, Raíces extension</t>
        </r>
      </text>
    </comment>
    <comment ref="U7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37,5 ha on port but 16 710 m2 roofed storqge on Raíces dock</t>
        </r>
      </text>
    </comment>
    <comment ref="AD7" authorId="0" shapeId="0">
      <text>
        <r>
          <rPr>
            <b/>
            <sz val="9"/>
            <color indexed="81"/>
            <rFont val="Tahoma"/>
            <charset val="1"/>
          </rPr>
          <t>WEC-Guest:
La Maruca station 10 km</t>
        </r>
      </text>
    </comment>
    <comment ref="AO7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/!| once a year</t>
        </r>
      </text>
    </comment>
    <comment ref="AP7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/!| once a year</t>
        </r>
      </text>
    </comment>
    <comment ref="R8" authorId="0" shapeId="0">
      <text>
        <r>
          <rPr>
            <b/>
            <sz val="9"/>
            <color indexed="81"/>
            <rFont val="Tahoma"/>
            <charset val="1"/>
          </rPr>
          <t>WEC-Guest:</t>
        </r>
        <r>
          <rPr>
            <sz val="9"/>
            <color indexed="81"/>
            <rFont val="Tahoma"/>
            <charset val="1"/>
          </rPr>
          <t xml:space="preserve">
During construction of offshore winf farm, crane up to 1300 t lift capacity have been used BUT was provided by specialist heavy lift contractors</t>
        </r>
      </text>
    </comment>
  </commentList>
</comments>
</file>

<file path=xl/sharedStrings.xml><?xml version="1.0" encoding="utf-8"?>
<sst xmlns="http://schemas.openxmlformats.org/spreadsheetml/2006/main" count="291" uniqueCount="234">
  <si>
    <t>Security certification</t>
  </si>
  <si>
    <t>Quality certification</t>
  </si>
  <si>
    <t>VTMS</t>
  </si>
  <si>
    <t>Number of berth available for MRE sector</t>
  </si>
  <si>
    <t>Max. quay length</t>
  </si>
  <si>
    <t>Max. quay load bearing</t>
  </si>
  <si>
    <t>Max. entrance width</t>
  </si>
  <si>
    <t>Water access restrictions</t>
  </si>
  <si>
    <t>Vertical overhead limitation</t>
  </si>
  <si>
    <t>Turning area</t>
  </si>
  <si>
    <t>Number of crane</t>
  </si>
  <si>
    <t>Max. Crane lift capacity</t>
  </si>
  <si>
    <t>Shipyard facility</t>
  </si>
  <si>
    <t>Number of drydock quay</t>
  </si>
  <si>
    <t>Marine railway</t>
  </si>
  <si>
    <t>Distance to helipad</t>
  </si>
  <si>
    <t>Sheltered water area</t>
  </si>
  <si>
    <t>Submersible Pontoon</t>
  </si>
  <si>
    <t>Steel manufacturing capabilities</t>
  </si>
  <si>
    <t>Composite manufacturing capabilities</t>
  </si>
  <si>
    <t>Cabling manufacturing capabilities</t>
  </si>
  <si>
    <t>Ports</t>
  </si>
  <si>
    <t>Min quay draught</t>
  </si>
  <si>
    <t>Ports specification</t>
  </si>
  <si>
    <t>Parameter</t>
  </si>
  <si>
    <t>Description</t>
  </si>
  <si>
    <t>adjacent to the quay</t>
  </si>
  <si>
    <t>non-adjacent to the quay</t>
  </si>
  <si>
    <t>Max Drydock length</t>
  </si>
  <si>
    <t>Max Drydock quay draught</t>
  </si>
  <si>
    <t>Technocal abilities &amp; equipment</t>
  </si>
  <si>
    <t>Concrete manufacturing capabilities</t>
  </si>
  <si>
    <t>Port manufacturing capabilities</t>
  </si>
  <si>
    <t>Tug assistance</t>
  </si>
  <si>
    <t xml:space="preserve">Maximum uninterrupted quay lenght available for mooring vessels </t>
  </si>
  <si>
    <t>Maximum weight in tons that a quay could carry per unit of area</t>
  </si>
  <si>
    <t>Minimum depth taken from the level of the quay waterline to the lowest point of the ground</t>
  </si>
  <si>
    <t>Water access limitation in the port in terms of schedule</t>
  </si>
  <si>
    <t>Port limitation in terms of height (bridge, electric cable)</t>
  </si>
  <si>
    <t>Tugs assisting ocean-going vessels and floating cranes</t>
  </si>
  <si>
    <t>Number of crane considering mobile crane (rail mounted, rubber tired), fixed crane, tandem crane and floating crane</t>
  </si>
  <si>
    <t>Greatest weight that the crane can lift</t>
  </si>
  <si>
    <t>Area next to the quay to enable devices to be assembled &amp; marshalled and  to accomodate heavy lift cranes</t>
  </si>
  <si>
    <t>Area in the port for laydown and storage</t>
  </si>
  <si>
    <t>Facility adjacent to deep water where ships are constructed or repaired and where wave energy devices may be towed for servicing</t>
  </si>
  <si>
    <t>Number of dock where MRE devices can be assembled in a dry environment before land to water transition</t>
  </si>
  <si>
    <t>Max Drydock load bearing</t>
  </si>
  <si>
    <t>Max Drydock width</t>
  </si>
  <si>
    <t>Type of dry dock consisting of a cradle of wood or steel with rollers on which the device may be hauled out of the water along a fixed inclined track</t>
  </si>
  <si>
    <t xml:space="preserve">The same ? </t>
  </si>
  <si>
    <t>Distance from the port to the main road in order to transport the device from the manufacturing site to the port</t>
  </si>
  <si>
    <t xml:space="preserve">Distance to helipad to allow quick accommodation for O&amp;M workforce
</t>
  </si>
  <si>
    <t xml:space="preserve">Sheltered area where the land to water devices transition can be done </t>
  </si>
  <si>
    <t>Kind of port quality certification (Example: ISO 9001)</t>
  </si>
  <si>
    <t>Kind of port security certification (Example: ISPS)</t>
  </si>
  <si>
    <t>Vessel Traffic Managment Service</t>
  </si>
  <si>
    <t>Steel capabilities on port to manufacture the MRE devices</t>
  </si>
  <si>
    <t>Concrete capabilities on port to manufacture the MRE devices</t>
  </si>
  <si>
    <t>Composite capabilities on port to manufacture the MRE devices</t>
  </si>
  <si>
    <t>Cabling capabilities on port to provide the electric part of the MRE devices</t>
  </si>
  <si>
    <t>Distance from the port to the airport</t>
  </si>
  <si>
    <t>Maximum lenght of the drydock quay</t>
  </si>
  <si>
    <t>Maximum width of the drydok quay</t>
  </si>
  <si>
    <t>Maximum load bearing of the drydock quay</t>
  </si>
  <si>
    <t>Maximum draught of the drydock quay</t>
  </si>
  <si>
    <r>
      <rPr>
        <b/>
        <sz val="11"/>
        <color theme="1"/>
        <rFont val="Calibri"/>
        <family val="2"/>
        <scheme val="minor"/>
      </rPr>
      <t>Scope:</t>
    </r>
    <r>
      <rPr>
        <sz val="12"/>
        <color theme="1"/>
        <rFont val="Calibri"/>
        <family val="2"/>
        <scheme val="minor"/>
      </rPr>
      <t xml:space="preserve"> The following table includes a list of ports parameters typically involved in MRE Installation and O&amp;M operations. Each parameter is associated with a generic description relating to its implication on MRE Installation and O&amp;M operations. The database has been separated into three main categories: The port specification, the port technical abilities &amp; equipment and the port manufacturing capabilities.</t>
    </r>
  </si>
  <si>
    <t>Number of terminal area that can be used for MRE development and deployment</t>
  </si>
  <si>
    <t xml:space="preserve">Maximum width for vessel to enter in the port </t>
  </si>
  <si>
    <t>Port de Brest</t>
  </si>
  <si>
    <t>France</t>
  </si>
  <si>
    <t>Atlantic Ocean</t>
  </si>
  <si>
    <t>Région Bretagne</t>
  </si>
  <si>
    <t>No restriction</t>
  </si>
  <si>
    <t>yes</t>
  </si>
  <si>
    <t>no</t>
  </si>
  <si>
    <t xml:space="preserve">24/24 7/7 </t>
  </si>
  <si>
    <t xml:space="preserve">no </t>
  </si>
  <si>
    <t xml:space="preserve">ISPS certified </t>
  </si>
  <si>
    <t>ISO 9001 standard</t>
  </si>
  <si>
    <t>Bremerhaven</t>
  </si>
  <si>
    <t>Germany</t>
  </si>
  <si>
    <t>North Sea</t>
  </si>
  <si>
    <t xml:space="preserve">EUROGATE </t>
  </si>
  <si>
    <t>No restriction [11]</t>
  </si>
  <si>
    <t>2 to 3</t>
  </si>
  <si>
    <t xml:space="preserve">yes </t>
  </si>
  <si>
    <t>163 (in tandem use)</t>
  </si>
  <si>
    <r>
      <t xml:space="preserve">Costal Breakwater </t>
    </r>
    <r>
      <rPr>
        <vertAlign val="superscript"/>
        <sz val="11"/>
        <color theme="1"/>
        <rFont val="Calibri"/>
        <family val="2"/>
        <scheme val="minor"/>
      </rPr>
      <t>[10]</t>
    </r>
  </si>
  <si>
    <t xml:space="preserve">River Tide Gate </t>
  </si>
  <si>
    <t>0 (private internal roadlink)</t>
  </si>
  <si>
    <t>0 (3 rail terminals in the port)</t>
  </si>
  <si>
    <t>ISPS certified [15]</t>
  </si>
  <si>
    <t>Esbjerg</t>
  </si>
  <si>
    <t xml:space="preserve">Costal Natural </t>
  </si>
  <si>
    <t>UK</t>
  </si>
  <si>
    <t xml:space="preserve">Tonnage charges </t>
  </si>
  <si>
    <t xml:space="preserve">Dockage charges </t>
  </si>
  <si>
    <t xml:space="preserve">Shifting charges </t>
  </si>
  <si>
    <t xml:space="preserve">Crane use charges </t>
  </si>
  <si>
    <t xml:space="preserve">Quayside occupation charges </t>
  </si>
  <si>
    <t xml:space="preserve">Warehouse charges </t>
  </si>
  <si>
    <t xml:space="preserve">Rail Track charges </t>
  </si>
  <si>
    <t xml:space="preserve">Tug Assisting charges </t>
  </si>
  <si>
    <t xml:space="preserve">Barge usage charges </t>
  </si>
  <si>
    <t>Economic Assessment</t>
  </si>
  <si>
    <r>
      <t xml:space="preserve">Pilot charges for berthing, unberthing and shifting vessels. </t>
    </r>
    <r>
      <rPr>
        <b/>
        <sz val="11"/>
        <color theme="1"/>
        <rFont val="Calibri"/>
        <family val="2"/>
        <scheme val="minor"/>
      </rPr>
      <t xml:space="preserve">Price in </t>
    </r>
    <r>
      <rPr>
        <b/>
        <sz val="11"/>
        <color theme="1"/>
        <rFont val="Calibri"/>
        <family val="2"/>
      </rPr>
      <t>€ but depend on the gross tonnage range</t>
    </r>
    <r>
      <rPr>
        <sz val="11"/>
        <color theme="1"/>
        <rFont val="Calibri"/>
        <family val="2"/>
      </rPr>
      <t xml:space="preserve"> of the vessel</t>
    </r>
  </si>
  <si>
    <t>Quayside land occupation charges in €/(m².day) for a maximum distance of 50m from the quayside</t>
  </si>
  <si>
    <t>Storage areas rental in €/(m².day)</t>
  </si>
  <si>
    <r>
      <t>Rail wagons carrying goods to or from the Port are charged (</t>
    </r>
    <r>
      <rPr>
        <sz val="11"/>
        <color theme="1"/>
        <rFont val="Calibri"/>
        <family val="2"/>
      </rPr>
      <t>€/wagon)</t>
    </r>
  </si>
  <si>
    <t>Flat-rate annual charge for tug assisstance</t>
  </si>
  <si>
    <t>Flat-rate annual charge for barges towed by Seagoing Vessels</t>
  </si>
  <si>
    <t xml:space="preserve">Mooring/Unmooring charges </t>
  </si>
  <si>
    <r>
      <t xml:space="preserve">Seagoing vessels and vessels operated in the offshore industry shall pay berth charges in </t>
    </r>
    <r>
      <rPr>
        <sz val="12"/>
        <color theme="1"/>
        <rFont val="Calibri"/>
        <family val="2"/>
      </rPr>
      <t>€/(gt.day) with the rate varying with the day range of dockage</t>
    </r>
  </si>
  <si>
    <r>
      <t xml:space="preserve">Offshore industry vessels shall pay tonnage charges for each port call. Price in €/(gt.call) with a rate varying with the type of vessel:
- </t>
    </r>
    <r>
      <rPr>
        <b/>
        <sz val="11"/>
        <color theme="1"/>
        <rFont val="Calibri"/>
        <family val="2"/>
        <scheme val="minor"/>
      </rPr>
      <t>Installation Vessels</t>
    </r>
    <r>
      <rPr>
        <sz val="11"/>
        <color theme="1"/>
        <rFont val="Calibri"/>
        <family val="2"/>
        <scheme val="minor"/>
      </rPr>
      <t xml:space="preserve">: Special-purpose vessels or platforms used for the erection of offshore wind energy plant
- </t>
    </r>
    <r>
      <rPr>
        <b/>
        <sz val="11"/>
        <color theme="1"/>
        <rFont val="Calibri"/>
        <family val="2"/>
        <scheme val="minor"/>
      </rPr>
      <t>Special Vessels</t>
    </r>
    <r>
      <rPr>
        <sz val="11"/>
        <color theme="1"/>
        <rFont val="Calibri"/>
        <family val="2"/>
        <scheme val="minor"/>
      </rPr>
      <t xml:space="preserve">: Pontoons providing delivery services for the offshore industry, barges, floating cranes, barge trains and installation vessels without jack-up equipment
- </t>
    </r>
    <r>
      <rPr>
        <b/>
        <sz val="11"/>
        <color theme="1"/>
        <rFont val="Calibri"/>
        <family val="2"/>
        <scheme val="minor"/>
      </rPr>
      <t>Other Vessels and Units</t>
    </r>
    <r>
      <rPr>
        <sz val="11"/>
        <color theme="1"/>
        <rFont val="Calibri"/>
        <family val="2"/>
        <scheme val="minor"/>
      </rPr>
      <t>: Reconnaissance  and  screen  vessels,  tugs,  vessels  for  the  carriage  of  materials  and/or  persons, supply and repair vessels for maintenance work</t>
    </r>
  </si>
  <si>
    <r>
      <t xml:space="preserve">Price in € but varying with the lifting capacity range of the crane:
- </t>
    </r>
    <r>
      <rPr>
        <sz val="11"/>
        <color theme="1"/>
        <rFont val="Calibri"/>
        <family val="2"/>
      </rPr>
      <t>≤ 10 tons</t>
    </r>
    <r>
      <rPr>
        <sz val="11"/>
        <color theme="1"/>
        <rFont val="Calibri"/>
        <family val="2"/>
        <scheme val="minor"/>
      </rPr>
      <t xml:space="preserve">
- 10 tons&lt; lifting capacity ≤ 40 tons
- 40 tons&lt; lifting capacity ≤ 80 tons
- 80 tons&lt; lifting capacity ≤ 110 tons
- &gt; 110 tons</t>
    </r>
  </si>
  <si>
    <t>Belfast Harbour</t>
  </si>
  <si>
    <t>Municipality of Esbjerg</t>
  </si>
  <si>
    <t>River Natural</t>
  </si>
  <si>
    <t>ISO 14001</t>
  </si>
  <si>
    <t>Water area for turning vessels available at port</t>
  </si>
  <si>
    <t>Hinterland area available</t>
  </si>
  <si>
    <t>Distance from the port to the train station in order to transport the device from the manufacturing site to the port</t>
  </si>
  <si>
    <t xml:space="preserve">Distance to main road </t>
  </si>
  <si>
    <t>Distance to train station</t>
  </si>
  <si>
    <t>Distance to airport</t>
  </si>
  <si>
    <t>Spain</t>
  </si>
  <si>
    <t>Belgium</t>
  </si>
  <si>
    <t>Port Of Mostyn Ltd</t>
  </si>
  <si>
    <t>72 000</t>
  </si>
  <si>
    <t>20 000</t>
  </si>
  <si>
    <t>150 000</t>
  </si>
  <si>
    <t>220 000</t>
  </si>
  <si>
    <t>Mostyn</t>
  </si>
  <si>
    <t>Irish sea</t>
  </si>
  <si>
    <t>Irish Sea</t>
  </si>
  <si>
    <t>"excellent"</t>
  </si>
  <si>
    <t>Avilés</t>
  </si>
  <si>
    <t>Lake or Canal</t>
  </si>
  <si>
    <t>yes (medium)</t>
  </si>
  <si>
    <t>yes?</t>
  </si>
  <si>
    <t>Autoridad Portuaria de Aviles</t>
  </si>
  <si>
    <t>15 000</t>
  </si>
  <si>
    <t>ISPS certified</t>
  </si>
  <si>
    <t>163 710</t>
  </si>
  <si>
    <t>375 000</t>
  </si>
  <si>
    <t>24/24 7/7</t>
  </si>
  <si>
    <t>Oostende</t>
  </si>
  <si>
    <t>Local goverment</t>
  </si>
  <si>
    <t>1 270 000</t>
  </si>
  <si>
    <t>country</t>
  </si>
  <si>
    <t>name</t>
  </si>
  <si>
    <t>type</t>
  </si>
  <si>
    <t>sea/ocean</t>
  </si>
  <si>
    <t>latitude</t>
  </si>
  <si>
    <t>longitude</t>
  </si>
  <si>
    <t>representative entity</t>
  </si>
  <si>
    <t>number berths</t>
  </si>
  <si>
    <t>quay lenght</t>
  </si>
  <si>
    <t>quay load</t>
  </si>
  <si>
    <t>quay draught</t>
  </si>
  <si>
    <t>entrace width</t>
  </si>
  <si>
    <t>time access restrictions</t>
  </si>
  <si>
    <t>vertical overhead limitations</t>
  </si>
  <si>
    <t>tug assistance</t>
  </si>
  <si>
    <t>number of crane</t>
  </si>
  <si>
    <t>lift capacity</t>
  </si>
  <si>
    <t>hinterland area close to quay</t>
  </si>
  <si>
    <t>hinterland area not close to quay</t>
  </si>
  <si>
    <t>number of cranes</t>
  </si>
  <si>
    <t>number drydocks</t>
  </si>
  <si>
    <t>drydock lenght</t>
  </si>
  <si>
    <t>drydock width</t>
  </si>
  <si>
    <t>drydock load</t>
  </si>
  <si>
    <t>drydock draught</t>
  </si>
  <si>
    <t>railway</t>
  </si>
  <si>
    <t>distance to road</t>
  </si>
  <si>
    <t>distance to train</t>
  </si>
  <si>
    <t>distance to airport</t>
  </si>
  <si>
    <t>distance to heli</t>
  </si>
  <si>
    <t>sheltered water area</t>
  </si>
  <si>
    <t>security certification</t>
  </si>
  <si>
    <t>quality certification</t>
  </si>
  <si>
    <t>concrete structure capabilities</t>
  </si>
  <si>
    <t>steel manufacturing capabilities</t>
  </si>
  <si>
    <t>composite manufacturing capabilities</t>
  </si>
  <si>
    <t>cabling manufacturing capabilities</t>
  </si>
  <si>
    <t>tonnage charges: special vessels</t>
  </si>
  <si>
    <t>tonnage charges: installation vessels</t>
  </si>
  <si>
    <t>dockage charges:  &gt; 22 days</t>
  </si>
  <si>
    <t>dockage charges:  15 &lt; days &lt; 21</t>
  </si>
  <si>
    <t>dockage charges:  8 &lt; days &lt; 14</t>
  </si>
  <si>
    <t>dockage charges:  &lt; 7 days</t>
  </si>
  <si>
    <t>pilot charges: &lt; 300 tons mooring</t>
  </si>
  <si>
    <t>pilot charges: &lt; 300 tons shifting</t>
  </si>
  <si>
    <t>pilot charges: 301 - 500 tons mooring</t>
  </si>
  <si>
    <t>pilot charges: 301 - 500 tons shifting</t>
  </si>
  <si>
    <t>pilot charges: 501 - 750 tons mooring</t>
  </si>
  <si>
    <t>pilot charges: 501 - 750 tons shifting</t>
  </si>
  <si>
    <t>pilot charges: 751 - 1000 tons mooring</t>
  </si>
  <si>
    <t>pilot charges: 751 - 1000 tons shifting</t>
  </si>
  <si>
    <t>pilot charges: 1001 - 2000 tons mooring</t>
  </si>
  <si>
    <t>pilot charges: 1001 - 2000 tons shifting</t>
  </si>
  <si>
    <t>pilot charges: 2001 - 3000 tons mooring</t>
  </si>
  <si>
    <t>pilot charges: 2001 - 3000 tons shifting</t>
  </si>
  <si>
    <t>pilot charges: 3001 - 4000 tons mooring</t>
  </si>
  <si>
    <t>pilot charges: 3001 - 4000 tons shifting</t>
  </si>
  <si>
    <t>pilot charges: 4001 - 5000 tons mooring</t>
  </si>
  <si>
    <t>pilot charges: 4001 - 5000 tons shifting</t>
  </si>
  <si>
    <t>pilot charges: 5001 - 10000 tons mooring</t>
  </si>
  <si>
    <t>pilot charges: 5001 - 10000 tons shifting</t>
  </si>
  <si>
    <t>pilot charges: 10001 - 15000 tons mooring</t>
  </si>
  <si>
    <t>pilot charges: 10001 - 15000 tons shifting</t>
  </si>
  <si>
    <t>pilot charges: 20001 - 30000 tons mooring</t>
  </si>
  <si>
    <t>pilot charges: 20001 - 30000 tons shifting</t>
  </si>
  <si>
    <t>pilot charges: 15001 - 20000 tons mooring</t>
  </si>
  <si>
    <t>pilot charges: 15001 - 20000 tons shifting</t>
  </si>
  <si>
    <t>pilot charges: 30001 - 40000 tons mooring</t>
  </si>
  <si>
    <t>pilot charges: 30001 - 40000 tons shifting</t>
  </si>
  <si>
    <t>pilot charges: 40001 - 50000 tons mooring</t>
  </si>
  <si>
    <t>pilot charges: 40001 - 50000 tons shifting</t>
  </si>
  <si>
    <t>crane charges: &lt; 10 ton</t>
  </si>
  <si>
    <t>crane charges: 10 &lt; ton &lt; 40</t>
  </si>
  <si>
    <t>crane charges: 40 &lt; ton &lt; 80</t>
  </si>
  <si>
    <t>crane charges: 80 &lt; ton &lt; 110</t>
  </si>
  <si>
    <t>crane charges: &gt; 110 ton</t>
  </si>
  <si>
    <t>quayside charges: 1 &lt; day &lt; 10</t>
  </si>
  <si>
    <t>quayside charges: 11 &lt; day &lt; 20</t>
  </si>
  <si>
    <t>quayside charges: 21 &lt; days &lt; 30</t>
  </si>
  <si>
    <t>quayside charges: &gt; 30 days</t>
  </si>
  <si>
    <t>tug assistance charges</t>
  </si>
  <si>
    <t>rail track charges</t>
  </si>
  <si>
    <t>warehouse charges</t>
  </si>
  <si>
    <t>barge usage charges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</si>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</sst>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E74B5"/>
      <name val="Calibri Light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6">
    <xf numFmtId="0" fontId="0" fillId="0" borderId="0" xfId="0"/>
    <xf numFmtId="0" fontId="19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wrapText="1"/>
    </xf>
    <xf numFmtId="0" fontId="13" fillId="0" borderId="5" xfId="0" applyFont="1" applyFill="1" applyBorder="1" applyAlignment="1">
      <alignment horizontal="center" vertical="center" wrapText="1"/>
    </xf>
    <xf numFmtId="3" fontId="13" fillId="0" borderId="5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2" fillId="0" borderId="1" xfId="0" applyFont="1" applyFill="1" applyBorder="1" applyAlignment="1">
      <alignment vertical="center" wrapText="1"/>
    </xf>
    <xf numFmtId="0" fontId="14" fillId="0" borderId="14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2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14" fillId="0" borderId="1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 wrapText="1"/>
    </xf>
    <xf numFmtId="0" fontId="14" fillId="0" borderId="25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 textRotation="90"/>
    </xf>
    <xf numFmtId="0" fontId="17" fillId="0" borderId="10" xfId="0" applyFont="1" applyBorder="1" applyAlignment="1">
      <alignment horizontal="center" vertical="center" textRotation="90"/>
    </xf>
    <xf numFmtId="0" fontId="17" fillId="0" borderId="11" xfId="0" applyFont="1" applyBorder="1" applyAlignment="1">
      <alignment horizontal="center" vertical="center" textRotation="90"/>
    </xf>
    <xf numFmtId="0" fontId="14" fillId="0" borderId="21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center" vertical="center" textRotation="90" wrapText="1"/>
    </xf>
    <xf numFmtId="0" fontId="17" fillId="0" borderId="10" xfId="0" applyFont="1" applyBorder="1" applyAlignment="1">
      <alignment horizontal="center" vertical="center" textRotation="90" wrapText="1"/>
    </xf>
    <xf numFmtId="0" fontId="14" fillId="0" borderId="19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17" fillId="0" borderId="11" xfId="0" applyFont="1" applyBorder="1" applyAlignment="1">
      <alignment horizontal="center" vertical="center" textRotation="90" wrapText="1"/>
    </xf>
    <xf numFmtId="0" fontId="0" fillId="0" borderId="0" xfId="0" applyAlignment="1">
      <alignment horizontal="left" vertical="center" wrapText="1"/>
    </xf>
    <xf numFmtId="0" fontId="17" fillId="0" borderId="1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9" workbookViewId="0">
      <selection activeCell="G49" sqref="G49"/>
    </sheetView>
  </sheetViews>
  <sheetFormatPr defaultColWidth="11" defaultRowHeight="15.75" x14ac:dyDescent="0.25"/>
  <cols>
    <col min="2" max="2" width="19.75" customWidth="1"/>
    <col min="3" max="3" width="21.375" customWidth="1"/>
    <col min="4" max="4" width="20.5" customWidth="1"/>
    <col min="5" max="5" width="51.25" customWidth="1"/>
  </cols>
  <sheetData>
    <row r="1" spans="1:13" ht="18.75" x14ac:dyDescent="0.25">
      <c r="A1" s="1" t="s">
        <v>21</v>
      </c>
    </row>
    <row r="3" spans="1:13" ht="15.75" customHeight="1" x14ac:dyDescent="0.25">
      <c r="A3" s="87" t="s">
        <v>65</v>
      </c>
      <c r="B3" s="87"/>
      <c r="C3" s="87"/>
      <c r="D3" s="87"/>
      <c r="E3" s="87"/>
      <c r="F3" s="87"/>
      <c r="G3" s="87"/>
      <c r="H3" s="87"/>
      <c r="I3" s="2"/>
      <c r="J3" s="2"/>
      <c r="K3" s="2"/>
      <c r="L3" s="2"/>
      <c r="M3" s="2"/>
    </row>
    <row r="4" spans="1:13" x14ac:dyDescent="0.25">
      <c r="A4" s="87"/>
      <c r="B4" s="87"/>
      <c r="C4" s="87"/>
      <c r="D4" s="87"/>
      <c r="E4" s="87"/>
      <c r="F4" s="87"/>
      <c r="G4" s="87"/>
      <c r="H4" s="87"/>
      <c r="I4" s="2"/>
      <c r="J4" s="2"/>
      <c r="K4" s="2"/>
      <c r="L4" s="2"/>
      <c r="M4" s="2"/>
    </row>
    <row r="5" spans="1:13" x14ac:dyDescent="0.25">
      <c r="A5" s="87"/>
      <c r="B5" s="87"/>
      <c r="C5" s="87"/>
      <c r="D5" s="87"/>
      <c r="E5" s="87"/>
      <c r="F5" s="87"/>
      <c r="G5" s="87"/>
      <c r="H5" s="87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</row>
    <row r="8" spans="1:13" x14ac:dyDescent="0.25">
      <c r="A8" s="2"/>
      <c r="B8" s="2"/>
      <c r="C8" s="2"/>
      <c r="D8" s="2"/>
      <c r="E8" s="2"/>
    </row>
    <row r="9" spans="1:13" ht="16.5" thickBot="1" x14ac:dyDescent="0.3"/>
    <row r="10" spans="1:13" ht="15.75" customHeight="1" thickBot="1" x14ac:dyDescent="0.3">
      <c r="B10" s="92" t="s">
        <v>24</v>
      </c>
      <c r="C10" s="93"/>
      <c r="D10" s="88" t="s">
        <v>25</v>
      </c>
      <c r="E10" s="89"/>
    </row>
    <row r="11" spans="1:13" ht="34.5" customHeight="1" x14ac:dyDescent="0.25">
      <c r="A11" s="67" t="s">
        <v>23</v>
      </c>
      <c r="B11" s="94" t="s">
        <v>3</v>
      </c>
      <c r="C11" s="95"/>
      <c r="D11" s="90" t="s">
        <v>66</v>
      </c>
      <c r="E11" s="91"/>
    </row>
    <row r="12" spans="1:13" ht="15.75" customHeight="1" x14ac:dyDescent="0.25">
      <c r="A12" s="68"/>
      <c r="B12" s="77" t="s">
        <v>4</v>
      </c>
      <c r="C12" s="78"/>
      <c r="D12" s="55" t="s">
        <v>34</v>
      </c>
      <c r="E12" s="56"/>
    </row>
    <row r="13" spans="1:13" ht="15.75" customHeight="1" x14ac:dyDescent="0.25">
      <c r="A13" s="68"/>
      <c r="B13" s="79" t="s">
        <v>5</v>
      </c>
      <c r="C13" s="78"/>
      <c r="D13" s="55" t="s">
        <v>35</v>
      </c>
      <c r="E13" s="56"/>
    </row>
    <row r="14" spans="1:13" ht="34.5" customHeight="1" x14ac:dyDescent="0.25">
      <c r="A14" s="68"/>
      <c r="B14" s="79" t="s">
        <v>22</v>
      </c>
      <c r="C14" s="78"/>
      <c r="D14" s="65" t="s">
        <v>36</v>
      </c>
      <c r="E14" s="66"/>
    </row>
    <row r="15" spans="1:13" ht="15.75" customHeight="1" x14ac:dyDescent="0.25">
      <c r="A15" s="68"/>
      <c r="B15" s="77" t="s">
        <v>6</v>
      </c>
      <c r="C15" s="78"/>
      <c r="D15" s="55" t="s">
        <v>67</v>
      </c>
      <c r="E15" s="56"/>
    </row>
    <row r="16" spans="1:13" ht="15.75" customHeight="1" x14ac:dyDescent="0.25">
      <c r="A16" s="68"/>
      <c r="B16" s="79" t="s">
        <v>7</v>
      </c>
      <c r="C16" s="78"/>
      <c r="D16" s="55" t="s">
        <v>37</v>
      </c>
      <c r="E16" s="56"/>
    </row>
    <row r="17" spans="1:5" ht="15.75" customHeight="1" x14ac:dyDescent="0.25">
      <c r="A17" s="68"/>
      <c r="B17" s="79" t="s">
        <v>8</v>
      </c>
      <c r="C17" s="78"/>
      <c r="D17" s="55" t="s">
        <v>38</v>
      </c>
      <c r="E17" s="56"/>
    </row>
    <row r="18" spans="1:5" ht="16.5" thickBot="1" x14ac:dyDescent="0.3">
      <c r="A18" s="69"/>
      <c r="B18" s="80" t="s">
        <v>9</v>
      </c>
      <c r="C18" s="81"/>
      <c r="D18" s="57" t="s">
        <v>119</v>
      </c>
      <c r="E18" s="58"/>
    </row>
    <row r="19" spans="1:5" x14ac:dyDescent="0.25">
      <c r="A19" s="67" t="s">
        <v>30</v>
      </c>
      <c r="B19" s="73" t="s">
        <v>33</v>
      </c>
      <c r="C19" s="49"/>
      <c r="D19" s="82" t="s">
        <v>39</v>
      </c>
      <c r="E19" s="83"/>
    </row>
    <row r="20" spans="1:5" ht="35.25" customHeight="1" x14ac:dyDescent="0.25">
      <c r="A20" s="68"/>
      <c r="B20" s="79" t="s">
        <v>10</v>
      </c>
      <c r="C20" s="78"/>
      <c r="D20" s="84" t="s">
        <v>40</v>
      </c>
      <c r="E20" s="85"/>
    </row>
    <row r="21" spans="1:5" x14ac:dyDescent="0.25">
      <c r="A21" s="68"/>
      <c r="B21" s="61" t="s">
        <v>11</v>
      </c>
      <c r="C21" s="47"/>
      <c r="D21" s="55" t="s">
        <v>41</v>
      </c>
      <c r="E21" s="56"/>
    </row>
    <row r="22" spans="1:5" ht="27.75" customHeight="1" x14ac:dyDescent="0.25">
      <c r="A22" s="68"/>
      <c r="B22" s="72" t="s">
        <v>120</v>
      </c>
      <c r="C22" s="13" t="s">
        <v>26</v>
      </c>
      <c r="D22" s="65" t="s">
        <v>42</v>
      </c>
      <c r="E22" s="66"/>
    </row>
    <row r="23" spans="1:5" x14ac:dyDescent="0.25">
      <c r="A23" s="68"/>
      <c r="B23" s="61"/>
      <c r="C23" s="13" t="s">
        <v>27</v>
      </c>
      <c r="D23" s="55" t="s">
        <v>43</v>
      </c>
      <c r="E23" s="56"/>
    </row>
    <row r="24" spans="1:5" ht="31.5" customHeight="1" x14ac:dyDescent="0.25">
      <c r="A24" s="68"/>
      <c r="B24" s="72" t="s">
        <v>12</v>
      </c>
      <c r="C24" s="47"/>
      <c r="D24" s="65" t="s">
        <v>44</v>
      </c>
      <c r="E24" s="66"/>
    </row>
    <row r="25" spans="1:5" ht="30" customHeight="1" x14ac:dyDescent="0.25">
      <c r="A25" s="68"/>
      <c r="B25" s="77" t="s">
        <v>13</v>
      </c>
      <c r="C25" s="78"/>
      <c r="D25" s="65" t="s">
        <v>45</v>
      </c>
      <c r="E25" s="66"/>
    </row>
    <row r="26" spans="1:5" x14ac:dyDescent="0.25">
      <c r="A26" s="68"/>
      <c r="B26" s="72" t="s">
        <v>28</v>
      </c>
      <c r="C26" s="47"/>
      <c r="D26" s="55" t="s">
        <v>61</v>
      </c>
      <c r="E26" s="56"/>
    </row>
    <row r="27" spans="1:5" x14ac:dyDescent="0.25">
      <c r="A27" s="68"/>
      <c r="B27" s="61" t="s">
        <v>47</v>
      </c>
      <c r="C27" s="47"/>
      <c r="D27" s="55" t="s">
        <v>62</v>
      </c>
      <c r="E27" s="56"/>
    </row>
    <row r="28" spans="1:5" x14ac:dyDescent="0.25">
      <c r="A28" s="68"/>
      <c r="B28" s="61" t="s">
        <v>46</v>
      </c>
      <c r="C28" s="47"/>
      <c r="D28" s="55" t="s">
        <v>63</v>
      </c>
      <c r="E28" s="56"/>
    </row>
    <row r="29" spans="1:5" x14ac:dyDescent="0.25">
      <c r="A29" s="68"/>
      <c r="B29" s="61" t="s">
        <v>29</v>
      </c>
      <c r="C29" s="47"/>
      <c r="D29" s="55" t="s">
        <v>64</v>
      </c>
      <c r="E29" s="56"/>
    </row>
    <row r="30" spans="1:5" ht="49.5" customHeight="1" x14ac:dyDescent="0.25">
      <c r="A30" s="68"/>
      <c r="B30" s="72" t="s">
        <v>14</v>
      </c>
      <c r="C30" s="47"/>
      <c r="D30" s="65" t="s">
        <v>48</v>
      </c>
      <c r="E30" s="66"/>
    </row>
    <row r="31" spans="1:5" x14ac:dyDescent="0.25">
      <c r="A31" s="68"/>
      <c r="B31" s="61" t="s">
        <v>17</v>
      </c>
      <c r="C31" s="47"/>
      <c r="D31" s="55" t="s">
        <v>49</v>
      </c>
      <c r="E31" s="56"/>
    </row>
    <row r="32" spans="1:5" ht="31.5" customHeight="1" x14ac:dyDescent="0.25">
      <c r="A32" s="68"/>
      <c r="B32" s="72" t="s">
        <v>122</v>
      </c>
      <c r="C32" s="47"/>
      <c r="D32" s="65" t="s">
        <v>50</v>
      </c>
      <c r="E32" s="66"/>
    </row>
    <row r="33" spans="1:5" ht="40.5" customHeight="1" x14ac:dyDescent="0.25">
      <c r="A33" s="68"/>
      <c r="B33" s="72" t="s">
        <v>123</v>
      </c>
      <c r="C33" s="47"/>
      <c r="D33" s="65" t="s">
        <v>121</v>
      </c>
      <c r="E33" s="66"/>
    </row>
    <row r="34" spans="1:5" x14ac:dyDescent="0.25">
      <c r="A34" s="68"/>
      <c r="B34" s="72" t="s">
        <v>124</v>
      </c>
      <c r="C34" s="47"/>
      <c r="D34" s="55" t="s">
        <v>60</v>
      </c>
      <c r="E34" s="56"/>
    </row>
    <row r="35" spans="1:5" ht="17.25" customHeight="1" x14ac:dyDescent="0.25">
      <c r="A35" s="68"/>
      <c r="B35" s="72" t="s">
        <v>15</v>
      </c>
      <c r="C35" s="47"/>
      <c r="D35" s="50" t="s">
        <v>51</v>
      </c>
      <c r="E35" s="51"/>
    </row>
    <row r="36" spans="1:5" ht="31.5" customHeight="1" x14ac:dyDescent="0.25">
      <c r="A36" s="68"/>
      <c r="B36" s="61" t="s">
        <v>16</v>
      </c>
      <c r="C36" s="47"/>
      <c r="D36" s="65" t="s">
        <v>52</v>
      </c>
      <c r="E36" s="66"/>
    </row>
    <row r="37" spans="1:5" x14ac:dyDescent="0.25">
      <c r="A37" s="68"/>
      <c r="B37" s="61" t="s">
        <v>0</v>
      </c>
      <c r="C37" s="47"/>
      <c r="D37" s="55" t="s">
        <v>54</v>
      </c>
      <c r="E37" s="56"/>
    </row>
    <row r="38" spans="1:5" x14ac:dyDescent="0.25">
      <c r="A38" s="68"/>
      <c r="B38" s="61" t="s">
        <v>1</v>
      </c>
      <c r="C38" s="47"/>
      <c r="D38" s="55" t="s">
        <v>53</v>
      </c>
      <c r="E38" s="56"/>
    </row>
    <row r="39" spans="1:5" ht="16.5" thickBot="1" x14ac:dyDescent="0.3">
      <c r="A39" s="69"/>
      <c r="B39" s="76" t="s">
        <v>2</v>
      </c>
      <c r="C39" s="33"/>
      <c r="D39" s="57" t="s">
        <v>55</v>
      </c>
      <c r="E39" s="58"/>
    </row>
    <row r="40" spans="1:5" x14ac:dyDescent="0.25">
      <c r="A40" s="74" t="s">
        <v>32</v>
      </c>
      <c r="B40" s="70" t="s">
        <v>31</v>
      </c>
      <c r="C40" s="49"/>
      <c r="D40" s="59" t="s">
        <v>57</v>
      </c>
      <c r="E40" s="60"/>
    </row>
    <row r="41" spans="1:5" x14ac:dyDescent="0.25">
      <c r="A41" s="75"/>
      <c r="B41" s="71" t="s">
        <v>18</v>
      </c>
      <c r="C41" s="47"/>
      <c r="D41" s="61" t="s">
        <v>56</v>
      </c>
      <c r="E41" s="62"/>
    </row>
    <row r="42" spans="1:5" x14ac:dyDescent="0.25">
      <c r="A42" s="75"/>
      <c r="B42" s="71" t="s">
        <v>19</v>
      </c>
      <c r="C42" s="47"/>
      <c r="D42" s="61" t="s">
        <v>58</v>
      </c>
      <c r="E42" s="62"/>
    </row>
    <row r="43" spans="1:5" ht="32.25" customHeight="1" thickBot="1" x14ac:dyDescent="0.3">
      <c r="A43" s="75"/>
      <c r="B43" s="63" t="s">
        <v>20</v>
      </c>
      <c r="C43" s="64"/>
      <c r="D43" s="53" t="s">
        <v>59</v>
      </c>
      <c r="E43" s="54"/>
    </row>
    <row r="44" spans="1:5" ht="129" customHeight="1" x14ac:dyDescent="0.25">
      <c r="A44" s="74" t="s">
        <v>104</v>
      </c>
      <c r="B44" s="49" t="s">
        <v>95</v>
      </c>
      <c r="C44" s="49"/>
      <c r="D44" s="34" t="s">
        <v>113</v>
      </c>
      <c r="E44" s="35"/>
    </row>
    <row r="45" spans="1:5" ht="35.25" customHeight="1" x14ac:dyDescent="0.25">
      <c r="A45" s="75"/>
      <c r="B45" s="47" t="s">
        <v>96</v>
      </c>
      <c r="C45" s="47"/>
      <c r="D45" s="36" t="s">
        <v>112</v>
      </c>
      <c r="E45" s="36"/>
    </row>
    <row r="46" spans="1:5" ht="18" customHeight="1" x14ac:dyDescent="0.25">
      <c r="A46" s="75"/>
      <c r="B46" s="52" t="s">
        <v>111</v>
      </c>
      <c r="C46" s="47"/>
      <c r="D46" s="45" t="s">
        <v>105</v>
      </c>
      <c r="E46" s="46"/>
    </row>
    <row r="47" spans="1:5" x14ac:dyDescent="0.25">
      <c r="A47" s="75"/>
      <c r="B47" s="47" t="s">
        <v>97</v>
      </c>
      <c r="C47" s="47"/>
      <c r="D47" s="46"/>
      <c r="E47" s="46"/>
    </row>
    <row r="48" spans="1:5" ht="84.75" customHeight="1" x14ac:dyDescent="0.25">
      <c r="A48" s="75"/>
      <c r="B48" s="47" t="s">
        <v>98</v>
      </c>
      <c r="C48" s="47"/>
      <c r="D48" s="37" t="s">
        <v>114</v>
      </c>
      <c r="E48" s="38"/>
    </row>
    <row r="49" spans="1:5" ht="96" customHeight="1" x14ac:dyDescent="0.25">
      <c r="A49" s="75"/>
      <c r="B49" s="48" t="s">
        <v>99</v>
      </c>
      <c r="C49" s="47"/>
      <c r="D49" s="39" t="s">
        <v>106</v>
      </c>
      <c r="E49" s="40"/>
    </row>
    <row r="50" spans="1:5" ht="32.25" customHeight="1" x14ac:dyDescent="0.25">
      <c r="A50" s="75"/>
      <c r="B50" s="48" t="s">
        <v>100</v>
      </c>
      <c r="C50" s="47"/>
      <c r="D50" s="41" t="s">
        <v>107</v>
      </c>
      <c r="E50" s="38"/>
    </row>
    <row r="51" spans="1:5" x14ac:dyDescent="0.25">
      <c r="A51" s="75"/>
      <c r="B51" s="48" t="s">
        <v>101</v>
      </c>
      <c r="C51" s="47"/>
      <c r="D51" s="42" t="s">
        <v>108</v>
      </c>
      <c r="E51" s="38"/>
    </row>
    <row r="52" spans="1:5" x14ac:dyDescent="0.25">
      <c r="A52" s="75"/>
      <c r="B52" s="48" t="s">
        <v>102</v>
      </c>
      <c r="C52" s="47"/>
      <c r="D52" s="42" t="s">
        <v>109</v>
      </c>
      <c r="E52" s="38"/>
    </row>
    <row r="53" spans="1:5" ht="16.5" thickBot="1" x14ac:dyDescent="0.3">
      <c r="A53" s="86"/>
      <c r="B53" s="32" t="s">
        <v>103</v>
      </c>
      <c r="C53" s="33"/>
      <c r="D53" s="43" t="s">
        <v>110</v>
      </c>
      <c r="E53" s="44"/>
    </row>
  </sheetData>
  <mergeCells count="91">
    <mergeCell ref="A44:A53"/>
    <mergeCell ref="A3:H5"/>
    <mergeCell ref="A11:A18"/>
    <mergeCell ref="D10:E10"/>
    <mergeCell ref="D11:E11"/>
    <mergeCell ref="D12:E12"/>
    <mergeCell ref="B10:C10"/>
    <mergeCell ref="B11:C11"/>
    <mergeCell ref="B12:C12"/>
    <mergeCell ref="B13:C13"/>
    <mergeCell ref="B14:C14"/>
    <mergeCell ref="B20:C20"/>
    <mergeCell ref="B21:C21"/>
    <mergeCell ref="B22:B23"/>
    <mergeCell ref="B24:C24"/>
    <mergeCell ref="B25:C25"/>
    <mergeCell ref="D18:E18"/>
    <mergeCell ref="B39:C39"/>
    <mergeCell ref="B15:C15"/>
    <mergeCell ref="B16:C16"/>
    <mergeCell ref="B17:C17"/>
    <mergeCell ref="B18:C18"/>
    <mergeCell ref="B33:C33"/>
    <mergeCell ref="B34:C34"/>
    <mergeCell ref="B35:C35"/>
    <mergeCell ref="D24:E24"/>
    <mergeCell ref="D19:E19"/>
    <mergeCell ref="D20:E20"/>
    <mergeCell ref="D21:E21"/>
    <mergeCell ref="D22:E22"/>
    <mergeCell ref="D23:E23"/>
    <mergeCell ref="D36:E36"/>
    <mergeCell ref="D13:E13"/>
    <mergeCell ref="D14:E14"/>
    <mergeCell ref="D15:E15"/>
    <mergeCell ref="D16:E16"/>
    <mergeCell ref="D17:E17"/>
    <mergeCell ref="A19:A39"/>
    <mergeCell ref="B40:C40"/>
    <mergeCell ref="B41:C41"/>
    <mergeCell ref="B42:C42"/>
    <mergeCell ref="B36:C36"/>
    <mergeCell ref="B37:C37"/>
    <mergeCell ref="B38:C38"/>
    <mergeCell ref="B26:C26"/>
    <mergeCell ref="B27:C27"/>
    <mergeCell ref="B28:C28"/>
    <mergeCell ref="B29:C29"/>
    <mergeCell ref="B30:C30"/>
    <mergeCell ref="B32:C32"/>
    <mergeCell ref="B31:C31"/>
    <mergeCell ref="B19:C19"/>
    <mergeCell ref="A40:A43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B45:C45"/>
    <mergeCell ref="B46:C46"/>
    <mergeCell ref="B47:C47"/>
    <mergeCell ref="D43:E43"/>
    <mergeCell ref="D37:E37"/>
    <mergeCell ref="D38:E38"/>
    <mergeCell ref="D39:E39"/>
    <mergeCell ref="D40:E40"/>
    <mergeCell ref="D41:E41"/>
    <mergeCell ref="D42:E42"/>
    <mergeCell ref="B43:C43"/>
    <mergeCell ref="B53:C53"/>
    <mergeCell ref="D44:E44"/>
    <mergeCell ref="D45:E45"/>
    <mergeCell ref="D48:E48"/>
    <mergeCell ref="D49:E49"/>
    <mergeCell ref="D50:E50"/>
    <mergeCell ref="D51:E51"/>
    <mergeCell ref="D52:E52"/>
    <mergeCell ref="D53:E53"/>
    <mergeCell ref="D46:E47"/>
    <mergeCell ref="B48:C48"/>
    <mergeCell ref="B49:C49"/>
    <mergeCell ref="B50:C50"/>
    <mergeCell ref="B51:C51"/>
    <mergeCell ref="B52:C52"/>
    <mergeCell ref="B44:C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8"/>
  <sheetViews>
    <sheetView tabSelected="1" workbookViewId="0">
      <selection activeCell="L1" sqref="L1"/>
    </sheetView>
  </sheetViews>
  <sheetFormatPr defaultRowHeight="15.75" x14ac:dyDescent="0.25"/>
  <cols>
    <col min="1" max="1" width="6.25" style="26" customWidth="1"/>
    <col min="2" max="2" width="11.375" customWidth="1"/>
    <col min="4" max="4" width="10.625" customWidth="1"/>
    <col min="5" max="5" width="10.375" customWidth="1"/>
    <col min="8" max="8" width="15.875" customWidth="1"/>
    <col min="14" max="14" width="12" customWidth="1"/>
    <col min="15" max="15" width="12.375" customWidth="1"/>
    <col min="16" max="16" width="10.875" customWidth="1"/>
    <col min="19" max="19" width="10.625" customWidth="1"/>
    <col min="20" max="20" width="12.75" customWidth="1"/>
    <col min="21" max="21" width="12.625" customWidth="1"/>
    <col min="34" max="34" width="11" customWidth="1"/>
    <col min="35" max="35" width="12" customWidth="1"/>
    <col min="37" max="37" width="13" customWidth="1"/>
    <col min="38" max="38" width="14.125" customWidth="1"/>
    <col min="39" max="39" width="15.5" customWidth="1"/>
    <col min="40" max="40" width="15.125" customWidth="1"/>
    <col min="41" max="41" width="15.25" customWidth="1"/>
    <col min="42" max="42" width="16.25" customWidth="1"/>
    <col min="43" max="43" width="14.5" customWidth="1"/>
    <col min="44" max="44" width="16.125" customWidth="1"/>
    <col min="45" max="46" width="17" customWidth="1"/>
    <col min="47" max="47" width="16.75" customWidth="1"/>
    <col min="48" max="48" width="12.875" customWidth="1"/>
    <col min="49" max="49" width="12.75" customWidth="1"/>
    <col min="50" max="50" width="13.75" customWidth="1"/>
    <col min="51" max="51" width="13" customWidth="1"/>
    <col min="52" max="53" width="13.125" customWidth="1"/>
    <col min="54" max="54" width="14.125" customWidth="1"/>
    <col min="55" max="55" width="13.875" customWidth="1"/>
    <col min="56" max="56" width="14.125" customWidth="1"/>
    <col min="57" max="57" width="13.125" customWidth="1"/>
    <col min="58" max="58" width="13.25" customWidth="1"/>
    <col min="59" max="59" width="13.375" customWidth="1"/>
    <col min="60" max="60" width="13" customWidth="1"/>
    <col min="61" max="61" width="12.125" customWidth="1"/>
    <col min="62" max="62" width="12.875" customWidth="1"/>
    <col min="63" max="63" width="12.5" customWidth="1"/>
    <col min="64" max="64" width="13" customWidth="1"/>
    <col min="65" max="65" width="13.625" customWidth="1"/>
    <col min="66" max="66" width="12.625" customWidth="1"/>
    <col min="67" max="67" width="13.5" customWidth="1"/>
    <col min="68" max="68" width="13" customWidth="1"/>
    <col min="69" max="69" width="14.875" customWidth="1"/>
    <col min="70" max="70" width="13.125" customWidth="1"/>
    <col min="71" max="72" width="13" customWidth="1"/>
    <col min="73" max="73" width="12.625" customWidth="1"/>
    <col min="74" max="74" width="13.125" customWidth="1"/>
    <col min="75" max="75" width="12.875" customWidth="1"/>
    <col min="76" max="76" width="14.625" customWidth="1"/>
    <col min="77" max="77" width="13.75" customWidth="1"/>
    <col min="78" max="79" width="14" customWidth="1"/>
    <col min="80" max="80" width="17.25" customWidth="1"/>
    <col min="81" max="81" width="17.375" customWidth="1"/>
    <col min="82" max="82" width="17.875" customWidth="1"/>
    <col min="83" max="83" width="16.125" customWidth="1"/>
    <col min="84" max="84" width="12.75" customWidth="1"/>
    <col min="85" max="85" width="13.125" customWidth="1"/>
    <col min="86" max="86" width="13.25" customWidth="1"/>
    <col min="87" max="87" width="11.625" customWidth="1"/>
  </cols>
  <sheetData>
    <row r="1" spans="1:88" s="23" customFormat="1" ht="50.25" customHeight="1" x14ac:dyDescent="0.25">
      <c r="A1" s="25"/>
      <c r="B1" s="23" t="s">
        <v>150</v>
      </c>
      <c r="C1" s="23" t="s">
        <v>149</v>
      </c>
      <c r="D1" s="23" t="s">
        <v>151</v>
      </c>
      <c r="E1" s="23" t="s">
        <v>152</v>
      </c>
      <c r="F1" s="23" t="s">
        <v>153</v>
      </c>
      <c r="G1" s="23" t="s">
        <v>154</v>
      </c>
      <c r="H1" s="23" t="s">
        <v>155</v>
      </c>
      <c r="I1" s="23" t="s">
        <v>156</v>
      </c>
      <c r="J1" s="23" t="s">
        <v>157</v>
      </c>
      <c r="K1" s="23" t="s">
        <v>158</v>
      </c>
      <c r="L1" s="23" t="s">
        <v>159</v>
      </c>
      <c r="M1" s="23" t="s">
        <v>160</v>
      </c>
      <c r="N1" s="23" t="s">
        <v>161</v>
      </c>
      <c r="O1" s="23" t="s">
        <v>162</v>
      </c>
      <c r="P1" s="23" t="s">
        <v>163</v>
      </c>
      <c r="Q1" s="23" t="s">
        <v>164</v>
      </c>
      <c r="R1" s="23" t="s">
        <v>168</v>
      </c>
      <c r="S1" s="23" t="s">
        <v>165</v>
      </c>
      <c r="T1" s="23" t="s">
        <v>166</v>
      </c>
      <c r="U1" s="23" t="s">
        <v>167</v>
      </c>
      <c r="V1" s="23" t="s">
        <v>12</v>
      </c>
      <c r="W1" s="23" t="s">
        <v>169</v>
      </c>
      <c r="X1" s="23" t="s">
        <v>170</v>
      </c>
      <c r="Y1" s="23" t="s">
        <v>171</v>
      </c>
      <c r="Z1" s="23" t="s">
        <v>172</v>
      </c>
      <c r="AA1" s="23" t="s">
        <v>173</v>
      </c>
      <c r="AB1" s="23" t="s">
        <v>174</v>
      </c>
      <c r="AC1" s="23" t="s">
        <v>175</v>
      </c>
      <c r="AD1" s="23" t="s">
        <v>176</v>
      </c>
      <c r="AE1" s="23" t="s">
        <v>177</v>
      </c>
      <c r="AF1" s="23" t="s">
        <v>178</v>
      </c>
      <c r="AG1" s="23" t="s">
        <v>179</v>
      </c>
      <c r="AH1" s="23" t="s">
        <v>180</v>
      </c>
      <c r="AI1" s="23" t="s">
        <v>181</v>
      </c>
      <c r="AJ1" s="23" t="s">
        <v>2</v>
      </c>
      <c r="AK1" s="23" t="s">
        <v>182</v>
      </c>
      <c r="AL1" s="23" t="s">
        <v>183</v>
      </c>
      <c r="AM1" s="23" t="s">
        <v>184</v>
      </c>
      <c r="AN1" s="23" t="s">
        <v>185</v>
      </c>
      <c r="AO1" s="23" t="s">
        <v>186</v>
      </c>
      <c r="AP1" s="23" t="s">
        <v>187</v>
      </c>
      <c r="AQ1" s="23" t="s">
        <v>191</v>
      </c>
      <c r="AR1" s="23" t="s">
        <v>190</v>
      </c>
      <c r="AS1" s="23" t="s">
        <v>189</v>
      </c>
      <c r="AT1" s="23" t="s">
        <v>188</v>
      </c>
      <c r="AU1" s="23" t="s">
        <v>192</v>
      </c>
      <c r="AV1" s="23" t="s">
        <v>193</v>
      </c>
      <c r="AW1" s="23" t="s">
        <v>194</v>
      </c>
      <c r="AX1" s="23" t="s">
        <v>195</v>
      </c>
      <c r="AY1" s="23" t="s">
        <v>196</v>
      </c>
      <c r="AZ1" s="23" t="s">
        <v>197</v>
      </c>
      <c r="BA1" s="23" t="s">
        <v>198</v>
      </c>
      <c r="BB1" s="23" t="s">
        <v>199</v>
      </c>
      <c r="BC1" s="23" t="s">
        <v>200</v>
      </c>
      <c r="BD1" s="23" t="s">
        <v>201</v>
      </c>
      <c r="BE1" s="23" t="s">
        <v>202</v>
      </c>
      <c r="BF1" s="23" t="s">
        <v>203</v>
      </c>
      <c r="BG1" s="23" t="s">
        <v>204</v>
      </c>
      <c r="BH1" s="23" t="s">
        <v>205</v>
      </c>
      <c r="BI1" s="23" t="s">
        <v>206</v>
      </c>
      <c r="BJ1" s="23" t="s">
        <v>207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214</v>
      </c>
      <c r="BP1" s="23" t="s">
        <v>215</v>
      </c>
      <c r="BQ1" s="23" t="s">
        <v>212</v>
      </c>
      <c r="BR1" s="23" t="s">
        <v>213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227</v>
      </c>
      <c r="CE1" s="23" t="s">
        <v>228</v>
      </c>
      <c r="CF1" s="23" t="s">
        <v>231</v>
      </c>
      <c r="CG1" s="23" t="s">
        <v>230</v>
      </c>
      <c r="CH1" s="23" t="s">
        <v>229</v>
      </c>
      <c r="CI1" s="23" t="s">
        <v>232</v>
      </c>
    </row>
    <row r="2" spans="1:88" ht="42" customHeight="1" x14ac:dyDescent="0.25">
      <c r="A2" s="26">
        <v>0</v>
      </c>
      <c r="B2" s="18" t="s">
        <v>68</v>
      </c>
      <c r="C2" s="3" t="s">
        <v>69</v>
      </c>
      <c r="D2" s="3" t="s">
        <v>87</v>
      </c>
      <c r="E2" s="3" t="s">
        <v>70</v>
      </c>
      <c r="F2" s="3">
        <v>48.384259</v>
      </c>
      <c r="G2" s="3">
        <v>-4.4755979999999997</v>
      </c>
      <c r="H2" s="3" t="s">
        <v>71</v>
      </c>
      <c r="I2" s="3">
        <v>2</v>
      </c>
      <c r="J2" s="3">
        <v>350</v>
      </c>
      <c r="K2" s="3">
        <v>15</v>
      </c>
      <c r="L2" s="3">
        <v>8</v>
      </c>
      <c r="M2" s="3" t="s">
        <v>72</v>
      </c>
      <c r="N2" s="3" t="s">
        <v>75</v>
      </c>
      <c r="O2" s="3" t="s">
        <v>76</v>
      </c>
      <c r="P2" s="3" t="s">
        <v>73</v>
      </c>
      <c r="Q2" s="3" t="s">
        <v>73</v>
      </c>
      <c r="R2" s="3">
        <v>10</v>
      </c>
      <c r="S2" s="3">
        <v>150</v>
      </c>
      <c r="T2" s="3">
        <v>13000</v>
      </c>
      <c r="U2" s="3">
        <v>150000</v>
      </c>
      <c r="V2" s="3" t="s">
        <v>73</v>
      </c>
      <c r="W2" s="3">
        <v>3</v>
      </c>
      <c r="X2" s="3">
        <v>420</v>
      </c>
      <c r="Y2" s="3">
        <v>80</v>
      </c>
      <c r="Z2" s="3"/>
      <c r="AA2" s="3"/>
      <c r="AB2" s="3" t="s">
        <v>73</v>
      </c>
      <c r="AC2" s="3">
        <v>0</v>
      </c>
      <c r="AD2" s="3">
        <v>0</v>
      </c>
      <c r="AE2" s="3">
        <v>15000</v>
      </c>
      <c r="AF2" s="3"/>
      <c r="AG2" s="7">
        <v>120000</v>
      </c>
      <c r="AH2" s="6" t="s">
        <v>77</v>
      </c>
      <c r="AI2" s="6" t="s">
        <v>78</v>
      </c>
      <c r="AJ2" s="6" t="s">
        <v>73</v>
      </c>
      <c r="AK2" s="6" t="s">
        <v>73</v>
      </c>
      <c r="AL2" s="6" t="s">
        <v>73</v>
      </c>
      <c r="AM2" s="6" t="s">
        <v>74</v>
      </c>
      <c r="AN2" s="6" t="s">
        <v>73</v>
      </c>
      <c r="AO2" s="6">
        <v>0.34410000000000002</v>
      </c>
      <c r="AP2" s="6">
        <v>0.59150000000000003</v>
      </c>
      <c r="AQ2" s="6">
        <v>4.4400000000000002E-2</v>
      </c>
      <c r="AR2" s="6">
        <v>4.4400000000000002E-2</v>
      </c>
      <c r="AS2" s="6">
        <v>4.4400000000000002E-2</v>
      </c>
      <c r="AT2" s="6">
        <v>4.4400000000000002E-2</v>
      </c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>
        <v>120.64</v>
      </c>
      <c r="BX2" s="6">
        <v>293</v>
      </c>
      <c r="BY2" s="6">
        <v>404.44</v>
      </c>
      <c r="BZ2" s="6">
        <v>514.95000000000005</v>
      </c>
      <c r="CA2" s="6">
        <v>592.17999999999995</v>
      </c>
      <c r="CB2" s="6">
        <v>3.4000000000000002E-2</v>
      </c>
      <c r="CC2" s="6">
        <v>4.2000000000000003E-2</v>
      </c>
      <c r="CD2" s="6">
        <v>6.8000000000000005E-2</v>
      </c>
      <c r="CE2" s="6">
        <v>0.106</v>
      </c>
      <c r="CF2" s="3">
        <v>0.08</v>
      </c>
      <c r="CG2" s="3"/>
      <c r="CH2" s="3"/>
      <c r="CI2" s="3"/>
    </row>
    <row r="3" spans="1:88" ht="27.75" customHeight="1" x14ac:dyDescent="0.25">
      <c r="A3" s="26">
        <v>1</v>
      </c>
      <c r="B3" s="18" t="s">
        <v>79</v>
      </c>
      <c r="C3" s="3" t="s">
        <v>80</v>
      </c>
      <c r="D3" s="3" t="s">
        <v>88</v>
      </c>
      <c r="E3" s="3" t="s">
        <v>81</v>
      </c>
      <c r="F3" s="3">
        <v>53.580032000000003</v>
      </c>
      <c r="G3" s="3">
        <v>8.5469600000000003</v>
      </c>
      <c r="H3" s="3" t="s">
        <v>82</v>
      </c>
      <c r="I3" s="3" t="s">
        <v>84</v>
      </c>
      <c r="J3" s="3">
        <v>500</v>
      </c>
      <c r="K3" s="3">
        <v>10</v>
      </c>
      <c r="L3" s="3">
        <v>14.1</v>
      </c>
      <c r="M3" s="3" t="s">
        <v>83</v>
      </c>
      <c r="N3" s="3" t="s">
        <v>75</v>
      </c>
      <c r="O3" s="3" t="s">
        <v>85</v>
      </c>
      <c r="P3" s="3" t="s">
        <v>73</v>
      </c>
      <c r="Q3" s="3" t="s">
        <v>73</v>
      </c>
      <c r="R3" s="3">
        <v>50</v>
      </c>
      <c r="S3" s="3" t="s">
        <v>86</v>
      </c>
      <c r="T3" s="3">
        <v>17500</v>
      </c>
      <c r="U3" s="3">
        <v>250000</v>
      </c>
      <c r="V3" s="3" t="s">
        <v>85</v>
      </c>
      <c r="W3" s="3">
        <v>6</v>
      </c>
      <c r="X3" s="3">
        <v>335</v>
      </c>
      <c r="Y3" s="3">
        <v>38</v>
      </c>
      <c r="Z3" s="3"/>
      <c r="AA3" s="3"/>
      <c r="AB3" s="3" t="s">
        <v>73</v>
      </c>
      <c r="AC3" s="24" t="s">
        <v>89</v>
      </c>
      <c r="AD3" s="3" t="s">
        <v>90</v>
      </c>
      <c r="AE3" s="3">
        <v>10000</v>
      </c>
      <c r="AF3" s="3">
        <v>70000</v>
      </c>
      <c r="AG3" s="3" t="s">
        <v>85</v>
      </c>
      <c r="AH3" s="3" t="s">
        <v>77</v>
      </c>
      <c r="AI3" s="3"/>
      <c r="AJ3" s="4"/>
      <c r="AK3" s="4"/>
      <c r="AL3" s="4"/>
      <c r="AM3" s="5"/>
      <c r="AN3" s="3" t="s">
        <v>74</v>
      </c>
      <c r="AO3" s="3">
        <v>3.9699999999999999E-2</v>
      </c>
      <c r="AP3" s="3">
        <v>0.51580000000000004</v>
      </c>
      <c r="AQ3" s="3">
        <v>5.1999999999999998E-2</v>
      </c>
      <c r="AR3" s="3">
        <v>5.7200000000000001E-2</v>
      </c>
      <c r="AS3" s="3">
        <v>6.8599999999999994E-2</v>
      </c>
      <c r="AT3" s="3">
        <v>8.2299999999999998E-2</v>
      </c>
      <c r="AU3" s="3">
        <v>27.17</v>
      </c>
      <c r="AV3" s="3">
        <v>206.47</v>
      </c>
      <c r="AW3" s="3">
        <v>30.85</v>
      </c>
      <c r="AX3" s="3">
        <v>215.19</v>
      </c>
      <c r="AY3" s="3">
        <v>33.33</v>
      </c>
      <c r="AZ3" s="3">
        <v>223.27</v>
      </c>
      <c r="BA3" s="3">
        <v>35.79</v>
      </c>
      <c r="BB3" s="3">
        <v>232.02</v>
      </c>
      <c r="BC3" s="3">
        <v>43.672499999999999</v>
      </c>
      <c r="BD3" s="3">
        <v>253.52749999999997</v>
      </c>
      <c r="BE3" s="3">
        <v>55.862499999999997</v>
      </c>
      <c r="BF3" s="3">
        <v>287.16499999999996</v>
      </c>
      <c r="BG3" s="3">
        <v>70.207499999999996</v>
      </c>
      <c r="BH3" s="3">
        <v>321.6225</v>
      </c>
      <c r="BI3" s="3">
        <v>84.717500000000001</v>
      </c>
      <c r="BJ3" s="3">
        <v>355.92</v>
      </c>
      <c r="BK3" s="3">
        <v>114.316</v>
      </c>
      <c r="BL3" s="3">
        <v>462.34699999999992</v>
      </c>
      <c r="BM3" s="3">
        <v>158.01500000000001</v>
      </c>
      <c r="BN3" s="3">
        <v>632.75300000000004</v>
      </c>
      <c r="BO3" s="3">
        <v>203.96777777777777</v>
      </c>
      <c r="BP3" s="3">
        <v>811.86222222222227</v>
      </c>
      <c r="BQ3" s="3">
        <v>257.517</v>
      </c>
      <c r="BR3" s="3">
        <v>1067.5350000000001</v>
      </c>
      <c r="BS3" s="3">
        <v>323.31399999999996</v>
      </c>
      <c r="BT3" s="3">
        <v>1408.7539999999999</v>
      </c>
      <c r="BU3" s="3">
        <v>384.05</v>
      </c>
      <c r="BV3" s="3">
        <v>1766.5319999999999</v>
      </c>
      <c r="BW3" s="4"/>
      <c r="BX3" s="4"/>
      <c r="BY3" s="4"/>
      <c r="BZ3" s="4"/>
      <c r="CA3" s="4"/>
      <c r="CB3" s="4"/>
      <c r="CC3" s="4"/>
      <c r="CD3" s="4"/>
      <c r="CE3" s="5"/>
      <c r="CF3" s="3"/>
      <c r="CG3" s="3"/>
      <c r="CH3" s="10">
        <v>470</v>
      </c>
      <c r="CI3" s="10">
        <v>192.1</v>
      </c>
    </row>
    <row r="4" spans="1:88" ht="32.25" customHeight="1" x14ac:dyDescent="0.25">
      <c r="A4" s="26">
        <v>2</v>
      </c>
      <c r="B4" s="19" t="s">
        <v>92</v>
      </c>
      <c r="C4" s="31" t="s">
        <v>233</v>
      </c>
      <c r="D4" s="15" t="s">
        <v>93</v>
      </c>
      <c r="E4" s="15" t="s">
        <v>81</v>
      </c>
      <c r="F4" s="15">
        <v>55.466670000000001</v>
      </c>
      <c r="G4" s="15">
        <v>8.4333299999999998</v>
      </c>
      <c r="H4" s="15" t="s">
        <v>116</v>
      </c>
      <c r="I4" s="15"/>
      <c r="J4" s="15">
        <v>1025</v>
      </c>
      <c r="K4" s="15"/>
      <c r="L4" s="15">
        <v>6.7</v>
      </c>
      <c r="M4" s="15">
        <v>200</v>
      </c>
      <c r="N4" s="15"/>
      <c r="O4" s="15"/>
      <c r="P4" s="15"/>
      <c r="Q4" s="15" t="s">
        <v>73</v>
      </c>
      <c r="R4" s="15"/>
      <c r="S4" s="15">
        <v>400</v>
      </c>
      <c r="T4" s="15"/>
      <c r="U4" s="15"/>
      <c r="V4" s="15" t="s">
        <v>85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 t="s">
        <v>73</v>
      </c>
      <c r="AC4" s="15">
        <v>0</v>
      </c>
      <c r="AD4" s="15">
        <v>0</v>
      </c>
      <c r="AE4" s="15">
        <v>20000</v>
      </c>
      <c r="AF4" s="15">
        <v>60000</v>
      </c>
      <c r="AG4" s="15"/>
      <c r="AH4" s="15" t="s">
        <v>91</v>
      </c>
      <c r="AI4" s="15"/>
      <c r="AJ4" s="15"/>
      <c r="AK4" s="15"/>
      <c r="AL4" s="15"/>
      <c r="AM4" s="15"/>
      <c r="AN4" s="15"/>
      <c r="AO4" s="15">
        <v>0.42</v>
      </c>
      <c r="AP4" s="15">
        <v>0.42</v>
      </c>
      <c r="AQ4" s="15">
        <v>0.24</v>
      </c>
      <c r="AR4" s="15">
        <v>0.24</v>
      </c>
      <c r="AS4" s="15">
        <v>0.24</v>
      </c>
      <c r="AT4" s="15">
        <v>0.24</v>
      </c>
      <c r="AU4" s="15"/>
      <c r="AV4" s="15"/>
      <c r="BR4" s="3"/>
      <c r="BS4" s="3"/>
      <c r="BT4" s="3"/>
      <c r="BU4" s="3"/>
      <c r="BV4" s="3"/>
      <c r="BW4" s="10">
        <v>198.09</v>
      </c>
      <c r="BX4" s="10">
        <v>328.36</v>
      </c>
      <c r="BY4" s="10">
        <v>608.6</v>
      </c>
      <c r="BZ4" s="10">
        <v>834.96</v>
      </c>
      <c r="CA4" s="10">
        <v>1415.41</v>
      </c>
      <c r="CB4" s="15"/>
      <c r="CC4" s="15"/>
      <c r="CD4" s="15"/>
      <c r="CE4" s="15"/>
      <c r="CF4" s="15"/>
      <c r="CG4" s="15">
        <v>36.549999999999997</v>
      </c>
      <c r="CH4" s="15"/>
      <c r="CI4" s="15"/>
    </row>
    <row r="5" spans="1:88" ht="27.95" customHeight="1" x14ac:dyDescent="0.25">
      <c r="A5" s="26">
        <v>3</v>
      </c>
      <c r="B5" s="18" t="s">
        <v>115</v>
      </c>
      <c r="C5" s="3" t="s">
        <v>94</v>
      </c>
      <c r="D5" s="11" t="s">
        <v>117</v>
      </c>
      <c r="E5" s="15" t="s">
        <v>134</v>
      </c>
      <c r="F5" s="3">
        <v>53.620556000000001</v>
      </c>
      <c r="G5" s="3">
        <v>-5.8829500000000001</v>
      </c>
      <c r="H5" s="3"/>
      <c r="I5" s="3">
        <v>2</v>
      </c>
      <c r="J5" s="3">
        <v>480</v>
      </c>
      <c r="K5" s="3">
        <v>50</v>
      </c>
      <c r="L5" s="3">
        <v>9.3000000000000007</v>
      </c>
      <c r="M5" s="3"/>
      <c r="N5" s="3" t="s">
        <v>75</v>
      </c>
      <c r="O5" s="3">
        <v>0</v>
      </c>
      <c r="P5" s="3"/>
      <c r="Q5" s="3" t="s">
        <v>73</v>
      </c>
      <c r="R5" s="3">
        <v>11</v>
      </c>
      <c r="S5" s="3">
        <v>840</v>
      </c>
      <c r="T5" s="3">
        <v>1220000</v>
      </c>
      <c r="U5" s="3">
        <v>630000</v>
      </c>
      <c r="V5" s="3" t="s">
        <v>73</v>
      </c>
      <c r="W5" s="3">
        <v>2</v>
      </c>
      <c r="X5" s="3">
        <v>556</v>
      </c>
      <c r="Y5" s="3">
        <v>93</v>
      </c>
      <c r="Z5" s="3">
        <v>7.5</v>
      </c>
      <c r="AA5" s="3">
        <v>8.41</v>
      </c>
      <c r="AB5" s="3"/>
      <c r="AC5" s="3">
        <v>0</v>
      </c>
      <c r="AD5" s="3">
        <v>0</v>
      </c>
      <c r="AE5" s="3">
        <v>0</v>
      </c>
      <c r="AF5" s="3"/>
      <c r="AG5" s="3"/>
      <c r="AH5" s="3"/>
      <c r="AI5" s="3" t="s">
        <v>118</v>
      </c>
      <c r="AJ5" s="11" t="s">
        <v>73</v>
      </c>
      <c r="AK5" s="9"/>
      <c r="AL5" s="10" t="s">
        <v>73</v>
      </c>
      <c r="AM5" s="9"/>
      <c r="AN5" s="9"/>
      <c r="AO5" s="8">
        <v>0.63</v>
      </c>
      <c r="AP5" s="8">
        <v>0.63</v>
      </c>
      <c r="AQ5" s="8">
        <v>0.14000000000000001</v>
      </c>
      <c r="AR5" s="8">
        <v>0.14000000000000001</v>
      </c>
      <c r="AS5" s="8">
        <v>0.14000000000000001</v>
      </c>
      <c r="AT5" s="8">
        <v>0.14000000000000001</v>
      </c>
      <c r="AU5" s="14">
        <v>105.65</v>
      </c>
      <c r="AV5" s="14">
        <v>132.25</v>
      </c>
      <c r="AW5" s="14">
        <v>105.65</v>
      </c>
      <c r="AX5" s="14">
        <v>202.27</v>
      </c>
      <c r="AY5" s="14">
        <v>114.94</v>
      </c>
      <c r="AZ5" s="14">
        <v>226.98</v>
      </c>
      <c r="BA5" s="14">
        <v>121.16</v>
      </c>
      <c r="BB5" s="14">
        <v>245.61</v>
      </c>
      <c r="BC5" s="14">
        <v>137.4</v>
      </c>
      <c r="BD5" s="14">
        <v>341.02</v>
      </c>
      <c r="BE5" s="14">
        <v>164.8</v>
      </c>
      <c r="BF5" s="14">
        <v>426.24</v>
      </c>
      <c r="BG5" s="3">
        <v>193</v>
      </c>
      <c r="BH5" s="14">
        <v>517.26</v>
      </c>
      <c r="BI5" s="14">
        <v>230.5</v>
      </c>
      <c r="BJ5" s="14">
        <v>600.96</v>
      </c>
      <c r="BK5" s="14">
        <v>274.47000000000003</v>
      </c>
      <c r="BL5" s="14">
        <v>698.93</v>
      </c>
      <c r="BM5" s="14">
        <v>326.24</v>
      </c>
      <c r="BN5" s="14">
        <v>814.83</v>
      </c>
      <c r="BO5" s="14">
        <v>415.86</v>
      </c>
      <c r="BP5" s="14">
        <v>1034.29</v>
      </c>
      <c r="BQ5" s="14">
        <v>623.99</v>
      </c>
      <c r="BR5" s="14">
        <v>1734.16</v>
      </c>
      <c r="BS5" s="14">
        <v>832.12</v>
      </c>
      <c r="BT5" s="14">
        <v>2433.5300000000002</v>
      </c>
      <c r="BU5" s="14">
        <v>1040.24</v>
      </c>
      <c r="BV5" s="14">
        <v>3133.92</v>
      </c>
      <c r="BW5" s="10">
        <v>127.2</v>
      </c>
      <c r="BX5" s="10">
        <v>199.93</v>
      </c>
      <c r="BY5" s="10">
        <v>302.42</v>
      </c>
      <c r="BZ5" s="10">
        <v>1008</v>
      </c>
      <c r="CA5" s="10"/>
      <c r="CB5" s="10"/>
      <c r="CC5" s="10"/>
      <c r="CD5" s="9"/>
      <c r="CE5" s="9"/>
      <c r="CF5" s="9"/>
      <c r="CG5" s="9"/>
      <c r="CH5" s="9"/>
      <c r="CI5" s="9"/>
      <c r="CJ5" s="12"/>
    </row>
    <row r="6" spans="1:88" ht="27.95" customHeight="1" x14ac:dyDescent="0.25">
      <c r="A6" s="26">
        <v>4</v>
      </c>
      <c r="B6" s="22" t="s">
        <v>146</v>
      </c>
      <c r="C6" s="15" t="s">
        <v>126</v>
      </c>
      <c r="D6" s="21" t="s">
        <v>88</v>
      </c>
      <c r="E6" s="21" t="s">
        <v>81</v>
      </c>
      <c r="F6" s="15">
        <v>51.227350000000001</v>
      </c>
      <c r="G6" s="15">
        <v>2.93</v>
      </c>
      <c r="H6" s="21" t="s">
        <v>147</v>
      </c>
      <c r="I6" s="15">
        <v>4</v>
      </c>
      <c r="J6" s="15">
        <v>600</v>
      </c>
      <c r="K6" s="15">
        <v>20</v>
      </c>
      <c r="L6" s="15"/>
      <c r="M6" s="15">
        <v>250</v>
      </c>
      <c r="N6" s="15"/>
      <c r="O6" s="21" t="s">
        <v>73</v>
      </c>
      <c r="P6" s="21" t="s">
        <v>73</v>
      </c>
      <c r="Q6" s="21" t="s">
        <v>73</v>
      </c>
      <c r="R6" s="15"/>
      <c r="S6" s="15"/>
      <c r="T6" s="21" t="s">
        <v>130</v>
      </c>
      <c r="U6" s="21" t="s">
        <v>148</v>
      </c>
      <c r="V6" s="21" t="s">
        <v>73</v>
      </c>
      <c r="W6" s="27">
        <v>1</v>
      </c>
      <c r="X6" s="28">
        <v>0</v>
      </c>
      <c r="Y6" s="28">
        <v>0</v>
      </c>
      <c r="Z6" s="28">
        <v>0</v>
      </c>
      <c r="AA6" s="29">
        <v>0</v>
      </c>
      <c r="AB6" s="21" t="s">
        <v>73</v>
      </c>
      <c r="AC6" s="15">
        <v>0</v>
      </c>
      <c r="AD6" s="15">
        <v>500</v>
      </c>
      <c r="AE6" s="15">
        <v>6500</v>
      </c>
      <c r="AF6" s="15">
        <v>0</v>
      </c>
      <c r="AG6" s="15"/>
      <c r="AH6" s="15" t="s">
        <v>91</v>
      </c>
      <c r="AI6" s="15"/>
      <c r="AJ6" s="15"/>
      <c r="AK6" s="21" t="s">
        <v>73</v>
      </c>
      <c r="AL6" s="21" t="s">
        <v>73</v>
      </c>
      <c r="AM6" s="21" t="s">
        <v>73</v>
      </c>
      <c r="AN6" s="21" t="s">
        <v>73</v>
      </c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</row>
    <row r="7" spans="1:88" ht="33" customHeight="1" x14ac:dyDescent="0.25">
      <c r="A7" s="26">
        <v>5</v>
      </c>
      <c r="B7" s="19" t="s">
        <v>136</v>
      </c>
      <c r="C7" s="15" t="s">
        <v>125</v>
      </c>
      <c r="D7" s="17" t="s">
        <v>137</v>
      </c>
      <c r="E7" s="17" t="s">
        <v>70</v>
      </c>
      <c r="F7" s="15">
        <v>43.586514999999999</v>
      </c>
      <c r="G7" s="15">
        <v>-5.9260679999999999</v>
      </c>
      <c r="H7" s="17" t="s">
        <v>140</v>
      </c>
      <c r="I7" s="15">
        <v>3</v>
      </c>
      <c r="J7" s="15">
        <v>821</v>
      </c>
      <c r="K7" s="15">
        <v>10</v>
      </c>
      <c r="L7" s="15">
        <v>8</v>
      </c>
      <c r="M7" s="15">
        <v>103</v>
      </c>
      <c r="N7" s="17" t="s">
        <v>145</v>
      </c>
      <c r="O7" s="17" t="s">
        <v>73</v>
      </c>
      <c r="P7" s="17" t="s">
        <v>73</v>
      </c>
      <c r="Q7" s="17" t="s">
        <v>73</v>
      </c>
      <c r="R7" s="15">
        <v>11</v>
      </c>
      <c r="S7" s="15">
        <v>80</v>
      </c>
      <c r="T7" s="17" t="s">
        <v>143</v>
      </c>
      <c r="U7" s="17" t="s">
        <v>144</v>
      </c>
      <c r="V7" s="15"/>
      <c r="W7" s="30">
        <v>1</v>
      </c>
      <c r="X7" s="28">
        <v>0</v>
      </c>
      <c r="Y7" s="28">
        <v>0</v>
      </c>
      <c r="Z7" s="28">
        <v>0</v>
      </c>
      <c r="AA7" s="29">
        <v>0</v>
      </c>
      <c r="AB7" s="15" t="s">
        <v>138</v>
      </c>
      <c r="AC7" s="15"/>
      <c r="AD7" s="15">
        <v>0</v>
      </c>
      <c r="AE7" s="17" t="s">
        <v>141</v>
      </c>
      <c r="AF7" s="15"/>
      <c r="AG7" s="15"/>
      <c r="AH7" s="17" t="s">
        <v>142</v>
      </c>
      <c r="AI7" s="15"/>
      <c r="AJ7" s="15"/>
      <c r="AK7" s="17" t="s">
        <v>73</v>
      </c>
      <c r="AL7" s="17" t="s">
        <v>73</v>
      </c>
      <c r="AM7" s="17" t="s">
        <v>74</v>
      </c>
      <c r="AN7" s="17" t="s">
        <v>73</v>
      </c>
      <c r="AO7" s="15">
        <v>0.56999999999999995</v>
      </c>
      <c r="AP7" s="15">
        <v>0.56999999999999995</v>
      </c>
      <c r="AQ7" s="20">
        <v>6.8068000000000004E-2</v>
      </c>
      <c r="AR7" s="20">
        <v>6.8068000000000004E-2</v>
      </c>
      <c r="AS7" s="20">
        <v>6.8068000000000004E-2</v>
      </c>
      <c r="AT7" s="20">
        <v>6.8068000000000004E-2</v>
      </c>
      <c r="AU7" s="15">
        <v>93.08</v>
      </c>
      <c r="AV7" s="15">
        <v>193.48</v>
      </c>
      <c r="AW7" s="15">
        <v>93.08</v>
      </c>
      <c r="AX7" s="15">
        <v>193.48</v>
      </c>
      <c r="AY7" s="15">
        <v>93.08</v>
      </c>
      <c r="AZ7" s="15">
        <v>193.48</v>
      </c>
      <c r="BA7" s="15">
        <v>93.08</v>
      </c>
      <c r="BB7" s="15">
        <v>193.48</v>
      </c>
      <c r="BC7" s="15">
        <v>93.08</v>
      </c>
      <c r="BD7" s="15">
        <v>193.48</v>
      </c>
      <c r="BE7" s="15">
        <v>93.08</v>
      </c>
      <c r="BF7" s="15">
        <v>193.48</v>
      </c>
      <c r="BG7" s="15">
        <v>143.84</v>
      </c>
      <c r="BH7" s="15">
        <v>203.1</v>
      </c>
      <c r="BI7" s="15">
        <v>143.84</v>
      </c>
      <c r="BJ7" s="15">
        <v>203.1</v>
      </c>
      <c r="BK7" s="15">
        <v>328.92</v>
      </c>
      <c r="BL7" s="15">
        <v>395.21</v>
      </c>
      <c r="BM7" s="15">
        <v>493</v>
      </c>
      <c r="BN7" s="15">
        <v>967.79</v>
      </c>
      <c r="BO7" s="15">
        <v>659.96</v>
      </c>
      <c r="BP7" s="15">
        <v>1421.68</v>
      </c>
      <c r="BQ7" s="15">
        <f>(771.01+925.43)/2</f>
        <v>848.22</v>
      </c>
      <c r="BR7" s="15">
        <f>(1878.51+2015.07)/2</f>
        <v>1946.79</v>
      </c>
      <c r="BS7" s="15">
        <f>(1234.25+1079.84)/2</f>
        <v>1157.0450000000001</v>
      </c>
      <c r="BT7" s="15">
        <f>(2923.12+2313.39)/2</f>
        <v>2618.2550000000001</v>
      </c>
      <c r="BU7" s="15">
        <f>(1493.08+1388.67)/2</f>
        <v>1440.875</v>
      </c>
      <c r="BV7" s="15">
        <f>(3134.94+3397.83)/2</f>
        <v>3266.3850000000002</v>
      </c>
      <c r="BW7" s="15"/>
      <c r="BX7" s="15" t="s">
        <v>73</v>
      </c>
      <c r="BY7" s="15" t="s">
        <v>139</v>
      </c>
      <c r="BZ7" s="15"/>
      <c r="CA7" s="15"/>
      <c r="CB7" s="15">
        <v>0.105</v>
      </c>
      <c r="CC7" s="15">
        <v>0.315</v>
      </c>
      <c r="CD7" s="15">
        <v>0.63</v>
      </c>
      <c r="CE7" s="15">
        <v>1.05</v>
      </c>
      <c r="CF7" s="15">
        <v>5.0999999999999997E-2</v>
      </c>
      <c r="CG7" s="15"/>
      <c r="CH7" s="15"/>
      <c r="CI7" s="15"/>
    </row>
    <row r="8" spans="1:88" ht="27.95" customHeight="1" x14ac:dyDescent="0.25">
      <c r="A8" s="26">
        <v>6</v>
      </c>
      <c r="B8" s="19" t="s">
        <v>132</v>
      </c>
      <c r="C8" s="15" t="s">
        <v>94</v>
      </c>
      <c r="D8" s="15" t="s">
        <v>93</v>
      </c>
      <c r="E8" s="15" t="s">
        <v>133</v>
      </c>
      <c r="F8" s="15">
        <v>53.317954</v>
      </c>
      <c r="G8" s="15">
        <v>-3.2636259999999999</v>
      </c>
      <c r="H8" s="15" t="s">
        <v>127</v>
      </c>
      <c r="I8" s="15"/>
      <c r="J8" s="15">
        <v>180</v>
      </c>
      <c r="K8" s="15">
        <v>20</v>
      </c>
      <c r="L8" s="15">
        <v>6</v>
      </c>
      <c r="M8" s="15" t="s">
        <v>72</v>
      </c>
      <c r="N8" s="15"/>
      <c r="O8" s="15"/>
      <c r="P8" s="15" t="s">
        <v>73</v>
      </c>
      <c r="Q8" s="15" t="s">
        <v>73</v>
      </c>
      <c r="R8" s="16">
        <v>0</v>
      </c>
      <c r="S8" s="15">
        <v>1300</v>
      </c>
      <c r="T8" s="15" t="s">
        <v>130</v>
      </c>
      <c r="U8" s="15" t="s">
        <v>131</v>
      </c>
      <c r="V8" s="15"/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/>
      <c r="AC8" s="15">
        <v>0</v>
      </c>
      <c r="AD8" s="15">
        <v>0</v>
      </c>
      <c r="AE8" s="15" t="s">
        <v>128</v>
      </c>
      <c r="AF8" s="15" t="s">
        <v>129</v>
      </c>
      <c r="AG8" s="15" t="s">
        <v>135</v>
      </c>
      <c r="AH8" s="15" t="s">
        <v>91</v>
      </c>
      <c r="AI8" s="15"/>
      <c r="AJ8" s="15"/>
      <c r="AK8" s="15" t="s">
        <v>73</v>
      </c>
      <c r="AL8" s="15" t="s">
        <v>73</v>
      </c>
      <c r="AM8" s="15"/>
      <c r="AN8" s="15" t="s">
        <v>73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Ports DB</vt:lpstr>
      <vt:lpstr>python</vt:lpstr>
    </vt:vector>
  </TitlesOfParts>
  <Company>NUI Maynooth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Teillant</dc:creator>
  <cp:lastModifiedBy>PChainho</cp:lastModifiedBy>
  <dcterms:created xsi:type="dcterms:W3CDTF">2013-12-05T15:52:09Z</dcterms:created>
  <dcterms:modified xsi:type="dcterms:W3CDTF">2015-03-31T20:40:10Z</dcterms:modified>
</cp:coreProperties>
</file>