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10" windowHeight="130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<sst xmlns="http://schemas.openxmlformats.org/spreadsheetml/2006/main" count="144" uniqueCount="72">
  <si>
    <t>Comparação entre os resultados originais da HVMP com os resultados obtidos a partir da aplicação de buscas locais na HVMP, para k = 3n/4</t>
  </si>
  <si>
    <t>Instâncias</t>
  </si>
  <si>
    <t>HVMP</t>
  </si>
  <si>
    <t>HVMP + Troca</t>
  </si>
  <si>
    <t>HVMP + Inserção</t>
  </si>
  <si>
    <t>HVMP + 2-OPT</t>
  </si>
  <si>
    <t>HVMP + Add-drop</t>
  </si>
  <si>
    <t>Menor resultado</t>
  </si>
  <si>
    <t>Diferença</t>
  </si>
  <si>
    <t>a280</t>
  </si>
  <si>
    <t>kroC100</t>
  </si>
  <si>
    <t>att48</t>
  </si>
  <si>
    <t>kroD100</t>
  </si>
  <si>
    <t>att532</t>
  </si>
  <si>
    <t>kroE100</t>
  </si>
  <si>
    <t>bayg29</t>
  </si>
  <si>
    <t>lin105</t>
  </si>
  <si>
    <t>bays29</t>
  </si>
  <si>
    <t>lin318</t>
  </si>
  <si>
    <t>berlin52</t>
  </si>
  <si>
    <t>nrw1379</t>
  </si>
  <si>
    <t>bier127</t>
  </si>
  <si>
    <t>pa561</t>
  </si>
  <si>
    <t>brazil58</t>
  </si>
  <si>
    <t>pr76</t>
  </si>
  <si>
    <t>brg180</t>
  </si>
  <si>
    <t>pr107</t>
  </si>
  <si>
    <t>burma14</t>
  </si>
  <si>
    <t>pr124</t>
  </si>
  <si>
    <t>ch130</t>
  </si>
  <si>
    <t>pr136</t>
  </si>
  <si>
    <t>ch150</t>
  </si>
  <si>
    <t>pr144</t>
  </si>
  <si>
    <t>dantzig42</t>
  </si>
  <si>
    <t>pr152</t>
  </si>
  <si>
    <t>eil51</t>
  </si>
  <si>
    <t>pr226</t>
  </si>
  <si>
    <t>eil76</t>
  </si>
  <si>
    <t>pr264</t>
  </si>
  <si>
    <t>eil101</t>
  </si>
  <si>
    <t>pr299</t>
  </si>
  <si>
    <t>fri26</t>
  </si>
  <si>
    <t>pr439</t>
  </si>
  <si>
    <t>gil262</t>
  </si>
  <si>
    <t>pr1002</t>
  </si>
  <si>
    <t>gr17</t>
  </si>
  <si>
    <t>rat99</t>
  </si>
  <si>
    <t>gr21</t>
  </si>
  <si>
    <t>rat195</t>
  </si>
  <si>
    <t>gr24</t>
  </si>
  <si>
    <t>rat575</t>
  </si>
  <si>
    <t>gr48</t>
  </si>
  <si>
    <t>rat783</t>
  </si>
  <si>
    <t>gr 96</t>
  </si>
  <si>
    <t>si175</t>
  </si>
  <si>
    <t>gr120</t>
  </si>
  <si>
    <t>si535</t>
  </si>
  <si>
    <t>hk48</t>
  </si>
  <si>
    <t>si1032</t>
  </si>
  <si>
    <t>kroA100</t>
  </si>
  <si>
    <t>st70</t>
  </si>
  <si>
    <t>kroA150</t>
  </si>
  <si>
    <t>swiss42</t>
  </si>
  <si>
    <t>kroA200</t>
  </si>
  <si>
    <t>ts225</t>
  </si>
  <si>
    <t>kroB100</t>
  </si>
  <si>
    <t>tsp225</t>
  </si>
  <si>
    <t>kroB150</t>
  </si>
  <si>
    <t>ulysses16</t>
  </si>
  <si>
    <t>kroB200</t>
  </si>
  <si>
    <t>ulysses22</t>
  </si>
  <si>
    <t>-</t>
  </si>
</sst>
</file>

<file path=xl/styles.xml><?xml version="1.0" encoding="utf-8"?>
<styleSheet xmlns="http://schemas.openxmlformats.org/spreadsheetml/2006/main">
  <numFmts count="6">
    <numFmt numFmtId="176" formatCode="0_);[Red]\(0\)"/>
    <numFmt numFmtId="177" formatCode="_-&quot;R$&quot;\ * #,##0_-;\-&quot;R$&quot;\ * #,##0_-;_-&quot;R$&quot;\ * &quot;-&quot;_-;_-@_-"/>
    <numFmt numFmtId="178" formatCode="_-* #,##0.00_-;\-* #,##0.00_-;_-* &quot;-&quot;??_-;_-@_-"/>
    <numFmt numFmtId="179" formatCode="_-* #,##0_-;\-* #,##0_-;_-* &quot;-&quot;_-;_-@_-"/>
    <numFmt numFmtId="180" formatCode="_-&quot;R$&quot;\ * #,##0.00_-;\-&quot;R$&quot;\ * #,##0.00_-;_-&quot;R$&quot;\ * &quot;-&quot;??_-;_-@_-"/>
    <numFmt numFmtId="181" formatCode="0_ "/>
  </numFmts>
  <fonts count="23">
    <font>
      <sz val="11"/>
      <color theme="1"/>
      <name val="Calibri"/>
      <charset val="134"/>
      <scheme val="minor"/>
    </font>
    <font>
      <sz val="12"/>
      <color rgb="FF000000"/>
      <name val="Calibri"/>
      <charset val="134"/>
    </font>
    <font>
      <sz val="11"/>
      <color rgb="FF000000"/>
      <name val="Calibri"/>
      <charset val="134"/>
    </font>
    <font>
      <sz val="11"/>
      <color rgb="FFFF0000"/>
      <name val="Calibri"/>
      <charset val="0"/>
      <scheme val="minor"/>
    </font>
    <font>
      <sz val="10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9" fillId="7" borderId="4" applyNumberFormat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180" fontId="4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10" borderId="5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27" borderId="9" applyNumberFormat="0" applyAlignment="0" applyProtection="0">
      <alignment vertical="center"/>
    </xf>
    <xf numFmtId="0" fontId="18" fillId="25" borderId="7" applyNumberFormat="0" applyAlignment="0" applyProtection="0">
      <alignment vertical="center"/>
    </xf>
    <xf numFmtId="0" fontId="22" fillId="25" borderId="9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1" xfId="0" applyBorder="1" applyAlignment="1"/>
    <xf numFmtId="0" fontId="0" fillId="0" borderId="1" xfId="0" applyBorder="1"/>
    <xf numFmtId="176" fontId="1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/>
    <xf numFmtId="3" fontId="0" fillId="0" borderId="1" xfId="0" applyNumberFormat="1" applyBorder="1" applyAlignment="1">
      <alignment horizontal="center" vertical="center"/>
    </xf>
    <xf numFmtId="3" fontId="0" fillId="0" borderId="0" xfId="0" applyNumberFormat="1"/>
    <xf numFmtId="176" fontId="1" fillId="3" borderId="1" xfId="0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181" fontId="0" fillId="4" borderId="1" xfId="0" applyNumberFormat="1" applyFill="1" applyBorder="1" applyAlignment="1">
      <alignment horizontal="center" vertical="center"/>
    </xf>
    <xf numFmtId="3" fontId="0" fillId="4" borderId="1" xfId="0" applyNumberFormat="1" applyFill="1" applyBorder="1" applyAlignment="1">
      <alignment horizontal="center" vertical="center"/>
    </xf>
    <xf numFmtId="181" fontId="0" fillId="3" borderId="1" xfId="0" applyNumberFormat="1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181" fontId="0" fillId="2" borderId="1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S66"/>
  <sheetViews>
    <sheetView tabSelected="1" topLeftCell="A49" workbookViewId="0">
      <selection activeCell="N60" sqref="N60"/>
    </sheetView>
  </sheetViews>
  <sheetFormatPr defaultColWidth="9" defaultRowHeight="15"/>
  <cols>
    <col min="2" max="3" width="10.5714285714286" customWidth="1"/>
    <col min="4" max="4" width="14" customWidth="1"/>
    <col min="5" max="5" width="17" customWidth="1"/>
    <col min="6" max="6" width="14.7142857142857" customWidth="1"/>
    <col min="7" max="7" width="18.1428571428571" customWidth="1"/>
    <col min="8" max="8" width="17" customWidth="1"/>
    <col min="9" max="9" width="10.1428571428571" customWidth="1"/>
    <col min="12" max="12" width="10.8571428571429" customWidth="1"/>
    <col min="13" max="13" width="8.14285714285714" customWidth="1"/>
    <col min="14" max="14" width="17" customWidth="1"/>
    <col min="15" max="15" width="10.1428571428571" customWidth="1"/>
    <col min="16" max="16" width="10.8571428571429" customWidth="1"/>
    <col min="18" max="18" width="17" customWidth="1"/>
  </cols>
  <sheetData>
    <row r="1" spans="2:13">
      <c r="B1" s="1" t="s">
        <v>0</v>
      </c>
      <c r="C1" s="1"/>
      <c r="D1" s="1"/>
      <c r="E1" s="1"/>
      <c r="F1" s="1"/>
      <c r="G1" s="1"/>
      <c r="H1" s="1"/>
      <c r="I1" s="1"/>
      <c r="J1" s="7"/>
      <c r="K1" s="7"/>
      <c r="L1" s="7"/>
      <c r="M1" s="7"/>
    </row>
    <row r="2" spans="2:13">
      <c r="B2" s="1"/>
      <c r="C2" s="1"/>
      <c r="D2" s="1"/>
      <c r="E2" s="1"/>
      <c r="F2" s="1"/>
      <c r="G2" s="1"/>
      <c r="H2" s="1"/>
      <c r="I2" s="1"/>
      <c r="J2" s="7"/>
      <c r="K2" s="7"/>
      <c r="L2" s="7"/>
      <c r="M2" s="7"/>
    </row>
    <row r="3" spans="2:19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3" t="s">
        <v>7</v>
      </c>
      <c r="I3" s="2" t="s">
        <v>8</v>
      </c>
      <c r="K3" s="8"/>
      <c r="L3" s="2" t="s">
        <v>1</v>
      </c>
      <c r="M3" s="2" t="s">
        <v>2</v>
      </c>
      <c r="N3" s="3" t="s">
        <v>7</v>
      </c>
      <c r="O3" s="2" t="s">
        <v>8</v>
      </c>
      <c r="P3" s="2" t="s">
        <v>1</v>
      </c>
      <c r="Q3" s="2" t="s">
        <v>2</v>
      </c>
      <c r="R3" s="3" t="s">
        <v>7</v>
      </c>
      <c r="S3" s="2" t="s">
        <v>8</v>
      </c>
    </row>
    <row r="4" ht="15.75" spans="2:19">
      <c r="B4" s="4" t="s">
        <v>9</v>
      </c>
      <c r="C4" s="5">
        <v>2116.06</v>
      </c>
      <c r="D4" s="4">
        <v>2071.57</v>
      </c>
      <c r="E4" s="4">
        <v>2055.26</v>
      </c>
      <c r="F4" s="4">
        <v>2024.94</v>
      </c>
      <c r="G4" s="4">
        <v>2049.45</v>
      </c>
      <c r="H4" s="6">
        <f>SMALL(C4:G4,1)</f>
        <v>2024.94</v>
      </c>
      <c r="I4" s="9">
        <f>C4-H4</f>
        <v>91.1199999999999</v>
      </c>
      <c r="J4" s="10">
        <f>(I4*100)/C4</f>
        <v>4.30611608366492</v>
      </c>
      <c r="L4" s="11" t="s">
        <v>9</v>
      </c>
      <c r="M4" s="12">
        <v>2116.06</v>
      </c>
      <c r="N4" s="13">
        <f>H4</f>
        <v>2024.94</v>
      </c>
      <c r="O4" s="14">
        <f>M4-N4</f>
        <v>91.1199999999999</v>
      </c>
      <c r="P4" s="4" t="s">
        <v>10</v>
      </c>
      <c r="Q4" s="5">
        <v>14926.51</v>
      </c>
      <c r="R4" s="6">
        <f>H35</f>
        <v>14305.64</v>
      </c>
      <c r="S4" s="9">
        <f>Q4-R4</f>
        <v>620.870000000001</v>
      </c>
    </row>
    <row r="5" ht="15.75" spans="2:19">
      <c r="B5" s="4" t="s">
        <v>11</v>
      </c>
      <c r="C5" s="5">
        <v>7089</v>
      </c>
      <c r="D5" s="4">
        <v>6962</v>
      </c>
      <c r="E5" s="4">
        <v>6649</v>
      </c>
      <c r="F5" s="4">
        <v>6505</v>
      </c>
      <c r="G5" s="4">
        <v>7017</v>
      </c>
      <c r="H5" s="6">
        <f t="shared" ref="H5:H36" si="0">SMALL(C5:G5,1)</f>
        <v>6505</v>
      </c>
      <c r="I5" s="9">
        <f t="shared" ref="I5:I36" si="1">C5-H5</f>
        <v>584</v>
      </c>
      <c r="J5" s="10">
        <f t="shared" ref="J5:J36" si="2">(I5*100)/C5</f>
        <v>8.23811539004091</v>
      </c>
      <c r="L5" s="4" t="s">
        <v>11</v>
      </c>
      <c r="M5" s="5">
        <v>7089</v>
      </c>
      <c r="N5" s="6">
        <f t="shared" ref="N5:N36" si="3">H5</f>
        <v>6505</v>
      </c>
      <c r="O5" s="9">
        <f t="shared" ref="O5:O36" si="4">M5-N5</f>
        <v>584</v>
      </c>
      <c r="P5" s="11" t="s">
        <v>12</v>
      </c>
      <c r="Q5" s="12">
        <v>16252.61</v>
      </c>
      <c r="R5" s="13">
        <f>H36</f>
        <v>15374.89</v>
      </c>
      <c r="S5" s="14">
        <f>Q5-R5</f>
        <v>877.720000000001</v>
      </c>
    </row>
    <row r="6" ht="15.75" spans="2:19">
      <c r="B6" s="4" t="s">
        <v>13</v>
      </c>
      <c r="C6" s="5">
        <v>23269</v>
      </c>
      <c r="D6" s="4">
        <v>22861</v>
      </c>
      <c r="E6" s="4">
        <v>22317</v>
      </c>
      <c r="F6" s="4">
        <v>21862</v>
      </c>
      <c r="G6" s="4">
        <v>22268</v>
      </c>
      <c r="H6" s="6">
        <f t="shared" si="0"/>
        <v>21862</v>
      </c>
      <c r="I6" s="9">
        <f t="shared" si="1"/>
        <v>1407</v>
      </c>
      <c r="J6" s="10">
        <f t="shared" si="2"/>
        <v>6.04667153723839</v>
      </c>
      <c r="L6" s="11" t="s">
        <v>13</v>
      </c>
      <c r="M6" s="12">
        <v>23269</v>
      </c>
      <c r="N6" s="15">
        <f t="shared" si="3"/>
        <v>21862</v>
      </c>
      <c r="O6" s="16">
        <f t="shared" si="4"/>
        <v>1407</v>
      </c>
      <c r="P6" s="4" t="s">
        <v>14</v>
      </c>
      <c r="Q6" s="5">
        <v>16441.94</v>
      </c>
      <c r="R6" s="6">
        <f t="shared" ref="R6:R34" si="5">H37</f>
        <v>15400.35</v>
      </c>
      <c r="S6" s="9">
        <f t="shared" ref="S6:S34" si="6">Q6-R6</f>
        <v>1041.59</v>
      </c>
    </row>
    <row r="7" ht="15.75" spans="2:19">
      <c r="B7" s="4" t="s">
        <v>15</v>
      </c>
      <c r="C7" s="5">
        <v>1065</v>
      </c>
      <c r="D7" s="4">
        <v>1035</v>
      </c>
      <c r="E7" s="4">
        <v>1035</v>
      </c>
      <c r="F7" s="4">
        <v>1035</v>
      </c>
      <c r="G7" s="4">
        <v>1048</v>
      </c>
      <c r="H7" s="6">
        <f t="shared" si="0"/>
        <v>1035</v>
      </c>
      <c r="I7" s="9">
        <f t="shared" si="1"/>
        <v>30</v>
      </c>
      <c r="J7" s="10">
        <f t="shared" si="2"/>
        <v>2.8169014084507</v>
      </c>
      <c r="L7" s="4" t="s">
        <v>15</v>
      </c>
      <c r="M7" s="5">
        <v>1065</v>
      </c>
      <c r="N7" s="6">
        <f t="shared" si="3"/>
        <v>1035</v>
      </c>
      <c r="O7" s="9">
        <f t="shared" si="4"/>
        <v>30</v>
      </c>
      <c r="P7" s="11" t="s">
        <v>16</v>
      </c>
      <c r="Q7" s="12">
        <v>9054.34</v>
      </c>
      <c r="R7" s="15">
        <f t="shared" si="5"/>
        <v>8758.16</v>
      </c>
      <c r="S7" s="16">
        <f t="shared" si="6"/>
        <v>296.18</v>
      </c>
    </row>
    <row r="8" ht="15.75" spans="2:19">
      <c r="B8" s="4" t="s">
        <v>17</v>
      </c>
      <c r="C8" s="5">
        <v>1237</v>
      </c>
      <c r="D8" s="4">
        <v>1218</v>
      </c>
      <c r="E8" s="4">
        <v>1218</v>
      </c>
      <c r="F8" s="4">
        <v>1218</v>
      </c>
      <c r="G8" s="4">
        <v>1159</v>
      </c>
      <c r="H8" s="6">
        <f t="shared" si="0"/>
        <v>1159</v>
      </c>
      <c r="I8" s="9">
        <f t="shared" si="1"/>
        <v>78</v>
      </c>
      <c r="J8" s="10">
        <f t="shared" si="2"/>
        <v>6.3055780113177</v>
      </c>
      <c r="L8" s="11" t="s">
        <v>17</v>
      </c>
      <c r="M8" s="12">
        <v>1237</v>
      </c>
      <c r="N8" s="15">
        <f t="shared" si="3"/>
        <v>1159</v>
      </c>
      <c r="O8" s="16">
        <f t="shared" si="4"/>
        <v>78</v>
      </c>
      <c r="P8" s="4" t="s">
        <v>18</v>
      </c>
      <c r="Q8" s="5">
        <v>33307.81</v>
      </c>
      <c r="R8" s="6">
        <f t="shared" si="5"/>
        <v>30461.5</v>
      </c>
      <c r="S8" s="9">
        <f t="shared" si="6"/>
        <v>2846.31</v>
      </c>
    </row>
    <row r="9" ht="15.75" spans="2:19">
      <c r="B9" s="4" t="s">
        <v>19</v>
      </c>
      <c r="C9" s="5">
        <v>4429.84</v>
      </c>
      <c r="D9" s="4">
        <v>4246.84</v>
      </c>
      <c r="E9" s="4">
        <v>4246.84</v>
      </c>
      <c r="F9" s="4">
        <v>4246.84</v>
      </c>
      <c r="G9" s="4">
        <v>4302.36</v>
      </c>
      <c r="H9" s="6">
        <f t="shared" si="0"/>
        <v>4246.84</v>
      </c>
      <c r="I9" s="9">
        <f t="shared" si="1"/>
        <v>183</v>
      </c>
      <c r="J9" s="10">
        <f t="shared" si="2"/>
        <v>4.131074711502</v>
      </c>
      <c r="L9" s="4" t="s">
        <v>19</v>
      </c>
      <c r="M9" s="5">
        <v>4429.84</v>
      </c>
      <c r="N9" s="6">
        <f t="shared" si="3"/>
        <v>4246.84</v>
      </c>
      <c r="O9" s="9">
        <f t="shared" si="4"/>
        <v>183</v>
      </c>
      <c r="P9" s="11" t="s">
        <v>20</v>
      </c>
      <c r="Q9" s="12">
        <v>47140.73</v>
      </c>
      <c r="R9" s="15">
        <f t="shared" si="5"/>
        <v>44910.01</v>
      </c>
      <c r="S9" s="16">
        <f t="shared" si="6"/>
        <v>2230.72</v>
      </c>
    </row>
    <row r="10" ht="15.75" spans="2:19">
      <c r="B10" s="4" t="s">
        <v>21</v>
      </c>
      <c r="C10" s="5">
        <v>56582.89</v>
      </c>
      <c r="D10" s="4">
        <v>55846.91</v>
      </c>
      <c r="E10" s="4">
        <v>54985.65</v>
      </c>
      <c r="F10" s="4">
        <v>54589.39</v>
      </c>
      <c r="G10" s="4">
        <v>54453.24</v>
      </c>
      <c r="H10" s="6">
        <f t="shared" si="0"/>
        <v>54453.24</v>
      </c>
      <c r="I10" s="9">
        <f t="shared" si="1"/>
        <v>2129.65</v>
      </c>
      <c r="J10" s="10">
        <f t="shared" si="2"/>
        <v>3.76377028462138</v>
      </c>
      <c r="L10" s="11" t="s">
        <v>21</v>
      </c>
      <c r="M10" s="12">
        <v>56582.89</v>
      </c>
      <c r="N10" s="15">
        <f t="shared" si="3"/>
        <v>54453.24</v>
      </c>
      <c r="O10" s="16">
        <f t="shared" si="4"/>
        <v>2129.65</v>
      </c>
      <c r="P10" s="4" t="s">
        <v>22</v>
      </c>
      <c r="Q10" s="5">
        <v>2332</v>
      </c>
      <c r="R10" s="6">
        <f t="shared" si="5"/>
        <v>2133</v>
      </c>
      <c r="S10" s="9">
        <f t="shared" si="6"/>
        <v>199</v>
      </c>
    </row>
    <row r="11" ht="15.75" spans="2:19">
      <c r="B11" s="4" t="s">
        <v>23</v>
      </c>
      <c r="C11" s="5">
        <v>13172</v>
      </c>
      <c r="D11" s="4">
        <v>13127</v>
      </c>
      <c r="E11" s="4">
        <v>13072</v>
      </c>
      <c r="F11" s="4">
        <v>13109</v>
      </c>
      <c r="G11" s="4">
        <v>11629</v>
      </c>
      <c r="H11" s="6">
        <f t="shared" si="0"/>
        <v>11629</v>
      </c>
      <c r="I11" s="9">
        <f t="shared" si="1"/>
        <v>1543</v>
      </c>
      <c r="J11" s="10">
        <f t="shared" si="2"/>
        <v>11.7142423322199</v>
      </c>
      <c r="L11" s="4" t="s">
        <v>23</v>
      </c>
      <c r="M11" s="5">
        <v>13172</v>
      </c>
      <c r="N11" s="6">
        <f t="shared" si="3"/>
        <v>11629</v>
      </c>
      <c r="O11" s="9">
        <f t="shared" si="4"/>
        <v>1543</v>
      </c>
      <c r="P11" s="11" t="s">
        <v>24</v>
      </c>
      <c r="Q11" s="12">
        <v>63830.12</v>
      </c>
      <c r="R11" s="15">
        <f t="shared" si="5"/>
        <v>62471.59</v>
      </c>
      <c r="S11" s="16">
        <f t="shared" si="6"/>
        <v>1358.53000000001</v>
      </c>
    </row>
    <row r="12" ht="15.75" spans="2:19">
      <c r="B12" s="4" t="s">
        <v>25</v>
      </c>
      <c r="C12" s="5">
        <v>92250</v>
      </c>
      <c r="D12" s="4">
        <v>9360</v>
      </c>
      <c r="E12" s="4">
        <v>26510</v>
      </c>
      <c r="F12" s="4">
        <v>1830</v>
      </c>
      <c r="G12" s="4">
        <v>4920</v>
      </c>
      <c r="H12" s="6">
        <f t="shared" si="0"/>
        <v>1830</v>
      </c>
      <c r="I12" s="9">
        <f t="shared" si="1"/>
        <v>90420</v>
      </c>
      <c r="J12" s="10">
        <f t="shared" si="2"/>
        <v>98.0162601626016</v>
      </c>
      <c r="L12" s="11" t="s">
        <v>25</v>
      </c>
      <c r="M12" s="12">
        <v>92250</v>
      </c>
      <c r="N12" s="15">
        <f t="shared" si="3"/>
        <v>1830</v>
      </c>
      <c r="O12" s="16">
        <f t="shared" si="4"/>
        <v>90420</v>
      </c>
      <c r="P12" s="4" t="s">
        <v>26</v>
      </c>
      <c r="Q12" s="5">
        <v>33252.04</v>
      </c>
      <c r="R12" s="6">
        <f t="shared" si="5"/>
        <v>30370.62</v>
      </c>
      <c r="S12" s="9">
        <f t="shared" si="6"/>
        <v>2881.42</v>
      </c>
    </row>
    <row r="13" ht="15.75" spans="2:19">
      <c r="B13" s="4" t="s">
        <v>27</v>
      </c>
      <c r="C13" s="5">
        <v>1943.98</v>
      </c>
      <c r="D13" s="4">
        <v>1943.98</v>
      </c>
      <c r="E13" s="4">
        <v>1943.98</v>
      </c>
      <c r="F13" s="4">
        <v>1943.98</v>
      </c>
      <c r="G13" s="4">
        <v>1657.75</v>
      </c>
      <c r="H13" s="6">
        <f t="shared" si="0"/>
        <v>1657.75</v>
      </c>
      <c r="I13" s="9">
        <f t="shared" si="1"/>
        <v>286.23</v>
      </c>
      <c r="J13" s="10">
        <f t="shared" si="2"/>
        <v>14.7239169127254</v>
      </c>
      <c r="L13" s="4" t="s">
        <v>27</v>
      </c>
      <c r="M13" s="5">
        <v>1943.98</v>
      </c>
      <c r="N13" s="6">
        <f t="shared" si="3"/>
        <v>1657.75</v>
      </c>
      <c r="O13" s="9">
        <f t="shared" si="4"/>
        <v>286.23</v>
      </c>
      <c r="P13" s="11" t="s">
        <v>28</v>
      </c>
      <c r="Q13" s="12">
        <v>40795.86</v>
      </c>
      <c r="R13" s="15">
        <f t="shared" si="5"/>
        <v>37725.64</v>
      </c>
      <c r="S13" s="16">
        <f t="shared" si="6"/>
        <v>3070.22</v>
      </c>
    </row>
    <row r="14" ht="15.75" spans="2:19">
      <c r="B14" s="4" t="s">
        <v>29</v>
      </c>
      <c r="C14" s="5">
        <v>4184.87</v>
      </c>
      <c r="D14" s="4">
        <v>4152.75</v>
      </c>
      <c r="E14" s="4">
        <v>4150.8</v>
      </c>
      <c r="F14" s="4">
        <v>4141.5</v>
      </c>
      <c r="G14" s="4">
        <v>4096.44</v>
      </c>
      <c r="H14" s="6">
        <f t="shared" si="0"/>
        <v>4096.44</v>
      </c>
      <c r="I14" s="9">
        <f t="shared" si="1"/>
        <v>88.4300000000003</v>
      </c>
      <c r="J14" s="10">
        <f t="shared" si="2"/>
        <v>2.11308833966169</v>
      </c>
      <c r="L14" s="11" t="s">
        <v>29</v>
      </c>
      <c r="M14" s="12">
        <v>4184.87</v>
      </c>
      <c r="N14" s="15">
        <f t="shared" si="3"/>
        <v>4096.44</v>
      </c>
      <c r="O14" s="16">
        <f t="shared" si="4"/>
        <v>88.4300000000003</v>
      </c>
      <c r="P14" s="4" t="s">
        <v>30</v>
      </c>
      <c r="Q14" s="5">
        <v>84256.72</v>
      </c>
      <c r="R14" s="6">
        <f t="shared" si="5"/>
        <v>76340.25</v>
      </c>
      <c r="S14" s="9">
        <f t="shared" si="6"/>
        <v>7916.47</v>
      </c>
    </row>
    <row r="15" ht="15.75" spans="2:19">
      <c r="B15" s="4" t="s">
        <v>31</v>
      </c>
      <c r="C15" s="5">
        <v>4938.62</v>
      </c>
      <c r="D15" s="4">
        <v>4898.32</v>
      </c>
      <c r="E15" s="4">
        <v>4802.63</v>
      </c>
      <c r="F15" s="4">
        <v>4751.72</v>
      </c>
      <c r="G15" s="4">
        <v>4890.13</v>
      </c>
      <c r="H15" s="6">
        <f t="shared" si="0"/>
        <v>4751.72</v>
      </c>
      <c r="I15" s="9">
        <f t="shared" si="1"/>
        <v>186.9</v>
      </c>
      <c r="J15" s="10">
        <f t="shared" si="2"/>
        <v>3.78445800648763</v>
      </c>
      <c r="L15" s="4" t="s">
        <v>31</v>
      </c>
      <c r="M15" s="5">
        <v>4938.62</v>
      </c>
      <c r="N15" s="6">
        <f t="shared" si="3"/>
        <v>4751.72</v>
      </c>
      <c r="O15" s="9">
        <f t="shared" si="4"/>
        <v>186.9</v>
      </c>
      <c r="P15" s="11" t="s">
        <v>32</v>
      </c>
      <c r="Q15" s="12">
        <v>41326.95</v>
      </c>
      <c r="R15" s="15">
        <f t="shared" si="5"/>
        <v>40842.56</v>
      </c>
      <c r="S15" s="16">
        <f t="shared" si="6"/>
        <v>484.389999999999</v>
      </c>
    </row>
    <row r="16" ht="15.75" spans="2:19">
      <c r="B16" s="4" t="s">
        <v>33</v>
      </c>
      <c r="C16" s="5">
        <v>517</v>
      </c>
      <c r="D16" s="4">
        <v>486</v>
      </c>
      <c r="E16" s="4">
        <v>438</v>
      </c>
      <c r="F16" s="4">
        <v>441</v>
      </c>
      <c r="G16" s="4">
        <v>480</v>
      </c>
      <c r="H16" s="6">
        <f t="shared" si="0"/>
        <v>438</v>
      </c>
      <c r="I16" s="9">
        <f t="shared" si="1"/>
        <v>79</v>
      </c>
      <c r="J16" s="10">
        <f t="shared" si="2"/>
        <v>15.2804642166344</v>
      </c>
      <c r="L16" s="11" t="s">
        <v>33</v>
      </c>
      <c r="M16" s="12">
        <v>517</v>
      </c>
      <c r="N16" s="15">
        <f t="shared" si="3"/>
        <v>438</v>
      </c>
      <c r="O16" s="16">
        <f t="shared" si="4"/>
        <v>79</v>
      </c>
      <c r="P16" s="4" t="s">
        <v>34</v>
      </c>
      <c r="Q16" s="5">
        <v>51636.7</v>
      </c>
      <c r="R16" s="6">
        <f t="shared" si="5"/>
        <v>46572.18</v>
      </c>
      <c r="S16" s="9">
        <f t="shared" si="6"/>
        <v>5064.52</v>
      </c>
    </row>
    <row r="17" ht="15.75" spans="2:19">
      <c r="B17" s="4" t="s">
        <v>35</v>
      </c>
      <c r="C17" s="5">
        <v>291.59</v>
      </c>
      <c r="D17" s="4">
        <v>291.59</v>
      </c>
      <c r="E17" s="4">
        <v>291.59</v>
      </c>
      <c r="F17" s="4">
        <v>291.59</v>
      </c>
      <c r="G17" s="4">
        <v>288.64</v>
      </c>
      <c r="H17" s="6">
        <f t="shared" si="0"/>
        <v>288.64</v>
      </c>
      <c r="I17" s="9">
        <f t="shared" si="1"/>
        <v>2.94999999999999</v>
      </c>
      <c r="J17" s="10">
        <f t="shared" si="2"/>
        <v>1.01169450255495</v>
      </c>
      <c r="L17" s="4" t="s">
        <v>35</v>
      </c>
      <c r="M17" s="5">
        <v>291.59</v>
      </c>
      <c r="N17" s="6">
        <f t="shared" si="3"/>
        <v>288.64</v>
      </c>
      <c r="O17" s="9">
        <f t="shared" si="4"/>
        <v>2.94999999999999</v>
      </c>
      <c r="P17" s="11" t="s">
        <v>36</v>
      </c>
      <c r="Q17" s="12">
        <v>67272.25</v>
      </c>
      <c r="R17" s="15">
        <f t="shared" si="5"/>
        <v>57542.87</v>
      </c>
      <c r="S17" s="16">
        <f t="shared" si="6"/>
        <v>9729.38</v>
      </c>
    </row>
    <row r="18" ht="15.75" spans="2:19">
      <c r="B18" s="4" t="s">
        <v>37</v>
      </c>
      <c r="C18" s="5">
        <v>356.71</v>
      </c>
      <c r="D18" s="4">
        <v>353.56</v>
      </c>
      <c r="E18" s="4">
        <v>353.56</v>
      </c>
      <c r="F18" s="4">
        <v>350.84</v>
      </c>
      <c r="G18" s="4">
        <v>351.42</v>
      </c>
      <c r="H18" s="6">
        <f t="shared" si="0"/>
        <v>350.84</v>
      </c>
      <c r="I18" s="9">
        <f t="shared" si="1"/>
        <v>5.87</v>
      </c>
      <c r="J18" s="10">
        <f t="shared" si="2"/>
        <v>1.64559446048611</v>
      </c>
      <c r="L18" s="11" t="s">
        <v>37</v>
      </c>
      <c r="M18" s="12">
        <v>356.71</v>
      </c>
      <c r="N18" s="15">
        <f t="shared" si="3"/>
        <v>350.84</v>
      </c>
      <c r="O18" s="16">
        <f t="shared" si="4"/>
        <v>5.87</v>
      </c>
      <c r="P18" s="4" t="s">
        <v>38</v>
      </c>
      <c r="Q18" s="5">
        <v>36877.03</v>
      </c>
      <c r="R18" s="6">
        <f t="shared" si="5"/>
        <v>35636.33</v>
      </c>
      <c r="S18" s="9">
        <f t="shared" si="6"/>
        <v>1240.7</v>
      </c>
    </row>
    <row r="19" ht="15.75" spans="2:19">
      <c r="B19" s="4" t="s">
        <v>39</v>
      </c>
      <c r="C19" s="5">
        <v>492.25</v>
      </c>
      <c r="D19" s="4">
        <v>479.74</v>
      </c>
      <c r="E19" s="4">
        <v>461.5</v>
      </c>
      <c r="F19" s="4">
        <v>454.54</v>
      </c>
      <c r="G19" s="4">
        <v>448.09</v>
      </c>
      <c r="H19" s="6">
        <f t="shared" si="0"/>
        <v>448.09</v>
      </c>
      <c r="I19" s="9">
        <f t="shared" si="1"/>
        <v>44.16</v>
      </c>
      <c r="J19" s="10">
        <f t="shared" si="2"/>
        <v>8.97105129507365</v>
      </c>
      <c r="L19" s="4" t="s">
        <v>39</v>
      </c>
      <c r="M19" s="5">
        <v>492.25</v>
      </c>
      <c r="N19" s="6">
        <f t="shared" si="3"/>
        <v>448.09</v>
      </c>
      <c r="O19" s="9">
        <f t="shared" si="4"/>
        <v>44.16</v>
      </c>
      <c r="P19" s="11" t="s">
        <v>40</v>
      </c>
      <c r="Q19" s="12">
        <v>38943.23</v>
      </c>
      <c r="R19" s="15">
        <f t="shared" si="5"/>
        <v>36050.95</v>
      </c>
      <c r="S19" s="16">
        <f t="shared" si="6"/>
        <v>2892.28000000001</v>
      </c>
    </row>
    <row r="20" ht="15.75" spans="2:19">
      <c r="B20" s="4" t="s">
        <v>41</v>
      </c>
      <c r="C20" s="5">
        <v>744</v>
      </c>
      <c r="D20" s="4">
        <v>684</v>
      </c>
      <c r="E20" s="4">
        <v>672</v>
      </c>
      <c r="F20" s="4">
        <v>602</v>
      </c>
      <c r="G20" s="4">
        <v>689</v>
      </c>
      <c r="H20" s="6">
        <f t="shared" si="0"/>
        <v>602</v>
      </c>
      <c r="I20" s="9">
        <f t="shared" si="1"/>
        <v>142</v>
      </c>
      <c r="J20" s="10">
        <f t="shared" si="2"/>
        <v>19.0860215053763</v>
      </c>
      <c r="L20" s="11" t="s">
        <v>41</v>
      </c>
      <c r="M20" s="12">
        <v>744</v>
      </c>
      <c r="N20" s="15">
        <f t="shared" si="3"/>
        <v>602</v>
      </c>
      <c r="O20" s="16">
        <f t="shared" si="4"/>
        <v>142</v>
      </c>
      <c r="P20" s="4" t="s">
        <v>42</v>
      </c>
      <c r="Q20" s="5">
        <v>66131.56</v>
      </c>
      <c r="R20" s="6">
        <f t="shared" si="5"/>
        <v>64127.51</v>
      </c>
      <c r="S20" s="9">
        <f t="shared" si="6"/>
        <v>2004.05</v>
      </c>
    </row>
    <row r="21" ht="15.75" spans="2:19">
      <c r="B21" s="4" t="s">
        <v>43</v>
      </c>
      <c r="C21" s="5">
        <v>1741.09</v>
      </c>
      <c r="D21" s="4">
        <v>1733.52</v>
      </c>
      <c r="E21" s="4">
        <v>1721.15</v>
      </c>
      <c r="F21" s="4">
        <v>1707.45</v>
      </c>
      <c r="G21" s="4">
        <v>1716.32</v>
      </c>
      <c r="H21" s="6">
        <f t="shared" si="0"/>
        <v>1707.45</v>
      </c>
      <c r="I21" s="9">
        <f t="shared" si="1"/>
        <v>33.6399999999999</v>
      </c>
      <c r="J21" s="10">
        <f t="shared" si="2"/>
        <v>1.93212298043179</v>
      </c>
      <c r="L21" s="4" t="s">
        <v>43</v>
      </c>
      <c r="M21" s="5">
        <v>1741.09</v>
      </c>
      <c r="N21" s="6">
        <f t="shared" si="3"/>
        <v>1707.45</v>
      </c>
      <c r="O21" s="9">
        <f t="shared" si="4"/>
        <v>33.6399999999999</v>
      </c>
      <c r="P21" s="11" t="s">
        <v>44</v>
      </c>
      <c r="Q21" s="12">
        <v>209167.52</v>
      </c>
      <c r="R21" s="15">
        <f t="shared" si="5"/>
        <v>197692.25</v>
      </c>
      <c r="S21" s="16">
        <f t="shared" si="6"/>
        <v>11475.27</v>
      </c>
    </row>
    <row r="22" ht="15.75" spans="2:19">
      <c r="B22" s="4" t="s">
        <v>45</v>
      </c>
      <c r="C22" s="5">
        <v>661</v>
      </c>
      <c r="D22" s="4">
        <v>640</v>
      </c>
      <c r="E22" s="4">
        <v>640</v>
      </c>
      <c r="F22" s="4">
        <v>640</v>
      </c>
      <c r="G22" s="4">
        <v>661</v>
      </c>
      <c r="H22" s="6">
        <f t="shared" si="0"/>
        <v>640</v>
      </c>
      <c r="I22" s="9">
        <f t="shared" si="1"/>
        <v>21</v>
      </c>
      <c r="J22" s="10">
        <f t="shared" si="2"/>
        <v>3.17700453857791</v>
      </c>
      <c r="L22" s="11" t="s">
        <v>45</v>
      </c>
      <c r="M22" s="12">
        <v>661</v>
      </c>
      <c r="N22" s="15">
        <f t="shared" si="3"/>
        <v>640</v>
      </c>
      <c r="O22" s="16">
        <f t="shared" si="4"/>
        <v>21</v>
      </c>
      <c r="P22" s="4" t="s">
        <v>46</v>
      </c>
      <c r="Q22" s="5">
        <v>925.25</v>
      </c>
      <c r="R22" s="6">
        <f t="shared" si="5"/>
        <v>887.64</v>
      </c>
      <c r="S22" s="9">
        <f t="shared" si="6"/>
        <v>37.61</v>
      </c>
    </row>
    <row r="23" ht="15.75" spans="2:19">
      <c r="B23" s="4" t="s">
        <v>47</v>
      </c>
      <c r="C23" s="5">
        <v>1733</v>
      </c>
      <c r="D23" s="4">
        <v>1703</v>
      </c>
      <c r="E23" s="4">
        <v>1697</v>
      </c>
      <c r="F23" s="4">
        <v>1573</v>
      </c>
      <c r="G23" s="4">
        <v>1657</v>
      </c>
      <c r="H23" s="6">
        <f t="shared" si="0"/>
        <v>1573</v>
      </c>
      <c r="I23" s="9">
        <f t="shared" si="1"/>
        <v>160</v>
      </c>
      <c r="J23" s="10">
        <f t="shared" si="2"/>
        <v>9.23254472013849</v>
      </c>
      <c r="L23" s="4" t="s">
        <v>47</v>
      </c>
      <c r="M23" s="5">
        <v>1733</v>
      </c>
      <c r="N23" s="6">
        <f t="shared" si="3"/>
        <v>1573</v>
      </c>
      <c r="O23" s="9">
        <f t="shared" si="4"/>
        <v>160</v>
      </c>
      <c r="P23" s="11" t="s">
        <v>48</v>
      </c>
      <c r="Q23" s="12">
        <v>1695.61</v>
      </c>
      <c r="R23" s="15">
        <f t="shared" si="5"/>
        <v>1685.46</v>
      </c>
      <c r="S23" s="16">
        <f t="shared" si="6"/>
        <v>10.1499999999999</v>
      </c>
    </row>
    <row r="24" ht="15.75" spans="2:19">
      <c r="B24" s="4" t="s">
        <v>49</v>
      </c>
      <c r="C24" s="5">
        <v>794</v>
      </c>
      <c r="D24" s="4">
        <v>794</v>
      </c>
      <c r="E24" s="4">
        <v>794</v>
      </c>
      <c r="F24" s="4">
        <v>794</v>
      </c>
      <c r="G24" s="4">
        <v>794</v>
      </c>
      <c r="H24" s="6">
        <f t="shared" si="0"/>
        <v>794</v>
      </c>
      <c r="I24" s="9">
        <f t="shared" si="1"/>
        <v>0</v>
      </c>
      <c r="J24" s="10">
        <f t="shared" si="2"/>
        <v>0</v>
      </c>
      <c r="L24" s="11" t="s">
        <v>49</v>
      </c>
      <c r="M24" s="12">
        <v>794</v>
      </c>
      <c r="N24" s="15">
        <f t="shared" si="3"/>
        <v>794</v>
      </c>
      <c r="O24" s="16">
        <f t="shared" si="4"/>
        <v>0</v>
      </c>
      <c r="P24" s="4" t="s">
        <v>50</v>
      </c>
      <c r="Q24" s="5">
        <v>5946.93</v>
      </c>
      <c r="R24" s="6">
        <f t="shared" si="5"/>
        <v>5282.69</v>
      </c>
      <c r="S24" s="9">
        <f t="shared" si="6"/>
        <v>664.240000000001</v>
      </c>
    </row>
    <row r="25" ht="15.75" spans="2:19">
      <c r="B25" s="4" t="s">
        <v>51</v>
      </c>
      <c r="C25" s="5">
        <v>3478</v>
      </c>
      <c r="D25" s="4">
        <v>3456</v>
      </c>
      <c r="E25" s="4">
        <v>3340</v>
      </c>
      <c r="F25" s="4">
        <v>3164</v>
      </c>
      <c r="G25" s="4">
        <v>3349</v>
      </c>
      <c r="H25" s="6">
        <f t="shared" si="0"/>
        <v>3164</v>
      </c>
      <c r="I25" s="9">
        <f t="shared" si="1"/>
        <v>314</v>
      </c>
      <c r="J25" s="10">
        <f t="shared" si="2"/>
        <v>9.0281771132835</v>
      </c>
      <c r="L25" s="4" t="s">
        <v>51</v>
      </c>
      <c r="M25" s="5">
        <v>3478</v>
      </c>
      <c r="N25" s="6">
        <f t="shared" si="3"/>
        <v>3164</v>
      </c>
      <c r="O25" s="9">
        <f t="shared" si="4"/>
        <v>314</v>
      </c>
      <c r="P25" s="11" t="s">
        <v>52</v>
      </c>
      <c r="Q25" s="12">
        <v>7364.99</v>
      </c>
      <c r="R25" s="15">
        <f t="shared" si="5"/>
        <v>6847.53</v>
      </c>
      <c r="S25" s="16">
        <f t="shared" si="6"/>
        <v>517.46</v>
      </c>
    </row>
    <row r="26" ht="15.75" spans="2:19">
      <c r="B26" s="4" t="s">
        <v>53</v>
      </c>
      <c r="C26" s="5">
        <v>41093.3</v>
      </c>
      <c r="D26" s="4">
        <v>40637.25</v>
      </c>
      <c r="E26" s="4">
        <v>39556.93</v>
      </c>
      <c r="F26" s="4">
        <v>40066.08</v>
      </c>
      <c r="G26" s="4">
        <v>40169.94</v>
      </c>
      <c r="H26" s="6">
        <f t="shared" si="0"/>
        <v>39556.93</v>
      </c>
      <c r="I26" s="9">
        <f t="shared" si="1"/>
        <v>1536.37</v>
      </c>
      <c r="J26" s="10">
        <f t="shared" si="2"/>
        <v>3.73873599832577</v>
      </c>
      <c r="L26" s="11" t="s">
        <v>53</v>
      </c>
      <c r="M26" s="12">
        <v>41093.3</v>
      </c>
      <c r="N26" s="15">
        <f t="shared" si="3"/>
        <v>39556.93</v>
      </c>
      <c r="O26" s="16">
        <f t="shared" si="4"/>
        <v>1536.37</v>
      </c>
      <c r="P26" s="4" t="s">
        <v>54</v>
      </c>
      <c r="Q26" s="5">
        <v>16096</v>
      </c>
      <c r="R26" s="6">
        <f t="shared" si="5"/>
        <v>15870</v>
      </c>
      <c r="S26" s="9">
        <f t="shared" si="6"/>
        <v>226</v>
      </c>
    </row>
    <row r="27" ht="15.75" spans="2:19">
      <c r="B27" s="4" t="s">
        <v>55</v>
      </c>
      <c r="C27" s="5">
        <v>4749</v>
      </c>
      <c r="D27" s="4">
        <v>4673</v>
      </c>
      <c r="E27" s="4">
        <v>4643</v>
      </c>
      <c r="F27" s="4">
        <v>4635</v>
      </c>
      <c r="G27" s="4">
        <v>4654</v>
      </c>
      <c r="H27" s="6">
        <f t="shared" si="0"/>
        <v>4635</v>
      </c>
      <c r="I27" s="9">
        <f t="shared" si="1"/>
        <v>114</v>
      </c>
      <c r="J27" s="10">
        <f t="shared" si="2"/>
        <v>2.40050536955148</v>
      </c>
      <c r="L27" s="4" t="s">
        <v>55</v>
      </c>
      <c r="M27" s="5">
        <v>4749</v>
      </c>
      <c r="N27" s="6">
        <f t="shared" si="3"/>
        <v>4635</v>
      </c>
      <c r="O27" s="9">
        <f t="shared" si="4"/>
        <v>114</v>
      </c>
      <c r="P27" s="11" t="s">
        <v>56</v>
      </c>
      <c r="Q27" s="12">
        <v>36872</v>
      </c>
      <c r="R27" s="15">
        <f t="shared" si="5"/>
        <v>35922</v>
      </c>
      <c r="S27" s="16">
        <f t="shared" si="6"/>
        <v>950</v>
      </c>
    </row>
    <row r="28" ht="15.75" spans="2:19">
      <c r="B28" s="4" t="s">
        <v>57</v>
      </c>
      <c r="C28" s="5">
        <v>8651</v>
      </c>
      <c r="D28" s="4">
        <v>8459</v>
      </c>
      <c r="E28" s="4">
        <v>8459</v>
      </c>
      <c r="F28" s="4">
        <v>8308</v>
      </c>
      <c r="G28" s="4">
        <v>8421</v>
      </c>
      <c r="H28" s="6">
        <f t="shared" si="0"/>
        <v>8308</v>
      </c>
      <c r="I28" s="9">
        <f t="shared" si="1"/>
        <v>343</v>
      </c>
      <c r="J28" s="10">
        <f t="shared" si="2"/>
        <v>3.96485955380881</v>
      </c>
      <c r="L28" s="11" t="s">
        <v>57</v>
      </c>
      <c r="M28" s="12">
        <v>8651</v>
      </c>
      <c r="N28" s="15">
        <f t="shared" si="3"/>
        <v>8308</v>
      </c>
      <c r="O28" s="16">
        <f t="shared" si="4"/>
        <v>343</v>
      </c>
      <c r="P28" s="4" t="s">
        <v>58</v>
      </c>
      <c r="Q28" s="5">
        <v>70582</v>
      </c>
      <c r="R28" s="6">
        <f t="shared" si="5"/>
        <v>70120</v>
      </c>
      <c r="S28" s="9">
        <f t="shared" si="6"/>
        <v>462</v>
      </c>
    </row>
    <row r="29" ht="15.75" spans="2:19">
      <c r="B29" s="4" t="s">
        <v>59</v>
      </c>
      <c r="C29" s="5">
        <v>19476.54</v>
      </c>
      <c r="D29" s="4">
        <v>17585.83</v>
      </c>
      <c r="E29" s="4">
        <v>15968.78</v>
      </c>
      <c r="F29" s="4">
        <v>15544.88</v>
      </c>
      <c r="G29" s="4">
        <v>17507.18</v>
      </c>
      <c r="H29" s="6">
        <f t="shared" si="0"/>
        <v>15544.88</v>
      </c>
      <c r="I29" s="9">
        <f t="shared" si="1"/>
        <v>3931.66</v>
      </c>
      <c r="J29" s="10">
        <f t="shared" si="2"/>
        <v>20.1866450611864</v>
      </c>
      <c r="L29" s="4" t="s">
        <v>59</v>
      </c>
      <c r="M29" s="5">
        <v>19476.54</v>
      </c>
      <c r="N29" s="6">
        <f t="shared" si="3"/>
        <v>15544.88</v>
      </c>
      <c r="O29" s="9">
        <f t="shared" si="4"/>
        <v>3931.66</v>
      </c>
      <c r="P29" s="11" t="s">
        <v>60</v>
      </c>
      <c r="Q29" s="12">
        <v>543.95</v>
      </c>
      <c r="R29" s="15">
        <f t="shared" si="5"/>
        <v>476.47</v>
      </c>
      <c r="S29" s="16">
        <f t="shared" si="6"/>
        <v>67.48</v>
      </c>
    </row>
    <row r="30" ht="15.75" spans="2:19">
      <c r="B30" s="4" t="s">
        <v>61</v>
      </c>
      <c r="C30" s="5">
        <v>22938.36</v>
      </c>
      <c r="D30" s="4">
        <v>22681.11</v>
      </c>
      <c r="E30" s="4">
        <v>21220.72</v>
      </c>
      <c r="F30" s="4">
        <v>20322.55</v>
      </c>
      <c r="G30" s="4">
        <v>22354.21</v>
      </c>
      <c r="H30" s="6">
        <f t="shared" si="0"/>
        <v>20322.55</v>
      </c>
      <c r="I30" s="9">
        <f t="shared" si="1"/>
        <v>2615.81</v>
      </c>
      <c r="J30" s="10">
        <f t="shared" si="2"/>
        <v>11.4036487351319</v>
      </c>
      <c r="L30" s="11" t="s">
        <v>61</v>
      </c>
      <c r="M30" s="12">
        <v>22938.36</v>
      </c>
      <c r="N30" s="15">
        <f t="shared" si="3"/>
        <v>20322.55</v>
      </c>
      <c r="O30" s="16">
        <f t="shared" si="4"/>
        <v>2615.81</v>
      </c>
      <c r="P30" s="4" t="s">
        <v>62</v>
      </c>
      <c r="Q30" s="5">
        <v>770</v>
      </c>
      <c r="R30" s="6">
        <f t="shared" si="5"/>
        <v>720</v>
      </c>
      <c r="S30" s="9">
        <f t="shared" si="6"/>
        <v>50</v>
      </c>
    </row>
    <row r="31" ht="15.75" spans="2:19">
      <c r="B31" s="4" t="s">
        <v>63</v>
      </c>
      <c r="C31" s="5">
        <v>21433.16</v>
      </c>
      <c r="D31" s="4">
        <v>20952.57</v>
      </c>
      <c r="E31" s="4">
        <v>21135.27</v>
      </c>
      <c r="F31" s="4">
        <v>20907.74</v>
      </c>
      <c r="G31" s="4">
        <v>21200.03</v>
      </c>
      <c r="H31" s="6">
        <f t="shared" si="0"/>
        <v>20907.74</v>
      </c>
      <c r="I31" s="9">
        <f t="shared" si="1"/>
        <v>525.419999999998</v>
      </c>
      <c r="J31" s="10">
        <f t="shared" si="2"/>
        <v>2.45143506603785</v>
      </c>
      <c r="L31" s="4" t="s">
        <v>63</v>
      </c>
      <c r="M31" s="5">
        <v>21433.16</v>
      </c>
      <c r="N31" s="6">
        <f t="shared" si="3"/>
        <v>20907.74</v>
      </c>
      <c r="O31" s="9">
        <f t="shared" si="4"/>
        <v>525.419999999998</v>
      </c>
      <c r="P31" s="11" t="s">
        <v>64</v>
      </c>
      <c r="Q31" s="12">
        <v>89500</v>
      </c>
      <c r="R31" s="15">
        <f t="shared" si="5"/>
        <v>87156.85</v>
      </c>
      <c r="S31" s="16">
        <f t="shared" si="6"/>
        <v>2343.14999999999</v>
      </c>
    </row>
    <row r="32" ht="15.75" spans="2:19">
      <c r="B32" s="4" t="s">
        <v>65</v>
      </c>
      <c r="C32" s="5">
        <v>17465.62</v>
      </c>
      <c r="D32" s="4">
        <v>17195.84</v>
      </c>
      <c r="E32" s="4">
        <v>17065.96</v>
      </c>
      <c r="F32" s="4">
        <v>16962.01</v>
      </c>
      <c r="G32" s="4">
        <v>16418.18</v>
      </c>
      <c r="H32" s="6">
        <f t="shared" si="0"/>
        <v>16418.18</v>
      </c>
      <c r="I32" s="9">
        <f t="shared" si="1"/>
        <v>1047.44</v>
      </c>
      <c r="J32" s="10">
        <f t="shared" si="2"/>
        <v>5.99715326452768</v>
      </c>
      <c r="L32" s="11" t="s">
        <v>65</v>
      </c>
      <c r="M32" s="12">
        <v>17465.62</v>
      </c>
      <c r="N32" s="15">
        <f t="shared" si="3"/>
        <v>16418.18</v>
      </c>
      <c r="O32" s="16">
        <f t="shared" si="4"/>
        <v>1047.44</v>
      </c>
      <c r="P32" s="4" t="s">
        <v>66</v>
      </c>
      <c r="Q32" s="5">
        <v>2917.62</v>
      </c>
      <c r="R32" s="6">
        <f t="shared" si="5"/>
        <v>2751.96</v>
      </c>
      <c r="S32" s="9">
        <f t="shared" si="6"/>
        <v>165.66</v>
      </c>
    </row>
    <row r="33" ht="15.75" spans="2:19">
      <c r="B33" s="4" t="s">
        <v>67</v>
      </c>
      <c r="C33" s="5">
        <v>17814.47</v>
      </c>
      <c r="D33" s="4">
        <v>17422.93</v>
      </c>
      <c r="E33" s="4">
        <v>17327.34</v>
      </c>
      <c r="F33" s="4">
        <v>17311.44</v>
      </c>
      <c r="G33" s="4">
        <v>17590.83</v>
      </c>
      <c r="H33" s="6">
        <f t="shared" si="0"/>
        <v>17311.44</v>
      </c>
      <c r="I33" s="9">
        <f t="shared" si="1"/>
        <v>503.030000000002</v>
      </c>
      <c r="J33" s="10">
        <f t="shared" si="2"/>
        <v>2.82371577711828</v>
      </c>
      <c r="L33" s="4" t="s">
        <v>67</v>
      </c>
      <c r="M33" s="5">
        <v>17814.47</v>
      </c>
      <c r="N33" s="6">
        <f t="shared" si="3"/>
        <v>17311.44</v>
      </c>
      <c r="O33" s="9">
        <f t="shared" si="4"/>
        <v>503.030000000002</v>
      </c>
      <c r="P33" s="11" t="s">
        <v>68</v>
      </c>
      <c r="Q33" s="12">
        <v>2785.62</v>
      </c>
      <c r="R33" s="15">
        <f t="shared" si="5"/>
        <v>2741.1</v>
      </c>
      <c r="S33" s="16">
        <f t="shared" si="6"/>
        <v>44.52</v>
      </c>
    </row>
    <row r="34" ht="15.75" spans="2:19">
      <c r="B34" s="4" t="s">
        <v>69</v>
      </c>
      <c r="C34" s="5">
        <v>24691.06</v>
      </c>
      <c r="D34" s="4">
        <v>24207.55</v>
      </c>
      <c r="E34" s="4">
        <v>23373.11</v>
      </c>
      <c r="F34" s="4">
        <v>23060.74</v>
      </c>
      <c r="G34" s="4">
        <v>23382.07</v>
      </c>
      <c r="H34" s="6">
        <f t="shared" si="0"/>
        <v>23060.74</v>
      </c>
      <c r="I34" s="9">
        <f t="shared" si="1"/>
        <v>1630.32</v>
      </c>
      <c r="J34" s="10">
        <f t="shared" si="2"/>
        <v>6.60287569670966</v>
      </c>
      <c r="L34" s="11" t="s">
        <v>69</v>
      </c>
      <c r="M34" s="12">
        <v>24691.06</v>
      </c>
      <c r="N34" s="15">
        <f t="shared" si="3"/>
        <v>23060.74</v>
      </c>
      <c r="O34" s="16">
        <f t="shared" si="4"/>
        <v>1630.32</v>
      </c>
      <c r="P34" s="4" t="s">
        <v>70</v>
      </c>
      <c r="Q34" s="5">
        <v>3118.04</v>
      </c>
      <c r="R34" s="17">
        <f t="shared" si="5"/>
        <v>3049.85</v>
      </c>
      <c r="S34" s="9">
        <f t="shared" si="6"/>
        <v>68.1900000000001</v>
      </c>
    </row>
    <row r="35" ht="15.75" spans="2:10">
      <c r="B35" s="4" t="s">
        <v>10</v>
      </c>
      <c r="C35" s="5">
        <v>14926.51</v>
      </c>
      <c r="D35" s="4">
        <v>14510</v>
      </c>
      <c r="E35" s="4">
        <v>14305.64</v>
      </c>
      <c r="F35" s="4">
        <v>14510</v>
      </c>
      <c r="G35" s="4">
        <v>14690.59</v>
      </c>
      <c r="H35" s="6">
        <f t="shared" si="0"/>
        <v>14305.64</v>
      </c>
      <c r="I35" s="9">
        <f t="shared" si="1"/>
        <v>620.870000000001</v>
      </c>
      <c r="J35" s="10">
        <f t="shared" si="2"/>
        <v>4.15951216995802</v>
      </c>
    </row>
    <row r="36" ht="15.75" spans="2:10">
      <c r="B36" s="4" t="s">
        <v>12</v>
      </c>
      <c r="C36" s="5">
        <v>16252.61</v>
      </c>
      <c r="D36" s="4">
        <v>16131.15</v>
      </c>
      <c r="E36" s="4">
        <v>15374.89</v>
      </c>
      <c r="F36" s="4">
        <v>15399.66</v>
      </c>
      <c r="G36" s="4">
        <v>15558.27</v>
      </c>
      <c r="H36" s="6">
        <f t="shared" si="0"/>
        <v>15374.89</v>
      </c>
      <c r="I36" s="9">
        <f t="shared" si="1"/>
        <v>877.720000000001</v>
      </c>
      <c r="J36" s="10">
        <f t="shared" si="2"/>
        <v>5.40048644494639</v>
      </c>
    </row>
    <row r="37" ht="15.75" spans="2:10">
      <c r="B37" s="4" t="s">
        <v>14</v>
      </c>
      <c r="C37" s="5">
        <v>16441.94</v>
      </c>
      <c r="D37" s="4">
        <v>16256.53</v>
      </c>
      <c r="E37" s="4">
        <v>15982.98</v>
      </c>
      <c r="F37" s="4">
        <v>15400.35</v>
      </c>
      <c r="G37" s="4">
        <v>16236.98</v>
      </c>
      <c r="H37" s="6">
        <f t="shared" ref="H37:H65" si="7">SMALL(C37:G37,1)</f>
        <v>15400.35</v>
      </c>
      <c r="I37" s="9">
        <f t="shared" ref="I37:I65" si="8">C37-H37</f>
        <v>1041.59</v>
      </c>
      <c r="J37" s="10">
        <f t="shared" ref="J37:J66" si="9">(I37*100)/C37</f>
        <v>6.33495804023125</v>
      </c>
    </row>
    <row r="38" ht="15.75" spans="2:10">
      <c r="B38" s="4" t="s">
        <v>16</v>
      </c>
      <c r="C38" s="5">
        <v>9054.34</v>
      </c>
      <c r="D38" s="4">
        <v>8932.87</v>
      </c>
      <c r="E38" s="4">
        <v>8758.16</v>
      </c>
      <c r="F38" s="4">
        <v>8763.08</v>
      </c>
      <c r="G38" s="4">
        <v>8855.72</v>
      </c>
      <c r="H38" s="6">
        <f t="shared" si="7"/>
        <v>8758.16</v>
      </c>
      <c r="I38" s="9">
        <f t="shared" si="8"/>
        <v>296.18</v>
      </c>
      <c r="J38" s="10">
        <f t="shared" si="9"/>
        <v>3.27113848165631</v>
      </c>
    </row>
    <row r="39" ht="15.75" spans="2:10">
      <c r="B39" s="4" t="s">
        <v>18</v>
      </c>
      <c r="C39" s="5">
        <v>33307.81</v>
      </c>
      <c r="D39" s="4">
        <v>32712.82</v>
      </c>
      <c r="E39" s="4">
        <v>31655.11</v>
      </c>
      <c r="F39" s="4">
        <v>30461.5</v>
      </c>
      <c r="G39" s="4">
        <v>32626.11</v>
      </c>
      <c r="H39" s="6">
        <f t="shared" si="7"/>
        <v>30461.5</v>
      </c>
      <c r="I39" s="9">
        <f t="shared" si="8"/>
        <v>2846.31</v>
      </c>
      <c r="J39" s="10">
        <f t="shared" si="9"/>
        <v>8.54547326888198</v>
      </c>
    </row>
    <row r="40" ht="15.75" spans="2:10">
      <c r="B40" s="4" t="s">
        <v>20</v>
      </c>
      <c r="C40" s="5">
        <v>47140.73</v>
      </c>
      <c r="D40" s="4">
        <v>46167.02</v>
      </c>
      <c r="E40" s="4">
        <v>45404.9</v>
      </c>
      <c r="F40" s="4">
        <v>44910.01</v>
      </c>
      <c r="G40" s="4" t="s">
        <v>71</v>
      </c>
      <c r="H40" s="6">
        <f t="shared" si="7"/>
        <v>44910.01</v>
      </c>
      <c r="I40" s="9">
        <f t="shared" si="8"/>
        <v>2230.72</v>
      </c>
      <c r="J40" s="10">
        <f t="shared" si="9"/>
        <v>4.73204381858321</v>
      </c>
    </row>
    <row r="41" ht="15.75" spans="2:10">
      <c r="B41" s="4" t="s">
        <v>22</v>
      </c>
      <c r="C41" s="5">
        <v>2332</v>
      </c>
      <c r="D41" s="4">
        <v>2300</v>
      </c>
      <c r="E41" s="4">
        <v>2246</v>
      </c>
      <c r="F41" s="4">
        <v>2207</v>
      </c>
      <c r="G41" s="4">
        <v>2133</v>
      </c>
      <c r="H41" s="6">
        <f t="shared" si="7"/>
        <v>2133</v>
      </c>
      <c r="I41" s="9">
        <f t="shared" si="8"/>
        <v>199</v>
      </c>
      <c r="J41" s="10">
        <f t="shared" si="9"/>
        <v>8.53344768439108</v>
      </c>
    </row>
    <row r="42" ht="15.75" spans="2:10">
      <c r="B42" s="4" t="s">
        <v>24</v>
      </c>
      <c r="C42" s="5">
        <v>63830.12</v>
      </c>
      <c r="D42" s="4">
        <v>63830.12</v>
      </c>
      <c r="E42" s="4">
        <v>63719.25</v>
      </c>
      <c r="F42" s="4">
        <v>62471.59</v>
      </c>
      <c r="G42" s="4">
        <v>62483.34</v>
      </c>
      <c r="H42" s="6">
        <f t="shared" si="7"/>
        <v>62471.59</v>
      </c>
      <c r="I42" s="9">
        <f t="shared" si="8"/>
        <v>1358.53000000001</v>
      </c>
      <c r="J42" s="10">
        <f t="shared" si="9"/>
        <v>2.12835257085527</v>
      </c>
    </row>
    <row r="43" ht="15.75" spans="2:10">
      <c r="B43" s="4" t="s">
        <v>26</v>
      </c>
      <c r="C43" s="5">
        <v>33252.04</v>
      </c>
      <c r="D43" s="4">
        <v>32157.04</v>
      </c>
      <c r="E43" s="4">
        <v>31557.54</v>
      </c>
      <c r="F43" s="4">
        <v>30370.62</v>
      </c>
      <c r="G43" s="4">
        <v>33065.67</v>
      </c>
      <c r="H43" s="6">
        <f t="shared" si="7"/>
        <v>30370.62</v>
      </c>
      <c r="I43" s="9">
        <f t="shared" si="8"/>
        <v>2881.42</v>
      </c>
      <c r="J43" s="10">
        <f t="shared" si="9"/>
        <v>8.66539316084066</v>
      </c>
    </row>
    <row r="44" ht="15.75" spans="2:10">
      <c r="B44" s="4" t="s">
        <v>28</v>
      </c>
      <c r="C44" s="5">
        <v>40795.86</v>
      </c>
      <c r="D44" s="4">
        <v>38002.1</v>
      </c>
      <c r="E44" s="4">
        <v>39424.63</v>
      </c>
      <c r="F44" s="4">
        <v>37725.64</v>
      </c>
      <c r="G44" s="4">
        <v>38521.43</v>
      </c>
      <c r="H44" s="6">
        <f t="shared" si="7"/>
        <v>37725.64</v>
      </c>
      <c r="I44" s="9">
        <f t="shared" si="8"/>
        <v>3070.22</v>
      </c>
      <c r="J44" s="10">
        <f t="shared" si="9"/>
        <v>7.52581266824624</v>
      </c>
    </row>
    <row r="45" ht="15.75" spans="2:10">
      <c r="B45" s="4" t="s">
        <v>30</v>
      </c>
      <c r="C45" s="5">
        <v>84256.72</v>
      </c>
      <c r="D45" s="4">
        <v>83744.61</v>
      </c>
      <c r="E45" s="4">
        <v>77379.09</v>
      </c>
      <c r="F45" s="4">
        <v>76340.25</v>
      </c>
      <c r="G45" s="4">
        <v>79534.28</v>
      </c>
      <c r="H45" s="6">
        <f t="shared" si="7"/>
        <v>76340.25</v>
      </c>
      <c r="I45" s="9">
        <f t="shared" si="8"/>
        <v>7916.47</v>
      </c>
      <c r="J45" s="10">
        <f t="shared" si="9"/>
        <v>9.3956541389221</v>
      </c>
    </row>
    <row r="46" ht="15.75" spans="2:10">
      <c r="B46" s="4" t="s">
        <v>32</v>
      </c>
      <c r="C46" s="5">
        <v>41326.95</v>
      </c>
      <c r="D46" s="4">
        <v>41096.15</v>
      </c>
      <c r="E46" s="4">
        <v>40842.56</v>
      </c>
      <c r="F46" s="4">
        <v>40842.56</v>
      </c>
      <c r="G46" s="4">
        <v>40995.19</v>
      </c>
      <c r="H46" s="6">
        <f t="shared" si="7"/>
        <v>40842.56</v>
      </c>
      <c r="I46" s="9">
        <f t="shared" si="8"/>
        <v>484.389999999999</v>
      </c>
      <c r="J46" s="10">
        <f t="shared" si="9"/>
        <v>1.17209230296453</v>
      </c>
    </row>
    <row r="47" ht="15.75" spans="2:10">
      <c r="B47" s="4" t="s">
        <v>34</v>
      </c>
      <c r="C47" s="5">
        <v>51636.7</v>
      </c>
      <c r="D47" s="4">
        <v>49580.44</v>
      </c>
      <c r="E47" s="4">
        <v>46572.18</v>
      </c>
      <c r="F47" s="4">
        <v>46589.23</v>
      </c>
      <c r="G47" s="4">
        <v>51219.67</v>
      </c>
      <c r="H47" s="6">
        <f t="shared" si="7"/>
        <v>46572.18</v>
      </c>
      <c r="I47" s="9">
        <f t="shared" si="8"/>
        <v>5064.52</v>
      </c>
      <c r="J47" s="10">
        <f t="shared" si="9"/>
        <v>9.80798540572886</v>
      </c>
    </row>
    <row r="48" ht="15.75" spans="2:10">
      <c r="B48" s="4" t="s">
        <v>36</v>
      </c>
      <c r="C48" s="5">
        <v>67272.25</v>
      </c>
      <c r="D48" s="4">
        <v>64612.26</v>
      </c>
      <c r="E48" s="4">
        <v>63619.98</v>
      </c>
      <c r="F48" s="4">
        <v>62428.38</v>
      </c>
      <c r="G48" s="4">
        <v>57542.87</v>
      </c>
      <c r="H48" s="6">
        <f t="shared" si="7"/>
        <v>57542.87</v>
      </c>
      <c r="I48" s="9">
        <f t="shared" si="8"/>
        <v>9729.38</v>
      </c>
      <c r="J48" s="10">
        <f t="shared" si="9"/>
        <v>14.4626944988461</v>
      </c>
    </row>
    <row r="49" ht="15.75" spans="2:10">
      <c r="B49" s="4" t="s">
        <v>38</v>
      </c>
      <c r="C49" s="5">
        <v>36877.03</v>
      </c>
      <c r="D49" s="4">
        <v>36678.97</v>
      </c>
      <c r="E49" s="4">
        <v>35636.33</v>
      </c>
      <c r="F49" s="4">
        <v>36106.68</v>
      </c>
      <c r="G49" s="4">
        <v>35694.34</v>
      </c>
      <c r="H49" s="6">
        <f t="shared" si="7"/>
        <v>35636.33</v>
      </c>
      <c r="I49" s="9">
        <f t="shared" si="8"/>
        <v>1240.7</v>
      </c>
      <c r="J49" s="10">
        <f t="shared" si="9"/>
        <v>3.36442495504653</v>
      </c>
    </row>
    <row r="50" ht="15.75" spans="2:10">
      <c r="B50" s="4" t="s">
        <v>40</v>
      </c>
      <c r="C50" s="5">
        <v>38943.23</v>
      </c>
      <c r="D50" s="4">
        <v>37664.62</v>
      </c>
      <c r="E50" s="4">
        <v>36725.06</v>
      </c>
      <c r="F50" s="4">
        <v>36050.95</v>
      </c>
      <c r="G50" s="4">
        <v>37755.61</v>
      </c>
      <c r="H50" s="6">
        <f t="shared" si="7"/>
        <v>36050.95</v>
      </c>
      <c r="I50" s="9">
        <f t="shared" si="8"/>
        <v>2892.28000000001</v>
      </c>
      <c r="J50" s="10">
        <f t="shared" si="9"/>
        <v>7.42691348406387</v>
      </c>
    </row>
    <row r="51" ht="15.75" spans="2:10">
      <c r="B51" s="4" t="s">
        <v>42</v>
      </c>
      <c r="C51" s="5">
        <v>66131.56</v>
      </c>
      <c r="D51" s="4">
        <v>65334.95</v>
      </c>
      <c r="E51" s="4">
        <v>64446.87</v>
      </c>
      <c r="F51" s="4">
        <v>64127.51</v>
      </c>
      <c r="G51" s="4">
        <v>65357</v>
      </c>
      <c r="H51" s="6">
        <f t="shared" si="7"/>
        <v>64127.51</v>
      </c>
      <c r="I51" s="9">
        <f t="shared" si="8"/>
        <v>2004.05</v>
      </c>
      <c r="J51" s="10">
        <f t="shared" si="9"/>
        <v>3.03039879900005</v>
      </c>
    </row>
    <row r="52" ht="15.75" spans="2:10">
      <c r="B52" s="4" t="s">
        <v>44</v>
      </c>
      <c r="C52" s="5">
        <v>209167.52</v>
      </c>
      <c r="D52" s="4">
        <v>205376.77</v>
      </c>
      <c r="E52" s="4">
        <v>201207.83</v>
      </c>
      <c r="F52" s="4">
        <v>197692.25</v>
      </c>
      <c r="G52" s="4" t="s">
        <v>71</v>
      </c>
      <c r="H52" s="6">
        <f t="shared" si="7"/>
        <v>197692.25</v>
      </c>
      <c r="I52" s="9">
        <f t="shared" si="8"/>
        <v>11475.27</v>
      </c>
      <c r="J52" s="10">
        <f t="shared" si="9"/>
        <v>5.48616247876343</v>
      </c>
    </row>
    <row r="53" ht="15.75" spans="2:10">
      <c r="B53" s="4" t="s">
        <v>46</v>
      </c>
      <c r="C53" s="5">
        <v>925.25</v>
      </c>
      <c r="D53" s="4">
        <v>900.63</v>
      </c>
      <c r="E53" s="4">
        <v>894.74</v>
      </c>
      <c r="F53" s="4">
        <v>887.64</v>
      </c>
      <c r="G53" s="4">
        <v>903.61</v>
      </c>
      <c r="H53" s="6">
        <f t="shared" si="7"/>
        <v>887.64</v>
      </c>
      <c r="I53" s="9">
        <f t="shared" si="8"/>
        <v>37.61</v>
      </c>
      <c r="J53" s="10">
        <f t="shared" si="9"/>
        <v>4.06484733855715</v>
      </c>
    </row>
    <row r="54" ht="15.75" spans="2:10">
      <c r="B54" s="4" t="s">
        <v>48</v>
      </c>
      <c r="C54" s="5">
        <v>1695.61</v>
      </c>
      <c r="D54" s="4">
        <v>1695.61</v>
      </c>
      <c r="E54" s="4">
        <v>1694.18</v>
      </c>
      <c r="F54" s="4">
        <v>1685.46</v>
      </c>
      <c r="G54" s="4">
        <v>1695.28</v>
      </c>
      <c r="H54" s="6">
        <f t="shared" si="7"/>
        <v>1685.46</v>
      </c>
      <c r="I54" s="9">
        <f t="shared" si="8"/>
        <v>10.1499999999999</v>
      </c>
      <c r="J54" s="10">
        <f t="shared" si="9"/>
        <v>0.598604631961351</v>
      </c>
    </row>
    <row r="55" ht="15.75" spans="2:10">
      <c r="B55" s="4" t="s">
        <v>50</v>
      </c>
      <c r="C55" s="5">
        <v>5946.93</v>
      </c>
      <c r="D55" s="4">
        <v>5770.28</v>
      </c>
      <c r="E55" s="4">
        <v>5518.62</v>
      </c>
      <c r="F55" s="4">
        <v>5282.69</v>
      </c>
      <c r="G55" s="4">
        <v>5794.13</v>
      </c>
      <c r="H55" s="6">
        <f t="shared" si="7"/>
        <v>5282.69</v>
      </c>
      <c r="I55" s="9">
        <f t="shared" si="8"/>
        <v>664.240000000001</v>
      </c>
      <c r="J55" s="10">
        <f t="shared" si="9"/>
        <v>11.1694605451889</v>
      </c>
    </row>
    <row r="56" ht="15.75" spans="2:10">
      <c r="B56" s="4" t="s">
        <v>52</v>
      </c>
      <c r="C56" s="5">
        <v>7364.99</v>
      </c>
      <c r="D56" s="4">
        <v>7263.55</v>
      </c>
      <c r="E56" s="4">
        <v>6992.53</v>
      </c>
      <c r="F56" s="4">
        <v>6847.53</v>
      </c>
      <c r="G56" s="4">
        <v>7229.65</v>
      </c>
      <c r="H56" s="6">
        <f t="shared" si="7"/>
        <v>6847.53</v>
      </c>
      <c r="I56" s="9">
        <f t="shared" si="8"/>
        <v>517.46</v>
      </c>
      <c r="J56" s="10">
        <f t="shared" si="9"/>
        <v>7.02594300874815</v>
      </c>
    </row>
    <row r="57" ht="15.75" spans="2:10">
      <c r="B57" s="4" t="s">
        <v>54</v>
      </c>
      <c r="C57" s="5">
        <v>16096</v>
      </c>
      <c r="D57" s="4">
        <v>15988</v>
      </c>
      <c r="E57" s="4">
        <v>15995</v>
      </c>
      <c r="F57" s="4">
        <v>15870</v>
      </c>
      <c r="G57" s="4">
        <v>15933</v>
      </c>
      <c r="H57" s="6">
        <f t="shared" si="7"/>
        <v>15870</v>
      </c>
      <c r="I57" s="9">
        <f t="shared" si="8"/>
        <v>226</v>
      </c>
      <c r="J57" s="10">
        <f t="shared" si="9"/>
        <v>1.40407554671968</v>
      </c>
    </row>
    <row r="58" ht="15.75" spans="2:10">
      <c r="B58" s="4" t="s">
        <v>56</v>
      </c>
      <c r="C58" s="5">
        <v>36872</v>
      </c>
      <c r="D58" s="4">
        <v>36577</v>
      </c>
      <c r="E58" s="4">
        <v>36505</v>
      </c>
      <c r="F58" s="4">
        <v>35922</v>
      </c>
      <c r="G58" s="4">
        <v>36486</v>
      </c>
      <c r="H58" s="6">
        <f t="shared" si="7"/>
        <v>35922</v>
      </c>
      <c r="I58" s="9">
        <f t="shared" si="8"/>
        <v>950</v>
      </c>
      <c r="J58" s="10">
        <f t="shared" si="9"/>
        <v>2.57648079843784</v>
      </c>
    </row>
    <row r="59" ht="15.75" spans="2:10">
      <c r="B59" s="4" t="s">
        <v>58</v>
      </c>
      <c r="C59" s="5">
        <v>70582</v>
      </c>
      <c r="D59" s="4">
        <v>70571</v>
      </c>
      <c r="E59" s="4">
        <v>70401</v>
      </c>
      <c r="F59" s="4">
        <v>70120</v>
      </c>
      <c r="G59" s="4" t="s">
        <v>71</v>
      </c>
      <c r="H59" s="6">
        <f t="shared" si="7"/>
        <v>70120</v>
      </c>
      <c r="I59" s="9">
        <f t="shared" si="8"/>
        <v>462</v>
      </c>
      <c r="J59" s="10">
        <f t="shared" si="9"/>
        <v>0.654557819274036</v>
      </c>
    </row>
    <row r="60" ht="15.75" spans="2:10">
      <c r="B60" s="4" t="s">
        <v>60</v>
      </c>
      <c r="C60" s="5">
        <v>543.95</v>
      </c>
      <c r="D60" s="4">
        <v>514.7</v>
      </c>
      <c r="E60" s="4">
        <v>516.14</v>
      </c>
      <c r="F60" s="4">
        <v>476.47</v>
      </c>
      <c r="G60" s="4">
        <v>513.27</v>
      </c>
      <c r="H60" s="6">
        <f t="shared" si="7"/>
        <v>476.47</v>
      </c>
      <c r="I60" s="9">
        <f t="shared" si="8"/>
        <v>67.48</v>
      </c>
      <c r="J60" s="10">
        <f t="shared" si="9"/>
        <v>12.4055519808806</v>
      </c>
    </row>
    <row r="61" ht="15.75" spans="2:10">
      <c r="B61" s="4" t="s">
        <v>62</v>
      </c>
      <c r="C61" s="5">
        <v>770</v>
      </c>
      <c r="D61" s="4">
        <v>732</v>
      </c>
      <c r="E61" s="4">
        <v>720</v>
      </c>
      <c r="F61" s="4">
        <v>732</v>
      </c>
      <c r="G61" s="4">
        <v>770</v>
      </c>
      <c r="H61" s="6">
        <f t="shared" si="7"/>
        <v>720</v>
      </c>
      <c r="I61" s="9">
        <f t="shared" si="8"/>
        <v>50</v>
      </c>
      <c r="J61" s="10">
        <f t="shared" si="9"/>
        <v>6.49350649350649</v>
      </c>
    </row>
    <row r="62" ht="15.75" spans="2:10">
      <c r="B62" s="4" t="s">
        <v>64</v>
      </c>
      <c r="C62" s="5">
        <v>89500</v>
      </c>
      <c r="D62" s="4">
        <v>89500</v>
      </c>
      <c r="E62" s="4">
        <v>88061.21</v>
      </c>
      <c r="F62" s="4">
        <v>87156.85</v>
      </c>
      <c r="G62" s="4">
        <v>87783.6</v>
      </c>
      <c r="H62" s="6">
        <f t="shared" si="7"/>
        <v>87156.85</v>
      </c>
      <c r="I62" s="9">
        <f t="shared" si="8"/>
        <v>2343.14999999999</v>
      </c>
      <c r="J62" s="10">
        <f t="shared" si="9"/>
        <v>2.61804469273742</v>
      </c>
    </row>
    <row r="63" ht="15.75" spans="2:10">
      <c r="B63" s="4" t="s">
        <v>66</v>
      </c>
      <c r="C63" s="5">
        <v>2917.62</v>
      </c>
      <c r="D63" s="4">
        <v>2794.99</v>
      </c>
      <c r="E63" s="4">
        <v>2751.96</v>
      </c>
      <c r="F63" s="4">
        <v>2767.74</v>
      </c>
      <c r="G63" s="4">
        <v>2813.3</v>
      </c>
      <c r="H63" s="6">
        <f t="shared" si="7"/>
        <v>2751.96</v>
      </c>
      <c r="I63" s="9">
        <f t="shared" si="8"/>
        <v>165.66</v>
      </c>
      <c r="J63" s="10">
        <f t="shared" si="9"/>
        <v>5.67791556131367</v>
      </c>
    </row>
    <row r="64" ht="15.75" spans="2:10">
      <c r="B64" s="4" t="s">
        <v>68</v>
      </c>
      <c r="C64" s="5">
        <v>2785.62</v>
      </c>
      <c r="D64" s="4">
        <v>2741.1</v>
      </c>
      <c r="E64" s="4">
        <v>2741.1</v>
      </c>
      <c r="F64" s="4">
        <v>2741.1</v>
      </c>
      <c r="G64" s="4">
        <v>2785.62</v>
      </c>
      <c r="H64" s="6">
        <f t="shared" si="7"/>
        <v>2741.1</v>
      </c>
      <c r="I64" s="9">
        <f t="shared" si="8"/>
        <v>44.52</v>
      </c>
      <c r="J64" s="10">
        <f t="shared" si="9"/>
        <v>1.59820793934564</v>
      </c>
    </row>
    <row r="65" ht="15.75" spans="2:10">
      <c r="B65" s="4" t="s">
        <v>70</v>
      </c>
      <c r="C65" s="5">
        <v>3118.04</v>
      </c>
      <c r="D65" s="4">
        <v>3049.85</v>
      </c>
      <c r="E65" s="4">
        <v>3049.85</v>
      </c>
      <c r="F65" s="4">
        <v>3049.85</v>
      </c>
      <c r="G65" s="4">
        <v>3069.58</v>
      </c>
      <c r="H65" s="6">
        <f t="shared" si="7"/>
        <v>3049.85</v>
      </c>
      <c r="I65" s="9">
        <f t="shared" si="8"/>
        <v>68.1900000000001</v>
      </c>
      <c r="J65" s="10">
        <f t="shared" si="9"/>
        <v>2.18695077677002</v>
      </c>
    </row>
    <row r="66" spans="8:10">
      <c r="H66">
        <v>53</v>
      </c>
      <c r="J66" s="10">
        <f>AVERAGE(J4:J65)</f>
        <v>7.52921829904604</v>
      </c>
    </row>
  </sheetData>
  <mergeCells count="1">
    <mergeCell ref="B1:I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Paulo Dezingrini</cp:lastModifiedBy>
  <dcterms:created xsi:type="dcterms:W3CDTF">2022-05-10T19:09:20Z</dcterms:created>
  <dcterms:modified xsi:type="dcterms:W3CDTF">2022-05-10T20:21:27Z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1C720CFE5D0345549A2682CE9F834168</vt:lpwstr>
  </property>
  <property fmtid="{D5CDD505-2E9C-101B-9397-08002B2CF9AE}" pid="3" name="KSOProductBuildVer">
    <vt:lpwstr>1046-11.2.0.11074</vt:lpwstr>
  </property>
</Properties>
</file>