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<sst xmlns="http://schemas.openxmlformats.org/spreadsheetml/2006/main" count="165" uniqueCount="60">
  <si>
    <t>Resultados ILS com k = n/4</t>
  </si>
  <si>
    <t>Resultado Artigo</t>
  </si>
  <si>
    <t>Comparação dos resultados</t>
  </si>
  <si>
    <t>Percentual entre a ILS e a coluna Worst</t>
  </si>
  <si>
    <t>Resultados ILS com k = n/2</t>
  </si>
  <si>
    <t>Resultados ILS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</si>
  <si>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</si>
  <si>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</si>
  <si>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</si>
  <si>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</si>
  <si>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</si>
  <si>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</si>
  <si>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</si>
  <si>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</si>
  <si>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</si>
  <si>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</si>
  <si>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</si>
  <si>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</si>
  <si>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</si>
  <si>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</si>
  <si>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</si>
  <si>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</si>
  <si>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</si>
  <si>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</si>
  <si>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</si>
  <si>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</si>
  <si>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</si>
  <si>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</si>
  <si>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</si>
  <si>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</si>
  <si>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</si>
  <si>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</si>
  <si>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</si>
  <si>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</si>
  <si>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</si>
  <si>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</si>
  <si>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</si>
  <si>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</si>
  <si>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</si>
  <si>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</si>
  <si>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</si>
  <si>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</si>
  <si>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</si>
  <si>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</si>
  <si>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</si>
  <si>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</si>
  <si>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</si>
  <si>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</si>
  <si>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</si>
  <si>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</si>
  <si>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</si>
  <si>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</si>
  <si>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</si>
  <si>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</si>
  <si>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</si>
  <si>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</si>
  <si>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ILS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</si>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</sst>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&quot;R$&quot;\ * #,##0_-;\-&quot;R$&quot;\ * #,##0_-;_-&quot;R$&quot;\ * &quot;-&quot;_-;_-@_-"/>
    <numFmt numFmtId="178" formatCode="0_);[Red]\(0\)"/>
    <numFmt numFmtId="179" formatCode="_-* #,##0.00_-;\-* #,##0.00_-;_-* &quot;-&quot;??_-;_-@_-"/>
    <numFmt numFmtId="180" formatCode="0_ "/>
    <numFmt numFmtId="181" formatCode="_-&quot;R$&quot;\ * #,##0.00_-;\-&quot;R$&quot;\ * #,##0.00_-;_-&quot;R$&quot;\ * &quot;-&quot;??_-;_-@_-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7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6" borderId="17" applyNumberFormat="0" applyAlignment="0" applyProtection="0">
      <alignment vertical="center"/>
    </xf>
    <xf numFmtId="0" fontId="10" fillId="6" borderId="10" applyNumberFormat="0" applyAlignment="0" applyProtection="0">
      <alignment vertical="center"/>
    </xf>
    <xf numFmtId="0" fontId="21" fillId="6" borderId="17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52"/>
  <sheetViews>
    <sheetView tabSelected="1" topLeftCell="A16" workbookViewId="0">
      <selection activeCell="E53" sqref="E53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0.2857142857143" customWidth="1"/>
    <col min="7" max="7" width="14.8571428571429" customWidth="1"/>
    <col min="8" max="8" width="22.7142857142857" customWidth="1"/>
    <col min="10" max="10" width="11.1428571428571" customWidth="1"/>
    <col min="11" max="11" width="19.5714285714286" customWidth="1"/>
    <col min="12" max="12" width="10.2857142857143" customWidth="1"/>
    <col min="15" max="15" width="17.4285714285714" customWidth="1"/>
    <col min="16" max="16" width="21.1428571428571" customWidth="1"/>
    <col min="18" max="18" width="11.1428571428571" customWidth="1"/>
    <col min="19" max="19" width="19.5714285714286" customWidth="1"/>
    <col min="20" max="20" width="10.2857142857143" customWidth="1"/>
    <col min="23" max="23" width="17.5714285714286" customWidth="1"/>
    <col min="24" max="24" width="21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J2" s="1" t="s">
        <v>4</v>
      </c>
      <c r="K2" s="1"/>
      <c r="L2" s="1"/>
      <c r="M2" s="2" t="s">
        <v>1</v>
      </c>
      <c r="N2" s="3"/>
      <c r="O2" s="4" t="s">
        <v>2</v>
      </c>
      <c r="P2" s="4" t="s">
        <v>3</v>
      </c>
      <c r="R2" s="1" t="s">
        <v>5</v>
      </c>
      <c r="S2" s="1"/>
      <c r="T2" s="1"/>
      <c r="U2" s="2" t="s">
        <v>1</v>
      </c>
      <c r="V2" s="3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4"/>
      <c r="H3" s="4"/>
      <c r="J3" s="1" t="s">
        <v>6</v>
      </c>
      <c r="K3" s="1" t="s">
        <v>7</v>
      </c>
      <c r="L3" s="1" t="s">
        <v>8</v>
      </c>
      <c r="M3" s="5" t="s">
        <v>9</v>
      </c>
      <c r="N3" s="6" t="s">
        <v>10</v>
      </c>
      <c r="O3" s="4"/>
      <c r="P3" s="4"/>
      <c r="R3" s="1" t="s">
        <v>6</v>
      </c>
      <c r="S3" s="1" t="s">
        <v>7</v>
      </c>
      <c r="T3" s="1" t="s">
        <v>8</v>
      </c>
      <c r="U3" s="5" t="s">
        <v>9</v>
      </c>
      <c r="V3" s="6" t="s">
        <v>10</v>
      </c>
      <c r="W3" s="4"/>
      <c r="X3" s="4"/>
    </row>
    <row r="4" ht="15.75" spans="2:24">
      <c r="B4" s="1" t="s">
        <v>11</v>
      </c>
      <c r="C4" s="1">
        <v>70</v>
      </c>
      <c r="D4" s="7">
        <v>609.06</v>
      </c>
      <c r="E4" s="8">
        <v>606</v>
      </c>
      <c r="F4" s="9">
        <v>606</v>
      </c>
      <c r="G4" s="10" t="str">
        <f>IF(D4&lt;E4,"Melhor",IF(D4&gt;F4,"Pior","Igual"))</f>
        <v>Pior</v>
      </c>
      <c r="H4" s="11">
        <f>(F4-D4)/F4</f>
        <v>-0.00504950495049496</v>
      </c>
      <c r="J4" s="1" t="s">
        <v>11</v>
      </c>
      <c r="K4" s="1">
        <v>140</v>
      </c>
      <c r="L4" s="7">
        <v>1286.16</v>
      </c>
      <c r="M4" s="22">
        <v>1234</v>
      </c>
      <c r="N4" s="18">
        <v>1354</v>
      </c>
      <c r="O4" s="1" t="str">
        <f>IF(L4&lt;M4,"Melhor",IF(L4&gt;N4,"Pior","Igual"))</f>
        <v>Igual</v>
      </c>
      <c r="P4" s="11">
        <f>(N4-L4)/N4</f>
        <v>0.0501033973412112</v>
      </c>
      <c r="R4" s="1" t="s">
        <v>11</v>
      </c>
      <c r="S4" s="1">
        <v>210</v>
      </c>
      <c r="T4" s="23">
        <v>1902.27</v>
      </c>
      <c r="U4" s="22">
        <v>1894</v>
      </c>
      <c r="V4" s="19">
        <v>1925</v>
      </c>
      <c r="W4" s="10" t="str">
        <f>IF(T4&lt;U4,"Melhor",IF(T4&gt;V4,"Pior","Igual"))</f>
        <v>Igual</v>
      </c>
      <c r="X4" s="24">
        <f>(V4-T4)/V4</f>
        <v>0.0118077922077922</v>
      </c>
    </row>
    <row r="5" ht="15.75" spans="2:24">
      <c r="B5" s="1" t="s">
        <v>12</v>
      </c>
      <c r="C5" s="1">
        <v>7</v>
      </c>
      <c r="D5" s="7">
        <v>275</v>
      </c>
      <c r="E5" s="8">
        <v>246</v>
      </c>
      <c r="F5" s="9">
        <v>246</v>
      </c>
      <c r="G5" s="10" t="str">
        <f t="shared" ref="G5:G47" si="0">IF(D5&lt;E5,"Melhor",IF(D5&gt;F5,"Pior","Igual"))</f>
        <v>Pior</v>
      </c>
      <c r="H5" s="11">
        <f t="shared" ref="H5:H47" si="1">(F5-D5)/F5</f>
        <v>-0.117886178861789</v>
      </c>
      <c r="J5" s="1" t="s">
        <v>12</v>
      </c>
      <c r="K5" s="1">
        <v>14</v>
      </c>
      <c r="L5" s="7">
        <v>581</v>
      </c>
      <c r="M5" s="22">
        <v>581</v>
      </c>
      <c r="N5" s="18">
        <v>581</v>
      </c>
      <c r="O5" s="1" t="str">
        <f t="shared" ref="O5:O47" si="2">IF(L5&lt;M5,"Melhor",IF(L5&gt;N5,"Pior","Igual"))</f>
        <v>Igual</v>
      </c>
      <c r="P5" s="11">
        <f t="shared" ref="P5:P47" si="3">(N5-L5)/N5</f>
        <v>0</v>
      </c>
      <c r="R5" s="1" t="s">
        <v>12</v>
      </c>
      <c r="S5" s="1">
        <v>21</v>
      </c>
      <c r="T5" s="23">
        <v>1040</v>
      </c>
      <c r="U5" s="22">
        <v>929</v>
      </c>
      <c r="V5" s="19">
        <v>929</v>
      </c>
      <c r="W5" s="10" t="str">
        <f t="shared" ref="W5:W47" si="4">IF(T5&lt;U5,"Melhor",IF(T5&gt;V5,"Pior","Igual"))</f>
        <v>Pior</v>
      </c>
      <c r="X5" s="24">
        <f t="shared" ref="X5:X47" si="5">(V5-T5)/V5</f>
        <v>-0.119483315392896</v>
      </c>
    </row>
    <row r="6" ht="15.75" spans="2:24">
      <c r="B6" s="1" t="s">
        <v>13</v>
      </c>
      <c r="C6" s="1">
        <v>7</v>
      </c>
      <c r="D6" s="7">
        <v>319</v>
      </c>
      <c r="E6" s="8">
        <v>282</v>
      </c>
      <c r="F6" s="9">
        <v>282</v>
      </c>
      <c r="G6" s="10" t="str">
        <f t="shared" si="0"/>
        <v>Pior</v>
      </c>
      <c r="H6" s="11">
        <f t="shared" si="1"/>
        <v>-0.131205673758865</v>
      </c>
      <c r="J6" s="1" t="s">
        <v>13</v>
      </c>
      <c r="K6" s="1">
        <v>14</v>
      </c>
      <c r="L6" s="7">
        <v>692</v>
      </c>
      <c r="M6" s="22">
        <v>672</v>
      </c>
      <c r="N6" s="18">
        <v>672</v>
      </c>
      <c r="O6" s="1" t="str">
        <f t="shared" si="2"/>
        <v>Pior</v>
      </c>
      <c r="P6" s="11">
        <f t="shared" si="3"/>
        <v>-0.0297619047619048</v>
      </c>
      <c r="R6" s="1" t="s">
        <v>13</v>
      </c>
      <c r="S6" s="1">
        <v>21</v>
      </c>
      <c r="T6" s="23">
        <v>1159</v>
      </c>
      <c r="U6" s="22">
        <v>1090</v>
      </c>
      <c r="V6" s="19">
        <v>1090</v>
      </c>
      <c r="W6" s="10" t="str">
        <f t="shared" si="4"/>
        <v>Pior</v>
      </c>
      <c r="X6" s="24">
        <f t="shared" si="5"/>
        <v>-0.063302752293578</v>
      </c>
    </row>
    <row r="7" ht="15.75" spans="2:24">
      <c r="B7" s="1" t="s">
        <v>14</v>
      </c>
      <c r="C7" s="1">
        <v>13</v>
      </c>
      <c r="D7" s="7">
        <v>480.48</v>
      </c>
      <c r="E7" s="8">
        <v>489</v>
      </c>
      <c r="F7" s="9">
        <v>489</v>
      </c>
      <c r="G7" s="10" t="str">
        <f t="shared" si="0"/>
        <v>Melhor</v>
      </c>
      <c r="H7" s="11">
        <f t="shared" si="1"/>
        <v>0.0174233128834355</v>
      </c>
      <c r="J7" s="1" t="s">
        <v>14</v>
      </c>
      <c r="K7" s="1">
        <v>26</v>
      </c>
      <c r="L7" s="7">
        <v>1766.5</v>
      </c>
      <c r="M7" s="22">
        <v>1766</v>
      </c>
      <c r="N7" s="18">
        <v>1766</v>
      </c>
      <c r="O7" s="1" t="str">
        <f t="shared" si="2"/>
        <v>Pior</v>
      </c>
      <c r="P7" s="11">
        <f t="shared" si="3"/>
        <v>-0.00028312570781427</v>
      </c>
      <c r="R7" s="1" t="s">
        <v>14</v>
      </c>
      <c r="S7" s="1">
        <v>39</v>
      </c>
      <c r="T7" s="23">
        <v>3910.64</v>
      </c>
      <c r="U7" s="22">
        <v>3853</v>
      </c>
      <c r="V7" s="19">
        <v>3904</v>
      </c>
      <c r="W7" s="10" t="str">
        <f t="shared" si="4"/>
        <v>Pior</v>
      </c>
      <c r="X7" s="24">
        <f t="shared" si="5"/>
        <v>-0.00170081967213111</v>
      </c>
    </row>
    <row r="8" ht="15.75" spans="2:24">
      <c r="B8" s="1" t="s">
        <v>15</v>
      </c>
      <c r="C8" s="1">
        <v>31</v>
      </c>
      <c r="D8" s="7">
        <v>11555.46</v>
      </c>
      <c r="E8" s="8">
        <v>9840</v>
      </c>
      <c r="F8" s="9">
        <v>10132</v>
      </c>
      <c r="G8" s="10" t="str">
        <f t="shared" si="0"/>
        <v>Pior</v>
      </c>
      <c r="H8" s="11">
        <f t="shared" si="1"/>
        <v>-0.140491512041058</v>
      </c>
      <c r="J8" s="1" t="s">
        <v>15</v>
      </c>
      <c r="K8" s="1">
        <v>63</v>
      </c>
      <c r="L8" s="7">
        <v>27397.27</v>
      </c>
      <c r="M8" s="22">
        <v>24862</v>
      </c>
      <c r="N8" s="18">
        <v>24862</v>
      </c>
      <c r="O8" s="1" t="str">
        <f t="shared" si="2"/>
        <v>Pior</v>
      </c>
      <c r="P8" s="11">
        <f t="shared" si="3"/>
        <v>-0.10197369479527</v>
      </c>
      <c r="R8" s="1" t="s">
        <v>15</v>
      </c>
      <c r="S8" s="1">
        <v>95</v>
      </c>
      <c r="T8" s="23">
        <v>50282.14</v>
      </c>
      <c r="U8" s="22">
        <v>51542</v>
      </c>
      <c r="V8" s="19">
        <v>51604</v>
      </c>
      <c r="W8" s="10" t="str">
        <f t="shared" si="4"/>
        <v>Melhor</v>
      </c>
      <c r="X8" s="24">
        <f t="shared" si="5"/>
        <v>0.0256154561661887</v>
      </c>
    </row>
    <row r="9" ht="15.75" spans="2:24">
      <c r="B9" s="1" t="s">
        <v>16</v>
      </c>
      <c r="C9" s="1">
        <v>3</v>
      </c>
      <c r="D9" s="7">
        <v>207.94</v>
      </c>
      <c r="E9" s="8">
        <v>151</v>
      </c>
      <c r="F9" s="9">
        <v>151</v>
      </c>
      <c r="G9" s="10" t="str">
        <f t="shared" si="0"/>
        <v>Pior</v>
      </c>
      <c r="H9" s="11">
        <f t="shared" si="1"/>
        <v>-0.377086092715232</v>
      </c>
      <c r="J9" s="1" t="s">
        <v>16</v>
      </c>
      <c r="K9" s="1">
        <v>7</v>
      </c>
      <c r="L9" s="7">
        <v>891.72</v>
      </c>
      <c r="M9" s="22">
        <v>842</v>
      </c>
      <c r="N9" s="18">
        <v>842</v>
      </c>
      <c r="O9" s="1" t="str">
        <f t="shared" si="2"/>
        <v>Pior</v>
      </c>
      <c r="P9" s="11">
        <f t="shared" si="3"/>
        <v>-0.0590498812351544</v>
      </c>
      <c r="R9" s="1" t="s">
        <v>16</v>
      </c>
      <c r="S9" s="1">
        <v>10</v>
      </c>
      <c r="T9" s="23">
        <v>1637.31</v>
      </c>
      <c r="U9" s="22">
        <v>1349</v>
      </c>
      <c r="V9" s="19">
        <v>1349</v>
      </c>
      <c r="W9" s="10" t="str">
        <f t="shared" si="4"/>
        <v>Pior</v>
      </c>
      <c r="X9" s="24">
        <f t="shared" si="5"/>
        <v>-0.213721275018532</v>
      </c>
    </row>
    <row r="10" ht="15.75" spans="2:24">
      <c r="B10" s="1" t="s">
        <v>17</v>
      </c>
      <c r="C10" s="1">
        <v>32</v>
      </c>
      <c r="D10" s="7">
        <v>1178.35</v>
      </c>
      <c r="E10" s="8">
        <v>1116</v>
      </c>
      <c r="F10" s="9">
        <v>1119</v>
      </c>
      <c r="G10" s="10" t="str">
        <f t="shared" si="0"/>
        <v>Pior</v>
      </c>
      <c r="H10" s="11">
        <f t="shared" si="1"/>
        <v>-0.0530384271671134</v>
      </c>
      <c r="J10" s="1" t="s">
        <v>17</v>
      </c>
      <c r="K10" s="1">
        <v>65</v>
      </c>
      <c r="L10" s="7">
        <v>2541.67</v>
      </c>
      <c r="M10" s="22">
        <v>2492</v>
      </c>
      <c r="N10" s="18">
        <v>2492</v>
      </c>
      <c r="O10" s="1" t="str">
        <f t="shared" si="2"/>
        <v>Pior</v>
      </c>
      <c r="P10" s="11">
        <f t="shared" si="3"/>
        <v>-0.0199317817014447</v>
      </c>
      <c r="R10" s="1" t="s">
        <v>17</v>
      </c>
      <c r="S10" s="1">
        <v>97</v>
      </c>
      <c r="T10" s="23">
        <v>3884.41</v>
      </c>
      <c r="U10" s="22">
        <v>4062</v>
      </c>
      <c r="V10" s="19">
        <v>4127</v>
      </c>
      <c r="W10" s="10" t="str">
        <f t="shared" si="4"/>
        <v>Melhor</v>
      </c>
      <c r="X10" s="24">
        <f t="shared" si="5"/>
        <v>0.0587811969953962</v>
      </c>
    </row>
    <row r="11" ht="15.75" spans="2:24">
      <c r="B11" s="1" t="s">
        <v>18</v>
      </c>
      <c r="C11" s="1">
        <v>37</v>
      </c>
      <c r="D11" s="7">
        <v>1284.47</v>
      </c>
      <c r="E11" s="8">
        <v>1204</v>
      </c>
      <c r="F11" s="9">
        <v>1204</v>
      </c>
      <c r="G11" s="10" t="str">
        <f t="shared" si="0"/>
        <v>Pior</v>
      </c>
      <c r="H11" s="11">
        <f t="shared" si="1"/>
        <v>-0.0668355481727575</v>
      </c>
      <c r="J11" s="1" t="s">
        <v>18</v>
      </c>
      <c r="K11" s="1">
        <v>75</v>
      </c>
      <c r="L11" s="7">
        <v>2944.29</v>
      </c>
      <c r="M11" s="22">
        <v>2772</v>
      </c>
      <c r="N11" s="18">
        <v>2790</v>
      </c>
      <c r="O11" s="1" t="str">
        <f t="shared" si="2"/>
        <v>Pior</v>
      </c>
      <c r="P11" s="11">
        <f t="shared" si="3"/>
        <v>-0.0553010752688172</v>
      </c>
      <c r="R11" s="1" t="s">
        <v>18</v>
      </c>
      <c r="S11" s="1">
        <v>112</v>
      </c>
      <c r="T11" s="23">
        <v>4599.97</v>
      </c>
      <c r="U11" s="22">
        <v>4480</v>
      </c>
      <c r="V11" s="19">
        <v>4480</v>
      </c>
      <c r="W11" s="10" t="str">
        <f t="shared" si="4"/>
        <v>Pior</v>
      </c>
      <c r="X11" s="24">
        <f t="shared" si="5"/>
        <v>-0.0267790178571429</v>
      </c>
    </row>
    <row r="12" ht="15.75" spans="2:24">
      <c r="B12" s="1" t="s">
        <v>19</v>
      </c>
      <c r="C12" s="1">
        <v>10</v>
      </c>
      <c r="D12" s="7">
        <v>99</v>
      </c>
      <c r="E12" s="8">
        <v>99</v>
      </c>
      <c r="F12" s="9">
        <v>99</v>
      </c>
      <c r="G12" s="10" t="str">
        <f t="shared" si="0"/>
        <v>Igual</v>
      </c>
      <c r="H12" s="11">
        <f t="shared" si="1"/>
        <v>0</v>
      </c>
      <c r="J12" s="1" t="s">
        <v>19</v>
      </c>
      <c r="K12" s="1">
        <v>21</v>
      </c>
      <c r="L12" s="7">
        <v>239</v>
      </c>
      <c r="M12" s="22">
        <v>227</v>
      </c>
      <c r="N12" s="18">
        <v>227</v>
      </c>
      <c r="O12" s="1" t="str">
        <f t="shared" si="2"/>
        <v>Pior</v>
      </c>
      <c r="P12" s="11">
        <f t="shared" si="3"/>
        <v>-0.052863436123348</v>
      </c>
      <c r="R12" s="1" t="s">
        <v>19</v>
      </c>
      <c r="S12" s="1">
        <v>31</v>
      </c>
      <c r="T12" s="23">
        <v>401</v>
      </c>
      <c r="U12" s="22">
        <v>404</v>
      </c>
      <c r="V12" s="19">
        <v>404</v>
      </c>
      <c r="W12" s="10" t="str">
        <f t="shared" si="4"/>
        <v>Melhor</v>
      </c>
      <c r="X12" s="24">
        <f t="shared" si="5"/>
        <v>0.00742574257425743</v>
      </c>
    </row>
    <row r="13" ht="15.75" spans="2:24">
      <c r="B13" s="1" t="s">
        <v>20</v>
      </c>
      <c r="C13" s="1">
        <v>12</v>
      </c>
      <c r="D13" s="7" t="s">
        <v>21</v>
      </c>
      <c r="E13" s="8">
        <v>71</v>
      </c>
      <c r="F13" s="9">
        <v>71</v>
      </c>
      <c r="G13" s="10" t="str">
        <f t="shared" si="0"/>
        <v>Pior</v>
      </c>
      <c r="H13" s="11" t="s">
        <v>21</v>
      </c>
      <c r="J13" s="1" t="s">
        <v>20</v>
      </c>
      <c r="K13" s="1">
        <v>25</v>
      </c>
      <c r="L13" s="7">
        <v>168.63</v>
      </c>
      <c r="M13" s="22">
        <v>179</v>
      </c>
      <c r="N13" s="18">
        <v>181.41</v>
      </c>
      <c r="O13" s="1" t="str">
        <f t="shared" si="2"/>
        <v>Melhor</v>
      </c>
      <c r="P13" s="11">
        <f t="shared" si="3"/>
        <v>0.070448156110468</v>
      </c>
      <c r="R13" s="1" t="s">
        <v>20</v>
      </c>
      <c r="S13" s="1">
        <v>38</v>
      </c>
      <c r="T13" s="23">
        <v>281.61</v>
      </c>
      <c r="U13" s="22">
        <v>278</v>
      </c>
      <c r="V13" s="19">
        <v>286</v>
      </c>
      <c r="W13" s="10" t="str">
        <f t="shared" si="4"/>
        <v>Igual</v>
      </c>
      <c r="X13" s="24">
        <f t="shared" si="5"/>
        <v>0.0153496503496503</v>
      </c>
    </row>
    <row r="14" ht="15.75" spans="2:24">
      <c r="B14" s="1" t="s">
        <v>22</v>
      </c>
      <c r="C14" s="1">
        <v>19</v>
      </c>
      <c r="D14" s="7">
        <v>97.21</v>
      </c>
      <c r="E14" s="8">
        <v>99.45</v>
      </c>
      <c r="F14" s="9">
        <v>99</v>
      </c>
      <c r="G14" s="10" t="str">
        <f t="shared" si="0"/>
        <v>Melhor</v>
      </c>
      <c r="H14" s="11">
        <f t="shared" si="1"/>
        <v>0.0180808080808081</v>
      </c>
      <c r="J14" s="1" t="s">
        <v>22</v>
      </c>
      <c r="K14" s="1">
        <v>38</v>
      </c>
      <c r="L14" s="7">
        <v>221.22</v>
      </c>
      <c r="M14" s="22">
        <v>217</v>
      </c>
      <c r="N14" s="18">
        <v>219</v>
      </c>
      <c r="O14" s="1" t="str">
        <f t="shared" si="2"/>
        <v>Pior</v>
      </c>
      <c r="P14" s="11">
        <f t="shared" si="3"/>
        <v>-0.0101369863013699</v>
      </c>
      <c r="R14" s="1" t="s">
        <v>22</v>
      </c>
      <c r="S14" s="1">
        <v>57</v>
      </c>
      <c r="T14" s="23">
        <v>340.02</v>
      </c>
      <c r="U14" s="22">
        <v>345</v>
      </c>
      <c r="V14" s="19">
        <v>348</v>
      </c>
      <c r="W14" s="10" t="str">
        <f t="shared" si="4"/>
        <v>Melhor</v>
      </c>
      <c r="X14" s="24">
        <f t="shared" si="5"/>
        <v>0.0229310344827587</v>
      </c>
    </row>
    <row r="15" ht="15.75" spans="2:24">
      <c r="B15" s="1" t="s">
        <v>23</v>
      </c>
      <c r="C15" s="1">
        <v>25</v>
      </c>
      <c r="D15" s="7">
        <v>138.13</v>
      </c>
      <c r="E15" s="8">
        <v>101</v>
      </c>
      <c r="F15" s="9">
        <v>101</v>
      </c>
      <c r="G15" s="10" t="str">
        <f t="shared" si="0"/>
        <v>Pior</v>
      </c>
      <c r="H15" s="11">
        <f t="shared" si="1"/>
        <v>-0.367623762376238</v>
      </c>
      <c r="J15" s="1" t="s">
        <v>23</v>
      </c>
      <c r="K15" s="1">
        <v>50</v>
      </c>
      <c r="L15" s="7">
        <v>286.29</v>
      </c>
      <c r="M15" s="22">
        <v>249</v>
      </c>
      <c r="N15" s="18">
        <v>249</v>
      </c>
      <c r="O15" s="1" t="str">
        <f t="shared" si="2"/>
        <v>Pior</v>
      </c>
      <c r="P15" s="11">
        <f t="shared" si="3"/>
        <v>-0.149759036144578</v>
      </c>
      <c r="R15" s="1" t="s">
        <v>23</v>
      </c>
      <c r="S15" s="1">
        <v>75</v>
      </c>
      <c r="T15" s="23">
        <v>438.75</v>
      </c>
      <c r="U15" s="22">
        <v>398</v>
      </c>
      <c r="V15" s="19">
        <v>398</v>
      </c>
      <c r="W15" s="10" t="str">
        <f t="shared" si="4"/>
        <v>Pior</v>
      </c>
      <c r="X15" s="24">
        <f t="shared" si="5"/>
        <v>-0.102386934673367</v>
      </c>
    </row>
    <row r="16" ht="15.75" spans="2:24">
      <c r="B16" s="1" t="s">
        <v>24</v>
      </c>
      <c r="C16" s="1">
        <v>6</v>
      </c>
      <c r="D16" s="7">
        <v>77</v>
      </c>
      <c r="E16" s="8">
        <v>145</v>
      </c>
      <c r="F16" s="9">
        <v>145</v>
      </c>
      <c r="G16" s="10" t="str">
        <f t="shared" si="0"/>
        <v>Melhor</v>
      </c>
      <c r="H16" s="11">
        <f t="shared" si="1"/>
        <v>0.468965517241379</v>
      </c>
      <c r="J16" s="1" t="s">
        <v>24</v>
      </c>
      <c r="K16" s="1">
        <v>13</v>
      </c>
      <c r="L16" s="7">
        <v>317</v>
      </c>
      <c r="M16" s="22">
        <v>308</v>
      </c>
      <c r="N16" s="18">
        <v>339</v>
      </c>
      <c r="O16" s="1" t="str">
        <f t="shared" si="2"/>
        <v>Igual</v>
      </c>
      <c r="P16" s="11">
        <f t="shared" si="3"/>
        <v>0.0648967551622419</v>
      </c>
      <c r="R16" s="1" t="s">
        <v>24</v>
      </c>
      <c r="S16" s="1">
        <v>19</v>
      </c>
      <c r="T16" s="23">
        <v>559</v>
      </c>
      <c r="U16" s="22">
        <v>492</v>
      </c>
      <c r="V16" s="19">
        <v>492</v>
      </c>
      <c r="W16" s="10" t="str">
        <f t="shared" si="4"/>
        <v>Pior</v>
      </c>
      <c r="X16" s="24">
        <f t="shared" si="5"/>
        <v>-0.136178861788618</v>
      </c>
    </row>
    <row r="17" ht="15.75" spans="2:24">
      <c r="B17" s="1" t="s">
        <v>25</v>
      </c>
      <c r="C17" s="1">
        <v>65</v>
      </c>
      <c r="D17" s="7">
        <v>540.34</v>
      </c>
      <c r="E17" s="8">
        <v>509</v>
      </c>
      <c r="F17" s="9">
        <v>509</v>
      </c>
      <c r="G17" s="10" t="str">
        <f t="shared" si="0"/>
        <v>Pior</v>
      </c>
      <c r="H17" s="11">
        <f t="shared" si="1"/>
        <v>-0.0615717092337918</v>
      </c>
      <c r="J17" s="1" t="s">
        <v>25</v>
      </c>
      <c r="K17" s="1">
        <v>131</v>
      </c>
      <c r="L17" s="7">
        <v>1100.26</v>
      </c>
      <c r="M17" s="22">
        <v>1049</v>
      </c>
      <c r="N17" s="18">
        <v>1049</v>
      </c>
      <c r="O17" s="1" t="str">
        <f t="shared" si="2"/>
        <v>Pior</v>
      </c>
      <c r="P17" s="11">
        <f t="shared" si="3"/>
        <v>-0.0488655862726406</v>
      </c>
      <c r="R17" s="1" t="s">
        <v>25</v>
      </c>
      <c r="S17" s="1">
        <v>196</v>
      </c>
      <c r="T17" s="23">
        <v>1644.53</v>
      </c>
      <c r="U17" s="22">
        <v>1671</v>
      </c>
      <c r="V17" s="19">
        <v>1671</v>
      </c>
      <c r="W17" s="10" t="str">
        <f t="shared" si="4"/>
        <v>Melhor</v>
      </c>
      <c r="X17" s="24">
        <f t="shared" si="5"/>
        <v>0.0158408138839019</v>
      </c>
    </row>
    <row r="18" ht="15.75" spans="2:24">
      <c r="B18" s="1" t="s">
        <v>26</v>
      </c>
      <c r="C18" s="1">
        <v>4</v>
      </c>
      <c r="D18" s="7">
        <v>92</v>
      </c>
      <c r="E18" s="8">
        <v>143</v>
      </c>
      <c r="F18" s="9">
        <v>143</v>
      </c>
      <c r="G18" s="10" t="str">
        <f t="shared" si="0"/>
        <v>Melhor</v>
      </c>
      <c r="H18" s="11">
        <f t="shared" si="1"/>
        <v>0.356643356643357</v>
      </c>
      <c r="J18" s="1" t="s">
        <v>26</v>
      </c>
      <c r="K18" s="1">
        <v>8</v>
      </c>
      <c r="L18" s="7">
        <v>359</v>
      </c>
      <c r="M18" s="22">
        <v>359</v>
      </c>
      <c r="N18" s="18">
        <v>368</v>
      </c>
      <c r="O18" s="1" t="str">
        <f t="shared" si="2"/>
        <v>Igual</v>
      </c>
      <c r="P18" s="11">
        <f t="shared" si="3"/>
        <v>0.0244565217391304</v>
      </c>
      <c r="R18" s="1" t="s">
        <v>26</v>
      </c>
      <c r="S18" s="1">
        <v>12</v>
      </c>
      <c r="T18" s="23">
        <v>640</v>
      </c>
      <c r="U18" s="22">
        <v>640</v>
      </c>
      <c r="V18" s="19">
        <v>640</v>
      </c>
      <c r="W18" s="10" t="str">
        <f t="shared" si="4"/>
        <v>Igual</v>
      </c>
      <c r="X18" s="24">
        <f t="shared" si="5"/>
        <v>0</v>
      </c>
    </row>
    <row r="19" ht="15.75" spans="2:24">
      <c r="B19" s="1" t="s">
        <v>27</v>
      </c>
      <c r="C19" s="1">
        <v>5</v>
      </c>
      <c r="D19" s="7">
        <v>140</v>
      </c>
      <c r="E19" s="8">
        <v>178</v>
      </c>
      <c r="F19" s="9">
        <v>178</v>
      </c>
      <c r="G19" s="10" t="str">
        <f t="shared" si="0"/>
        <v>Melhor</v>
      </c>
      <c r="H19" s="11">
        <f t="shared" si="1"/>
        <v>0.213483146067416</v>
      </c>
      <c r="J19" s="1" t="s">
        <v>27</v>
      </c>
      <c r="K19" s="1">
        <v>10</v>
      </c>
      <c r="L19" s="7">
        <v>711</v>
      </c>
      <c r="M19" s="22">
        <v>683</v>
      </c>
      <c r="N19" s="18">
        <v>683</v>
      </c>
      <c r="O19" s="1" t="str">
        <f t="shared" si="2"/>
        <v>Pior</v>
      </c>
      <c r="P19" s="11">
        <f t="shared" si="3"/>
        <v>-0.04099560761347</v>
      </c>
      <c r="R19" s="1" t="s">
        <v>27</v>
      </c>
      <c r="S19" s="1">
        <v>15</v>
      </c>
      <c r="T19" s="23">
        <v>1331</v>
      </c>
      <c r="U19" s="22">
        <v>1276</v>
      </c>
      <c r="V19" s="19">
        <v>1276</v>
      </c>
      <c r="W19" s="10" t="str">
        <f t="shared" si="4"/>
        <v>Pior</v>
      </c>
      <c r="X19" s="24">
        <f t="shared" si="5"/>
        <v>-0.0431034482758621</v>
      </c>
    </row>
    <row r="20" ht="15.75" spans="2:24">
      <c r="B20" s="1" t="s">
        <v>28</v>
      </c>
      <c r="C20" s="1">
        <v>6</v>
      </c>
      <c r="D20" s="7">
        <v>156</v>
      </c>
      <c r="E20" s="12">
        <v>231</v>
      </c>
      <c r="F20" s="9">
        <v>231</v>
      </c>
      <c r="G20" s="10" t="str">
        <f t="shared" si="0"/>
        <v>Melhor</v>
      </c>
      <c r="H20" s="11">
        <f t="shared" si="1"/>
        <v>0.324675324675325</v>
      </c>
      <c r="J20" s="1" t="s">
        <v>28</v>
      </c>
      <c r="K20" s="1">
        <v>12</v>
      </c>
      <c r="L20" s="7">
        <v>413</v>
      </c>
      <c r="M20" s="22">
        <v>396</v>
      </c>
      <c r="N20" s="18">
        <v>396</v>
      </c>
      <c r="O20" s="1" t="str">
        <f t="shared" si="2"/>
        <v>Pior</v>
      </c>
      <c r="P20" s="11">
        <f t="shared" si="3"/>
        <v>-0.0429292929292929</v>
      </c>
      <c r="R20" s="1" t="s">
        <v>28</v>
      </c>
      <c r="S20" s="1">
        <v>18</v>
      </c>
      <c r="T20" s="23">
        <v>794</v>
      </c>
      <c r="U20" s="22">
        <v>763</v>
      </c>
      <c r="V20" s="19">
        <v>763</v>
      </c>
      <c r="W20" s="10" t="str">
        <f t="shared" si="4"/>
        <v>Pior</v>
      </c>
      <c r="X20" s="24">
        <f t="shared" si="5"/>
        <v>-0.0406290956749672</v>
      </c>
    </row>
    <row r="21" ht="15.75" spans="2:24">
      <c r="B21" s="1" t="s">
        <v>29</v>
      </c>
      <c r="C21" s="1">
        <v>12</v>
      </c>
      <c r="D21" s="7">
        <v>558</v>
      </c>
      <c r="E21" s="13">
        <v>558</v>
      </c>
      <c r="F21" s="9">
        <v>558</v>
      </c>
      <c r="G21" s="10" t="str">
        <f t="shared" si="0"/>
        <v>Igual</v>
      </c>
      <c r="H21" s="11">
        <f t="shared" si="1"/>
        <v>0</v>
      </c>
      <c r="J21" s="1" t="s">
        <v>29</v>
      </c>
      <c r="K21" s="1">
        <v>24</v>
      </c>
      <c r="L21" s="7">
        <v>1691</v>
      </c>
      <c r="M21" s="22">
        <v>1691</v>
      </c>
      <c r="N21" s="18">
        <v>1691</v>
      </c>
      <c r="O21" s="1" t="str">
        <f t="shared" si="2"/>
        <v>Igual</v>
      </c>
      <c r="P21" s="11">
        <f t="shared" si="3"/>
        <v>0</v>
      </c>
      <c r="R21" s="1" t="s">
        <v>29</v>
      </c>
      <c r="S21" s="1">
        <v>36</v>
      </c>
      <c r="T21" s="23">
        <v>3054</v>
      </c>
      <c r="U21" s="14">
        <v>3135</v>
      </c>
      <c r="V21" s="15">
        <v>3135</v>
      </c>
      <c r="W21" s="10" t="str">
        <f t="shared" si="4"/>
        <v>Melhor</v>
      </c>
      <c r="X21" s="24">
        <f t="shared" si="5"/>
        <v>0.0258373205741627</v>
      </c>
    </row>
    <row r="22" ht="15.75" spans="2:24">
      <c r="B22" s="1" t="s">
        <v>30</v>
      </c>
      <c r="C22" s="1">
        <v>24</v>
      </c>
      <c r="D22" s="7">
        <v>9332.77</v>
      </c>
      <c r="E22" s="13">
        <v>7704</v>
      </c>
      <c r="F22" s="9">
        <v>7704</v>
      </c>
      <c r="G22" s="10" t="str">
        <f t="shared" si="0"/>
        <v>Pior</v>
      </c>
      <c r="H22" s="11">
        <f t="shared" si="1"/>
        <v>-0.211418743509865</v>
      </c>
      <c r="J22" s="1" t="s">
        <v>30</v>
      </c>
      <c r="K22" s="1">
        <v>48</v>
      </c>
      <c r="L22" s="7">
        <v>20301.79</v>
      </c>
      <c r="M22" s="22">
        <v>17634</v>
      </c>
      <c r="N22" s="18">
        <v>17634</v>
      </c>
      <c r="O22" s="1" t="str">
        <f t="shared" si="2"/>
        <v>Pior</v>
      </c>
      <c r="P22" s="11">
        <f t="shared" si="3"/>
        <v>-0.151286718838607</v>
      </c>
      <c r="R22" s="1" t="s">
        <v>30</v>
      </c>
      <c r="S22" s="1">
        <v>72</v>
      </c>
      <c r="T22" s="23">
        <v>36699.98</v>
      </c>
      <c r="U22" s="14">
        <v>29257</v>
      </c>
      <c r="V22" s="15">
        <v>30083</v>
      </c>
      <c r="W22" s="10" t="str">
        <f t="shared" si="4"/>
        <v>Pior</v>
      </c>
      <c r="X22" s="24">
        <f t="shared" si="5"/>
        <v>-0.219957451052089</v>
      </c>
    </row>
    <row r="23" ht="15.75" spans="2:24">
      <c r="B23" s="1" t="s">
        <v>31</v>
      </c>
      <c r="C23" s="1">
        <v>12</v>
      </c>
      <c r="D23" s="7">
        <v>3454</v>
      </c>
      <c r="E23" s="13">
        <v>2094</v>
      </c>
      <c r="F23" s="9">
        <v>2094</v>
      </c>
      <c r="G23" s="10" t="str">
        <f t="shared" si="0"/>
        <v>Pior</v>
      </c>
      <c r="H23" s="11">
        <f t="shared" si="1"/>
        <v>-0.649474689589303</v>
      </c>
      <c r="J23" s="1" t="s">
        <v>31</v>
      </c>
      <c r="K23" s="1">
        <v>24</v>
      </c>
      <c r="L23" s="7">
        <v>5484</v>
      </c>
      <c r="M23" s="22">
        <v>4238</v>
      </c>
      <c r="N23" s="18">
        <v>4300</v>
      </c>
      <c r="O23" s="1" t="str">
        <f t="shared" si="2"/>
        <v>Pior</v>
      </c>
      <c r="P23" s="11">
        <f t="shared" si="3"/>
        <v>-0.275348837209302</v>
      </c>
      <c r="R23" s="1" t="s">
        <v>31</v>
      </c>
      <c r="S23" s="1">
        <v>36</v>
      </c>
      <c r="T23" s="23">
        <v>7650</v>
      </c>
      <c r="U23" s="14">
        <v>6937</v>
      </c>
      <c r="V23" s="15">
        <v>6937</v>
      </c>
      <c r="W23" s="10" t="str">
        <f t="shared" si="4"/>
        <v>Pior</v>
      </c>
      <c r="X23" s="24">
        <f t="shared" si="5"/>
        <v>-0.10278218249964</v>
      </c>
    </row>
    <row r="24" ht="15.75" spans="2:24">
      <c r="B24" s="1" t="s">
        <v>32</v>
      </c>
      <c r="C24" s="1">
        <v>25</v>
      </c>
      <c r="D24" s="7">
        <v>4649.79</v>
      </c>
      <c r="E24" s="13">
        <v>4369</v>
      </c>
      <c r="F24" s="9">
        <v>4369</v>
      </c>
      <c r="G24" s="10" t="str">
        <f t="shared" si="0"/>
        <v>Pior</v>
      </c>
      <c r="H24" s="11">
        <f t="shared" si="1"/>
        <v>-0.0642687113756008</v>
      </c>
      <c r="J24" s="1" t="s">
        <v>32</v>
      </c>
      <c r="K24" s="1">
        <v>50</v>
      </c>
      <c r="L24" s="7">
        <v>10182</v>
      </c>
      <c r="M24" s="22">
        <v>9073</v>
      </c>
      <c r="N24" s="18">
        <v>9098</v>
      </c>
      <c r="O24" s="1" t="str">
        <f t="shared" si="2"/>
        <v>Pior</v>
      </c>
      <c r="P24" s="11">
        <f t="shared" si="3"/>
        <v>-0.119147065289075</v>
      </c>
      <c r="R24" s="1" t="s">
        <v>32</v>
      </c>
      <c r="S24" s="1">
        <v>75</v>
      </c>
      <c r="T24" s="23">
        <v>14896.93</v>
      </c>
      <c r="U24" s="14">
        <v>13982</v>
      </c>
      <c r="V24" s="15">
        <v>14229</v>
      </c>
      <c r="W24" s="10" t="str">
        <f t="shared" si="4"/>
        <v>Pior</v>
      </c>
      <c r="X24" s="24">
        <f t="shared" si="5"/>
        <v>-0.0469414575866189</v>
      </c>
    </row>
    <row r="25" ht="15.75" spans="2:24">
      <c r="B25" s="1" t="s">
        <v>33</v>
      </c>
      <c r="C25" s="1">
        <v>37</v>
      </c>
      <c r="D25" s="7">
        <v>6400.64</v>
      </c>
      <c r="E25" s="13">
        <v>5286</v>
      </c>
      <c r="F25" s="9">
        <v>5286</v>
      </c>
      <c r="G25" s="10" t="str">
        <f t="shared" si="0"/>
        <v>Pior</v>
      </c>
      <c r="H25" s="11">
        <f t="shared" si="1"/>
        <v>-0.210866439651911</v>
      </c>
      <c r="J25" s="1" t="s">
        <v>33</v>
      </c>
      <c r="K25" s="1">
        <v>75</v>
      </c>
      <c r="L25" s="7">
        <v>13550.24</v>
      </c>
      <c r="M25" s="22">
        <v>11412</v>
      </c>
      <c r="N25" s="18">
        <v>11483</v>
      </c>
      <c r="O25" s="1" t="str">
        <f t="shared" si="2"/>
        <v>Pior</v>
      </c>
      <c r="P25" s="11">
        <f t="shared" si="3"/>
        <v>-0.18002612557694</v>
      </c>
      <c r="R25" s="1" t="s">
        <v>33</v>
      </c>
      <c r="S25" s="1">
        <v>112</v>
      </c>
      <c r="T25" s="23">
        <v>19154.06</v>
      </c>
      <c r="U25" s="14">
        <v>17787</v>
      </c>
      <c r="V25" s="15">
        <v>17953</v>
      </c>
      <c r="W25" s="10" t="str">
        <f t="shared" si="4"/>
        <v>Pior</v>
      </c>
      <c r="X25" s="24">
        <f t="shared" si="5"/>
        <v>-0.0669002395142874</v>
      </c>
    </row>
    <row r="26" ht="15.75" spans="2:24">
      <c r="B26" s="1" t="s">
        <v>34</v>
      </c>
      <c r="C26" s="1">
        <v>50</v>
      </c>
      <c r="D26" s="7">
        <v>6767.07</v>
      </c>
      <c r="E26" s="13">
        <v>6138</v>
      </c>
      <c r="F26" s="9">
        <v>6138</v>
      </c>
      <c r="G26" s="10" t="str">
        <f t="shared" si="0"/>
        <v>Pior</v>
      </c>
      <c r="H26" s="11">
        <f t="shared" si="1"/>
        <v>-0.102487781036168</v>
      </c>
      <c r="J26" s="1" t="s">
        <v>34</v>
      </c>
      <c r="K26" s="1">
        <v>100</v>
      </c>
      <c r="L26" s="7">
        <v>13181.78</v>
      </c>
      <c r="M26" s="22">
        <v>13315</v>
      </c>
      <c r="N26" s="18">
        <v>13315</v>
      </c>
      <c r="O26" s="1" t="str">
        <f t="shared" si="2"/>
        <v>Melhor</v>
      </c>
      <c r="P26" s="11">
        <f t="shared" si="3"/>
        <v>0.0100052572286894</v>
      </c>
      <c r="R26" s="1" t="s">
        <v>34</v>
      </c>
      <c r="S26" s="1">
        <v>150</v>
      </c>
      <c r="T26" s="23">
        <v>20456.35</v>
      </c>
      <c r="U26" s="14">
        <v>20705</v>
      </c>
      <c r="V26" s="15">
        <v>20855</v>
      </c>
      <c r="W26" s="10" t="str">
        <f t="shared" si="4"/>
        <v>Melhor</v>
      </c>
      <c r="X26" s="24">
        <f t="shared" si="5"/>
        <v>0.0191153200671303</v>
      </c>
    </row>
    <row r="27" ht="15.75" spans="2:24">
      <c r="B27" s="1" t="s">
        <v>35</v>
      </c>
      <c r="C27" s="1">
        <v>25</v>
      </c>
      <c r="D27" s="7">
        <v>5393.56</v>
      </c>
      <c r="E27" s="13">
        <v>4014</v>
      </c>
      <c r="F27" s="9">
        <v>4014</v>
      </c>
      <c r="G27" s="10" t="str">
        <f t="shared" si="0"/>
        <v>Pior</v>
      </c>
      <c r="H27" s="11">
        <f t="shared" si="1"/>
        <v>-0.343687095166916</v>
      </c>
      <c r="J27" s="1" t="s">
        <v>35</v>
      </c>
      <c r="K27" s="1">
        <v>50</v>
      </c>
      <c r="L27" s="7">
        <v>10744.34</v>
      </c>
      <c r="M27" s="22">
        <v>9071</v>
      </c>
      <c r="N27" s="18">
        <v>9071</v>
      </c>
      <c r="O27" s="1" t="str">
        <f t="shared" si="2"/>
        <v>Pior</v>
      </c>
      <c r="P27" s="11">
        <f t="shared" si="3"/>
        <v>-0.184471392349245</v>
      </c>
      <c r="R27" s="1" t="s">
        <v>35</v>
      </c>
      <c r="S27" s="1">
        <v>75</v>
      </c>
      <c r="T27" s="23">
        <v>15454.66</v>
      </c>
      <c r="U27" s="14">
        <v>14648</v>
      </c>
      <c r="V27" s="15">
        <v>14787</v>
      </c>
      <c r="W27" s="10" t="str">
        <f t="shared" si="4"/>
        <v>Pior</v>
      </c>
      <c r="X27" s="24">
        <f t="shared" si="5"/>
        <v>-0.0451518225468317</v>
      </c>
    </row>
    <row r="28" ht="15.75" spans="2:24">
      <c r="B28" s="1" t="s">
        <v>36</v>
      </c>
      <c r="C28" s="1">
        <v>37</v>
      </c>
      <c r="D28" s="7">
        <v>5003.2</v>
      </c>
      <c r="E28" s="13">
        <v>5119</v>
      </c>
      <c r="F28" s="9">
        <v>5119</v>
      </c>
      <c r="G28" s="10" t="str">
        <f t="shared" si="0"/>
        <v>Melhor</v>
      </c>
      <c r="H28" s="11">
        <f t="shared" si="1"/>
        <v>0.0226216057823794</v>
      </c>
      <c r="J28" s="1" t="s">
        <v>36</v>
      </c>
      <c r="K28" s="1">
        <v>75</v>
      </c>
      <c r="L28" s="7">
        <v>11076.35</v>
      </c>
      <c r="M28" s="22">
        <v>11501</v>
      </c>
      <c r="N28" s="18">
        <v>11501</v>
      </c>
      <c r="O28" s="1" t="str">
        <f t="shared" si="2"/>
        <v>Melhor</v>
      </c>
      <c r="P28" s="11">
        <f t="shared" si="3"/>
        <v>0.0369228762716285</v>
      </c>
      <c r="R28" s="1" t="s">
        <v>36</v>
      </c>
      <c r="S28" s="1">
        <v>112</v>
      </c>
      <c r="T28" s="23">
        <v>16728.79</v>
      </c>
      <c r="U28" s="14">
        <v>17090</v>
      </c>
      <c r="V28" s="15">
        <v>17193</v>
      </c>
      <c r="W28" s="10" t="str">
        <f t="shared" si="4"/>
        <v>Melhor</v>
      </c>
      <c r="X28" s="24">
        <f t="shared" si="5"/>
        <v>0.026999941836794</v>
      </c>
    </row>
    <row r="29" ht="15.75" spans="2:24">
      <c r="B29" s="1" t="s">
        <v>37</v>
      </c>
      <c r="C29" s="1">
        <v>50</v>
      </c>
      <c r="D29" s="7">
        <v>6359.99</v>
      </c>
      <c r="E29" s="13">
        <v>5890</v>
      </c>
      <c r="F29" s="9">
        <v>5890</v>
      </c>
      <c r="G29" s="10" t="str">
        <f t="shared" si="0"/>
        <v>Pior</v>
      </c>
      <c r="H29" s="11">
        <f t="shared" si="1"/>
        <v>-0.0797945670628183</v>
      </c>
      <c r="J29" s="1" t="s">
        <v>37</v>
      </c>
      <c r="K29" s="1">
        <v>100</v>
      </c>
      <c r="L29" s="7">
        <v>14033.62</v>
      </c>
      <c r="M29" s="22">
        <v>12787</v>
      </c>
      <c r="N29" s="18">
        <v>12787</v>
      </c>
      <c r="O29" s="1" t="str">
        <f t="shared" si="2"/>
        <v>Pior</v>
      </c>
      <c r="P29" s="11">
        <f t="shared" si="3"/>
        <v>-0.0974912020020334</v>
      </c>
      <c r="R29" s="1" t="s">
        <v>37</v>
      </c>
      <c r="S29" s="1">
        <v>150</v>
      </c>
      <c r="T29" s="23">
        <v>20134.61</v>
      </c>
      <c r="U29" s="14">
        <v>20553</v>
      </c>
      <c r="V29" s="15">
        <v>20851</v>
      </c>
      <c r="W29" s="10" t="str">
        <f t="shared" si="4"/>
        <v>Melhor</v>
      </c>
      <c r="X29" s="24">
        <f t="shared" si="5"/>
        <v>0.0343575847681166</v>
      </c>
    </row>
    <row r="30" ht="15.75" spans="2:24">
      <c r="B30" s="1" t="s">
        <v>38</v>
      </c>
      <c r="C30" s="1">
        <v>25</v>
      </c>
      <c r="D30" s="7">
        <v>4275.81</v>
      </c>
      <c r="E30" s="13">
        <v>4293</v>
      </c>
      <c r="F30" s="9">
        <v>4293</v>
      </c>
      <c r="G30" s="10" t="str">
        <f t="shared" si="0"/>
        <v>Melhor</v>
      </c>
      <c r="H30" s="11">
        <f t="shared" si="1"/>
        <v>0.00400419287211731</v>
      </c>
      <c r="J30" s="1" t="s">
        <v>38</v>
      </c>
      <c r="K30" s="1">
        <v>50</v>
      </c>
      <c r="L30" s="7">
        <v>8632.68</v>
      </c>
      <c r="M30" s="22">
        <v>9428</v>
      </c>
      <c r="N30" s="18">
        <v>9498</v>
      </c>
      <c r="O30" s="1" t="str">
        <f t="shared" si="2"/>
        <v>Melhor</v>
      </c>
      <c r="P30" s="11">
        <f t="shared" si="3"/>
        <v>0.0911054958938724</v>
      </c>
      <c r="R30" s="1" t="s">
        <v>38</v>
      </c>
      <c r="S30" s="1">
        <v>75</v>
      </c>
      <c r="T30" s="23">
        <v>13951.85</v>
      </c>
      <c r="U30" s="14">
        <v>14295</v>
      </c>
      <c r="V30" s="15">
        <v>14419</v>
      </c>
      <c r="W30" s="10" t="str">
        <f t="shared" si="4"/>
        <v>Melhor</v>
      </c>
      <c r="X30" s="24">
        <f t="shared" si="5"/>
        <v>0.0323982245648103</v>
      </c>
    </row>
    <row r="31" ht="15.75" spans="2:24">
      <c r="B31" s="1" t="s">
        <v>39</v>
      </c>
      <c r="C31" s="1">
        <v>25</v>
      </c>
      <c r="D31" s="7">
        <v>5220.64</v>
      </c>
      <c r="E31" s="13">
        <v>3991</v>
      </c>
      <c r="F31" s="9">
        <v>3991</v>
      </c>
      <c r="G31" s="10" t="str">
        <f t="shared" si="0"/>
        <v>Pior</v>
      </c>
      <c r="H31" s="11">
        <f t="shared" si="1"/>
        <v>-0.308103232272613</v>
      </c>
      <c r="J31" s="1" t="s">
        <v>39</v>
      </c>
      <c r="K31" s="1">
        <v>50</v>
      </c>
      <c r="L31" s="7">
        <v>10204.13</v>
      </c>
      <c r="M31" s="22">
        <v>8808</v>
      </c>
      <c r="N31" s="18">
        <v>8808</v>
      </c>
      <c r="O31" s="1" t="str">
        <f t="shared" si="2"/>
        <v>Pior</v>
      </c>
      <c r="P31" s="11">
        <f t="shared" si="3"/>
        <v>-0.158507039055404</v>
      </c>
      <c r="R31" s="1" t="s">
        <v>39</v>
      </c>
      <c r="S31" s="1">
        <v>75</v>
      </c>
      <c r="T31" s="23">
        <v>14779.43</v>
      </c>
      <c r="U31" s="14">
        <v>13884</v>
      </c>
      <c r="V31" s="15">
        <v>14120</v>
      </c>
      <c r="W31" s="10" t="str">
        <f t="shared" si="4"/>
        <v>Pior</v>
      </c>
      <c r="X31" s="24">
        <f t="shared" si="5"/>
        <v>-0.0467018413597734</v>
      </c>
    </row>
    <row r="32" ht="15.75" spans="2:24">
      <c r="B32" s="1" t="s">
        <v>40</v>
      </c>
      <c r="C32" s="1">
        <v>25</v>
      </c>
      <c r="D32" s="7">
        <v>3894.47</v>
      </c>
      <c r="E32" s="13">
        <v>3663</v>
      </c>
      <c r="F32" s="9">
        <v>3663</v>
      </c>
      <c r="G32" s="10" t="str">
        <f t="shared" si="0"/>
        <v>Pior</v>
      </c>
      <c r="H32" s="11">
        <f t="shared" si="1"/>
        <v>-0.0631913731913731</v>
      </c>
      <c r="J32" s="1" t="s">
        <v>40</v>
      </c>
      <c r="K32" s="1">
        <v>50</v>
      </c>
      <c r="L32" s="7">
        <v>9060.14</v>
      </c>
      <c r="M32" s="22">
        <v>9370</v>
      </c>
      <c r="N32" s="18">
        <v>9370</v>
      </c>
      <c r="O32" s="1" t="str">
        <f t="shared" si="2"/>
        <v>Melhor</v>
      </c>
      <c r="P32" s="11">
        <f t="shared" si="3"/>
        <v>0.0330693703308432</v>
      </c>
      <c r="R32" s="1" t="s">
        <v>40</v>
      </c>
      <c r="S32" s="1">
        <v>75</v>
      </c>
      <c r="T32" s="23">
        <v>14943.31</v>
      </c>
      <c r="U32" s="14">
        <v>15347</v>
      </c>
      <c r="V32" s="15">
        <v>15347</v>
      </c>
      <c r="W32" s="10" t="str">
        <f t="shared" si="4"/>
        <v>Melhor</v>
      </c>
      <c r="X32" s="24">
        <f t="shared" si="5"/>
        <v>0.0263041636801981</v>
      </c>
    </row>
    <row r="33" ht="15.75" spans="2:24">
      <c r="B33" s="1" t="s">
        <v>41</v>
      </c>
      <c r="C33" s="1">
        <v>26</v>
      </c>
      <c r="D33" s="7">
        <v>2002.98</v>
      </c>
      <c r="E33" s="13">
        <v>2108</v>
      </c>
      <c r="F33" s="9">
        <v>2108</v>
      </c>
      <c r="G33" s="10" t="str">
        <f t="shared" si="0"/>
        <v>Melhor</v>
      </c>
      <c r="H33" s="11">
        <f t="shared" si="1"/>
        <v>0.049819734345351</v>
      </c>
      <c r="J33" s="1" t="s">
        <v>41</v>
      </c>
      <c r="K33" s="1">
        <v>52</v>
      </c>
      <c r="L33" s="7">
        <v>5398.45</v>
      </c>
      <c r="M33" s="22">
        <v>5532</v>
      </c>
      <c r="N33" s="18">
        <v>5532</v>
      </c>
      <c r="O33" s="1" t="str">
        <f t="shared" si="2"/>
        <v>Melhor</v>
      </c>
      <c r="P33" s="11">
        <f t="shared" si="3"/>
        <v>0.0241413593637021</v>
      </c>
      <c r="R33" s="1" t="s">
        <v>41</v>
      </c>
      <c r="S33" s="1">
        <v>78</v>
      </c>
      <c r="T33" s="23">
        <v>8397.36</v>
      </c>
      <c r="U33" s="14">
        <v>8412</v>
      </c>
      <c r="V33" s="15">
        <v>8412</v>
      </c>
      <c r="W33" s="10" t="str">
        <f t="shared" si="4"/>
        <v>Melhor</v>
      </c>
      <c r="X33" s="24">
        <f t="shared" si="5"/>
        <v>0.00174037089871605</v>
      </c>
    </row>
    <row r="34" ht="15.75" spans="2:24">
      <c r="B34" s="1" t="s">
        <v>42</v>
      </c>
      <c r="C34" s="1">
        <v>79</v>
      </c>
      <c r="D34" s="7">
        <v>8571.87</v>
      </c>
      <c r="E34" s="13">
        <v>8705</v>
      </c>
      <c r="F34" s="9">
        <v>8705</v>
      </c>
      <c r="G34" s="10" t="str">
        <f t="shared" si="0"/>
        <v>Melhor</v>
      </c>
      <c r="H34" s="11">
        <f t="shared" si="1"/>
        <v>0.0152935094773118</v>
      </c>
      <c r="J34" s="1" t="s">
        <v>42</v>
      </c>
      <c r="K34" s="1">
        <v>159</v>
      </c>
      <c r="L34" s="7">
        <v>19509.78</v>
      </c>
      <c r="M34" s="22">
        <v>17655</v>
      </c>
      <c r="N34" s="18">
        <v>17655</v>
      </c>
      <c r="O34" s="1" t="str">
        <f t="shared" si="2"/>
        <v>Pior</v>
      </c>
      <c r="P34" s="11">
        <f t="shared" si="3"/>
        <v>-0.105056924384027</v>
      </c>
      <c r="R34" s="1" t="s">
        <v>42</v>
      </c>
      <c r="S34" s="1">
        <v>238</v>
      </c>
      <c r="T34" s="23">
        <v>29009.41</v>
      </c>
      <c r="U34" s="14">
        <v>27963</v>
      </c>
      <c r="V34" s="15">
        <v>28051</v>
      </c>
      <c r="W34" s="10" t="str">
        <f t="shared" si="4"/>
        <v>Pior</v>
      </c>
      <c r="X34" s="24">
        <f t="shared" si="5"/>
        <v>-0.0341666963744608</v>
      </c>
    </row>
    <row r="35" ht="15.75" spans="2:24">
      <c r="B35" s="1" t="s">
        <v>43</v>
      </c>
      <c r="C35" s="1">
        <v>19</v>
      </c>
      <c r="D35" s="7">
        <v>21249.43</v>
      </c>
      <c r="E35" s="14">
        <v>17728</v>
      </c>
      <c r="F35" s="15">
        <v>17728</v>
      </c>
      <c r="G35" s="10" t="str">
        <f t="shared" si="0"/>
        <v>Pior</v>
      </c>
      <c r="H35" s="11">
        <f t="shared" si="1"/>
        <v>-0.198636620036101</v>
      </c>
      <c r="J35" s="1" t="s">
        <v>43</v>
      </c>
      <c r="K35" s="1">
        <v>38</v>
      </c>
      <c r="L35" s="7">
        <v>42006.67</v>
      </c>
      <c r="M35" s="18">
        <v>37793</v>
      </c>
      <c r="N35" s="18">
        <v>37793</v>
      </c>
      <c r="O35" s="1" t="str">
        <f t="shared" si="2"/>
        <v>Pior</v>
      </c>
      <c r="P35" s="11">
        <f t="shared" si="3"/>
        <v>-0.111493398248353</v>
      </c>
      <c r="R35" s="1" t="s">
        <v>43</v>
      </c>
      <c r="S35" s="1">
        <v>57</v>
      </c>
      <c r="T35" s="23">
        <v>61124.81</v>
      </c>
      <c r="U35" s="14">
        <v>62262</v>
      </c>
      <c r="V35" s="15">
        <v>62262</v>
      </c>
      <c r="W35" s="10" t="str">
        <f t="shared" si="4"/>
        <v>Melhor</v>
      </c>
      <c r="X35" s="24">
        <f t="shared" si="5"/>
        <v>0.0182645915646783</v>
      </c>
    </row>
    <row r="36" ht="15.75" spans="2:24">
      <c r="B36" s="1" t="s">
        <v>44</v>
      </c>
      <c r="C36" s="1">
        <v>26</v>
      </c>
      <c r="D36" s="7">
        <v>7270.51</v>
      </c>
      <c r="E36" s="14">
        <v>6981</v>
      </c>
      <c r="F36" s="15">
        <v>6981</v>
      </c>
      <c r="G36" s="10" t="str">
        <f t="shared" si="0"/>
        <v>Pior</v>
      </c>
      <c r="H36" s="11">
        <f t="shared" si="1"/>
        <v>-0.0414711359404097</v>
      </c>
      <c r="J36" s="1" t="s">
        <v>44</v>
      </c>
      <c r="K36" s="1">
        <v>52</v>
      </c>
      <c r="L36" s="7">
        <v>15131.73</v>
      </c>
      <c r="M36" s="18">
        <v>14839</v>
      </c>
      <c r="N36" s="18">
        <v>14839</v>
      </c>
      <c r="O36" s="1" t="str">
        <f t="shared" si="2"/>
        <v>Pior</v>
      </c>
      <c r="P36" s="11">
        <f t="shared" si="3"/>
        <v>-0.0197270705573152</v>
      </c>
      <c r="R36" s="1" t="s">
        <v>44</v>
      </c>
      <c r="S36" s="1">
        <v>80</v>
      </c>
      <c r="T36" s="23">
        <v>30115.85</v>
      </c>
      <c r="U36" s="14">
        <v>29684</v>
      </c>
      <c r="V36" s="15">
        <v>29684</v>
      </c>
      <c r="W36" s="10" t="str">
        <f t="shared" si="4"/>
        <v>Pior</v>
      </c>
      <c r="X36" s="24">
        <f t="shared" si="5"/>
        <v>-0.0145482414768899</v>
      </c>
    </row>
    <row r="37" ht="15.75" spans="2:24">
      <c r="B37" s="1" t="s">
        <v>45</v>
      </c>
      <c r="C37" s="1">
        <v>31</v>
      </c>
      <c r="D37" s="7">
        <v>10080.05</v>
      </c>
      <c r="E37" s="14">
        <v>9596</v>
      </c>
      <c r="F37" s="15">
        <v>9596</v>
      </c>
      <c r="G37" s="10" t="str">
        <f t="shared" si="0"/>
        <v>Pior</v>
      </c>
      <c r="H37" s="11">
        <f t="shared" si="1"/>
        <v>-0.0504428928720299</v>
      </c>
      <c r="J37" s="1" t="s">
        <v>45</v>
      </c>
      <c r="K37" s="1">
        <v>62</v>
      </c>
      <c r="L37" s="7">
        <v>22216.82</v>
      </c>
      <c r="M37" s="18">
        <v>21420</v>
      </c>
      <c r="N37" s="18">
        <v>21564</v>
      </c>
      <c r="O37" s="1" t="str">
        <f t="shared" si="2"/>
        <v>Pior</v>
      </c>
      <c r="P37" s="11">
        <f t="shared" si="3"/>
        <v>-0.0302736041550733</v>
      </c>
      <c r="R37" s="1" t="s">
        <v>45</v>
      </c>
      <c r="S37" s="1">
        <v>93</v>
      </c>
      <c r="T37" s="23">
        <v>37505.48</v>
      </c>
      <c r="U37" s="14">
        <v>36977</v>
      </c>
      <c r="V37" s="15">
        <v>36977</v>
      </c>
      <c r="W37" s="10" t="str">
        <f t="shared" si="4"/>
        <v>Pior</v>
      </c>
      <c r="X37" s="24">
        <f t="shared" si="5"/>
        <v>-0.0142921275387404</v>
      </c>
    </row>
    <row r="38" ht="15.75" spans="2:24">
      <c r="B38" s="1" t="s">
        <v>46</v>
      </c>
      <c r="C38" s="1">
        <v>34</v>
      </c>
      <c r="D38" s="7">
        <v>20714.89</v>
      </c>
      <c r="E38" s="14">
        <v>20928</v>
      </c>
      <c r="F38" s="15">
        <v>20928</v>
      </c>
      <c r="G38" s="10" t="str">
        <f t="shared" si="0"/>
        <v>Melhor</v>
      </c>
      <c r="H38" s="11">
        <f t="shared" si="1"/>
        <v>0.010183008409786</v>
      </c>
      <c r="J38" s="1" t="s">
        <v>46</v>
      </c>
      <c r="K38" s="1">
        <v>68</v>
      </c>
      <c r="L38" s="7">
        <v>45462.43</v>
      </c>
      <c r="M38" s="18">
        <v>47911</v>
      </c>
      <c r="N38" s="18">
        <v>48960</v>
      </c>
      <c r="O38" s="1" t="str">
        <f t="shared" si="2"/>
        <v>Melhor</v>
      </c>
      <c r="P38" s="11">
        <f t="shared" si="3"/>
        <v>0.071437295751634</v>
      </c>
      <c r="R38" s="1" t="s">
        <v>46</v>
      </c>
      <c r="S38" s="1">
        <v>102</v>
      </c>
      <c r="T38" s="23">
        <v>72009.34</v>
      </c>
      <c r="U38" s="14">
        <v>67879</v>
      </c>
      <c r="V38" s="15">
        <v>69818</v>
      </c>
      <c r="W38" s="10" t="str">
        <f t="shared" si="4"/>
        <v>Pior</v>
      </c>
      <c r="X38" s="24">
        <f t="shared" si="5"/>
        <v>-0.0313864619439113</v>
      </c>
    </row>
    <row r="39" ht="15.75" spans="2:24">
      <c r="B39" s="1" t="s">
        <v>47</v>
      </c>
      <c r="C39" s="1">
        <v>36</v>
      </c>
      <c r="D39" s="7">
        <v>10742.86</v>
      </c>
      <c r="E39" s="14">
        <v>10743</v>
      </c>
      <c r="F39" s="15">
        <v>10743</v>
      </c>
      <c r="G39" s="10" t="str">
        <f t="shared" si="0"/>
        <v>Melhor</v>
      </c>
      <c r="H39" s="11">
        <f t="shared" si="1"/>
        <v>1.30317415991267e-5</v>
      </c>
      <c r="J39" s="1" t="s">
        <v>47</v>
      </c>
      <c r="K39" s="1">
        <v>72</v>
      </c>
      <c r="L39" s="7">
        <v>25880.31</v>
      </c>
      <c r="M39" s="18">
        <v>26296</v>
      </c>
      <c r="N39" s="18">
        <v>26296</v>
      </c>
      <c r="O39" s="1" t="str">
        <f t="shared" si="2"/>
        <v>Melhor</v>
      </c>
      <c r="P39" s="11">
        <f t="shared" si="3"/>
        <v>0.0158081076969881</v>
      </c>
      <c r="R39" s="1" t="s">
        <v>47</v>
      </c>
      <c r="S39" s="1">
        <v>108</v>
      </c>
      <c r="T39" s="23">
        <v>40210.94</v>
      </c>
      <c r="U39" s="14">
        <v>40274</v>
      </c>
      <c r="V39" s="15">
        <v>40832</v>
      </c>
      <c r="W39" s="10" t="str">
        <f t="shared" si="4"/>
        <v>Melhor</v>
      </c>
      <c r="X39" s="24">
        <f t="shared" si="5"/>
        <v>0.0152101293103448</v>
      </c>
    </row>
    <row r="40" ht="15.75" spans="2:24">
      <c r="B40" s="1" t="s">
        <v>48</v>
      </c>
      <c r="C40" s="1">
        <v>38</v>
      </c>
      <c r="D40" s="7">
        <v>14780.62</v>
      </c>
      <c r="E40" s="14">
        <v>15403</v>
      </c>
      <c r="F40" s="15">
        <v>15403</v>
      </c>
      <c r="G40" s="10" t="str">
        <f t="shared" si="0"/>
        <v>Melhor</v>
      </c>
      <c r="H40" s="11">
        <f t="shared" si="1"/>
        <v>0.0404064143348698</v>
      </c>
      <c r="J40" s="1" t="s">
        <v>48</v>
      </c>
      <c r="K40" s="1">
        <v>76</v>
      </c>
      <c r="L40" s="7">
        <v>32440.64</v>
      </c>
      <c r="M40" s="18">
        <v>30712</v>
      </c>
      <c r="N40" s="18">
        <v>30718</v>
      </c>
      <c r="O40" s="1" t="str">
        <f t="shared" si="2"/>
        <v>Pior</v>
      </c>
      <c r="P40" s="11">
        <f t="shared" si="3"/>
        <v>-0.0560791718210821</v>
      </c>
      <c r="R40" s="1" t="s">
        <v>48</v>
      </c>
      <c r="S40" s="1">
        <v>114</v>
      </c>
      <c r="T40" s="23">
        <v>46089.98</v>
      </c>
      <c r="U40" s="14">
        <v>46434</v>
      </c>
      <c r="V40" s="15">
        <v>46635</v>
      </c>
      <c r="W40" s="10" t="str">
        <f t="shared" si="4"/>
        <v>Melhor</v>
      </c>
      <c r="X40" s="24">
        <f t="shared" si="5"/>
        <v>0.0116869304170687</v>
      </c>
    </row>
    <row r="41" ht="15.75" spans="2:24">
      <c r="B41" s="1" t="s">
        <v>49</v>
      </c>
      <c r="C41" s="1">
        <v>56</v>
      </c>
      <c r="D41" s="7">
        <v>21374.46</v>
      </c>
      <c r="E41" s="14">
        <v>18594</v>
      </c>
      <c r="F41" s="15">
        <v>18645</v>
      </c>
      <c r="G41" s="10" t="str">
        <f t="shared" si="0"/>
        <v>Pior</v>
      </c>
      <c r="H41" s="11">
        <f t="shared" si="1"/>
        <v>-0.146390989541432</v>
      </c>
      <c r="J41" s="1" t="s">
        <v>49</v>
      </c>
      <c r="K41" s="1">
        <v>113</v>
      </c>
      <c r="L41" s="7">
        <v>41301.91</v>
      </c>
      <c r="M41" s="18">
        <v>33349</v>
      </c>
      <c r="N41" s="18">
        <v>33349</v>
      </c>
      <c r="O41" s="1" t="str">
        <f t="shared" si="2"/>
        <v>Pior</v>
      </c>
      <c r="P41" s="11">
        <f t="shared" si="3"/>
        <v>-0.238475216648175</v>
      </c>
      <c r="R41" s="1" t="s">
        <v>49</v>
      </c>
      <c r="S41" s="1">
        <v>169</v>
      </c>
      <c r="T41" s="23">
        <v>48353.82</v>
      </c>
      <c r="U41" s="14">
        <v>49022</v>
      </c>
      <c r="V41" s="15">
        <v>49588</v>
      </c>
      <c r="W41" s="10" t="str">
        <f t="shared" si="4"/>
        <v>Melhor</v>
      </c>
      <c r="X41" s="24">
        <f t="shared" si="5"/>
        <v>0.0248886827458256</v>
      </c>
    </row>
    <row r="42" ht="15.75" spans="2:24">
      <c r="B42" s="1" t="s">
        <v>50</v>
      </c>
      <c r="C42" s="1">
        <v>24</v>
      </c>
      <c r="D42" s="7">
        <v>255.03</v>
      </c>
      <c r="E42" s="14">
        <v>260</v>
      </c>
      <c r="F42" s="15">
        <v>260</v>
      </c>
      <c r="G42" s="10" t="str">
        <f t="shared" si="0"/>
        <v>Melhor</v>
      </c>
      <c r="H42" s="11">
        <f t="shared" si="1"/>
        <v>0.0191153846153846</v>
      </c>
      <c r="J42" s="1" t="s">
        <v>50</v>
      </c>
      <c r="K42" s="1">
        <v>49</v>
      </c>
      <c r="L42" s="7">
        <v>559.23</v>
      </c>
      <c r="M42" s="18">
        <v>554</v>
      </c>
      <c r="N42" s="18">
        <v>554</v>
      </c>
      <c r="O42" s="1" t="str">
        <f t="shared" si="2"/>
        <v>Pior</v>
      </c>
      <c r="P42" s="11">
        <f t="shared" si="3"/>
        <v>-0.00944043321299642</v>
      </c>
      <c r="R42" s="1" t="s">
        <v>50</v>
      </c>
      <c r="S42" s="1">
        <v>74</v>
      </c>
      <c r="T42" s="23">
        <v>856.88</v>
      </c>
      <c r="U42" s="14">
        <v>868</v>
      </c>
      <c r="V42" s="15">
        <v>868</v>
      </c>
      <c r="W42" s="10" t="str">
        <f t="shared" si="4"/>
        <v>Melhor</v>
      </c>
      <c r="X42" s="24">
        <f t="shared" si="5"/>
        <v>0.0128110599078341</v>
      </c>
    </row>
    <row r="43" ht="15.75" spans="2:24">
      <c r="B43" s="1" t="s">
        <v>51</v>
      </c>
      <c r="C43" s="1">
        <v>48</v>
      </c>
      <c r="D43" s="7">
        <v>529.26</v>
      </c>
      <c r="E43" s="14">
        <v>538</v>
      </c>
      <c r="F43" s="15">
        <v>538</v>
      </c>
      <c r="G43" s="10" t="str">
        <f t="shared" si="0"/>
        <v>Melhor</v>
      </c>
      <c r="H43" s="11">
        <f t="shared" si="1"/>
        <v>0.0162453531598513</v>
      </c>
      <c r="J43" s="1" t="s">
        <v>51</v>
      </c>
      <c r="K43" s="1">
        <v>97</v>
      </c>
      <c r="L43" s="7">
        <v>1109.68</v>
      </c>
      <c r="M43" s="18">
        <v>1106</v>
      </c>
      <c r="N43" s="18">
        <v>1108</v>
      </c>
      <c r="O43" s="1" t="str">
        <f t="shared" si="2"/>
        <v>Pior</v>
      </c>
      <c r="P43" s="11">
        <f t="shared" si="3"/>
        <v>-0.00151624548736468</v>
      </c>
      <c r="R43" s="1" t="s">
        <v>51</v>
      </c>
      <c r="S43" s="1">
        <v>146</v>
      </c>
      <c r="T43" s="23">
        <v>1669.63</v>
      </c>
      <c r="U43" s="14">
        <v>1669</v>
      </c>
      <c r="V43" s="15">
        <v>1670</v>
      </c>
      <c r="W43" s="10" t="str">
        <f t="shared" si="4"/>
        <v>Igual</v>
      </c>
      <c r="X43" s="24">
        <f t="shared" si="5"/>
        <v>0.00022155688622748</v>
      </c>
    </row>
    <row r="44" ht="15.75" spans="2:24">
      <c r="B44" s="1" t="s">
        <v>52</v>
      </c>
      <c r="C44" s="1">
        <v>17</v>
      </c>
      <c r="D44" s="7">
        <v>126.31</v>
      </c>
      <c r="E44" s="14">
        <v>110</v>
      </c>
      <c r="F44" s="15">
        <v>114</v>
      </c>
      <c r="G44" s="10" t="str">
        <f t="shared" si="0"/>
        <v>Pior</v>
      </c>
      <c r="H44" s="11">
        <f t="shared" si="1"/>
        <v>-0.107982456140351</v>
      </c>
      <c r="J44" s="1" t="s">
        <v>52</v>
      </c>
      <c r="K44" s="1">
        <v>35</v>
      </c>
      <c r="L44" s="7">
        <v>274.86</v>
      </c>
      <c r="M44" s="18">
        <v>250</v>
      </c>
      <c r="N44" s="18">
        <v>264</v>
      </c>
      <c r="O44" s="1" t="str">
        <f t="shared" si="2"/>
        <v>Pior</v>
      </c>
      <c r="P44" s="11">
        <f t="shared" si="3"/>
        <v>-0.0411363636363637</v>
      </c>
      <c r="R44" s="1" t="s">
        <v>52</v>
      </c>
      <c r="S44" s="1">
        <v>52</v>
      </c>
      <c r="T44" s="23">
        <v>440.07</v>
      </c>
      <c r="U44" s="14">
        <v>437</v>
      </c>
      <c r="V44" s="15">
        <v>446</v>
      </c>
      <c r="W44" s="10" t="str">
        <f t="shared" si="4"/>
        <v>Igual</v>
      </c>
      <c r="X44" s="24">
        <f t="shared" si="5"/>
        <v>0.0132959641255606</v>
      </c>
    </row>
    <row r="45" ht="15.75" spans="2:24">
      <c r="B45" s="1" t="s">
        <v>53</v>
      </c>
      <c r="C45" s="1">
        <v>10</v>
      </c>
      <c r="D45" s="7">
        <v>146</v>
      </c>
      <c r="E45" s="14">
        <v>66</v>
      </c>
      <c r="F45" s="15">
        <v>66</v>
      </c>
      <c r="G45" s="10" t="str">
        <f t="shared" si="0"/>
        <v>Pior</v>
      </c>
      <c r="H45" s="11">
        <f t="shared" si="1"/>
        <v>-1.21212121212121</v>
      </c>
      <c r="J45" s="1" t="s">
        <v>53</v>
      </c>
      <c r="K45" s="1">
        <v>21</v>
      </c>
      <c r="L45" s="7">
        <v>425</v>
      </c>
      <c r="M45" s="18">
        <v>132</v>
      </c>
      <c r="N45" s="18">
        <v>141</v>
      </c>
      <c r="O45" s="1" t="str">
        <f t="shared" si="2"/>
        <v>Pior</v>
      </c>
      <c r="P45" s="11">
        <f t="shared" si="3"/>
        <v>-2.01418439716312</v>
      </c>
      <c r="R45" s="1" t="s">
        <v>53</v>
      </c>
      <c r="S45" s="1">
        <v>31</v>
      </c>
      <c r="T45" s="23">
        <v>715</v>
      </c>
      <c r="U45" s="14">
        <v>281</v>
      </c>
      <c r="V45" s="15">
        <v>281</v>
      </c>
      <c r="W45" s="10" t="str">
        <f t="shared" si="4"/>
        <v>Pior</v>
      </c>
      <c r="X45" s="24">
        <f t="shared" si="5"/>
        <v>-1.54448398576512</v>
      </c>
    </row>
    <row r="46" ht="15.75" spans="2:24">
      <c r="B46" s="1" t="s">
        <v>54</v>
      </c>
      <c r="C46" s="1">
        <v>4</v>
      </c>
      <c r="D46" s="7">
        <v>363.34</v>
      </c>
      <c r="E46" s="16">
        <v>618</v>
      </c>
      <c r="F46" s="17">
        <v>618</v>
      </c>
      <c r="G46" s="10" t="str">
        <f t="shared" si="0"/>
        <v>Melhor</v>
      </c>
      <c r="H46" s="11">
        <f t="shared" si="1"/>
        <v>0.412071197411003</v>
      </c>
      <c r="J46" s="1" t="s">
        <v>54</v>
      </c>
      <c r="K46" s="1">
        <v>8</v>
      </c>
      <c r="L46" s="7">
        <v>1981.71</v>
      </c>
      <c r="M46" s="18">
        <v>1329</v>
      </c>
      <c r="N46" s="18">
        <v>1329</v>
      </c>
      <c r="O46" s="1" t="str">
        <f t="shared" si="2"/>
        <v>Pior</v>
      </c>
      <c r="P46" s="11">
        <f t="shared" si="3"/>
        <v>-0.491128668171558</v>
      </c>
      <c r="R46" s="1" t="s">
        <v>54</v>
      </c>
      <c r="S46" s="1">
        <v>12</v>
      </c>
      <c r="T46" s="23">
        <v>2741.1</v>
      </c>
      <c r="U46" s="16">
        <v>2704</v>
      </c>
      <c r="V46" s="17">
        <v>2704</v>
      </c>
      <c r="W46" s="10" t="str">
        <f t="shared" si="4"/>
        <v>Pior</v>
      </c>
      <c r="X46" s="24">
        <f t="shared" si="5"/>
        <v>-0.0137204142011834</v>
      </c>
    </row>
    <row r="47" ht="15.75" spans="2:24">
      <c r="B47" s="1" t="s">
        <v>55</v>
      </c>
      <c r="C47" s="1">
        <v>5</v>
      </c>
      <c r="D47" s="7">
        <v>456.58</v>
      </c>
      <c r="E47" s="18">
        <v>447</v>
      </c>
      <c r="F47" s="19">
        <v>447</v>
      </c>
      <c r="G47" s="10" t="str">
        <f t="shared" si="0"/>
        <v>Pior</v>
      </c>
      <c r="H47" s="11">
        <f t="shared" si="1"/>
        <v>-0.0214317673378076</v>
      </c>
      <c r="J47" s="1" t="s">
        <v>55</v>
      </c>
      <c r="K47" s="1">
        <v>11</v>
      </c>
      <c r="L47" s="7">
        <v>2062.92</v>
      </c>
      <c r="M47" s="18">
        <v>1473</v>
      </c>
      <c r="N47" s="18">
        <v>1473</v>
      </c>
      <c r="O47" s="1" t="str">
        <f t="shared" si="2"/>
        <v>Pior</v>
      </c>
      <c r="P47" s="11">
        <f t="shared" si="3"/>
        <v>-0.400488798370672</v>
      </c>
      <c r="R47" s="1" t="s">
        <v>55</v>
      </c>
      <c r="S47" s="1">
        <v>16</v>
      </c>
      <c r="T47" s="23">
        <v>2732.27</v>
      </c>
      <c r="U47" s="18">
        <v>2618</v>
      </c>
      <c r="V47" s="19">
        <v>2618</v>
      </c>
      <c r="W47" s="10" t="str">
        <f t="shared" si="4"/>
        <v>Pior</v>
      </c>
      <c r="X47" s="24">
        <f t="shared" si="5"/>
        <v>-0.0436478227654698</v>
      </c>
    </row>
    <row r="50" ht="15.75" spans="2:4">
      <c r="B50" s="1" t="s">
        <v>56</v>
      </c>
      <c r="C50" s="1"/>
      <c r="D50" s="1"/>
    </row>
    <row r="51" ht="15.75" spans="2:4">
      <c r="B51" s="1" t="s">
        <v>57</v>
      </c>
      <c r="C51" s="1" t="s">
        <v>58</v>
      </c>
      <c r="D51" s="20" t="s">
        <v>59</v>
      </c>
    </row>
    <row r="52" spans="2:4">
      <c r="B52" s="21">
        <f>COUNTIF(G4:G47,"Pior")+COUNTIF(O4:O47,"Pior")+COUNTIF(W4:W47,"Pior")</f>
        <v>79</v>
      </c>
      <c r="C52" s="21">
        <f>COUNTIF(G4:G47,"Melhor")+COUNTIF(O4:O47,"Melhor")+COUNTIF(W4:W47,"Melhor")</f>
        <v>41</v>
      </c>
      <c r="D52" s="21">
        <f>COUNTIF(G4:G47,"Igual")+COUNTIF(O4:O47,"Igual")+COUNTIF(W4:W47,"Igual")</f>
        <v>12</v>
      </c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2022-06-08T23:29:00Z</dcterms:created>
  <dcterms:modified xsi:type="dcterms:W3CDTF">2022-06-09T01:38:01Z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15DC324F459248E3AD8525356B70FD45</vt:lpwstr>
  </property>
  <property fmtid="{D5CDD505-2E9C-101B-9397-08002B2CF9AE}" pid="3" name="KSOProductBuildVer">
    <vt:lpwstr>1046-11.2.0.11156</vt:lpwstr>
  </property>
</Properties>
</file>