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1cd066f2d58945/Controle/"/>
    </mc:Choice>
  </mc:AlternateContent>
  <xr:revisionPtr revIDLastSave="1072" documentId="13_ncr:1_{79F40FA4-A864-42BE-816A-ADF3BE29380C}" xr6:coauthVersionLast="47" xr6:coauthVersionMax="47" xr10:uidLastSave="{FD7D31B0-0DAC-42CD-8B18-DB49C1C1FEC9}"/>
  <bookViews>
    <workbookView xWindow="-120" yWindow="-120" windowWidth="20730" windowHeight="11040" tabRatio="408" xr2:uid="{BD32F26C-19B6-4B88-BA5C-A754AA9FF105}"/>
  </bookViews>
  <sheets>
    <sheet name="INFO" sheetId="1" r:id="rId1"/>
  </sheets>
  <definedNames>
    <definedName name="_xlnm._FilterDatabase" localSheetId="0" hidden="1">INFO!$A$1:$M$128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1" l="1"/>
  <c r="L127" i="1" s="1"/>
  <c r="K128" i="1"/>
  <c r="L128" i="1" s="1"/>
  <c r="H128" i="1"/>
  <c r="I128" i="1" s="1"/>
  <c r="H127" i="1"/>
  <c r="I127" i="1" s="1"/>
  <c r="K126" i="1"/>
  <c r="L126" i="1" s="1"/>
  <c r="H126" i="1"/>
  <c r="I126" i="1" s="1"/>
  <c r="L122" i="1"/>
  <c r="H122" i="1"/>
  <c r="I122" i="1" s="1"/>
  <c r="K125" i="1"/>
  <c r="L125" i="1" s="1"/>
  <c r="H125" i="1"/>
  <c r="I125" i="1" s="1"/>
  <c r="H124" i="1"/>
  <c r="I124" i="1" s="1"/>
  <c r="K123" i="1"/>
  <c r="L123" i="1" s="1"/>
  <c r="K124" i="1"/>
  <c r="L124" i="1" s="1"/>
  <c r="H123" i="1"/>
  <c r="I123" i="1" s="1"/>
  <c r="K121" i="1"/>
  <c r="L121" i="1" s="1"/>
  <c r="K117" i="1"/>
  <c r="L117" i="1" s="1"/>
  <c r="H117" i="1"/>
  <c r="I117" i="1" s="1"/>
  <c r="K118" i="1"/>
  <c r="L118" i="1" s="1"/>
  <c r="K119" i="1"/>
  <c r="L119" i="1" s="1"/>
  <c r="K120" i="1"/>
  <c r="L120" i="1" s="1"/>
  <c r="H120" i="1"/>
  <c r="I120" i="1" s="1"/>
  <c r="H121" i="1"/>
  <c r="I121" i="1" s="1"/>
  <c r="H119" i="1"/>
  <c r="I119" i="1" s="1"/>
  <c r="H118" i="1"/>
  <c r="I118" i="1" s="1"/>
  <c r="K107" i="1"/>
  <c r="L10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H109" i="1"/>
  <c r="I109" i="1" s="1"/>
  <c r="H108" i="1"/>
  <c r="I108" i="1" s="1"/>
  <c r="K109" i="1"/>
  <c r="L109" i="1" s="1"/>
  <c r="K108" i="1"/>
  <c r="L108" i="1" s="1"/>
  <c r="K101" i="1"/>
  <c r="L101" i="1" s="1"/>
  <c r="H107" i="1"/>
  <c r="I107" i="1" s="1"/>
  <c r="K106" i="1"/>
  <c r="L106" i="1" s="1"/>
  <c r="H106" i="1"/>
  <c r="I106" i="1" s="1"/>
  <c r="K104" i="1"/>
  <c r="L104" i="1" s="1"/>
  <c r="K105" i="1"/>
  <c r="L105" i="1" s="1"/>
  <c r="H104" i="1"/>
  <c r="I104" i="1" s="1"/>
  <c r="H105" i="1"/>
  <c r="I105" i="1" s="1"/>
  <c r="K103" i="1"/>
  <c r="L103" i="1" s="1"/>
  <c r="K102" i="1"/>
  <c r="L102" i="1" s="1"/>
  <c r="K100" i="1"/>
  <c r="L100" i="1" s="1"/>
  <c r="K59" i="1"/>
  <c r="L59" i="1" s="1"/>
  <c r="J81" i="1"/>
  <c r="K81" i="1" s="1"/>
  <c r="L81" i="1" s="1"/>
  <c r="K67" i="1"/>
  <c r="L67" i="1" s="1"/>
  <c r="K79" i="1"/>
  <c r="L79" i="1" s="1"/>
  <c r="K83" i="1"/>
  <c r="L83" i="1" s="1"/>
  <c r="H83" i="1"/>
  <c r="I83" i="1" s="1"/>
  <c r="K76" i="1"/>
  <c r="L76" i="1" s="1"/>
  <c r="H90" i="1"/>
  <c r="I90" i="1" s="1"/>
  <c r="K90" i="1"/>
  <c r="L90" i="1" s="1"/>
  <c r="H91" i="1"/>
  <c r="I91" i="1" s="1"/>
  <c r="K91" i="1"/>
  <c r="L91" i="1" s="1"/>
  <c r="H92" i="1"/>
  <c r="I92" i="1" s="1"/>
  <c r="K92" i="1"/>
  <c r="L92" i="1" s="1"/>
  <c r="H93" i="1"/>
  <c r="I93" i="1" s="1"/>
  <c r="K93" i="1"/>
  <c r="L93" i="1" s="1"/>
  <c r="H94" i="1"/>
  <c r="I94" i="1" s="1"/>
  <c r="K94" i="1"/>
  <c r="L94" i="1" s="1"/>
  <c r="H95" i="1"/>
  <c r="I95" i="1" s="1"/>
  <c r="K95" i="1"/>
  <c r="L95" i="1" s="1"/>
  <c r="H96" i="1"/>
  <c r="I96" i="1" s="1"/>
  <c r="K96" i="1"/>
  <c r="L96" i="1" s="1"/>
  <c r="H97" i="1"/>
  <c r="I97" i="1" s="1"/>
  <c r="K97" i="1"/>
  <c r="L97" i="1" s="1"/>
  <c r="H98" i="1"/>
  <c r="I98" i="1" s="1"/>
  <c r="K98" i="1"/>
  <c r="L98" i="1" s="1"/>
  <c r="H99" i="1"/>
  <c r="I99" i="1" s="1"/>
  <c r="K99" i="1"/>
  <c r="L99" i="1" s="1"/>
  <c r="H100" i="1"/>
  <c r="I100" i="1" s="1"/>
  <c r="H101" i="1"/>
  <c r="I101" i="1" s="1"/>
  <c r="H102" i="1"/>
  <c r="I102" i="1" s="1"/>
  <c r="H103" i="1"/>
  <c r="I103" i="1" s="1"/>
  <c r="K89" i="1"/>
  <c r="L89" i="1" s="1"/>
  <c r="H89" i="1"/>
  <c r="I89" i="1" s="1"/>
  <c r="K88" i="1"/>
  <c r="L88" i="1" s="1"/>
  <c r="H88" i="1"/>
  <c r="I88" i="1" s="1"/>
  <c r="K87" i="1"/>
  <c r="L87" i="1" s="1"/>
  <c r="H87" i="1"/>
  <c r="I87" i="1" s="1"/>
  <c r="K86" i="1"/>
  <c r="L86" i="1" s="1"/>
  <c r="H86" i="1"/>
  <c r="I86" i="1" s="1"/>
  <c r="K85" i="1"/>
  <c r="L85" i="1" s="1"/>
  <c r="H85" i="1"/>
  <c r="I85" i="1" s="1"/>
  <c r="K84" i="1"/>
  <c r="L84" i="1" s="1"/>
  <c r="H84" i="1"/>
  <c r="I84" i="1" s="1"/>
  <c r="K46" i="1"/>
  <c r="L46" i="1" s="1"/>
  <c r="K53" i="1"/>
  <c r="L53" i="1" s="1"/>
  <c r="K54" i="1"/>
  <c r="L54" i="1" s="1"/>
  <c r="K56" i="1"/>
  <c r="L56" i="1" s="1"/>
  <c r="K58" i="1"/>
  <c r="L58" i="1" s="1"/>
  <c r="K62" i="1"/>
  <c r="L62" i="1" s="1"/>
  <c r="K64" i="1"/>
  <c r="L64" i="1" s="1"/>
  <c r="K65" i="1"/>
  <c r="L65" i="1" s="1"/>
  <c r="K70" i="1"/>
  <c r="L70" i="1" s="1"/>
  <c r="K74" i="1"/>
  <c r="L74" i="1" s="1"/>
  <c r="K75" i="1"/>
  <c r="L75" i="1" s="1"/>
  <c r="K77" i="1"/>
  <c r="L77" i="1" s="1"/>
  <c r="K80" i="1"/>
  <c r="L80" i="1" s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4" i="1"/>
  <c r="K24" i="1" s="1"/>
  <c r="L24" i="1" s="1"/>
  <c r="J25" i="1"/>
  <c r="K25" i="1" s="1"/>
  <c r="L25" i="1" s="1"/>
  <c r="J26" i="1"/>
  <c r="K26" i="1" s="1"/>
  <c r="L26" i="1" s="1"/>
  <c r="J27" i="1"/>
  <c r="K27" i="1" s="1"/>
  <c r="L27" i="1" s="1"/>
  <c r="J28" i="1"/>
  <c r="K28" i="1" s="1"/>
  <c r="L28" i="1" s="1"/>
  <c r="J29" i="1"/>
  <c r="K29" i="1" s="1"/>
  <c r="L29" i="1" s="1"/>
  <c r="J30" i="1"/>
  <c r="K30" i="1" s="1"/>
  <c r="L30" i="1" s="1"/>
  <c r="J31" i="1"/>
  <c r="K31" i="1" s="1"/>
  <c r="L31" i="1" s="1"/>
  <c r="J32" i="1"/>
  <c r="K32" i="1" s="1"/>
  <c r="L32" i="1" s="1"/>
  <c r="J33" i="1"/>
  <c r="K33" i="1" s="1"/>
  <c r="L33" i="1" s="1"/>
  <c r="J34" i="1"/>
  <c r="K34" i="1" s="1"/>
  <c r="L34" i="1" s="1"/>
  <c r="J35" i="1"/>
  <c r="K35" i="1" s="1"/>
  <c r="L35" i="1" s="1"/>
  <c r="J36" i="1"/>
  <c r="K36" i="1" s="1"/>
  <c r="L36" i="1" s="1"/>
  <c r="J37" i="1"/>
  <c r="K37" i="1" s="1"/>
  <c r="L37" i="1" s="1"/>
  <c r="J38" i="1"/>
  <c r="K38" i="1" s="1"/>
  <c r="L38" i="1" s="1"/>
  <c r="J39" i="1"/>
  <c r="K39" i="1" s="1"/>
  <c r="L39" i="1" s="1"/>
  <c r="J40" i="1"/>
  <c r="K40" i="1" s="1"/>
  <c r="L40" i="1" s="1"/>
  <c r="J41" i="1"/>
  <c r="K41" i="1" s="1"/>
  <c r="L41" i="1" s="1"/>
  <c r="J42" i="1"/>
  <c r="K42" i="1" s="1"/>
  <c r="L42" i="1" s="1"/>
  <c r="J43" i="1"/>
  <c r="K43" i="1" s="1"/>
  <c r="L43" i="1" s="1"/>
  <c r="J44" i="1"/>
  <c r="K44" i="1" s="1"/>
  <c r="L44" i="1" s="1"/>
  <c r="J45" i="1"/>
  <c r="K45" i="1" s="1"/>
  <c r="L45" i="1" s="1"/>
  <c r="J47" i="1"/>
  <c r="K47" i="1" s="1"/>
  <c r="L47" i="1" s="1"/>
  <c r="J48" i="1"/>
  <c r="K48" i="1" s="1"/>
  <c r="L48" i="1" s="1"/>
  <c r="J49" i="1"/>
  <c r="K49" i="1" s="1"/>
  <c r="L49" i="1" s="1"/>
  <c r="J50" i="1"/>
  <c r="K50" i="1" s="1"/>
  <c r="L50" i="1" s="1"/>
  <c r="J51" i="1"/>
  <c r="K51" i="1" s="1"/>
  <c r="L51" i="1" s="1"/>
  <c r="K52" i="1"/>
  <c r="L52" i="1" s="1"/>
  <c r="J55" i="1"/>
  <c r="K55" i="1" s="1"/>
  <c r="L55" i="1" s="1"/>
  <c r="J57" i="1"/>
  <c r="K57" i="1" s="1"/>
  <c r="L57" i="1" s="1"/>
  <c r="J60" i="1"/>
  <c r="K60" i="1" s="1"/>
  <c r="L60" i="1" s="1"/>
  <c r="J61" i="1"/>
  <c r="K61" i="1" s="1"/>
  <c r="L61" i="1" s="1"/>
  <c r="J63" i="1"/>
  <c r="K63" i="1" s="1"/>
  <c r="L63" i="1" s="1"/>
  <c r="J66" i="1"/>
  <c r="K66" i="1" s="1"/>
  <c r="L66" i="1" s="1"/>
  <c r="J68" i="1"/>
  <c r="K68" i="1" s="1"/>
  <c r="L68" i="1" s="1"/>
  <c r="J69" i="1"/>
  <c r="K69" i="1" s="1"/>
  <c r="L69" i="1" s="1"/>
  <c r="J71" i="1"/>
  <c r="K71" i="1" s="1"/>
  <c r="L71" i="1" s="1"/>
  <c r="J72" i="1"/>
  <c r="K72" i="1" s="1"/>
  <c r="L72" i="1" s="1"/>
  <c r="J73" i="1"/>
  <c r="K73" i="1" s="1"/>
  <c r="L73" i="1" s="1"/>
  <c r="J78" i="1"/>
  <c r="K78" i="1" s="1"/>
  <c r="L78" i="1" s="1"/>
  <c r="J82" i="1"/>
  <c r="K82" i="1" s="1"/>
  <c r="L82" i="1" s="1"/>
  <c r="J2" i="1"/>
  <c r="K2" i="1" s="1"/>
  <c r="L2" i="1" s="1"/>
  <c r="H82" i="1"/>
  <c r="I82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2" i="1"/>
  <c r="I62" i="1" s="1"/>
  <c r="H63" i="1"/>
  <c r="I63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2" i="1"/>
  <c r="I42" i="1" s="1"/>
  <c r="H44" i="1"/>
  <c r="I44" i="1" s="1"/>
  <c r="H45" i="1"/>
  <c r="I45" i="1" s="1"/>
  <c r="H46" i="1"/>
  <c r="I46" i="1" s="1"/>
  <c r="H43" i="1"/>
  <c r="I43" i="1" s="1"/>
  <c r="H40" i="1"/>
  <c r="I40" i="1" s="1"/>
  <c r="H41" i="1"/>
  <c r="I41" i="1" s="1"/>
  <c r="H49" i="1"/>
  <c r="I49" i="1" s="1"/>
  <c r="H48" i="1"/>
  <c r="I48" i="1" s="1"/>
  <c r="H47" i="1"/>
  <c r="I47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2" i="1"/>
  <c r="I22" i="1" s="1"/>
  <c r="H23" i="1"/>
  <c r="I23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<sst xmlns="http://schemas.openxmlformats.org/spreadsheetml/2006/main" count="270" uniqueCount="132">
  <si>
    <t>DATA DO PEDIDO</t>
  </si>
  <si>
    <t>CICLO</t>
  </si>
  <si>
    <t>Código</t>
  </si>
  <si>
    <t>DESCRIÇÃO DO PRODUTO</t>
  </si>
  <si>
    <t>Qtde</t>
  </si>
  <si>
    <t>Valor de compra</t>
  </si>
  <si>
    <t>Valor de venda</t>
  </si>
  <si>
    <t>Lucro Un.</t>
  </si>
  <si>
    <t>Lucro Total</t>
  </si>
  <si>
    <t>Valor Pago</t>
  </si>
  <si>
    <t>Quanto Falta</t>
  </si>
  <si>
    <t>Status</t>
  </si>
  <si>
    <t>Cliente</t>
  </si>
  <si>
    <t>Lápis Batom Instalip Mate Nude Intense 1,2g</t>
  </si>
  <si>
    <t>Mãe</t>
  </si>
  <si>
    <t>Pago</t>
  </si>
  <si>
    <t>Sabonete em Barra Cuide-se Bem Boa Noite 4 Unidades 80g Cada</t>
  </si>
  <si>
    <t>Pendente</t>
  </si>
  <si>
    <t>Loção Revitalizante Desodorante Corporal Nativa Spa Rosé, 400 ml</t>
  </si>
  <si>
    <t>Parcial</t>
  </si>
  <si>
    <t>Sabonete em Barra Cuide-se Bem Nuvem 5 unidades de 80g cada</t>
  </si>
  <si>
    <t>Shampoo Sophie Cachos 200ml</t>
  </si>
  <si>
    <t>Xinha</t>
  </si>
  <si>
    <t>Condicionador Sophie Cachos 200ml</t>
  </si>
  <si>
    <t>Kit Floratta Blue</t>
  </si>
  <si>
    <t>Max/Talita</t>
  </si>
  <si>
    <t>Óleo Desodorante Corporal Nativa SPA Ameixa, 200ml</t>
  </si>
  <si>
    <t>Creme para Pentear Sophie Cachos 200ml</t>
  </si>
  <si>
    <t>Creme Hidratante Desodorante Corporal Floratta Gold 200ml</t>
  </si>
  <si>
    <t>Dri/Rafa</t>
  </si>
  <si>
    <t>Desodorante Body Spray Malbec 100ml</t>
  </si>
  <si>
    <t>Pai</t>
  </si>
  <si>
    <t>Creme Acetinado Hidratante Desodorante Corporal Lily 250g</t>
  </si>
  <si>
    <t>Tia Eni</t>
  </si>
  <si>
    <t>Floratta Blue Desodorante Colônia 75ml</t>
  </si>
  <si>
    <t>Nécessaire Dourada Com Alça Glamour</t>
  </si>
  <si>
    <t>Igor Cobasi</t>
  </si>
  <si>
    <t>Malbec Gold Desodorante Colônia 100ml</t>
  </si>
  <si>
    <t>Apontador para Maquiagem O Boticário</t>
  </si>
  <si>
    <t>Lápis Batom Instalip Mate Nude Rosado Intense 1,2g</t>
  </si>
  <si>
    <t>Liz Sublime Desodorante Colônia 100ml</t>
  </si>
  <si>
    <t>Tio Lú</t>
  </si>
  <si>
    <t>Loção Hidratante Desodorante Corporal Nativa Spa Ameixa Negra 400ml</t>
  </si>
  <si>
    <t>Hidratante Facial Protetor Multi 6 em 1 MEN 48ml - DSC</t>
  </si>
  <si>
    <t>Mineiro/Cobasi</t>
  </si>
  <si>
    <t>Men Only Desodorante Colônia 100ml</t>
  </si>
  <si>
    <t>George/Cobasi</t>
  </si>
  <si>
    <t>Kit Presente Egeo Dolce: Desodorante Colônia 50ml + Merengue Mousse Hidratante 85g</t>
  </si>
  <si>
    <t>Loção Hidratante Desodorante Corporal Malbec Club, 250ml</t>
  </si>
  <si>
    <t>Mozi</t>
  </si>
  <si>
    <t>Body Spray Desodorante Arbo Forest 100ml</t>
  </si>
  <si>
    <t>Thereza</t>
  </si>
  <si>
    <t>Joyce</t>
  </si>
  <si>
    <t>Coffee Woman Seduction Desodorante Colônia 100ml</t>
  </si>
  <si>
    <t>Amanda/ Cobasi</t>
  </si>
  <si>
    <t>Dri/ Alê</t>
  </si>
  <si>
    <t>Jefferson Cabelereiro</t>
  </si>
  <si>
    <t>Egeo Original Desodorante Colônia 90ml</t>
  </si>
  <si>
    <t>Rodolfo Cabelereiro</t>
  </si>
  <si>
    <t>Acquagel Hidratante Desodorante Corporal Nativa SPA Quinoa 250g</t>
  </si>
  <si>
    <t>Fê tio Lu</t>
  </si>
  <si>
    <t>Tia Lene</t>
  </si>
  <si>
    <t>Egeo Dolce Desodorante Colônia 90ml</t>
  </si>
  <si>
    <t>Vanda/Cobasi</t>
  </si>
  <si>
    <t>Kit Presente Natal L´eau de Lily (3 itens)</t>
  </si>
  <si>
    <t>Kelvin/ Cobasi</t>
  </si>
  <si>
    <t>Gabi/ Prima</t>
  </si>
  <si>
    <t xml:space="preserve">Floratta Red Desodorante Colônia 75 ml </t>
  </si>
  <si>
    <t>Kenerino / Cobasi</t>
  </si>
  <si>
    <t>The Blend Bourbon Eau de Parfum 100ml</t>
  </si>
  <si>
    <t>Isaac/ Cobasi</t>
  </si>
  <si>
    <t>Arbo Intenso Desodorante Colônia 100 ml</t>
  </si>
  <si>
    <t>Talita/ Max</t>
  </si>
  <si>
    <t>Adriano/ Cobasi</t>
  </si>
  <si>
    <t>Desodorante Antitranspirante Roll-on Malbec 55ml</t>
  </si>
  <si>
    <t>Boticollectiom Free Hugs Desodorante  Colonia 100 ml</t>
  </si>
  <si>
    <t>Sabonete em barra 2 um cuide-se bem algodão 80 g</t>
  </si>
  <si>
    <t>Malbec Bleu Desodorante Colônia 100ml</t>
  </si>
  <si>
    <t>Frankles/ Cobasi</t>
  </si>
  <si>
    <t>Creme Acetinado Hidratante Desodorante Corporal Lily Lumière 250g</t>
  </si>
  <si>
    <t>Alemão/ Cobasi</t>
  </si>
  <si>
    <t>Emily/Rogério</t>
  </si>
  <si>
    <t>Refil Creme Acetinado Desodorante Hidratante Corporal Lily 250g</t>
  </si>
  <si>
    <t>Loção Hidratante Desodorante Corporal Dream Amor no Ar, 200ml</t>
  </si>
  <si>
    <t>Quasar Classic Desodorante Colônia 125ml</t>
  </si>
  <si>
    <t>The Blend Eau de Parfum 100ml</t>
  </si>
  <si>
    <t>Lucio/Cobasi</t>
  </si>
  <si>
    <t>Quasar Fire Desodorante Colônia 100ml</t>
  </si>
  <si>
    <t>Tati/ Prima</t>
  </si>
  <si>
    <t>Refil Loção Hidratante Desodorante Corporal Cuide-se Bem Nuvem 400ml</t>
  </si>
  <si>
    <t>Tônico Facial Make B. Skin 150ml</t>
  </si>
  <si>
    <t>Raiara/Cobasi</t>
  </si>
  <si>
    <t>Dream Céu de Baunilha  Body Splash Desodorante Colônia 200ml</t>
  </si>
  <si>
    <t>Mini Kit Presente Nativa Spa Ameixa (3 itens)</t>
  </si>
  <si>
    <t>Lily Eau de Parfum Nova Versão 30ml</t>
  </si>
  <si>
    <t>Kit Caixa Laco M Maes 2023 Vd</t>
  </si>
  <si>
    <t>Coffee Man Desodorante Colônia 100ml</t>
  </si>
  <si>
    <t>Tia Erika/ Perua do Enzo</t>
  </si>
  <si>
    <t>Loção Hidratante Desodorante Corporal Nativa SPA Ameixa 400ml</t>
  </si>
  <si>
    <t>Tia Pamela/ Perua do Enzo</t>
  </si>
  <si>
    <t>Glamour Desodorante Colônia 75ml</t>
  </si>
  <si>
    <t>Dream Amor No Ar Body Splash Desodorante Colônia 350ml</t>
  </si>
  <si>
    <t>Shampoo Antirresíduos Match Agente Antioleosidade 250ml</t>
  </si>
  <si>
    <t>Óleo Hidratante Corporal Nativa SPA Ameixa Negra 200ml</t>
  </si>
  <si>
    <t>Floratta Des Bdy Spr Blue 100Ml V8</t>
  </si>
  <si>
    <t>Naiane/ Cobasi</t>
  </si>
  <si>
    <t>Body Splash Nativa Spa Orquídea Noire 200ml</t>
  </si>
  <si>
    <t>Cinthya/Cobasi</t>
  </si>
  <si>
    <t>Kit Presente Dia dos Namorados Quasar (2 itens)</t>
  </si>
  <si>
    <t>Eliz/Cobasi</t>
  </si>
  <si>
    <t>Rani/Cobasi</t>
  </si>
  <si>
    <t>Malbec Black Desodorante Colônia 100ml</t>
  </si>
  <si>
    <t>Gel Antisséptico 70º INPM para Mãos Malbec Club 100g</t>
  </si>
  <si>
    <t>Loção Hidratante Desodorante Corporal Cuide-Se Bem Deleite 400ml</t>
  </si>
  <si>
    <t>Floratta My Blue Desodorante Colônia 75ml</t>
  </si>
  <si>
    <t>Álcool em Gel Cuide-se Bem Nuvem, 30g - DSC</t>
  </si>
  <si>
    <t>Óleo Hidratante Desodorante Corporal Nativa SPA Ameixa 200ml</t>
  </si>
  <si>
    <t>Desodorante Colônia Body Splash Nativa SPA, Ameixa 200ml</t>
  </si>
  <si>
    <t>Malbec Desodorante Colônia 100ml</t>
  </si>
  <si>
    <t>Luiz/Cobasi</t>
  </si>
  <si>
    <t>Antitranspirante Desodorante Roll-On Quasar, 55ml</t>
  </si>
  <si>
    <t>Floratta Red Desodorante Colônia 75ml</t>
  </si>
  <si>
    <t>Sabonete Líquido Corpo Nativa SPA Ameixa Negra 200ml</t>
  </si>
  <si>
    <t>Loção Nutritiva Desodorante Corporal Nativa SPA Ameixa Negra 200ml</t>
  </si>
  <si>
    <t>Desodorante Colônia Body Splash Nativa SPA Ameixa Negra 200ml</t>
  </si>
  <si>
    <t>Máscara de Cílios Preta 4 Power Intense 11g</t>
  </si>
  <si>
    <t>Malbec Vert Desodorante Colônia 100ml</t>
  </si>
  <si>
    <t>Lip &amp; Cheek Tint Make B. Sun Hit 7ml</t>
  </si>
  <si>
    <t>Refil Loção Revitalizante Desodorante Corporal Nativa Spa Rosé 400ml</t>
  </si>
  <si>
    <t>Uomini Desodorante Colônia 100ml</t>
  </si>
  <si>
    <t>Glamour Secrets Black Desodorante Colônia 75ml</t>
  </si>
  <si>
    <t>Óleo Hidratante Desodorante Corporal Nativa SPA Ameixa 200ml - 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</si>
</sst>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DM Sans"/>
    </font>
    <font>
      <sz val="11"/>
      <color theme="1"/>
      <name val="Calibri "/>
    </font>
    <font>
      <sz val="11"/>
      <color theme="1"/>
      <name val="Calibri"/>
      <family val="2"/>
      <scheme val="minor"/>
    </font>
    <font>
      <sz val="9"/>
      <name val="Calibri "/>
    </font>
    <font>
      <sz val="9"/>
      <name val="Calibri"/>
      <family val="2"/>
      <scheme val="minor"/>
    </font>
    <font>
      <sz val="11"/>
      <color rgb="FF1111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4" fontId="0" fillId="0" borderId="0" xfId="1" applyFont="1"/>
    <xf numFmtId="0" fontId="7" fillId="0" borderId="1" xfId="0" applyFont="1" applyBorder="1" applyAlignment="1">
      <alignment horizontal="center"/>
    </xf>
    <xf numFmtId="14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164" fontId="0" fillId="3" borderId="0" xfId="0" applyNumberFormat="1" applyFill="1"/>
    <xf numFmtId="0" fontId="8" fillId="0" borderId="1" xfId="0" applyFont="1" applyBorder="1"/>
  </cellXfs>
  <cellStyles count="2">
    <cellStyle name="Moeda" xfId="1" builtinId="4"/>
    <cellStyle name="Normal" xfId="0" builtinId="0"/>
  </cellStyles>
  <dxfs count="8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sz val="11"/>
        <color rgb="FFFFFFFF"/>
        <name val="Calibri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color rgb="FFFFFFFF"/>
      </font>
      <fill>
        <patternFill patternType="solid">
          <fgColor theme="0"/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Linha do Tempo 4" pivot="0" table="0" count="8" xr9:uid="{23E61477-9210-465B-A2E0-E950359776DD}">
      <tableStyleElement type="wholeTable" dxfId="7"/>
      <tableStyleElement type="headerRow" dxfId="6"/>
    </tableStyle>
  </tableStyles>
  <colors>
    <mruColors>
      <color rgb="FF2D7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b/>
            <i val="0"/>
            <sz val="9"/>
            <color rgb="FFFFFFFF"/>
            <name val="Calibri"/>
            <family val="2"/>
            <scheme val="minor"/>
          </font>
        </dxf>
        <dxf>
          <font>
            <b/>
            <i val="0"/>
            <sz val="9"/>
            <color rgb="FFFFFFFF"/>
            <name val="Calibri"/>
            <family val="2"/>
            <scheme val="minor"/>
          </font>
        </dxf>
        <dxf>
          <font>
            <sz val="9"/>
            <color theme="1" tint="0.499984740745262"/>
          </font>
        </dxf>
        <dxf>
          <font>
            <b/>
            <i val="0"/>
            <sz val="10"/>
            <color rgb="FFFFFFFF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4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195264</xdr:colOff>
      <xdr:row>0</xdr:row>
      <xdr:rowOff>0</xdr:rowOff>
    </xdr:from>
    <xdr:to>
      <xdr:col>15</xdr:col>
      <xdr:colOff>547688</xdr:colOff>
      <xdr:row>1</xdr:row>
      <xdr:rowOff>0</xdr:rowOff>
    </xdr:to>
    <xdr:pic>
      <xdr:nvPicPr>
        <xdr:cNvPr id="3" name="Gráfico 2" descr="Setas de Divisão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C109A-8C2C-A4FE-F72B-7ACFB1048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304170" y="0"/>
          <a:ext cx="352424" cy="354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289E-21D4-45A4-8B44-F0B20AE33B91}">
  <dimension ref="A1:V129"/>
  <sheetViews>
    <sheetView showGridLines="0" tabSelected="1" zoomScale="75" zoomScaleNormal="75" workbookViewId="0">
      <pane ySplit="1" topLeftCell="A2" activePane="bottomLeft" state="frozen"/>
      <selection activeCell="E1" sqref="E1"/>
      <selection pane="bottomLeft" activeCell="M1" sqref="M1"/>
    </sheetView>
  </sheetViews>
  <sheetFormatPr defaultRowHeight="15"/>
  <cols>
    <col min="1" max="1" width="15.42578125" style="1" customWidth="1"/>
    <col min="2" max="2" width="7.85546875" style="5" customWidth="1"/>
    <col min="3" max="3" width="9.7109375" style="1" customWidth="1"/>
    <col min="4" max="4" width="80.28515625" style="1" customWidth="1"/>
    <col min="5" max="5" width="8.7109375" style="1" customWidth="1"/>
    <col min="6" max="7" width="15.5703125" style="5" customWidth="1"/>
    <col min="8" max="8" width="9.85546875" style="5" customWidth="1"/>
    <col min="9" max="9" width="10.5703125" style="5" customWidth="1"/>
    <col min="10" max="10" width="14.5703125" style="5" customWidth="1"/>
    <col min="11" max="11" width="14.7109375" style="5" customWidth="1"/>
    <col min="12" max="12" width="12.7109375" style="1" bestFit="1" customWidth="1"/>
    <col min="13" max="13" width="25.28515625" style="1" bestFit="1" customWidth="1"/>
    <col min="14" max="14" width="10" bestFit="1" customWidth="1"/>
    <col min="15" max="15" width="10.85546875" bestFit="1" customWidth="1"/>
    <col min="22" max="22" width="9.7109375" bestFit="1" customWidth="1"/>
  </cols>
  <sheetData>
    <row r="1" spans="1:22" ht="27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22" ht="16.5">
      <c r="A2" s="13">
        <v>44783</v>
      </c>
      <c r="B2" s="5">
        <v>11</v>
      </c>
      <c r="C2" s="12">
        <v>76598</v>
      </c>
      <c r="D2" s="4" t="s">
        <v>13</v>
      </c>
      <c r="E2" s="3">
        <v>1</v>
      </c>
      <c r="F2" s="2">
        <v>19.46</v>
      </c>
      <c r="G2" s="2">
        <v>22.9</v>
      </c>
      <c r="H2" s="2">
        <f t="shared" ref="H2:H25" si="0">G2-F2</f>
        <v>3.4399999999999977</v>
      </c>
      <c r="I2" s="2">
        <f t="shared" ref="I2:I25" si="1">H2*E2</f>
        <v>3.4399999999999977</v>
      </c>
      <c r="J2" s="2">
        <f>G2</f>
        <v>22.9</v>
      </c>
      <c r="K2" s="2">
        <f>G2-J2</f>
        <v>0</v>
      </c>
      <c r="L2" s="26" t="str">
        <f>IF(K2&lt;=0, "Pago",IF(K2 = G2,"Pendente","Parcial"))</f>
        <v>Pago</v>
      </c>
      <c r="M2" s="14" t="s">
        <v>14</v>
      </c>
      <c r="N2" s="6"/>
      <c r="V2" t="s">
        <v>15</v>
      </c>
    </row>
    <row r="3" spans="1:22" ht="16.5">
      <c r="A3" s="13">
        <v>44783</v>
      </c>
      <c r="B3" s="5">
        <v>11</v>
      </c>
      <c r="C3" s="12">
        <v>82042</v>
      </c>
      <c r="D3" s="4" t="s">
        <v>16</v>
      </c>
      <c r="E3" s="3">
        <v>1</v>
      </c>
      <c r="F3" s="2">
        <v>18.62</v>
      </c>
      <c r="G3" s="2">
        <v>21.9</v>
      </c>
      <c r="H3" s="2">
        <f t="shared" si="0"/>
        <v>3.2799999999999976</v>
      </c>
      <c r="I3" s="2">
        <f t="shared" si="1"/>
        <v>3.2799999999999976</v>
      </c>
      <c r="J3" s="2">
        <f t="shared" ref="J3:J39" si="2">G3</f>
        <v>21.9</v>
      </c>
      <c r="K3" s="2">
        <f t="shared" ref="K3:K39" si="3">G3-J3</f>
        <v>0</v>
      </c>
      <c r="L3" s="26" t="str">
        <f t="shared" ref="L3:L39" si="4">IF(K3&lt;=0, "Pago",IF(K3 = G3,"Pendente","Parcial"))</f>
        <v>Pago</v>
      </c>
      <c r="M3" s="14" t="s">
        <v>14</v>
      </c>
      <c r="V3" t="s">
        <v>17</v>
      </c>
    </row>
    <row r="4" spans="1:22" ht="16.5">
      <c r="A4" s="13">
        <v>44783</v>
      </c>
      <c r="B4" s="5">
        <v>11</v>
      </c>
      <c r="C4" s="12">
        <v>75971</v>
      </c>
      <c r="D4" s="4" t="s">
        <v>18</v>
      </c>
      <c r="E4" s="3">
        <v>1</v>
      </c>
      <c r="F4" s="2">
        <v>42.42</v>
      </c>
      <c r="G4" s="2">
        <v>49.9</v>
      </c>
      <c r="H4" s="2">
        <f t="shared" si="0"/>
        <v>7.4799999999999969</v>
      </c>
      <c r="I4" s="2">
        <f t="shared" si="1"/>
        <v>7.4799999999999969</v>
      </c>
      <c r="J4" s="2">
        <f t="shared" si="2"/>
        <v>49.9</v>
      </c>
      <c r="K4" s="2">
        <f t="shared" si="3"/>
        <v>0</v>
      </c>
      <c r="L4" s="26" t="str">
        <f t="shared" si="4"/>
        <v>Pago</v>
      </c>
      <c r="M4" s="14" t="s">
        <v>14</v>
      </c>
      <c r="V4" t="s">
        <v>19</v>
      </c>
    </row>
    <row r="5" spans="1:22" ht="16.5">
      <c r="A5" s="13">
        <v>44783</v>
      </c>
      <c r="B5" s="5">
        <v>11</v>
      </c>
      <c r="C5" s="12">
        <v>49764</v>
      </c>
      <c r="D5" s="4" t="s">
        <v>20</v>
      </c>
      <c r="E5" s="3">
        <v>1</v>
      </c>
      <c r="F5" s="2">
        <v>20.32</v>
      </c>
      <c r="G5" s="2">
        <v>23.9</v>
      </c>
      <c r="H5" s="2">
        <f t="shared" si="0"/>
        <v>3.5799999999999983</v>
      </c>
      <c r="I5" s="2">
        <f t="shared" si="1"/>
        <v>3.5799999999999983</v>
      </c>
      <c r="J5" s="2">
        <f t="shared" si="2"/>
        <v>23.9</v>
      </c>
      <c r="K5" s="2">
        <f t="shared" si="3"/>
        <v>0</v>
      </c>
      <c r="L5" s="26" t="str">
        <f t="shared" si="4"/>
        <v>Pago</v>
      </c>
      <c r="M5" s="14" t="s">
        <v>14</v>
      </c>
      <c r="N5" s="6"/>
    </row>
    <row r="6" spans="1:22" ht="16.5">
      <c r="A6" s="13">
        <v>44783</v>
      </c>
      <c r="B6" s="5">
        <v>11</v>
      </c>
      <c r="C6" s="12">
        <v>75149</v>
      </c>
      <c r="D6" s="4" t="s">
        <v>21</v>
      </c>
      <c r="E6" s="3">
        <v>1</v>
      </c>
      <c r="F6" s="2">
        <v>27.12</v>
      </c>
      <c r="G6" s="2">
        <v>31.9</v>
      </c>
      <c r="H6" s="2">
        <f t="shared" si="0"/>
        <v>4.7799999999999976</v>
      </c>
      <c r="I6" s="2">
        <f t="shared" si="1"/>
        <v>4.7799999999999976</v>
      </c>
      <c r="J6" s="2">
        <f t="shared" si="2"/>
        <v>31.9</v>
      </c>
      <c r="K6" s="2">
        <f t="shared" si="3"/>
        <v>0</v>
      </c>
      <c r="L6" s="26" t="str">
        <f t="shared" si="4"/>
        <v>Pago</v>
      </c>
      <c r="M6" s="14" t="s">
        <v>22</v>
      </c>
      <c r="N6" s="6"/>
    </row>
    <row r="7" spans="1:22" ht="16.5">
      <c r="A7" s="13">
        <v>44783</v>
      </c>
      <c r="B7" s="5">
        <v>11</v>
      </c>
      <c r="C7" s="12">
        <v>75163</v>
      </c>
      <c r="D7" s="4" t="s">
        <v>23</v>
      </c>
      <c r="E7" s="3">
        <v>1</v>
      </c>
      <c r="F7" s="2">
        <v>27.96</v>
      </c>
      <c r="G7" s="2">
        <v>32.9</v>
      </c>
      <c r="H7" s="2">
        <f t="shared" si="0"/>
        <v>4.9399999999999977</v>
      </c>
      <c r="I7" s="2">
        <f t="shared" si="1"/>
        <v>4.9399999999999977</v>
      </c>
      <c r="J7" s="2">
        <f t="shared" si="2"/>
        <v>32.9</v>
      </c>
      <c r="K7" s="2">
        <f t="shared" si="3"/>
        <v>0</v>
      </c>
      <c r="L7" s="26" t="str">
        <f t="shared" si="4"/>
        <v>Pago</v>
      </c>
      <c r="M7" s="14" t="s">
        <v>22</v>
      </c>
    </row>
    <row r="8" spans="1:22" ht="16.5">
      <c r="A8" s="16">
        <v>44800</v>
      </c>
      <c r="B8" s="5">
        <v>12</v>
      </c>
      <c r="C8" s="12">
        <v>81362</v>
      </c>
      <c r="D8" s="4" t="s">
        <v>24</v>
      </c>
      <c r="E8" s="3">
        <v>1</v>
      </c>
      <c r="F8" s="2">
        <v>72.16</v>
      </c>
      <c r="G8" s="2">
        <v>84.9</v>
      </c>
      <c r="H8" s="2">
        <f t="shared" si="0"/>
        <v>12.740000000000009</v>
      </c>
      <c r="I8" s="2">
        <f t="shared" si="1"/>
        <v>12.740000000000009</v>
      </c>
      <c r="J8" s="2">
        <f t="shared" si="2"/>
        <v>84.9</v>
      </c>
      <c r="K8" s="2">
        <f t="shared" si="3"/>
        <v>0</v>
      </c>
      <c r="L8" s="26" t="str">
        <f t="shared" si="4"/>
        <v>Pago</v>
      </c>
      <c r="M8" s="18" t="s">
        <v>25</v>
      </c>
      <c r="N8" s="6"/>
    </row>
    <row r="9" spans="1:22" ht="16.5">
      <c r="A9" s="13">
        <v>44800</v>
      </c>
      <c r="B9" s="5">
        <v>12</v>
      </c>
      <c r="C9" s="12">
        <v>75445</v>
      </c>
      <c r="D9" s="4" t="s">
        <v>26</v>
      </c>
      <c r="E9" s="3">
        <v>1</v>
      </c>
      <c r="F9" s="2">
        <v>47.52</v>
      </c>
      <c r="G9" s="2">
        <v>55.9</v>
      </c>
      <c r="H9" s="2">
        <f t="shared" si="0"/>
        <v>8.3799999999999955</v>
      </c>
      <c r="I9" s="2">
        <f t="shared" si="1"/>
        <v>8.3799999999999955</v>
      </c>
      <c r="J9" s="2">
        <f t="shared" si="2"/>
        <v>55.9</v>
      </c>
      <c r="K9" s="2">
        <f t="shared" si="3"/>
        <v>0</v>
      </c>
      <c r="L9" s="26" t="str">
        <f t="shared" si="4"/>
        <v>Pago</v>
      </c>
      <c r="M9" s="14" t="s">
        <v>25</v>
      </c>
    </row>
    <row r="10" spans="1:22" ht="16.5">
      <c r="A10" s="13">
        <v>44800</v>
      </c>
      <c r="B10" s="5">
        <v>12</v>
      </c>
      <c r="C10" s="12">
        <v>75164</v>
      </c>
      <c r="D10" s="4" t="s">
        <v>27</v>
      </c>
      <c r="E10" s="3">
        <v>2</v>
      </c>
      <c r="F10" s="2">
        <v>23.72</v>
      </c>
      <c r="G10" s="2">
        <v>27.9</v>
      </c>
      <c r="H10" s="2">
        <f t="shared" si="0"/>
        <v>4.18</v>
      </c>
      <c r="I10" s="2">
        <f t="shared" si="1"/>
        <v>8.36</v>
      </c>
      <c r="J10" s="2">
        <f t="shared" si="2"/>
        <v>27.9</v>
      </c>
      <c r="K10" s="2">
        <f t="shared" si="3"/>
        <v>0</v>
      </c>
      <c r="L10" s="26" t="str">
        <f t="shared" si="4"/>
        <v>Pago</v>
      </c>
      <c r="M10" s="14" t="s">
        <v>14</v>
      </c>
    </row>
    <row r="11" spans="1:22" ht="16.5">
      <c r="A11" s="13">
        <v>44800</v>
      </c>
      <c r="B11" s="5">
        <v>12</v>
      </c>
      <c r="C11" s="12">
        <v>71807</v>
      </c>
      <c r="D11" s="4" t="s">
        <v>28</v>
      </c>
      <c r="E11" s="3">
        <v>1</v>
      </c>
      <c r="F11" s="2">
        <v>46.66</v>
      </c>
      <c r="G11" s="2">
        <v>54.9</v>
      </c>
      <c r="H11" s="2">
        <f t="shared" si="0"/>
        <v>8.240000000000002</v>
      </c>
      <c r="I11" s="2">
        <f t="shared" si="1"/>
        <v>8.240000000000002</v>
      </c>
      <c r="J11" s="2">
        <f t="shared" si="2"/>
        <v>54.9</v>
      </c>
      <c r="K11" s="2">
        <f t="shared" si="3"/>
        <v>0</v>
      </c>
      <c r="L11" s="26" t="str">
        <f t="shared" si="4"/>
        <v>Pago</v>
      </c>
      <c r="M11" s="14" t="s">
        <v>29</v>
      </c>
    </row>
    <row r="12" spans="1:22" ht="16.5">
      <c r="A12" s="13">
        <v>44800</v>
      </c>
      <c r="B12" s="5">
        <v>12</v>
      </c>
      <c r="C12" s="12">
        <v>30193</v>
      </c>
      <c r="D12" s="4" t="s">
        <v>30</v>
      </c>
      <c r="E12" s="3">
        <v>1</v>
      </c>
      <c r="F12" s="2">
        <v>28.82</v>
      </c>
      <c r="G12" s="2">
        <v>37.9</v>
      </c>
      <c r="H12" s="2">
        <f t="shared" si="0"/>
        <v>9.0799999999999983</v>
      </c>
      <c r="I12" s="2">
        <f t="shared" si="1"/>
        <v>9.0799999999999983</v>
      </c>
      <c r="J12" s="2">
        <f t="shared" si="2"/>
        <v>37.9</v>
      </c>
      <c r="K12" s="2">
        <f t="shared" si="3"/>
        <v>0</v>
      </c>
      <c r="L12" s="26" t="str">
        <f t="shared" si="4"/>
        <v>Pago</v>
      </c>
      <c r="M12" s="14" t="s">
        <v>31</v>
      </c>
    </row>
    <row r="13" spans="1:22" ht="16.5">
      <c r="A13" s="15">
        <v>44821</v>
      </c>
      <c r="B13" s="5">
        <v>13</v>
      </c>
      <c r="C13" s="12">
        <v>77684</v>
      </c>
      <c r="D13" s="4" t="s">
        <v>32</v>
      </c>
      <c r="E13" s="7">
        <v>1</v>
      </c>
      <c r="F13" s="2">
        <v>93.42</v>
      </c>
      <c r="G13" s="2">
        <v>109.9</v>
      </c>
      <c r="H13" s="2">
        <f t="shared" si="0"/>
        <v>16.480000000000004</v>
      </c>
      <c r="I13" s="2">
        <f t="shared" si="1"/>
        <v>16.480000000000004</v>
      </c>
      <c r="J13" s="2">
        <f t="shared" si="2"/>
        <v>109.9</v>
      </c>
      <c r="K13" s="2">
        <f t="shared" si="3"/>
        <v>0</v>
      </c>
      <c r="L13" s="26" t="str">
        <f t="shared" si="4"/>
        <v>Pago</v>
      </c>
      <c r="M13" s="17" t="s">
        <v>33</v>
      </c>
    </row>
    <row r="14" spans="1:22" ht="16.5">
      <c r="A14" s="13">
        <v>44821</v>
      </c>
      <c r="B14" s="5">
        <v>13</v>
      </c>
      <c r="C14" s="12">
        <v>25458</v>
      </c>
      <c r="D14" s="4" t="s">
        <v>34</v>
      </c>
      <c r="E14" s="7">
        <v>1</v>
      </c>
      <c r="F14" s="2">
        <v>101.92</v>
      </c>
      <c r="G14" s="2">
        <v>119.9</v>
      </c>
      <c r="H14" s="2">
        <f t="shared" si="0"/>
        <v>17.980000000000004</v>
      </c>
      <c r="I14" s="2">
        <f t="shared" si="1"/>
        <v>17.980000000000004</v>
      </c>
      <c r="J14" s="2">
        <f t="shared" si="2"/>
        <v>119.9</v>
      </c>
      <c r="K14" s="2">
        <f t="shared" si="3"/>
        <v>0</v>
      </c>
      <c r="L14" s="26" t="str">
        <f t="shared" si="4"/>
        <v>Pago</v>
      </c>
      <c r="M14" s="14" t="s">
        <v>33</v>
      </c>
    </row>
    <row r="15" spans="1:22" ht="16.5">
      <c r="A15" s="16">
        <v>44821</v>
      </c>
      <c r="B15" s="5">
        <v>13</v>
      </c>
      <c r="C15" s="12">
        <v>71807</v>
      </c>
      <c r="D15" s="4" t="s">
        <v>28</v>
      </c>
      <c r="E15" s="7">
        <v>1</v>
      </c>
      <c r="F15" s="9">
        <v>46.66</v>
      </c>
      <c r="G15" s="9">
        <v>54.9</v>
      </c>
      <c r="H15" s="9">
        <f t="shared" si="0"/>
        <v>8.240000000000002</v>
      </c>
      <c r="I15" s="9">
        <f t="shared" si="1"/>
        <v>8.240000000000002</v>
      </c>
      <c r="J15" s="2">
        <f t="shared" si="2"/>
        <v>54.9</v>
      </c>
      <c r="K15" s="2">
        <f t="shared" si="3"/>
        <v>0</v>
      </c>
      <c r="L15" s="26" t="str">
        <f t="shared" si="4"/>
        <v>Pago</v>
      </c>
      <c r="M15" s="18" t="s">
        <v>33</v>
      </c>
    </row>
    <row r="16" spans="1:22" ht="15.75" customHeight="1">
      <c r="A16" s="16">
        <v>44821</v>
      </c>
      <c r="B16" s="5">
        <v>13</v>
      </c>
      <c r="C16" s="12">
        <v>49490</v>
      </c>
      <c r="D16" s="4" t="s">
        <v>35</v>
      </c>
      <c r="E16" s="5">
        <v>1</v>
      </c>
      <c r="F16" s="9">
        <v>33.92</v>
      </c>
      <c r="G16" s="9">
        <v>39.9</v>
      </c>
      <c r="H16" s="9">
        <f t="shared" si="0"/>
        <v>5.9799999999999969</v>
      </c>
      <c r="I16" s="9">
        <f t="shared" si="1"/>
        <v>5.9799999999999969</v>
      </c>
      <c r="J16" s="2">
        <f t="shared" si="2"/>
        <v>39.9</v>
      </c>
      <c r="K16" s="2">
        <f t="shared" si="3"/>
        <v>0</v>
      </c>
      <c r="L16" s="26" t="str">
        <f t="shared" si="4"/>
        <v>Pago</v>
      </c>
      <c r="M16" s="19" t="s">
        <v>36</v>
      </c>
    </row>
    <row r="17" spans="1:13" ht="15.75" customHeight="1">
      <c r="A17" s="16">
        <v>44821</v>
      </c>
      <c r="B17" s="5">
        <v>13</v>
      </c>
      <c r="C17" s="12">
        <v>73849</v>
      </c>
      <c r="D17" s="4" t="s">
        <v>37</v>
      </c>
      <c r="E17" s="5">
        <v>1</v>
      </c>
      <c r="F17" s="9">
        <v>152.91</v>
      </c>
      <c r="G17" s="9">
        <v>179.89</v>
      </c>
      <c r="H17" s="9">
        <f t="shared" si="0"/>
        <v>26.97999999999999</v>
      </c>
      <c r="I17" s="9">
        <f t="shared" si="1"/>
        <v>26.97999999999999</v>
      </c>
      <c r="J17" s="2">
        <f t="shared" si="2"/>
        <v>179.89</v>
      </c>
      <c r="K17" s="2">
        <f t="shared" si="3"/>
        <v>0</v>
      </c>
      <c r="L17" s="26" t="str">
        <f t="shared" si="4"/>
        <v>Pago</v>
      </c>
      <c r="M17" s="19" t="s">
        <v>36</v>
      </c>
    </row>
    <row r="18" spans="1:13" ht="15.75" customHeight="1">
      <c r="A18" s="16">
        <v>44821</v>
      </c>
      <c r="B18" s="5">
        <v>13</v>
      </c>
      <c r="C18" s="12">
        <v>45557</v>
      </c>
      <c r="D18" s="4" t="s">
        <v>38</v>
      </c>
      <c r="E18" s="5">
        <v>1</v>
      </c>
      <c r="F18" s="9">
        <v>18.62</v>
      </c>
      <c r="G18" s="9">
        <v>21.9</v>
      </c>
      <c r="H18" s="9">
        <f t="shared" si="0"/>
        <v>3.2799999999999976</v>
      </c>
      <c r="I18" s="9">
        <f t="shared" si="1"/>
        <v>3.2799999999999976</v>
      </c>
      <c r="J18" s="2">
        <f t="shared" si="2"/>
        <v>21.9</v>
      </c>
      <c r="K18" s="2">
        <f t="shared" si="3"/>
        <v>0</v>
      </c>
      <c r="L18" s="26" t="str">
        <f t="shared" si="4"/>
        <v>Pago</v>
      </c>
      <c r="M18" s="14" t="s">
        <v>14</v>
      </c>
    </row>
    <row r="19" spans="1:13" ht="15.75" customHeight="1">
      <c r="A19" s="16">
        <v>44821</v>
      </c>
      <c r="B19" s="5">
        <v>13</v>
      </c>
      <c r="C19" s="12">
        <v>76597</v>
      </c>
      <c r="D19" s="4" t="s">
        <v>39</v>
      </c>
      <c r="E19" s="5">
        <v>1</v>
      </c>
      <c r="F19" s="9">
        <v>0</v>
      </c>
      <c r="G19" s="9">
        <v>15</v>
      </c>
      <c r="H19" s="9">
        <f t="shared" si="0"/>
        <v>15</v>
      </c>
      <c r="I19" s="9">
        <f t="shared" si="1"/>
        <v>15</v>
      </c>
      <c r="J19" s="2">
        <f t="shared" si="2"/>
        <v>15</v>
      </c>
      <c r="K19" s="2">
        <f t="shared" si="3"/>
        <v>0</v>
      </c>
      <c r="L19" s="26" t="str">
        <f t="shared" si="4"/>
        <v>Pago</v>
      </c>
      <c r="M19" s="14" t="s">
        <v>14</v>
      </c>
    </row>
    <row r="20" spans="1:13" ht="16.5">
      <c r="A20" s="16">
        <v>44843</v>
      </c>
      <c r="B20" s="5">
        <v>14</v>
      </c>
      <c r="C20" s="10">
        <v>47339</v>
      </c>
      <c r="D20" s="4" t="s">
        <v>40</v>
      </c>
      <c r="E20" s="5">
        <v>1</v>
      </c>
      <c r="F20" s="2">
        <v>84.92</v>
      </c>
      <c r="G20" s="2">
        <v>99.9</v>
      </c>
      <c r="H20" s="9">
        <f t="shared" si="0"/>
        <v>14.980000000000004</v>
      </c>
      <c r="I20" s="9">
        <f t="shared" si="1"/>
        <v>14.980000000000004</v>
      </c>
      <c r="J20" s="2">
        <f t="shared" si="2"/>
        <v>99.9</v>
      </c>
      <c r="K20" s="2">
        <f t="shared" si="3"/>
        <v>0</v>
      </c>
      <c r="L20" s="26" t="str">
        <f t="shared" si="4"/>
        <v>Pago</v>
      </c>
      <c r="M20" s="17" t="s">
        <v>41</v>
      </c>
    </row>
    <row r="21" spans="1:13" ht="16.5">
      <c r="A21" s="16">
        <v>44843</v>
      </c>
      <c r="B21" s="5">
        <v>14</v>
      </c>
      <c r="C21" s="10">
        <v>48281</v>
      </c>
      <c r="D21" s="4" t="s">
        <v>42</v>
      </c>
      <c r="E21" s="5">
        <v>1</v>
      </c>
      <c r="F21" s="2">
        <v>59.42</v>
      </c>
      <c r="G21" s="2">
        <v>69.900000000000006</v>
      </c>
      <c r="H21" s="9">
        <f t="shared" si="0"/>
        <v>10.480000000000004</v>
      </c>
      <c r="I21" s="9">
        <f t="shared" si="1"/>
        <v>10.480000000000004</v>
      </c>
      <c r="J21" s="2">
        <f t="shared" si="2"/>
        <v>69.900000000000006</v>
      </c>
      <c r="K21" s="2">
        <f t="shared" si="3"/>
        <v>0</v>
      </c>
      <c r="L21" s="26" t="str">
        <f t="shared" si="4"/>
        <v>Pago</v>
      </c>
      <c r="M21" s="17" t="s">
        <v>41</v>
      </c>
    </row>
    <row r="22" spans="1:13" ht="16.5">
      <c r="A22" s="13">
        <v>44844</v>
      </c>
      <c r="B22" s="5">
        <v>14</v>
      </c>
      <c r="C22" s="10">
        <v>23764</v>
      </c>
      <c r="D22" s="4" t="s">
        <v>43</v>
      </c>
      <c r="E22" s="5">
        <v>1</v>
      </c>
      <c r="F22" s="2">
        <v>66.22</v>
      </c>
      <c r="G22" s="2">
        <v>77.900000000000006</v>
      </c>
      <c r="H22" s="9">
        <f t="shared" si="0"/>
        <v>11.680000000000007</v>
      </c>
      <c r="I22" s="9">
        <f t="shared" si="1"/>
        <v>11.680000000000007</v>
      </c>
      <c r="J22" s="2">
        <f t="shared" si="2"/>
        <v>77.900000000000006</v>
      </c>
      <c r="K22" s="2">
        <f t="shared" si="3"/>
        <v>0</v>
      </c>
      <c r="L22" s="26" t="str">
        <f t="shared" si="4"/>
        <v>Pago</v>
      </c>
      <c r="M22" s="14" t="s">
        <v>44</v>
      </c>
    </row>
    <row r="23" spans="1:13" ht="16.5">
      <c r="A23" s="16">
        <v>44844</v>
      </c>
      <c r="B23" s="5">
        <v>14</v>
      </c>
      <c r="C23" s="10">
        <v>76665</v>
      </c>
      <c r="D23" s="4" t="s">
        <v>45</v>
      </c>
      <c r="E23" s="5">
        <v>2</v>
      </c>
      <c r="F23" s="2">
        <v>97.66</v>
      </c>
      <c r="G23" s="2">
        <v>114.9</v>
      </c>
      <c r="H23" s="9">
        <f t="shared" si="0"/>
        <v>17.240000000000009</v>
      </c>
      <c r="I23" s="9">
        <f t="shared" si="1"/>
        <v>34.480000000000018</v>
      </c>
      <c r="J23" s="2">
        <f t="shared" si="2"/>
        <v>114.9</v>
      </c>
      <c r="K23" s="2">
        <f t="shared" si="3"/>
        <v>0</v>
      </c>
      <c r="L23" s="26" t="str">
        <f t="shared" si="4"/>
        <v>Pago</v>
      </c>
      <c r="M23" s="14" t="s">
        <v>46</v>
      </c>
    </row>
    <row r="24" spans="1:13" ht="16.5">
      <c r="A24" s="16">
        <v>44853</v>
      </c>
      <c r="B24" s="5">
        <v>15</v>
      </c>
      <c r="C24" s="10">
        <v>84043</v>
      </c>
      <c r="D24" s="4" t="s">
        <v>47</v>
      </c>
      <c r="E24" s="5">
        <v>1</v>
      </c>
      <c r="F24" s="2">
        <v>106.17</v>
      </c>
      <c r="G24" s="2">
        <v>124.9</v>
      </c>
      <c r="H24" s="9">
        <f t="shared" si="0"/>
        <v>18.730000000000004</v>
      </c>
      <c r="I24" s="9">
        <f t="shared" si="1"/>
        <v>18.730000000000004</v>
      </c>
      <c r="J24" s="2">
        <f t="shared" si="2"/>
        <v>124.9</v>
      </c>
      <c r="K24" s="2">
        <f t="shared" si="3"/>
        <v>0</v>
      </c>
      <c r="L24" s="26" t="str">
        <f t="shared" si="4"/>
        <v>Pago</v>
      </c>
      <c r="M24" s="14" t="s">
        <v>25</v>
      </c>
    </row>
    <row r="25" spans="1:13" ht="16.5">
      <c r="A25" s="13">
        <v>44853</v>
      </c>
      <c r="B25" s="5">
        <v>15</v>
      </c>
      <c r="C25" s="10">
        <v>73795</v>
      </c>
      <c r="D25" s="4" t="s">
        <v>48</v>
      </c>
      <c r="E25" s="5">
        <v>1</v>
      </c>
      <c r="F25" s="2">
        <v>44.12</v>
      </c>
      <c r="G25" s="2">
        <v>51.9</v>
      </c>
      <c r="H25" s="9">
        <f t="shared" si="0"/>
        <v>7.7800000000000011</v>
      </c>
      <c r="I25" s="9">
        <f t="shared" si="1"/>
        <v>7.7800000000000011</v>
      </c>
      <c r="J25" s="2">
        <f t="shared" si="2"/>
        <v>51.9</v>
      </c>
      <c r="K25" s="2">
        <f t="shared" si="3"/>
        <v>0</v>
      </c>
      <c r="L25" s="26" t="str">
        <f t="shared" si="4"/>
        <v>Pago</v>
      </c>
      <c r="M25" s="14" t="s">
        <v>49</v>
      </c>
    </row>
    <row r="26" spans="1:13" ht="16.5">
      <c r="A26" s="13">
        <v>44873</v>
      </c>
      <c r="B26" s="5">
        <v>16</v>
      </c>
      <c r="C26" s="10">
        <v>47852</v>
      </c>
      <c r="D26" s="4" t="s">
        <v>50</v>
      </c>
      <c r="E26" s="5">
        <v>1</v>
      </c>
      <c r="F26" s="2">
        <v>32.22</v>
      </c>
      <c r="G26" s="2">
        <v>37.9</v>
      </c>
      <c r="H26" s="9">
        <f t="shared" ref="H26:H39" si="5">G26-F26</f>
        <v>5.68</v>
      </c>
      <c r="I26" s="9">
        <f t="shared" ref="I26:I39" si="6">H26*E26</f>
        <v>5.68</v>
      </c>
      <c r="J26" s="2">
        <f t="shared" si="2"/>
        <v>37.9</v>
      </c>
      <c r="K26" s="2">
        <f t="shared" si="3"/>
        <v>0</v>
      </c>
      <c r="L26" s="26" t="str">
        <f t="shared" si="4"/>
        <v>Pago</v>
      </c>
      <c r="M26" s="14" t="s">
        <v>49</v>
      </c>
    </row>
    <row r="27" spans="1:13" ht="16.5">
      <c r="A27" s="13">
        <v>44886</v>
      </c>
      <c r="B27" s="5">
        <v>16</v>
      </c>
      <c r="C27" s="10">
        <v>75164</v>
      </c>
      <c r="D27" s="4" t="s">
        <v>27</v>
      </c>
      <c r="E27" s="5">
        <v>1</v>
      </c>
      <c r="F27" s="2">
        <v>18.62</v>
      </c>
      <c r="G27" s="2">
        <v>21.9</v>
      </c>
      <c r="H27" s="9">
        <f t="shared" si="5"/>
        <v>3.2799999999999976</v>
      </c>
      <c r="I27" s="9">
        <f t="shared" si="6"/>
        <v>3.2799999999999976</v>
      </c>
      <c r="J27" s="2">
        <f t="shared" si="2"/>
        <v>21.9</v>
      </c>
      <c r="K27" s="2">
        <f t="shared" si="3"/>
        <v>0</v>
      </c>
      <c r="L27" s="26" t="str">
        <f t="shared" si="4"/>
        <v>Pago</v>
      </c>
      <c r="M27" s="14" t="s">
        <v>51</v>
      </c>
    </row>
    <row r="28" spans="1:13" ht="15.75" customHeight="1">
      <c r="A28" s="13">
        <v>44886</v>
      </c>
      <c r="B28" s="5">
        <v>16</v>
      </c>
      <c r="C28" s="10">
        <v>75163</v>
      </c>
      <c r="D28" s="4" t="s">
        <v>23</v>
      </c>
      <c r="E28" s="5">
        <v>1</v>
      </c>
      <c r="F28" s="2">
        <v>22.02</v>
      </c>
      <c r="G28" s="2">
        <v>25.9</v>
      </c>
      <c r="H28" s="9">
        <f t="shared" si="5"/>
        <v>3.879999999999999</v>
      </c>
      <c r="I28" s="9">
        <f t="shared" si="6"/>
        <v>3.879999999999999</v>
      </c>
      <c r="J28" s="2">
        <f t="shared" si="2"/>
        <v>25.9</v>
      </c>
      <c r="K28" s="2">
        <f t="shared" si="3"/>
        <v>0</v>
      </c>
      <c r="L28" s="26" t="str">
        <f t="shared" si="4"/>
        <v>Pago</v>
      </c>
      <c r="M28" s="14" t="s">
        <v>51</v>
      </c>
    </row>
    <row r="29" spans="1:13" ht="15" customHeight="1">
      <c r="A29" s="13">
        <v>44889</v>
      </c>
      <c r="B29" s="5">
        <v>16</v>
      </c>
      <c r="C29" s="12">
        <v>77684</v>
      </c>
      <c r="D29" s="4" t="s">
        <v>32</v>
      </c>
      <c r="E29" s="5">
        <v>1</v>
      </c>
      <c r="F29" s="2">
        <v>76.92</v>
      </c>
      <c r="G29" s="2">
        <v>109.9</v>
      </c>
      <c r="H29" s="9">
        <f t="shared" si="5"/>
        <v>32.980000000000004</v>
      </c>
      <c r="I29" s="9">
        <f t="shared" si="6"/>
        <v>32.980000000000004</v>
      </c>
      <c r="J29" s="2">
        <f t="shared" si="2"/>
        <v>109.9</v>
      </c>
      <c r="K29" s="2">
        <f t="shared" si="3"/>
        <v>0</v>
      </c>
      <c r="L29" s="26" t="str">
        <f t="shared" si="4"/>
        <v>Pago</v>
      </c>
      <c r="M29" s="14" t="s">
        <v>52</v>
      </c>
    </row>
    <row r="30" spans="1:13" ht="15.75" customHeight="1">
      <c r="A30" s="16">
        <v>44889</v>
      </c>
      <c r="B30" s="5">
        <v>16</v>
      </c>
      <c r="C30" s="10">
        <v>73795</v>
      </c>
      <c r="D30" s="4" t="s">
        <v>48</v>
      </c>
      <c r="E30" s="5">
        <v>1</v>
      </c>
      <c r="F30" s="2">
        <v>33.74</v>
      </c>
      <c r="G30" s="2">
        <v>51.9</v>
      </c>
      <c r="H30" s="9">
        <f t="shared" si="5"/>
        <v>18.159999999999997</v>
      </c>
      <c r="I30" s="9">
        <f t="shared" si="6"/>
        <v>18.159999999999997</v>
      </c>
      <c r="J30" s="2">
        <f t="shared" si="2"/>
        <v>51.9</v>
      </c>
      <c r="K30" s="2">
        <f t="shared" si="3"/>
        <v>0</v>
      </c>
      <c r="L30" s="26" t="str">
        <f t="shared" si="4"/>
        <v>Pago</v>
      </c>
      <c r="M30" s="14" t="s">
        <v>25</v>
      </c>
    </row>
    <row r="31" spans="1:13" ht="15.75" customHeight="1">
      <c r="A31" s="16">
        <v>44890</v>
      </c>
      <c r="B31" s="5">
        <v>16</v>
      </c>
      <c r="C31" s="10">
        <v>48139</v>
      </c>
      <c r="D31" s="4" t="s">
        <v>53</v>
      </c>
      <c r="E31" s="5">
        <v>1</v>
      </c>
      <c r="F31" s="2">
        <v>140.16</v>
      </c>
      <c r="G31" s="2">
        <v>164.9</v>
      </c>
      <c r="H31" s="9">
        <f t="shared" si="5"/>
        <v>24.740000000000009</v>
      </c>
      <c r="I31" s="9">
        <f t="shared" si="6"/>
        <v>24.740000000000009</v>
      </c>
      <c r="J31" s="2">
        <f t="shared" si="2"/>
        <v>164.9</v>
      </c>
      <c r="K31" s="2">
        <f t="shared" si="3"/>
        <v>0</v>
      </c>
      <c r="L31" s="26" t="str">
        <f t="shared" si="4"/>
        <v>Pago</v>
      </c>
      <c r="M31" s="14" t="s">
        <v>54</v>
      </c>
    </row>
    <row r="32" spans="1:13" ht="15.75" customHeight="1">
      <c r="A32" s="16">
        <v>44890</v>
      </c>
      <c r="B32" s="5">
        <v>16</v>
      </c>
      <c r="C32" s="10">
        <v>47339</v>
      </c>
      <c r="D32" s="4" t="s">
        <v>40</v>
      </c>
      <c r="E32" s="5">
        <v>1</v>
      </c>
      <c r="F32" s="2">
        <v>106.16</v>
      </c>
      <c r="G32" s="2">
        <v>124.9</v>
      </c>
      <c r="H32" s="9">
        <f t="shared" si="5"/>
        <v>18.740000000000009</v>
      </c>
      <c r="I32" s="9">
        <f t="shared" si="6"/>
        <v>18.740000000000009</v>
      </c>
      <c r="J32" s="2">
        <f t="shared" si="2"/>
        <v>124.9</v>
      </c>
      <c r="K32" s="2">
        <f t="shared" si="3"/>
        <v>0</v>
      </c>
      <c r="L32" s="26" t="str">
        <f t="shared" si="4"/>
        <v>Pago</v>
      </c>
      <c r="M32" s="14" t="s">
        <v>55</v>
      </c>
    </row>
    <row r="33" spans="1:14" ht="15.75" customHeight="1">
      <c r="A33" s="16">
        <v>44905</v>
      </c>
      <c r="B33" s="5">
        <v>17</v>
      </c>
      <c r="C33" s="10">
        <v>73849</v>
      </c>
      <c r="D33" s="4" t="s">
        <v>37</v>
      </c>
      <c r="E33" s="5">
        <v>1</v>
      </c>
      <c r="F33" s="2">
        <v>169.92</v>
      </c>
      <c r="G33" s="2">
        <v>199.9</v>
      </c>
      <c r="H33" s="9">
        <f t="shared" si="5"/>
        <v>29.980000000000018</v>
      </c>
      <c r="I33" s="9">
        <f t="shared" si="6"/>
        <v>29.980000000000018</v>
      </c>
      <c r="J33" s="2">
        <f t="shared" si="2"/>
        <v>199.9</v>
      </c>
      <c r="K33" s="2">
        <f t="shared" si="3"/>
        <v>0</v>
      </c>
      <c r="L33" s="26" t="str">
        <f t="shared" si="4"/>
        <v>Pago</v>
      </c>
      <c r="M33" s="14" t="s">
        <v>56</v>
      </c>
    </row>
    <row r="34" spans="1:14" ht="15.75" customHeight="1">
      <c r="A34" s="16">
        <v>44905</v>
      </c>
      <c r="B34" s="5">
        <v>17</v>
      </c>
      <c r="C34" s="10">
        <v>49812</v>
      </c>
      <c r="D34" s="4" t="s">
        <v>57</v>
      </c>
      <c r="E34" s="5">
        <v>1</v>
      </c>
      <c r="F34" s="2">
        <v>101.92</v>
      </c>
      <c r="G34" s="2">
        <v>119.9</v>
      </c>
      <c r="H34" s="9">
        <f t="shared" si="5"/>
        <v>17.980000000000004</v>
      </c>
      <c r="I34" s="9">
        <f t="shared" si="6"/>
        <v>17.980000000000004</v>
      </c>
      <c r="J34" s="2">
        <f t="shared" si="2"/>
        <v>119.9</v>
      </c>
      <c r="K34" s="2">
        <f t="shared" si="3"/>
        <v>0</v>
      </c>
      <c r="L34" s="26" t="str">
        <f t="shared" si="4"/>
        <v>Pago</v>
      </c>
      <c r="M34" s="14" t="s">
        <v>58</v>
      </c>
      <c r="N34" s="11"/>
    </row>
    <row r="35" spans="1:14" ht="15.75" customHeight="1">
      <c r="A35" s="16">
        <v>44906</v>
      </c>
      <c r="B35" s="5">
        <v>17</v>
      </c>
      <c r="C35" s="10">
        <v>83454</v>
      </c>
      <c r="D35" s="4" t="s">
        <v>59</v>
      </c>
      <c r="E35" s="5">
        <v>1</v>
      </c>
      <c r="F35" s="2">
        <v>55.16</v>
      </c>
      <c r="G35" s="2">
        <v>64.900000000000006</v>
      </c>
      <c r="H35" s="9">
        <f t="shared" si="5"/>
        <v>9.7400000000000091</v>
      </c>
      <c r="I35" s="9">
        <f t="shared" si="6"/>
        <v>9.7400000000000091</v>
      </c>
      <c r="J35" s="2">
        <f t="shared" si="2"/>
        <v>64.900000000000006</v>
      </c>
      <c r="K35" s="2">
        <f t="shared" si="3"/>
        <v>0</v>
      </c>
      <c r="L35" s="26" t="str">
        <f t="shared" si="4"/>
        <v>Pago</v>
      </c>
      <c r="M35" s="14" t="s">
        <v>60</v>
      </c>
    </row>
    <row r="36" spans="1:14" ht="15.75" customHeight="1">
      <c r="A36" s="16">
        <v>44906</v>
      </c>
      <c r="B36" s="5">
        <v>17</v>
      </c>
      <c r="C36" s="10">
        <v>47339</v>
      </c>
      <c r="D36" s="4" t="s">
        <v>40</v>
      </c>
      <c r="E36" s="5">
        <v>1</v>
      </c>
      <c r="F36" s="2">
        <v>106.16</v>
      </c>
      <c r="G36" s="2">
        <v>124.9</v>
      </c>
      <c r="H36" s="9">
        <f t="shared" si="5"/>
        <v>18.740000000000009</v>
      </c>
      <c r="I36" s="9">
        <f t="shared" si="6"/>
        <v>18.740000000000009</v>
      </c>
      <c r="J36" s="2">
        <f t="shared" si="2"/>
        <v>124.9</v>
      </c>
      <c r="K36" s="2">
        <f t="shared" si="3"/>
        <v>0</v>
      </c>
      <c r="L36" s="26" t="str">
        <f t="shared" si="4"/>
        <v>Pago</v>
      </c>
      <c r="M36" s="14" t="s">
        <v>61</v>
      </c>
    </row>
    <row r="37" spans="1:14" ht="15.75" customHeight="1">
      <c r="A37" s="16">
        <v>44914</v>
      </c>
      <c r="B37" s="5">
        <v>17</v>
      </c>
      <c r="C37" s="10">
        <v>82688</v>
      </c>
      <c r="D37" s="4" t="s">
        <v>62</v>
      </c>
      <c r="E37" s="5">
        <v>1</v>
      </c>
      <c r="F37" s="2">
        <v>101.92</v>
      </c>
      <c r="G37" s="2">
        <v>119.9</v>
      </c>
      <c r="H37" s="2">
        <f t="shared" si="5"/>
        <v>17.980000000000004</v>
      </c>
      <c r="I37" s="2">
        <f t="shared" si="6"/>
        <v>17.980000000000004</v>
      </c>
      <c r="J37" s="2">
        <f t="shared" si="2"/>
        <v>119.9</v>
      </c>
      <c r="K37" s="2">
        <f t="shared" si="3"/>
        <v>0</v>
      </c>
      <c r="L37" s="26" t="str">
        <f t="shared" si="4"/>
        <v>Pago</v>
      </c>
      <c r="M37" s="14" t="s">
        <v>63</v>
      </c>
    </row>
    <row r="38" spans="1:14" ht="15" customHeight="1">
      <c r="A38" s="13">
        <v>44916</v>
      </c>
      <c r="B38" s="5">
        <v>17</v>
      </c>
      <c r="C38" s="12">
        <v>50183</v>
      </c>
      <c r="D38" s="4" t="s">
        <v>64</v>
      </c>
      <c r="E38" s="5">
        <v>1</v>
      </c>
      <c r="F38" s="2">
        <v>235.37</v>
      </c>
      <c r="G38" s="2">
        <v>276.89999999999998</v>
      </c>
      <c r="H38" s="2">
        <f t="shared" si="5"/>
        <v>41.529999999999973</v>
      </c>
      <c r="I38" s="2">
        <f t="shared" si="6"/>
        <v>41.529999999999973</v>
      </c>
      <c r="J38" s="2">
        <f t="shared" si="2"/>
        <v>276.89999999999998</v>
      </c>
      <c r="K38" s="2">
        <f t="shared" si="3"/>
        <v>0</v>
      </c>
      <c r="L38" s="26" t="str">
        <f t="shared" si="4"/>
        <v>Pago</v>
      </c>
      <c r="M38" s="14" t="s">
        <v>65</v>
      </c>
    </row>
    <row r="39" spans="1:14" ht="15.75" customHeight="1">
      <c r="A39" s="16">
        <v>44925</v>
      </c>
      <c r="B39" s="5">
        <v>17</v>
      </c>
      <c r="C39" s="12">
        <v>82688</v>
      </c>
      <c r="D39" s="4" t="s">
        <v>62</v>
      </c>
      <c r="E39" s="5">
        <v>1</v>
      </c>
      <c r="F39" s="2">
        <v>106.16</v>
      </c>
      <c r="G39" s="2">
        <v>124.9</v>
      </c>
      <c r="H39" s="2">
        <f t="shared" si="5"/>
        <v>18.740000000000009</v>
      </c>
      <c r="I39" s="2">
        <f t="shared" si="6"/>
        <v>18.740000000000009</v>
      </c>
      <c r="J39" s="2">
        <f t="shared" si="2"/>
        <v>124.9</v>
      </c>
      <c r="K39" s="2">
        <f t="shared" si="3"/>
        <v>0</v>
      </c>
      <c r="L39" s="26" t="str">
        <f t="shared" si="4"/>
        <v>Pago</v>
      </c>
      <c r="M39" s="14" t="s">
        <v>66</v>
      </c>
    </row>
    <row r="40" spans="1:14" ht="15.75" customHeight="1">
      <c r="A40" s="16">
        <v>44927</v>
      </c>
      <c r="B40" s="5">
        <v>2</v>
      </c>
      <c r="C40" s="10">
        <v>76792</v>
      </c>
      <c r="D40" s="4" t="s">
        <v>67</v>
      </c>
      <c r="E40" s="5">
        <v>1</v>
      </c>
      <c r="F40" s="2">
        <v>114.66</v>
      </c>
      <c r="G40" s="2">
        <v>134.9</v>
      </c>
      <c r="H40" s="2">
        <f t="shared" ref="H40:H67" si="7">G40-F40</f>
        <v>20.240000000000009</v>
      </c>
      <c r="I40" s="2">
        <f t="shared" ref="I40:I67" si="8">H40*E40</f>
        <v>20.240000000000009</v>
      </c>
      <c r="J40" s="2">
        <f t="shared" ref="J40:J45" si="9">G40</f>
        <v>134.9</v>
      </c>
      <c r="K40" s="2">
        <f t="shared" ref="K40:K67" si="10">G40-J40</f>
        <v>0</v>
      </c>
      <c r="L40" s="26" t="str">
        <f t="shared" ref="L40:L67" si="11">IF(K40&lt;=0, "Pago",IF(K40 = G40,"Pendente","Parcial"))</f>
        <v>Pago</v>
      </c>
      <c r="M40" s="14" t="s">
        <v>68</v>
      </c>
    </row>
    <row r="41" spans="1:14" ht="15.75" customHeight="1">
      <c r="A41" s="16">
        <v>44939</v>
      </c>
      <c r="B41" s="5">
        <v>1</v>
      </c>
      <c r="C41" s="10">
        <v>48139</v>
      </c>
      <c r="D41" s="4" t="s">
        <v>53</v>
      </c>
      <c r="E41" s="5">
        <v>1</v>
      </c>
      <c r="F41" s="2">
        <v>140.16</v>
      </c>
      <c r="G41" s="2">
        <v>180</v>
      </c>
      <c r="H41" s="2">
        <f t="shared" si="7"/>
        <v>39.840000000000003</v>
      </c>
      <c r="I41" s="2">
        <f t="shared" si="8"/>
        <v>39.840000000000003</v>
      </c>
      <c r="J41" s="2">
        <f t="shared" si="9"/>
        <v>180</v>
      </c>
      <c r="K41" s="2">
        <f t="shared" si="10"/>
        <v>0</v>
      </c>
      <c r="L41" s="26" t="str">
        <f t="shared" si="11"/>
        <v>Pago</v>
      </c>
      <c r="M41" s="14" t="s">
        <v>54</v>
      </c>
    </row>
    <row r="42" spans="1:14" ht="15.75" customHeight="1">
      <c r="A42" s="13">
        <v>44949</v>
      </c>
      <c r="B42" s="5">
        <v>2</v>
      </c>
      <c r="C42" s="10">
        <v>77489</v>
      </c>
      <c r="D42" s="4" t="s">
        <v>69</v>
      </c>
      <c r="E42" s="5">
        <v>1</v>
      </c>
      <c r="F42" s="2">
        <v>215.52</v>
      </c>
      <c r="G42" s="2">
        <v>255.9</v>
      </c>
      <c r="H42" s="2">
        <f t="shared" si="7"/>
        <v>40.379999999999995</v>
      </c>
      <c r="I42" s="2">
        <f t="shared" si="8"/>
        <v>40.379999999999995</v>
      </c>
      <c r="J42" s="2">
        <f t="shared" si="9"/>
        <v>255.9</v>
      </c>
      <c r="K42" s="2">
        <f t="shared" si="10"/>
        <v>0</v>
      </c>
      <c r="L42" s="26" t="str">
        <f t="shared" si="11"/>
        <v>Pago</v>
      </c>
      <c r="M42" s="14" t="s">
        <v>70</v>
      </c>
    </row>
    <row r="43" spans="1:14" ht="15.75" customHeight="1">
      <c r="A43" s="13">
        <v>44950</v>
      </c>
      <c r="B43" s="5">
        <v>2</v>
      </c>
      <c r="C43" s="10">
        <v>50651</v>
      </c>
      <c r="D43" s="4" t="s">
        <v>71</v>
      </c>
      <c r="E43" s="5">
        <v>1</v>
      </c>
      <c r="F43" s="2">
        <v>72.17</v>
      </c>
      <c r="G43" s="2">
        <v>93.9</v>
      </c>
      <c r="H43" s="2">
        <f t="shared" si="7"/>
        <v>21.730000000000004</v>
      </c>
      <c r="I43" s="2">
        <f t="shared" si="8"/>
        <v>21.730000000000004</v>
      </c>
      <c r="J43" s="2">
        <f t="shared" si="9"/>
        <v>93.9</v>
      </c>
      <c r="K43" s="2">
        <f t="shared" si="10"/>
        <v>0</v>
      </c>
      <c r="L43" s="26" t="str">
        <f t="shared" si="11"/>
        <v>Pago</v>
      </c>
      <c r="M43" s="14" t="s">
        <v>72</v>
      </c>
    </row>
    <row r="44" spans="1:14" ht="15.75" customHeight="1">
      <c r="A44" s="13">
        <v>44953</v>
      </c>
      <c r="B44" s="5">
        <v>2</v>
      </c>
      <c r="C44" s="10">
        <v>76665</v>
      </c>
      <c r="D44" s="4" t="s">
        <v>45</v>
      </c>
      <c r="E44" s="5">
        <v>1</v>
      </c>
      <c r="F44" s="2">
        <v>106.16</v>
      </c>
      <c r="G44" s="2">
        <v>124.9</v>
      </c>
      <c r="H44" s="2">
        <f t="shared" si="7"/>
        <v>18.740000000000009</v>
      </c>
      <c r="I44" s="2">
        <f t="shared" si="8"/>
        <v>18.740000000000009</v>
      </c>
      <c r="J44" s="2">
        <f t="shared" si="9"/>
        <v>124.9</v>
      </c>
      <c r="K44" s="2">
        <f t="shared" si="10"/>
        <v>0</v>
      </c>
      <c r="L44" s="26" t="str">
        <f t="shared" si="11"/>
        <v>Pago</v>
      </c>
      <c r="M44" s="14" t="s">
        <v>73</v>
      </c>
    </row>
    <row r="45" spans="1:14" ht="15.75" customHeight="1">
      <c r="A45" s="13">
        <v>44953</v>
      </c>
      <c r="B45" s="5">
        <v>2</v>
      </c>
      <c r="C45" s="10">
        <v>76665</v>
      </c>
      <c r="D45" s="4" t="s">
        <v>45</v>
      </c>
      <c r="E45" s="5">
        <v>1</v>
      </c>
      <c r="F45" s="2">
        <v>106.16</v>
      </c>
      <c r="G45" s="2">
        <v>124.9</v>
      </c>
      <c r="H45" s="2">
        <f t="shared" si="7"/>
        <v>18.740000000000009</v>
      </c>
      <c r="I45" s="2">
        <f t="shared" si="8"/>
        <v>18.740000000000009</v>
      </c>
      <c r="J45" s="2">
        <f t="shared" si="9"/>
        <v>124.9</v>
      </c>
      <c r="K45" s="2">
        <f t="shared" si="10"/>
        <v>0</v>
      </c>
      <c r="L45" s="26" t="str">
        <f t="shared" si="11"/>
        <v>Pago</v>
      </c>
      <c r="M45" s="14" t="s">
        <v>49</v>
      </c>
    </row>
    <row r="46" spans="1:14" ht="15.75" customHeight="1">
      <c r="A46" s="13">
        <v>44953</v>
      </c>
      <c r="B46" s="5">
        <v>2</v>
      </c>
      <c r="C46" s="10">
        <v>76665</v>
      </c>
      <c r="D46" s="4" t="s">
        <v>45</v>
      </c>
      <c r="E46" s="5">
        <v>1</v>
      </c>
      <c r="F46" s="2">
        <v>106.16</v>
      </c>
      <c r="G46" s="2">
        <v>124.9</v>
      </c>
      <c r="H46" s="2">
        <f t="shared" si="7"/>
        <v>18.740000000000009</v>
      </c>
      <c r="I46" s="2">
        <f t="shared" si="8"/>
        <v>18.740000000000009</v>
      </c>
      <c r="J46" s="2">
        <v>124.9</v>
      </c>
      <c r="K46" s="2">
        <f t="shared" si="10"/>
        <v>0</v>
      </c>
      <c r="L46" s="26" t="str">
        <f t="shared" si="11"/>
        <v>Pago</v>
      </c>
      <c r="M46" s="14" t="s">
        <v>46</v>
      </c>
    </row>
    <row r="47" spans="1:14" ht="15.75" customHeight="1">
      <c r="A47" s="13">
        <v>44985</v>
      </c>
      <c r="B47" s="5">
        <v>4</v>
      </c>
      <c r="C47" s="12">
        <v>48381</v>
      </c>
      <c r="D47" s="4" t="s">
        <v>74</v>
      </c>
      <c r="E47" s="5">
        <v>2</v>
      </c>
      <c r="F47" s="2">
        <v>22.87</v>
      </c>
      <c r="G47" s="2">
        <v>30.9</v>
      </c>
      <c r="H47" s="2">
        <f t="shared" si="7"/>
        <v>8.0299999999999976</v>
      </c>
      <c r="I47" s="2">
        <f t="shared" si="8"/>
        <v>16.059999999999995</v>
      </c>
      <c r="J47" s="2">
        <f t="shared" ref="J47:J51" si="12">G47</f>
        <v>30.9</v>
      </c>
      <c r="K47" s="2">
        <f t="shared" si="10"/>
        <v>0</v>
      </c>
      <c r="L47" s="26" t="str">
        <f t="shared" si="11"/>
        <v>Pago</v>
      </c>
      <c r="M47" s="14" t="s">
        <v>49</v>
      </c>
    </row>
    <row r="48" spans="1:14" ht="15.75" customHeight="1">
      <c r="A48" s="13">
        <v>44985</v>
      </c>
      <c r="B48" s="5">
        <v>4</v>
      </c>
      <c r="C48" s="12">
        <v>83692</v>
      </c>
      <c r="D48" s="4" t="s">
        <v>75</v>
      </c>
      <c r="E48" s="5">
        <v>1</v>
      </c>
      <c r="F48" s="2">
        <v>106.17</v>
      </c>
      <c r="G48" s="2">
        <v>124.9</v>
      </c>
      <c r="H48" s="2">
        <f t="shared" si="7"/>
        <v>18.730000000000004</v>
      </c>
      <c r="I48" s="2">
        <f t="shared" si="8"/>
        <v>18.730000000000004</v>
      </c>
      <c r="J48" s="2">
        <f t="shared" si="12"/>
        <v>124.9</v>
      </c>
      <c r="K48" s="2">
        <f t="shared" si="10"/>
        <v>0</v>
      </c>
      <c r="L48" s="26" t="str">
        <f t="shared" si="11"/>
        <v>Pago</v>
      </c>
      <c r="M48" s="14" t="s">
        <v>68</v>
      </c>
    </row>
    <row r="49" spans="1:15" ht="15.75" customHeight="1">
      <c r="A49" s="13">
        <v>44985</v>
      </c>
      <c r="B49" s="5">
        <v>4</v>
      </c>
      <c r="C49" s="12">
        <v>75021</v>
      </c>
      <c r="D49" s="4" t="s">
        <v>76</v>
      </c>
      <c r="E49" s="5">
        <v>1</v>
      </c>
      <c r="F49" s="2">
        <v>18.62</v>
      </c>
      <c r="G49" s="2">
        <v>21.9</v>
      </c>
      <c r="H49" s="2">
        <f t="shared" si="7"/>
        <v>3.2799999999999976</v>
      </c>
      <c r="I49" s="2">
        <f t="shared" si="8"/>
        <v>3.2799999999999976</v>
      </c>
      <c r="J49" s="2">
        <f t="shared" si="12"/>
        <v>21.9</v>
      </c>
      <c r="K49" s="2">
        <f t="shared" si="10"/>
        <v>0</v>
      </c>
      <c r="L49" s="26" t="str">
        <f t="shared" si="11"/>
        <v>Pago</v>
      </c>
      <c r="M49" s="14" t="s">
        <v>49</v>
      </c>
    </row>
    <row r="50" spans="1:15" ht="16.5">
      <c r="A50" s="20">
        <v>45000</v>
      </c>
      <c r="B50" s="5">
        <v>4</v>
      </c>
      <c r="C50" s="12">
        <v>50651</v>
      </c>
      <c r="D50" s="4" t="s">
        <v>71</v>
      </c>
      <c r="E50" s="5">
        <v>1</v>
      </c>
      <c r="F50" s="2">
        <v>123.17</v>
      </c>
      <c r="G50" s="2">
        <v>144.9</v>
      </c>
      <c r="H50" s="2">
        <f t="shared" si="7"/>
        <v>21.730000000000004</v>
      </c>
      <c r="I50" s="2">
        <f t="shared" si="8"/>
        <v>21.730000000000004</v>
      </c>
      <c r="J50" s="2">
        <f t="shared" si="12"/>
        <v>144.9</v>
      </c>
      <c r="K50" s="2">
        <f t="shared" si="10"/>
        <v>0</v>
      </c>
      <c r="L50" s="26" t="str">
        <f t="shared" si="11"/>
        <v>Pago</v>
      </c>
      <c r="M50" s="14" t="s">
        <v>70</v>
      </c>
    </row>
    <row r="51" spans="1:15" ht="16.5">
      <c r="A51" s="20">
        <v>45000</v>
      </c>
      <c r="B51" s="5">
        <v>4</v>
      </c>
      <c r="C51" s="12">
        <v>48139</v>
      </c>
      <c r="D51" s="4" t="s">
        <v>53</v>
      </c>
      <c r="E51" s="5">
        <v>1</v>
      </c>
      <c r="F51" s="2">
        <v>140.16</v>
      </c>
      <c r="G51" s="2">
        <v>170</v>
      </c>
      <c r="H51" s="2">
        <f t="shared" si="7"/>
        <v>29.840000000000003</v>
      </c>
      <c r="I51" s="2">
        <f t="shared" si="8"/>
        <v>29.840000000000003</v>
      </c>
      <c r="J51" s="2">
        <f t="shared" si="12"/>
        <v>170</v>
      </c>
      <c r="K51" s="2">
        <f t="shared" si="10"/>
        <v>0</v>
      </c>
      <c r="L51" s="26" t="str">
        <f t="shared" si="11"/>
        <v>Pago</v>
      </c>
      <c r="M51" s="14" t="s">
        <v>54</v>
      </c>
    </row>
    <row r="52" spans="1:15" ht="16.5">
      <c r="A52" s="13">
        <v>45000</v>
      </c>
      <c r="B52" s="5">
        <v>4</v>
      </c>
      <c r="C52" s="12">
        <v>76665</v>
      </c>
      <c r="D52" s="4" t="s">
        <v>45</v>
      </c>
      <c r="E52" s="5">
        <v>1</v>
      </c>
      <c r="F52" s="2">
        <v>106.16</v>
      </c>
      <c r="G52" s="2">
        <v>124.9</v>
      </c>
      <c r="H52" s="2">
        <f t="shared" si="7"/>
        <v>18.740000000000009</v>
      </c>
      <c r="I52" s="2">
        <f t="shared" si="8"/>
        <v>18.740000000000009</v>
      </c>
      <c r="J52" s="2">
        <v>0</v>
      </c>
      <c r="K52" s="2">
        <f t="shared" si="10"/>
        <v>124.9</v>
      </c>
      <c r="L52" s="26" t="str">
        <f t="shared" si="11"/>
        <v>Pendente</v>
      </c>
      <c r="M52" s="14" t="s">
        <v>49</v>
      </c>
    </row>
    <row r="53" spans="1:15" ht="16.5">
      <c r="A53" s="20">
        <v>45029</v>
      </c>
      <c r="B53" s="5">
        <v>5</v>
      </c>
      <c r="C53" s="12">
        <v>77489</v>
      </c>
      <c r="D53" s="4" t="s">
        <v>69</v>
      </c>
      <c r="E53" s="5">
        <v>1</v>
      </c>
      <c r="F53" s="2">
        <v>242.16</v>
      </c>
      <c r="G53" s="2">
        <v>284.89999999999998</v>
      </c>
      <c r="H53" s="2">
        <f t="shared" si="7"/>
        <v>42.739999999999981</v>
      </c>
      <c r="I53" s="2">
        <f t="shared" si="8"/>
        <v>42.739999999999981</v>
      </c>
      <c r="J53" s="2">
        <v>0</v>
      </c>
      <c r="K53" s="2">
        <f t="shared" si="10"/>
        <v>284.89999999999998</v>
      </c>
      <c r="L53" s="26" t="str">
        <f t="shared" si="11"/>
        <v>Pendente</v>
      </c>
      <c r="M53" s="14" t="s">
        <v>46</v>
      </c>
    </row>
    <row r="54" spans="1:15" ht="16.5">
      <c r="A54" s="20">
        <v>45029</v>
      </c>
      <c r="B54" s="5">
        <v>5</v>
      </c>
      <c r="C54" s="12">
        <v>83188</v>
      </c>
      <c r="D54" s="4" t="s">
        <v>77</v>
      </c>
      <c r="E54" s="5">
        <v>1</v>
      </c>
      <c r="F54" s="2">
        <v>161.41999999999999</v>
      </c>
      <c r="G54" s="2">
        <v>189.9</v>
      </c>
      <c r="H54" s="2">
        <f t="shared" si="7"/>
        <v>28.480000000000018</v>
      </c>
      <c r="I54" s="2">
        <f t="shared" si="8"/>
        <v>28.480000000000018</v>
      </c>
      <c r="J54" s="2">
        <v>189.9</v>
      </c>
      <c r="K54" s="2">
        <f t="shared" si="10"/>
        <v>0</v>
      </c>
      <c r="L54" s="26" t="str">
        <f t="shared" si="11"/>
        <v>Pago</v>
      </c>
      <c r="M54" s="14" t="s">
        <v>78</v>
      </c>
      <c r="N54" s="6"/>
    </row>
    <row r="55" spans="1:15" ht="16.5">
      <c r="A55" s="20">
        <v>45029</v>
      </c>
      <c r="B55" s="5">
        <v>5</v>
      </c>
      <c r="C55" s="12">
        <v>48281</v>
      </c>
      <c r="D55" s="4" t="s">
        <v>42</v>
      </c>
      <c r="E55" s="5">
        <v>1</v>
      </c>
      <c r="F55" s="2">
        <v>63.66</v>
      </c>
      <c r="G55" s="2">
        <v>74.900000000000006</v>
      </c>
      <c r="H55" s="2">
        <f t="shared" si="7"/>
        <v>11.240000000000009</v>
      </c>
      <c r="I55" s="2">
        <f t="shared" si="8"/>
        <v>11.240000000000009</v>
      </c>
      <c r="J55" s="2">
        <f>G55</f>
        <v>74.900000000000006</v>
      </c>
      <c r="K55" s="2">
        <f t="shared" si="10"/>
        <v>0</v>
      </c>
      <c r="L55" s="26" t="str">
        <f t="shared" si="11"/>
        <v>Pago</v>
      </c>
      <c r="M55" s="14" t="s">
        <v>78</v>
      </c>
    </row>
    <row r="56" spans="1:15" ht="16.5">
      <c r="A56" s="20">
        <v>45029</v>
      </c>
      <c r="B56" s="5">
        <v>5</v>
      </c>
      <c r="C56" s="12">
        <v>77684</v>
      </c>
      <c r="D56" s="4" t="s">
        <v>79</v>
      </c>
      <c r="E56" s="5">
        <v>1</v>
      </c>
      <c r="F56" s="2">
        <v>81.87</v>
      </c>
      <c r="G56" s="2">
        <v>114.9</v>
      </c>
      <c r="H56" s="2">
        <f t="shared" si="7"/>
        <v>33.03</v>
      </c>
      <c r="I56" s="2">
        <f t="shared" si="8"/>
        <v>33.03</v>
      </c>
      <c r="J56" s="2">
        <v>114.9</v>
      </c>
      <c r="K56" s="2">
        <f t="shared" si="10"/>
        <v>0</v>
      </c>
      <c r="L56" s="26" t="str">
        <f t="shared" si="11"/>
        <v>Pago</v>
      </c>
      <c r="M56" s="14" t="s">
        <v>80</v>
      </c>
    </row>
    <row r="57" spans="1:15" ht="16.5">
      <c r="A57" s="20">
        <v>45029</v>
      </c>
      <c r="B57" s="5">
        <v>5</v>
      </c>
      <c r="C57" s="12">
        <v>77684</v>
      </c>
      <c r="D57" s="4" t="s">
        <v>79</v>
      </c>
      <c r="E57" s="5">
        <v>1</v>
      </c>
      <c r="F57" s="2">
        <v>81.87</v>
      </c>
      <c r="G57" s="2">
        <v>114.9</v>
      </c>
      <c r="H57" s="2">
        <f t="shared" si="7"/>
        <v>33.03</v>
      </c>
      <c r="I57" s="2">
        <f t="shared" si="8"/>
        <v>33.03</v>
      </c>
      <c r="J57" s="2">
        <f>G57</f>
        <v>114.9</v>
      </c>
      <c r="K57" s="2">
        <f t="shared" si="10"/>
        <v>0</v>
      </c>
      <c r="L57" s="26" t="str">
        <f t="shared" si="11"/>
        <v>Pago</v>
      </c>
      <c r="M57" s="14" t="s">
        <v>81</v>
      </c>
    </row>
    <row r="58" spans="1:15" ht="16.5">
      <c r="A58" s="20">
        <v>45029</v>
      </c>
      <c r="B58" s="5">
        <v>5</v>
      </c>
      <c r="C58" s="12">
        <v>48062</v>
      </c>
      <c r="D58" s="4" t="s">
        <v>82</v>
      </c>
      <c r="E58" s="5">
        <v>1</v>
      </c>
      <c r="F58" s="2">
        <v>42.35</v>
      </c>
      <c r="G58" s="2">
        <v>84.9</v>
      </c>
      <c r="H58" s="2">
        <f t="shared" si="7"/>
        <v>42.550000000000004</v>
      </c>
      <c r="I58" s="2">
        <f t="shared" si="8"/>
        <v>42.550000000000004</v>
      </c>
      <c r="J58" s="2">
        <v>84.9</v>
      </c>
      <c r="K58" s="2">
        <f t="shared" si="10"/>
        <v>0</v>
      </c>
      <c r="L58" s="26" t="str">
        <f t="shared" si="11"/>
        <v>Pago</v>
      </c>
      <c r="M58" s="14" t="s">
        <v>31</v>
      </c>
    </row>
    <row r="59" spans="1:15" s="23" customFormat="1" ht="16.5">
      <c r="A59" s="21">
        <v>45043</v>
      </c>
      <c r="B59" s="22">
        <v>6</v>
      </c>
      <c r="C59" s="12">
        <v>84043</v>
      </c>
      <c r="D59" s="4" t="s">
        <v>47</v>
      </c>
      <c r="E59" s="22">
        <v>1</v>
      </c>
      <c r="F59" s="9">
        <v>110.42</v>
      </c>
      <c r="G59" s="9">
        <v>129.9</v>
      </c>
      <c r="H59" s="9">
        <f t="shared" si="7"/>
        <v>19.480000000000004</v>
      </c>
      <c r="I59" s="9">
        <f t="shared" si="8"/>
        <v>19.480000000000004</v>
      </c>
      <c r="J59" s="2">
        <v>129.9</v>
      </c>
      <c r="K59" s="2">
        <f>G59-J59</f>
        <v>0</v>
      </c>
      <c r="L59" s="26" t="str">
        <f t="shared" si="11"/>
        <v>Pago</v>
      </c>
      <c r="M59" s="24" t="s">
        <v>63</v>
      </c>
    </row>
    <row r="60" spans="1:15" s="23" customFormat="1" ht="16.5">
      <c r="A60" s="21">
        <v>45043</v>
      </c>
      <c r="B60" s="22">
        <v>6</v>
      </c>
      <c r="C60" s="12">
        <v>74664</v>
      </c>
      <c r="D60" s="4" t="s">
        <v>83</v>
      </c>
      <c r="E60" s="22">
        <v>1</v>
      </c>
      <c r="F60" s="9">
        <v>33.92</v>
      </c>
      <c r="G60" s="9">
        <v>39.9</v>
      </c>
      <c r="H60" s="9">
        <f t="shared" si="7"/>
        <v>5.9799999999999969</v>
      </c>
      <c r="I60" s="9">
        <f t="shared" si="8"/>
        <v>5.9799999999999969</v>
      </c>
      <c r="J60" s="2">
        <f>G60</f>
        <v>39.9</v>
      </c>
      <c r="K60" s="2">
        <f t="shared" si="10"/>
        <v>0</v>
      </c>
      <c r="L60" s="26" t="str">
        <f t="shared" si="11"/>
        <v>Pago</v>
      </c>
      <c r="M60" s="14" t="s">
        <v>54</v>
      </c>
      <c r="O60" s="25"/>
    </row>
    <row r="61" spans="1:15" s="23" customFormat="1" ht="16.5">
      <c r="A61" s="21">
        <v>45043</v>
      </c>
      <c r="B61" s="22">
        <v>6</v>
      </c>
      <c r="C61" s="12">
        <v>76729</v>
      </c>
      <c r="D61" s="4" t="s">
        <v>84</v>
      </c>
      <c r="E61" s="22">
        <v>1</v>
      </c>
      <c r="F61" s="9">
        <v>93.42</v>
      </c>
      <c r="G61" s="9">
        <v>109.9</v>
      </c>
      <c r="H61" s="9">
        <f t="shared" si="7"/>
        <v>16.480000000000004</v>
      </c>
      <c r="I61" s="9">
        <f t="shared" si="8"/>
        <v>16.480000000000004</v>
      </c>
      <c r="J61" s="2">
        <f>G61</f>
        <v>109.9</v>
      </c>
      <c r="K61" s="2">
        <f t="shared" si="10"/>
        <v>0</v>
      </c>
      <c r="L61" s="26" t="str">
        <f t="shared" si="11"/>
        <v>Pago</v>
      </c>
      <c r="M61" s="24" t="s">
        <v>68</v>
      </c>
    </row>
    <row r="62" spans="1:15" s="23" customFormat="1" ht="16.5">
      <c r="A62" s="21">
        <v>45043</v>
      </c>
      <c r="B62" s="22">
        <v>6</v>
      </c>
      <c r="C62" s="12">
        <v>47949</v>
      </c>
      <c r="D62" s="4" t="s">
        <v>85</v>
      </c>
      <c r="E62" s="22">
        <v>1</v>
      </c>
      <c r="F62" s="9">
        <v>212.42</v>
      </c>
      <c r="G62" s="9">
        <v>249.9</v>
      </c>
      <c r="H62" s="9">
        <f t="shared" si="7"/>
        <v>37.480000000000018</v>
      </c>
      <c r="I62" s="9">
        <f t="shared" si="8"/>
        <v>37.480000000000018</v>
      </c>
      <c r="J62" s="2">
        <v>249.9</v>
      </c>
      <c r="K62" s="2">
        <f t="shared" si="10"/>
        <v>0</v>
      </c>
      <c r="L62" s="26" t="str">
        <f t="shared" si="11"/>
        <v>Pago</v>
      </c>
      <c r="M62" s="24" t="s">
        <v>86</v>
      </c>
    </row>
    <row r="63" spans="1:15" s="23" customFormat="1" ht="16.5">
      <c r="A63" s="21">
        <v>45043</v>
      </c>
      <c r="B63" s="22">
        <v>6</v>
      </c>
      <c r="C63" s="12">
        <v>73285</v>
      </c>
      <c r="D63" s="4" t="s">
        <v>87</v>
      </c>
      <c r="E63" s="22">
        <v>1</v>
      </c>
      <c r="F63" s="9">
        <v>118.92</v>
      </c>
      <c r="G63" s="9">
        <v>134.9</v>
      </c>
      <c r="H63" s="9">
        <f t="shared" si="7"/>
        <v>15.980000000000004</v>
      </c>
      <c r="I63" s="9">
        <f t="shared" si="8"/>
        <v>15.980000000000004</v>
      </c>
      <c r="J63" s="2">
        <f>G63</f>
        <v>134.9</v>
      </c>
      <c r="K63" s="2">
        <f t="shared" si="10"/>
        <v>0</v>
      </c>
      <c r="L63" s="26" t="str">
        <f t="shared" si="11"/>
        <v>Pago</v>
      </c>
      <c r="M63" s="24" t="s">
        <v>88</v>
      </c>
    </row>
    <row r="64" spans="1:15" s="23" customFormat="1" ht="16.5">
      <c r="A64" s="21">
        <v>45043</v>
      </c>
      <c r="B64" s="22">
        <v>6</v>
      </c>
      <c r="C64" s="12">
        <v>76665</v>
      </c>
      <c r="D64" s="4" t="s">
        <v>45</v>
      </c>
      <c r="E64" s="22">
        <v>1</v>
      </c>
      <c r="F64" s="9">
        <v>106.17</v>
      </c>
      <c r="G64" s="9">
        <v>124.9</v>
      </c>
      <c r="H64" s="9">
        <f t="shared" si="7"/>
        <v>18.730000000000004</v>
      </c>
      <c r="I64" s="9">
        <f t="shared" si="8"/>
        <v>18.730000000000004</v>
      </c>
      <c r="J64" s="2">
        <v>0</v>
      </c>
      <c r="K64" s="2">
        <f t="shared" si="10"/>
        <v>124.9</v>
      </c>
      <c r="L64" s="26" t="str">
        <f t="shared" si="11"/>
        <v>Pendente</v>
      </c>
      <c r="M64" s="24" t="s">
        <v>49</v>
      </c>
    </row>
    <row r="65" spans="1:15" s="23" customFormat="1" ht="16.5">
      <c r="A65" s="21">
        <v>45056</v>
      </c>
      <c r="B65" s="22">
        <v>6</v>
      </c>
      <c r="C65" s="12">
        <v>49812</v>
      </c>
      <c r="D65" s="4" t="s">
        <v>57</v>
      </c>
      <c r="E65" s="22">
        <v>1</v>
      </c>
      <c r="F65" s="9">
        <v>93.42</v>
      </c>
      <c r="G65" s="9">
        <v>109.9</v>
      </c>
      <c r="H65" s="9">
        <f t="shared" si="7"/>
        <v>16.480000000000004</v>
      </c>
      <c r="I65" s="9">
        <f t="shared" si="8"/>
        <v>16.480000000000004</v>
      </c>
      <c r="J65" s="2">
        <v>109.9</v>
      </c>
      <c r="K65" s="2">
        <f t="shared" si="10"/>
        <v>0</v>
      </c>
      <c r="L65" s="26" t="str">
        <f t="shared" si="11"/>
        <v>Pago</v>
      </c>
      <c r="M65" s="24" t="s">
        <v>88</v>
      </c>
    </row>
    <row r="66" spans="1:15" s="23" customFormat="1" ht="16.5">
      <c r="A66" s="21">
        <v>45056</v>
      </c>
      <c r="B66" s="22">
        <v>6</v>
      </c>
      <c r="C66" s="12">
        <v>48619</v>
      </c>
      <c r="D66" s="4" t="s">
        <v>89</v>
      </c>
      <c r="E66" s="22">
        <v>1</v>
      </c>
      <c r="F66" s="9">
        <v>38.17</v>
      </c>
      <c r="G66" s="9">
        <v>44.9</v>
      </c>
      <c r="H66" s="9">
        <f t="shared" si="7"/>
        <v>6.7299999999999969</v>
      </c>
      <c r="I66" s="9">
        <f t="shared" si="8"/>
        <v>6.7299999999999969</v>
      </c>
      <c r="J66" s="2">
        <f>G66</f>
        <v>44.9</v>
      </c>
      <c r="K66" s="2">
        <f t="shared" si="10"/>
        <v>0</v>
      </c>
      <c r="L66" s="26" t="str">
        <f t="shared" si="11"/>
        <v>Pago</v>
      </c>
      <c r="M66" s="24" t="s">
        <v>88</v>
      </c>
    </row>
    <row r="67" spans="1:15" s="23" customFormat="1" ht="16.5">
      <c r="A67" s="21">
        <v>45056</v>
      </c>
      <c r="B67" s="22">
        <v>6</v>
      </c>
      <c r="C67" s="12">
        <v>73846</v>
      </c>
      <c r="D67" s="4" t="s">
        <v>90</v>
      </c>
      <c r="E67" s="22">
        <v>1</v>
      </c>
      <c r="F67" s="9">
        <v>62.82</v>
      </c>
      <c r="G67" s="9">
        <v>73.900000000000006</v>
      </c>
      <c r="H67" s="9">
        <f t="shared" si="7"/>
        <v>11.080000000000005</v>
      </c>
      <c r="I67" s="9">
        <f t="shared" si="8"/>
        <v>11.080000000000005</v>
      </c>
      <c r="J67" s="2">
        <v>73.900000000000006</v>
      </c>
      <c r="K67" s="2">
        <f t="shared" si="10"/>
        <v>0</v>
      </c>
      <c r="L67" s="26" t="str">
        <f t="shared" si="11"/>
        <v>Pago</v>
      </c>
      <c r="M67" s="24" t="s">
        <v>91</v>
      </c>
    </row>
    <row r="68" spans="1:15" s="23" customFormat="1" ht="16.5">
      <c r="A68" s="21">
        <v>45056</v>
      </c>
      <c r="B68" s="22">
        <v>6</v>
      </c>
      <c r="C68" s="12">
        <v>76621</v>
      </c>
      <c r="D68" s="4" t="s">
        <v>92</v>
      </c>
      <c r="E68" s="22">
        <v>1</v>
      </c>
      <c r="F68" s="9">
        <v>72.17</v>
      </c>
      <c r="G68" s="9">
        <v>84.9</v>
      </c>
      <c r="H68" s="9">
        <f t="shared" ref="H68:H96" si="13">G68-F68</f>
        <v>12.730000000000004</v>
      </c>
      <c r="I68" s="9">
        <f t="shared" ref="I68:I96" si="14">H68*E68</f>
        <v>12.730000000000004</v>
      </c>
      <c r="J68" s="2">
        <f>G68</f>
        <v>84.9</v>
      </c>
      <c r="K68" s="2">
        <f t="shared" ref="K68:K96" si="15">G68-J68</f>
        <v>0</v>
      </c>
      <c r="L68" s="26" t="str">
        <f t="shared" ref="L68:L91" si="16">IF(K68&lt;=0, "Pago",IF(K68 = G68,"Pendente","Parcial"))</f>
        <v>Pago</v>
      </c>
      <c r="M68" s="24" t="s">
        <v>91</v>
      </c>
      <c r="O68" s="25"/>
    </row>
    <row r="69" spans="1:15" s="23" customFormat="1" ht="16.5">
      <c r="A69" s="21">
        <v>45056</v>
      </c>
      <c r="B69" s="22">
        <v>6</v>
      </c>
      <c r="C69" s="12">
        <v>40268</v>
      </c>
      <c r="D69" s="4" t="s">
        <v>93</v>
      </c>
      <c r="E69" s="22">
        <v>1</v>
      </c>
      <c r="F69" s="9">
        <v>84.92</v>
      </c>
      <c r="G69" s="9">
        <v>99.9</v>
      </c>
      <c r="H69" s="9">
        <f t="shared" si="13"/>
        <v>14.980000000000004</v>
      </c>
      <c r="I69" s="9">
        <f t="shared" si="14"/>
        <v>14.980000000000004</v>
      </c>
      <c r="J69" s="2">
        <f>G69</f>
        <v>99.9</v>
      </c>
      <c r="K69" s="2">
        <f t="shared" si="15"/>
        <v>0</v>
      </c>
      <c r="L69" s="26" t="str">
        <f t="shared" si="16"/>
        <v>Pago</v>
      </c>
      <c r="M69" s="24" t="s">
        <v>63</v>
      </c>
    </row>
    <row r="70" spans="1:15" s="23" customFormat="1" ht="16.5">
      <c r="A70" s="21">
        <v>45056</v>
      </c>
      <c r="B70" s="22">
        <v>6</v>
      </c>
      <c r="C70" s="12">
        <v>77489</v>
      </c>
      <c r="D70" s="4" t="s">
        <v>69</v>
      </c>
      <c r="E70" s="22">
        <v>1</v>
      </c>
      <c r="F70" s="9">
        <v>212.42</v>
      </c>
      <c r="G70" s="9">
        <v>249.91</v>
      </c>
      <c r="H70" s="9">
        <f t="shared" si="13"/>
        <v>37.490000000000009</v>
      </c>
      <c r="I70" s="9">
        <f t="shared" si="14"/>
        <v>37.490000000000009</v>
      </c>
      <c r="J70" s="2">
        <v>249.91</v>
      </c>
      <c r="K70" s="2">
        <f t="shared" si="15"/>
        <v>0</v>
      </c>
      <c r="L70" s="26" t="str">
        <f t="shared" si="16"/>
        <v>Pago</v>
      </c>
      <c r="M70" s="24" t="s">
        <v>70</v>
      </c>
    </row>
    <row r="71" spans="1:15" s="23" customFormat="1" ht="16.5">
      <c r="A71" s="21">
        <v>45056</v>
      </c>
      <c r="B71" s="22">
        <v>6</v>
      </c>
      <c r="C71" s="12">
        <v>74722</v>
      </c>
      <c r="D71" s="4" t="s">
        <v>94</v>
      </c>
      <c r="E71" s="22">
        <v>1</v>
      </c>
      <c r="F71" s="9">
        <v>127.42</v>
      </c>
      <c r="G71" s="9">
        <v>149.9</v>
      </c>
      <c r="H71" s="9">
        <f t="shared" si="13"/>
        <v>22.480000000000004</v>
      </c>
      <c r="I71" s="9">
        <f t="shared" si="14"/>
        <v>22.480000000000004</v>
      </c>
      <c r="J71" s="2">
        <f>G71</f>
        <v>149.9</v>
      </c>
      <c r="K71" s="2">
        <f t="shared" si="15"/>
        <v>0</v>
      </c>
      <c r="L71" s="26" t="str">
        <f t="shared" si="16"/>
        <v>Pago</v>
      </c>
      <c r="M71" s="24" t="s">
        <v>81</v>
      </c>
    </row>
    <row r="72" spans="1:15" s="23" customFormat="1" ht="16.5">
      <c r="A72" s="21">
        <v>45056</v>
      </c>
      <c r="B72" s="22">
        <v>6</v>
      </c>
      <c r="C72" s="12">
        <v>47339</v>
      </c>
      <c r="D72" s="4" t="s">
        <v>40</v>
      </c>
      <c r="E72" s="22">
        <v>1</v>
      </c>
      <c r="F72" s="9">
        <v>110.42</v>
      </c>
      <c r="G72" s="9">
        <v>129.9</v>
      </c>
      <c r="H72" s="9">
        <f t="shared" si="13"/>
        <v>19.480000000000004</v>
      </c>
      <c r="I72" s="9">
        <f t="shared" si="14"/>
        <v>19.480000000000004</v>
      </c>
      <c r="J72" s="2">
        <f>G72</f>
        <v>129.9</v>
      </c>
      <c r="K72" s="2">
        <f t="shared" si="15"/>
        <v>0</v>
      </c>
      <c r="L72" s="26" t="str">
        <f t="shared" si="16"/>
        <v>Pago</v>
      </c>
      <c r="M72" s="24" t="s">
        <v>68</v>
      </c>
    </row>
    <row r="73" spans="1:15" s="23" customFormat="1" ht="16.5">
      <c r="A73" s="21">
        <v>45056</v>
      </c>
      <c r="B73" s="22">
        <v>6</v>
      </c>
      <c r="C73" s="12">
        <v>54867</v>
      </c>
      <c r="D73" s="4" t="s">
        <v>95</v>
      </c>
      <c r="E73" s="22">
        <v>1</v>
      </c>
      <c r="F73" s="9">
        <v>9.18</v>
      </c>
      <c r="G73" s="9">
        <v>10.8</v>
      </c>
      <c r="H73" s="9">
        <f t="shared" si="13"/>
        <v>1.620000000000001</v>
      </c>
      <c r="I73" s="9">
        <f t="shared" si="14"/>
        <v>1.620000000000001</v>
      </c>
      <c r="J73" s="2">
        <f>G73</f>
        <v>10.8</v>
      </c>
      <c r="K73" s="2">
        <f t="shared" si="15"/>
        <v>0</v>
      </c>
      <c r="L73" s="26" t="str">
        <f t="shared" si="16"/>
        <v>Pago</v>
      </c>
      <c r="M73" s="24" t="s">
        <v>81</v>
      </c>
    </row>
    <row r="74" spans="1:15" s="23" customFormat="1" ht="16.5">
      <c r="A74" s="21">
        <v>45073</v>
      </c>
      <c r="B74" s="22">
        <v>7</v>
      </c>
      <c r="C74" s="12">
        <v>74029</v>
      </c>
      <c r="D74" s="4" t="s">
        <v>96</v>
      </c>
      <c r="E74" s="22">
        <v>1</v>
      </c>
      <c r="F74" s="9">
        <v>148.66</v>
      </c>
      <c r="G74" s="9">
        <v>174.9</v>
      </c>
      <c r="H74" s="9">
        <f t="shared" si="13"/>
        <v>26.240000000000009</v>
      </c>
      <c r="I74" s="9">
        <f t="shared" si="14"/>
        <v>26.240000000000009</v>
      </c>
      <c r="J74" s="2">
        <v>174.9</v>
      </c>
      <c r="K74" s="2">
        <f t="shared" si="15"/>
        <v>0</v>
      </c>
      <c r="L74" s="26" t="str">
        <f t="shared" si="16"/>
        <v>Pago</v>
      </c>
      <c r="M74" s="24" t="s">
        <v>97</v>
      </c>
    </row>
    <row r="75" spans="1:15" s="23" customFormat="1" ht="16.5">
      <c r="A75" s="21">
        <v>45073</v>
      </c>
      <c r="B75" s="22">
        <v>7</v>
      </c>
      <c r="C75" s="12">
        <v>73285</v>
      </c>
      <c r="D75" s="4" t="s">
        <v>87</v>
      </c>
      <c r="E75" s="22">
        <v>1</v>
      </c>
      <c r="F75" s="9">
        <v>95.12</v>
      </c>
      <c r="G75" s="9">
        <v>111.91</v>
      </c>
      <c r="H75" s="9">
        <f t="shared" si="13"/>
        <v>16.789999999999992</v>
      </c>
      <c r="I75" s="9">
        <f t="shared" si="14"/>
        <v>16.789999999999992</v>
      </c>
      <c r="J75" s="2">
        <v>111.91</v>
      </c>
      <c r="K75" s="2">
        <f t="shared" si="15"/>
        <v>0</v>
      </c>
      <c r="L75" s="26" t="str">
        <f t="shared" si="16"/>
        <v>Pago</v>
      </c>
      <c r="M75" s="24" t="s">
        <v>88</v>
      </c>
    </row>
    <row r="76" spans="1:15" s="23" customFormat="1" ht="16.5">
      <c r="A76" s="21">
        <v>45073</v>
      </c>
      <c r="B76" s="22">
        <v>7</v>
      </c>
      <c r="C76" s="12">
        <v>48282</v>
      </c>
      <c r="D76" s="4" t="s">
        <v>98</v>
      </c>
      <c r="E76" s="22">
        <v>1</v>
      </c>
      <c r="F76" s="9">
        <v>46.66</v>
      </c>
      <c r="G76" s="9">
        <v>54.9</v>
      </c>
      <c r="H76" s="9">
        <f t="shared" si="13"/>
        <v>8.240000000000002</v>
      </c>
      <c r="I76" s="9">
        <f t="shared" si="14"/>
        <v>8.240000000000002</v>
      </c>
      <c r="J76" s="2">
        <v>54.9</v>
      </c>
      <c r="K76" s="2">
        <f t="shared" si="15"/>
        <v>0</v>
      </c>
      <c r="L76" s="26" t="str">
        <f t="shared" si="16"/>
        <v>Pago</v>
      </c>
      <c r="M76" s="24" t="s">
        <v>99</v>
      </c>
    </row>
    <row r="77" spans="1:15" s="23" customFormat="1" ht="16.5">
      <c r="A77" s="21">
        <v>45073</v>
      </c>
      <c r="B77" s="22">
        <v>7</v>
      </c>
      <c r="C77" s="12">
        <v>74096</v>
      </c>
      <c r="D77" s="4" t="s">
        <v>100</v>
      </c>
      <c r="E77" s="22">
        <v>1</v>
      </c>
      <c r="F77" s="9">
        <v>131.66</v>
      </c>
      <c r="G77" s="9">
        <v>154.9</v>
      </c>
      <c r="H77" s="9">
        <f t="shared" si="13"/>
        <v>23.240000000000009</v>
      </c>
      <c r="I77" s="9">
        <f t="shared" si="14"/>
        <v>23.240000000000009</v>
      </c>
      <c r="J77" s="2">
        <v>154.9</v>
      </c>
      <c r="K77" s="2">
        <f t="shared" si="15"/>
        <v>0</v>
      </c>
      <c r="L77" s="26" t="str">
        <f t="shared" si="16"/>
        <v>Pago</v>
      </c>
      <c r="M77" s="24" t="s">
        <v>99</v>
      </c>
    </row>
    <row r="78" spans="1:15" s="23" customFormat="1" ht="16.5">
      <c r="A78" s="21">
        <v>45073</v>
      </c>
      <c r="B78" s="22">
        <v>7</v>
      </c>
      <c r="C78" s="12">
        <v>48632</v>
      </c>
      <c r="D78" s="4" t="s">
        <v>101</v>
      </c>
      <c r="E78" s="22">
        <v>1</v>
      </c>
      <c r="F78" s="9">
        <v>84.92</v>
      </c>
      <c r="G78" s="9">
        <v>99.9</v>
      </c>
      <c r="H78" s="9">
        <f t="shared" si="13"/>
        <v>14.980000000000004</v>
      </c>
      <c r="I78" s="9">
        <f t="shared" si="14"/>
        <v>14.980000000000004</v>
      </c>
      <c r="J78" s="2">
        <f>G78</f>
        <v>99.9</v>
      </c>
      <c r="K78" s="2">
        <f t="shared" si="15"/>
        <v>0</v>
      </c>
      <c r="L78" s="26" t="str">
        <f t="shared" si="16"/>
        <v>Pago</v>
      </c>
      <c r="M78" s="24" t="s">
        <v>54</v>
      </c>
    </row>
    <row r="79" spans="1:15" s="23" customFormat="1" ht="16.5">
      <c r="A79" s="21">
        <v>45073</v>
      </c>
      <c r="B79" s="22">
        <v>7</v>
      </c>
      <c r="C79" s="12">
        <v>81650</v>
      </c>
      <c r="D79" s="4" t="s">
        <v>102</v>
      </c>
      <c r="E79" s="22">
        <v>1</v>
      </c>
      <c r="F79" s="9">
        <v>32.22</v>
      </c>
      <c r="G79" s="9">
        <v>37.9</v>
      </c>
      <c r="H79" s="9">
        <f t="shared" si="13"/>
        <v>5.68</v>
      </c>
      <c r="I79" s="9">
        <f t="shared" si="14"/>
        <v>5.68</v>
      </c>
      <c r="J79" s="2">
        <v>37.9</v>
      </c>
      <c r="K79" s="2">
        <f t="shared" si="15"/>
        <v>0</v>
      </c>
      <c r="L79" s="26" t="str">
        <f t="shared" si="16"/>
        <v>Pago</v>
      </c>
      <c r="M79" s="24" t="s">
        <v>91</v>
      </c>
    </row>
    <row r="80" spans="1:15" s="23" customFormat="1" ht="16.5">
      <c r="A80" s="21">
        <v>45073</v>
      </c>
      <c r="B80" s="22">
        <v>7</v>
      </c>
      <c r="C80" s="12">
        <v>48999</v>
      </c>
      <c r="D80" s="4" t="s">
        <v>103</v>
      </c>
      <c r="E80" s="22">
        <v>1</v>
      </c>
      <c r="F80" s="9">
        <v>61.96</v>
      </c>
      <c r="G80" s="9">
        <v>72.900000000000006</v>
      </c>
      <c r="H80" s="9">
        <f t="shared" si="13"/>
        <v>10.940000000000005</v>
      </c>
      <c r="I80" s="9">
        <f t="shared" si="14"/>
        <v>10.940000000000005</v>
      </c>
      <c r="J80" s="2">
        <v>72.900000000000006</v>
      </c>
      <c r="K80" s="2">
        <f t="shared" si="15"/>
        <v>0</v>
      </c>
      <c r="L80" s="26" t="str">
        <f t="shared" si="16"/>
        <v>Pago</v>
      </c>
      <c r="M80" s="24" t="s">
        <v>54</v>
      </c>
    </row>
    <row r="81" spans="1:15" s="23" customFormat="1" ht="16.5">
      <c r="A81" s="21">
        <v>45073</v>
      </c>
      <c r="B81" s="22">
        <v>7</v>
      </c>
      <c r="C81" s="12">
        <v>51531</v>
      </c>
      <c r="D81" s="4" t="s">
        <v>104</v>
      </c>
      <c r="E81" s="22">
        <v>1</v>
      </c>
      <c r="F81" s="9">
        <v>27.12</v>
      </c>
      <c r="G81" s="9">
        <v>31.9</v>
      </c>
      <c r="H81" s="9">
        <f t="shared" si="13"/>
        <v>4.7799999999999976</v>
      </c>
      <c r="I81" s="9">
        <f t="shared" si="14"/>
        <v>4.7799999999999976</v>
      </c>
      <c r="J81" s="2">
        <f>G81</f>
        <v>31.9</v>
      </c>
      <c r="K81" s="2">
        <f t="shared" si="15"/>
        <v>0</v>
      </c>
      <c r="L81" s="26" t="str">
        <f t="shared" si="16"/>
        <v>Pago</v>
      </c>
      <c r="M81" s="24" t="s">
        <v>105</v>
      </c>
    </row>
    <row r="82" spans="1:15" s="23" customFormat="1" ht="16.5">
      <c r="A82" s="21">
        <v>45073</v>
      </c>
      <c r="B82" s="22">
        <v>7</v>
      </c>
      <c r="C82" s="12">
        <v>49960</v>
      </c>
      <c r="D82" s="4" t="s">
        <v>106</v>
      </c>
      <c r="E82" s="22">
        <v>1</v>
      </c>
      <c r="F82" s="9">
        <v>63.66</v>
      </c>
      <c r="G82" s="9">
        <v>74.900000000000006</v>
      </c>
      <c r="H82" s="9">
        <f t="shared" si="13"/>
        <v>11.240000000000009</v>
      </c>
      <c r="I82" s="9">
        <f t="shared" si="14"/>
        <v>11.240000000000009</v>
      </c>
      <c r="J82" s="2">
        <f>G82</f>
        <v>74.900000000000006</v>
      </c>
      <c r="K82" s="2">
        <f t="shared" si="15"/>
        <v>0</v>
      </c>
      <c r="L82" s="26" t="str">
        <f t="shared" si="16"/>
        <v>Pago</v>
      </c>
      <c r="M82" s="24" t="s">
        <v>107</v>
      </c>
    </row>
    <row r="83" spans="1:15" ht="16.5">
      <c r="A83" s="20">
        <v>45052</v>
      </c>
      <c r="B83" s="5">
        <v>8</v>
      </c>
      <c r="C83" s="12">
        <v>48062</v>
      </c>
      <c r="D83" s="4" t="s">
        <v>82</v>
      </c>
      <c r="E83" s="5">
        <v>1</v>
      </c>
      <c r="F83" s="2">
        <v>42.35</v>
      </c>
      <c r="G83" s="2">
        <v>67.900000000000006</v>
      </c>
      <c r="H83" s="2">
        <f t="shared" si="13"/>
        <v>25.550000000000004</v>
      </c>
      <c r="I83" s="2">
        <f t="shared" si="14"/>
        <v>25.550000000000004</v>
      </c>
      <c r="J83" s="2">
        <v>67.900000000000006</v>
      </c>
      <c r="K83" s="2">
        <f t="shared" si="15"/>
        <v>0</v>
      </c>
      <c r="L83" s="26" t="str">
        <f t="shared" si="16"/>
        <v>Pago</v>
      </c>
      <c r="M83" s="24" t="s">
        <v>63</v>
      </c>
      <c r="O83" s="6"/>
    </row>
    <row r="84" spans="1:15" ht="16.5">
      <c r="A84" s="20">
        <v>45052</v>
      </c>
      <c r="B84" s="5">
        <v>8</v>
      </c>
      <c r="C84" s="12">
        <v>76665</v>
      </c>
      <c r="D84" s="4" t="s">
        <v>45</v>
      </c>
      <c r="E84" s="5">
        <v>1</v>
      </c>
      <c r="F84" s="2">
        <v>106.17</v>
      </c>
      <c r="G84" s="2">
        <v>124.9</v>
      </c>
      <c r="H84" s="2">
        <f t="shared" si="13"/>
        <v>18.730000000000004</v>
      </c>
      <c r="I84" s="2">
        <f t="shared" si="14"/>
        <v>18.730000000000004</v>
      </c>
      <c r="J84" s="2">
        <v>0</v>
      </c>
      <c r="K84" s="2">
        <f t="shared" si="15"/>
        <v>124.9</v>
      </c>
      <c r="L84" s="26" t="str">
        <f t="shared" si="16"/>
        <v>Pendente</v>
      </c>
      <c r="M84" s="24" t="s">
        <v>49</v>
      </c>
    </row>
    <row r="85" spans="1:15" ht="16.5">
      <c r="A85" s="20">
        <v>45052</v>
      </c>
      <c r="B85" s="5">
        <v>8</v>
      </c>
      <c r="C85" s="12">
        <v>52534</v>
      </c>
      <c r="D85" s="4" t="s">
        <v>108</v>
      </c>
      <c r="E85" s="5">
        <v>1</v>
      </c>
      <c r="F85" s="2">
        <v>127.42</v>
      </c>
      <c r="G85" s="2">
        <v>149.9</v>
      </c>
      <c r="H85" s="2">
        <f t="shared" si="13"/>
        <v>22.480000000000004</v>
      </c>
      <c r="I85" s="2">
        <f t="shared" si="14"/>
        <v>22.480000000000004</v>
      </c>
      <c r="J85" s="2">
        <v>149.9</v>
      </c>
      <c r="K85" s="2">
        <f t="shared" si="15"/>
        <v>0</v>
      </c>
      <c r="L85" s="26" t="str">
        <f t="shared" si="16"/>
        <v>Pago</v>
      </c>
      <c r="M85" s="24" t="s">
        <v>63</v>
      </c>
    </row>
    <row r="86" spans="1:15" ht="16.5">
      <c r="A86" s="20">
        <v>45052</v>
      </c>
      <c r="B86" s="5">
        <v>8</v>
      </c>
      <c r="C86" s="12">
        <v>73849</v>
      </c>
      <c r="D86" s="4" t="s">
        <v>37</v>
      </c>
      <c r="E86" s="5">
        <v>1</v>
      </c>
      <c r="F86" s="2">
        <v>178.42</v>
      </c>
      <c r="G86" s="2">
        <v>209.9</v>
      </c>
      <c r="H86" s="2">
        <f t="shared" si="13"/>
        <v>31.480000000000018</v>
      </c>
      <c r="I86" s="2">
        <f t="shared" si="14"/>
        <v>31.480000000000018</v>
      </c>
      <c r="J86" s="2">
        <v>209.9</v>
      </c>
      <c r="K86" s="2">
        <f t="shared" si="15"/>
        <v>0</v>
      </c>
      <c r="L86" s="26" t="str">
        <f t="shared" si="16"/>
        <v>Pago</v>
      </c>
      <c r="M86" s="24" t="s">
        <v>109</v>
      </c>
    </row>
    <row r="87" spans="1:15" ht="16.5">
      <c r="A87" s="20">
        <v>45101</v>
      </c>
      <c r="B87" s="5">
        <v>9</v>
      </c>
      <c r="C87" s="12">
        <v>76665</v>
      </c>
      <c r="D87" s="4" t="s">
        <v>45</v>
      </c>
      <c r="E87" s="5">
        <v>1</v>
      </c>
      <c r="F87" s="2">
        <v>106.17</v>
      </c>
      <c r="G87" s="2">
        <v>124.9</v>
      </c>
      <c r="H87" s="2">
        <f t="shared" si="13"/>
        <v>18.730000000000004</v>
      </c>
      <c r="I87" s="2">
        <f t="shared" si="14"/>
        <v>18.730000000000004</v>
      </c>
      <c r="J87" s="2">
        <v>124.9</v>
      </c>
      <c r="K87" s="2">
        <f t="shared" si="15"/>
        <v>0</v>
      </c>
      <c r="L87" s="26" t="str">
        <f t="shared" si="16"/>
        <v>Pago</v>
      </c>
      <c r="M87" s="24" t="s">
        <v>81</v>
      </c>
    </row>
    <row r="88" spans="1:15" ht="16.5">
      <c r="A88" s="20">
        <v>45101</v>
      </c>
      <c r="B88" s="5">
        <v>9</v>
      </c>
      <c r="C88" s="12">
        <v>48999</v>
      </c>
      <c r="D88" s="4" t="s">
        <v>103</v>
      </c>
      <c r="E88" s="5">
        <v>1</v>
      </c>
      <c r="F88" s="2">
        <v>49.22</v>
      </c>
      <c r="G88" s="2">
        <v>57.9</v>
      </c>
      <c r="H88" s="2">
        <f t="shared" si="13"/>
        <v>8.68</v>
      </c>
      <c r="I88" s="2">
        <f t="shared" si="14"/>
        <v>8.68</v>
      </c>
      <c r="J88" s="2">
        <v>57.9</v>
      </c>
      <c r="K88" s="2">
        <f t="shared" si="15"/>
        <v>0</v>
      </c>
      <c r="L88" s="26" t="str">
        <f t="shared" si="16"/>
        <v>Pago</v>
      </c>
      <c r="M88" s="24" t="s">
        <v>91</v>
      </c>
    </row>
    <row r="89" spans="1:15" ht="16.5">
      <c r="A89" s="20">
        <v>45101</v>
      </c>
      <c r="B89" s="5">
        <v>9</v>
      </c>
      <c r="C89" s="12">
        <v>49812</v>
      </c>
      <c r="D89" s="4" t="s">
        <v>57</v>
      </c>
      <c r="E89" s="5">
        <v>1</v>
      </c>
      <c r="F89" s="2">
        <v>93.42</v>
      </c>
      <c r="G89" s="2">
        <v>109.9</v>
      </c>
      <c r="H89" s="2">
        <f t="shared" si="13"/>
        <v>16.480000000000004</v>
      </c>
      <c r="I89" s="2">
        <f t="shared" si="14"/>
        <v>16.480000000000004</v>
      </c>
      <c r="J89" s="2">
        <v>109.9</v>
      </c>
      <c r="K89" s="2">
        <f t="shared" si="15"/>
        <v>0</v>
      </c>
      <c r="L89" s="26" t="str">
        <f t="shared" si="16"/>
        <v>Pago</v>
      </c>
      <c r="M89" s="24" t="s">
        <v>110</v>
      </c>
    </row>
    <row r="90" spans="1:15" ht="16.5">
      <c r="A90" s="20">
        <v>45101</v>
      </c>
      <c r="B90" s="5">
        <v>9</v>
      </c>
      <c r="C90" s="12">
        <v>77489</v>
      </c>
      <c r="D90" s="4" t="s">
        <v>69</v>
      </c>
      <c r="E90" s="5">
        <v>1</v>
      </c>
      <c r="F90" s="2">
        <v>242.17</v>
      </c>
      <c r="G90" s="2">
        <v>284.89999999999998</v>
      </c>
      <c r="H90" s="2">
        <f t="shared" si="13"/>
        <v>42.72999999999999</v>
      </c>
      <c r="I90" s="2">
        <f t="shared" si="14"/>
        <v>42.72999999999999</v>
      </c>
      <c r="J90" s="2">
        <v>284.89999999999998</v>
      </c>
      <c r="K90" s="2">
        <f t="shared" si="15"/>
        <v>0</v>
      </c>
      <c r="L90" s="26" t="str">
        <f t="shared" si="16"/>
        <v>Pago</v>
      </c>
      <c r="M90" s="24" t="s">
        <v>110</v>
      </c>
    </row>
    <row r="91" spans="1:15" ht="16.5">
      <c r="A91" s="20">
        <v>45101</v>
      </c>
      <c r="B91" s="5">
        <v>9</v>
      </c>
      <c r="C91" s="12">
        <v>74723</v>
      </c>
      <c r="D91" s="4" t="s">
        <v>111</v>
      </c>
      <c r="E91" s="5">
        <v>1</v>
      </c>
      <c r="F91" s="2">
        <v>178.42</v>
      </c>
      <c r="G91" s="2">
        <v>209.9</v>
      </c>
      <c r="H91" s="2">
        <f t="shared" si="13"/>
        <v>31.480000000000018</v>
      </c>
      <c r="I91" s="2">
        <f t="shared" si="14"/>
        <v>31.480000000000018</v>
      </c>
      <c r="J91" s="2">
        <v>0</v>
      </c>
      <c r="K91" s="2">
        <f t="shared" si="15"/>
        <v>209.9</v>
      </c>
      <c r="L91" s="26" t="str">
        <f t="shared" si="16"/>
        <v>Pendente</v>
      </c>
      <c r="M91" s="24" t="s">
        <v>46</v>
      </c>
    </row>
    <row r="92" spans="1:15" ht="16.5">
      <c r="A92" s="20">
        <v>45101</v>
      </c>
      <c r="B92" s="5">
        <v>9</v>
      </c>
      <c r="C92" s="12">
        <v>73849</v>
      </c>
      <c r="D92" s="4" t="s">
        <v>37</v>
      </c>
      <c r="E92" s="5">
        <v>1</v>
      </c>
      <c r="F92" s="2">
        <v>178.42</v>
      </c>
      <c r="G92" s="2">
        <v>209.9</v>
      </c>
      <c r="H92" s="2">
        <f t="shared" si="13"/>
        <v>31.480000000000018</v>
      </c>
      <c r="I92" s="2">
        <f t="shared" si="14"/>
        <v>31.480000000000018</v>
      </c>
      <c r="J92" s="2">
        <v>0</v>
      </c>
      <c r="K92" s="2">
        <f t="shared" si="15"/>
        <v>209.9</v>
      </c>
      <c r="L92" s="26" t="str">
        <f t="shared" ref="L92:L99" si="17">IF(K92&lt;=0, "Pago",IF(K92 = G92,"Pendente","Parcial"))</f>
        <v>Pendente</v>
      </c>
      <c r="M92" s="24" t="s">
        <v>46</v>
      </c>
    </row>
    <row r="93" spans="1:15" ht="16.5">
      <c r="A93" s="20">
        <v>45125</v>
      </c>
      <c r="B93" s="5">
        <v>10</v>
      </c>
      <c r="C93" s="12">
        <v>76665</v>
      </c>
      <c r="D93" s="4" t="s">
        <v>45</v>
      </c>
      <c r="E93" s="5">
        <v>1</v>
      </c>
      <c r="F93" s="2">
        <v>106.17</v>
      </c>
      <c r="G93" s="2">
        <v>124.9</v>
      </c>
      <c r="H93" s="2">
        <f t="shared" si="13"/>
        <v>18.730000000000004</v>
      </c>
      <c r="I93" s="2">
        <f t="shared" si="14"/>
        <v>18.730000000000004</v>
      </c>
      <c r="J93" s="2">
        <v>0</v>
      </c>
      <c r="K93" s="2">
        <f t="shared" si="15"/>
        <v>124.9</v>
      </c>
      <c r="L93" s="26" t="str">
        <f t="shared" si="17"/>
        <v>Pendente</v>
      </c>
      <c r="M93" s="24" t="s">
        <v>49</v>
      </c>
    </row>
    <row r="94" spans="1:15" ht="16.5">
      <c r="A94" s="20">
        <v>45125</v>
      </c>
      <c r="B94" s="5">
        <v>10</v>
      </c>
      <c r="C94" s="12">
        <v>73795</v>
      </c>
      <c r="D94" s="4" t="s">
        <v>48</v>
      </c>
      <c r="E94" s="5">
        <v>1</v>
      </c>
      <c r="F94" s="2">
        <v>37.32</v>
      </c>
      <c r="G94" s="2">
        <v>43.9</v>
      </c>
      <c r="H94" s="2">
        <f t="shared" si="13"/>
        <v>6.5799999999999983</v>
      </c>
      <c r="I94" s="2">
        <f t="shared" si="14"/>
        <v>6.5799999999999983</v>
      </c>
      <c r="J94" s="2">
        <v>0</v>
      </c>
      <c r="K94" s="2">
        <f t="shared" si="15"/>
        <v>43.9</v>
      </c>
      <c r="L94" s="26" t="str">
        <f t="shared" si="17"/>
        <v>Pendente</v>
      </c>
      <c r="M94" s="24" t="s">
        <v>49</v>
      </c>
    </row>
    <row r="95" spans="1:15" ht="16.5">
      <c r="A95" s="20">
        <v>45125</v>
      </c>
      <c r="B95" s="5">
        <v>10</v>
      </c>
      <c r="C95" s="12">
        <v>83655</v>
      </c>
      <c r="D95" s="4" t="s">
        <v>112</v>
      </c>
      <c r="E95" s="5">
        <v>1</v>
      </c>
      <c r="F95" s="2">
        <v>27.97</v>
      </c>
      <c r="G95" s="2">
        <v>32.9</v>
      </c>
      <c r="H95" s="2">
        <f t="shared" si="13"/>
        <v>4.93</v>
      </c>
      <c r="I95" s="2">
        <f t="shared" si="14"/>
        <v>4.93</v>
      </c>
      <c r="J95" s="2">
        <v>0</v>
      </c>
      <c r="K95" s="2">
        <f t="shared" si="15"/>
        <v>32.9</v>
      </c>
      <c r="L95" s="26" t="str">
        <f t="shared" si="17"/>
        <v>Pendente</v>
      </c>
      <c r="M95" s="24" t="s">
        <v>49</v>
      </c>
    </row>
    <row r="96" spans="1:15" ht="16.5">
      <c r="A96" s="20">
        <v>45125</v>
      </c>
      <c r="B96" s="5">
        <v>10</v>
      </c>
      <c r="C96" s="12">
        <v>75151</v>
      </c>
      <c r="D96" s="4" t="s">
        <v>113</v>
      </c>
      <c r="E96" s="5">
        <v>1</v>
      </c>
      <c r="F96" s="2">
        <v>53.47</v>
      </c>
      <c r="G96" s="2">
        <v>62.9</v>
      </c>
      <c r="H96" s="2">
        <f t="shared" si="13"/>
        <v>9.43</v>
      </c>
      <c r="I96" s="2">
        <f t="shared" si="14"/>
        <v>9.43</v>
      </c>
      <c r="J96" s="2">
        <v>62.9</v>
      </c>
      <c r="K96" s="2">
        <f t="shared" si="15"/>
        <v>0</v>
      </c>
      <c r="L96" s="26" t="str">
        <f t="shared" si="17"/>
        <v>Pago</v>
      </c>
      <c r="M96" s="24" t="s">
        <v>78</v>
      </c>
    </row>
    <row r="97" spans="1:13" ht="16.5">
      <c r="A97" s="20">
        <v>45125</v>
      </c>
      <c r="B97" s="5">
        <v>10</v>
      </c>
      <c r="C97" s="12">
        <v>1004</v>
      </c>
      <c r="D97" s="4" t="s">
        <v>114</v>
      </c>
      <c r="E97" s="5">
        <v>1</v>
      </c>
      <c r="F97" s="2">
        <v>83.22</v>
      </c>
      <c r="G97" s="2">
        <v>97.9</v>
      </c>
      <c r="H97" s="2">
        <f t="shared" ref="H97:H103" si="18">G97-F97</f>
        <v>14.680000000000007</v>
      </c>
      <c r="I97" s="2">
        <f t="shared" ref="I97:I103" si="19">H97*E97</f>
        <v>14.680000000000007</v>
      </c>
      <c r="J97" s="2">
        <v>97.9</v>
      </c>
      <c r="K97" s="2">
        <f t="shared" ref="K97:K103" si="20">G97-J97</f>
        <v>0</v>
      </c>
      <c r="L97" s="26" t="str">
        <f t="shared" si="17"/>
        <v>Pago</v>
      </c>
      <c r="M97" s="24" t="s">
        <v>78</v>
      </c>
    </row>
    <row r="98" spans="1:13" ht="16.5">
      <c r="A98" s="20">
        <v>45125</v>
      </c>
      <c r="B98" s="5">
        <v>10</v>
      </c>
      <c r="C98" s="12">
        <v>73795</v>
      </c>
      <c r="D98" s="4" t="s">
        <v>48</v>
      </c>
      <c r="E98" s="5">
        <v>1</v>
      </c>
      <c r="F98" s="2">
        <v>37.32</v>
      </c>
      <c r="G98" s="2">
        <v>43.9</v>
      </c>
      <c r="H98" s="2">
        <f t="shared" si="18"/>
        <v>6.5799999999999983</v>
      </c>
      <c r="I98" s="2">
        <f t="shared" si="19"/>
        <v>6.5799999999999983</v>
      </c>
      <c r="J98" s="2">
        <v>43.9</v>
      </c>
      <c r="K98" s="2">
        <f t="shared" si="20"/>
        <v>0</v>
      </c>
      <c r="L98" s="26" t="str">
        <f t="shared" si="17"/>
        <v>Pago</v>
      </c>
      <c r="M98" s="24" t="s">
        <v>44</v>
      </c>
    </row>
    <row r="99" spans="1:13" ht="16.5">
      <c r="A99" s="20">
        <v>45125</v>
      </c>
      <c r="B99" s="5">
        <v>10</v>
      </c>
      <c r="C99" s="12">
        <v>71217</v>
      </c>
      <c r="D99" s="4" t="s">
        <v>115</v>
      </c>
      <c r="E99" s="5">
        <v>1</v>
      </c>
      <c r="F99" s="2">
        <v>18.62</v>
      </c>
      <c r="G99" s="2">
        <v>21.9</v>
      </c>
      <c r="H99" s="2">
        <f t="shared" si="18"/>
        <v>3.2799999999999976</v>
      </c>
      <c r="I99" s="2">
        <f t="shared" si="19"/>
        <v>3.2799999999999976</v>
      </c>
      <c r="J99" s="2">
        <v>21.9</v>
      </c>
      <c r="K99" s="2">
        <f t="shared" si="20"/>
        <v>0</v>
      </c>
      <c r="L99" s="26" t="str">
        <f t="shared" si="17"/>
        <v>Pago</v>
      </c>
      <c r="M99" s="24" t="s">
        <v>105</v>
      </c>
    </row>
    <row r="100" spans="1:13" ht="16.5">
      <c r="A100" s="20">
        <v>45135</v>
      </c>
      <c r="B100" s="5">
        <v>11</v>
      </c>
      <c r="C100" s="12">
        <v>48997</v>
      </c>
      <c r="D100" s="4" t="s">
        <v>116</v>
      </c>
      <c r="E100" s="5">
        <v>1</v>
      </c>
      <c r="F100" s="2">
        <v>63.67</v>
      </c>
      <c r="G100" s="2">
        <v>74.900000000000006</v>
      </c>
      <c r="H100" s="2">
        <f t="shared" si="18"/>
        <v>11.230000000000004</v>
      </c>
      <c r="I100" s="2">
        <f t="shared" si="19"/>
        <v>11.230000000000004</v>
      </c>
      <c r="J100" s="2">
        <v>74.900000000000006</v>
      </c>
      <c r="K100" s="2">
        <f t="shared" si="20"/>
        <v>0</v>
      </c>
      <c r="L100" s="26" t="str">
        <f t="shared" ref="L100:L106" si="21">IF(K100&lt;=0, "Pago",IF(K100 = G100,"Pendente","Parcial"))</f>
        <v>Pago</v>
      </c>
      <c r="M100" s="24" t="s">
        <v>63</v>
      </c>
    </row>
    <row r="101" spans="1:13" ht="16.5">
      <c r="A101" s="20">
        <v>45135</v>
      </c>
      <c r="B101" s="5">
        <v>11</v>
      </c>
      <c r="C101" s="12">
        <v>72246</v>
      </c>
      <c r="D101" s="4" t="s">
        <v>117</v>
      </c>
      <c r="E101" s="5">
        <v>1</v>
      </c>
      <c r="F101" s="2">
        <v>67.92</v>
      </c>
      <c r="G101" s="2">
        <v>79.900000000000006</v>
      </c>
      <c r="H101" s="2">
        <f t="shared" si="18"/>
        <v>11.980000000000004</v>
      </c>
      <c r="I101" s="2">
        <f t="shared" si="19"/>
        <v>11.980000000000004</v>
      </c>
      <c r="J101" s="2">
        <v>79.900000000000006</v>
      </c>
      <c r="K101" s="2">
        <f t="shared" ref="K101" si="22">G101-J101</f>
        <v>0</v>
      </c>
      <c r="L101" s="26" t="str">
        <f t="shared" si="21"/>
        <v>Pago</v>
      </c>
      <c r="M101" s="24" t="s">
        <v>63</v>
      </c>
    </row>
    <row r="102" spans="1:13" ht="16.5">
      <c r="A102" s="20">
        <v>45135</v>
      </c>
      <c r="B102" s="5">
        <v>11</v>
      </c>
      <c r="C102" s="12">
        <v>83188</v>
      </c>
      <c r="D102" s="4" t="s">
        <v>77</v>
      </c>
      <c r="E102" s="5">
        <v>1</v>
      </c>
      <c r="F102" s="2">
        <v>161.41999999999999</v>
      </c>
      <c r="G102" s="2">
        <v>189.9</v>
      </c>
      <c r="H102" s="2">
        <f t="shared" si="18"/>
        <v>28.480000000000018</v>
      </c>
      <c r="I102" s="2">
        <f t="shared" si="19"/>
        <v>28.480000000000018</v>
      </c>
      <c r="J102" s="2">
        <v>189.9</v>
      </c>
      <c r="K102" s="2">
        <f t="shared" si="20"/>
        <v>0</v>
      </c>
      <c r="L102" s="26" t="str">
        <f t="shared" si="21"/>
        <v>Pago</v>
      </c>
      <c r="M102" s="24" t="s">
        <v>109</v>
      </c>
    </row>
    <row r="103" spans="1:13" ht="16.5">
      <c r="A103" s="20">
        <v>45135</v>
      </c>
      <c r="B103" s="5">
        <v>11</v>
      </c>
      <c r="C103" s="12">
        <v>48381</v>
      </c>
      <c r="D103" s="4" t="s">
        <v>74</v>
      </c>
      <c r="E103" s="5">
        <v>1</v>
      </c>
      <c r="F103" s="2">
        <v>22.87</v>
      </c>
      <c r="G103" s="2">
        <v>26.9</v>
      </c>
      <c r="H103" s="2">
        <f t="shared" si="18"/>
        <v>4.0299999999999976</v>
      </c>
      <c r="I103" s="2">
        <f t="shared" si="19"/>
        <v>4.0299999999999976</v>
      </c>
      <c r="J103" s="2">
        <v>26.9</v>
      </c>
      <c r="K103" s="2">
        <f t="shared" si="20"/>
        <v>0</v>
      </c>
      <c r="L103" s="26" t="str">
        <f t="shared" si="21"/>
        <v>Pago</v>
      </c>
      <c r="M103" s="24" t="s">
        <v>70</v>
      </c>
    </row>
    <row r="104" spans="1:13" ht="16.5">
      <c r="A104" s="20">
        <v>45143</v>
      </c>
      <c r="B104" s="5">
        <v>11</v>
      </c>
      <c r="C104" s="12">
        <v>48130</v>
      </c>
      <c r="D104" s="4" t="s">
        <v>118</v>
      </c>
      <c r="E104" s="5">
        <v>1</v>
      </c>
      <c r="F104" s="2">
        <v>161.41999999999999</v>
      </c>
      <c r="G104" s="2">
        <v>189.9</v>
      </c>
      <c r="H104" s="2">
        <f t="shared" ref="H104:H119" si="23">G104-F104</f>
        <v>28.480000000000018</v>
      </c>
      <c r="I104" s="2">
        <f t="shared" ref="I104:I119" si="24">H104*E104</f>
        <v>28.480000000000018</v>
      </c>
      <c r="J104" s="2">
        <v>189.9</v>
      </c>
      <c r="K104" s="2">
        <f>G104-J104</f>
        <v>0</v>
      </c>
      <c r="L104" s="26" t="str">
        <f t="shared" si="21"/>
        <v>Pago</v>
      </c>
      <c r="M104" s="24" t="s">
        <v>105</v>
      </c>
    </row>
    <row r="105" spans="1:13" ht="16.5">
      <c r="A105" s="20">
        <v>45143</v>
      </c>
      <c r="B105" s="5">
        <v>11</v>
      </c>
      <c r="C105" s="12">
        <v>83655</v>
      </c>
      <c r="D105" s="4" t="s">
        <v>112</v>
      </c>
      <c r="E105" s="5">
        <v>1</v>
      </c>
      <c r="F105" s="2">
        <v>27.9</v>
      </c>
      <c r="G105" s="2">
        <v>32.9</v>
      </c>
      <c r="H105" s="2">
        <f t="shared" si="23"/>
        <v>5</v>
      </c>
      <c r="I105" s="2">
        <f t="shared" si="24"/>
        <v>5</v>
      </c>
      <c r="J105" s="2">
        <v>32.9</v>
      </c>
      <c r="K105" s="2">
        <f>G105-J105</f>
        <v>0</v>
      </c>
      <c r="L105" s="26" t="str">
        <f t="shared" si="21"/>
        <v>Pago</v>
      </c>
      <c r="M105" s="24" t="s">
        <v>119</v>
      </c>
    </row>
    <row r="106" spans="1:13" ht="16.5">
      <c r="A106" s="20">
        <v>45143</v>
      </c>
      <c r="B106" s="5">
        <v>11</v>
      </c>
      <c r="C106" s="12">
        <v>73271</v>
      </c>
      <c r="D106" s="4" t="s">
        <v>120</v>
      </c>
      <c r="E106" s="5">
        <v>1</v>
      </c>
      <c r="F106" s="2">
        <v>22.87</v>
      </c>
      <c r="G106" s="2">
        <v>26.9</v>
      </c>
      <c r="H106" s="2">
        <f t="shared" si="23"/>
        <v>4.0299999999999976</v>
      </c>
      <c r="I106" s="2">
        <f t="shared" si="24"/>
        <v>4.0299999999999976</v>
      </c>
      <c r="J106" s="2">
        <v>0</v>
      </c>
      <c r="K106" s="2">
        <f>G106-J106</f>
        <v>26.9</v>
      </c>
      <c r="L106" s="26" t="str">
        <f t="shared" si="21"/>
        <v>Pendente</v>
      </c>
      <c r="M106" s="24" t="s">
        <v>49</v>
      </c>
    </row>
    <row r="107" spans="1:13" ht="16.5">
      <c r="A107" s="20">
        <v>45155</v>
      </c>
      <c r="B107" s="5">
        <v>12</v>
      </c>
      <c r="C107" s="12">
        <v>75792</v>
      </c>
      <c r="D107" s="4" t="s">
        <v>121</v>
      </c>
      <c r="E107" s="5">
        <v>1</v>
      </c>
      <c r="F107" s="2">
        <v>118.92</v>
      </c>
      <c r="G107" s="2">
        <v>139.9</v>
      </c>
      <c r="H107" s="2">
        <f t="shared" si="23"/>
        <v>20.980000000000004</v>
      </c>
      <c r="I107" s="2">
        <f t="shared" si="24"/>
        <v>20.980000000000004</v>
      </c>
      <c r="J107" s="2">
        <v>39.9</v>
      </c>
      <c r="K107" s="2">
        <f t="shared" ref="K107:K117" si="25">G107-J107</f>
        <v>100</v>
      </c>
      <c r="L107" s="26" t="str">
        <f t="shared" ref="L107:L122" si="26">IF(K107&lt;=0, "Pago",IF(K107 = G107,"Pendente","Parcial"))</f>
        <v>Parcial</v>
      </c>
      <c r="M107" s="24" t="s">
        <v>70</v>
      </c>
    </row>
    <row r="108" spans="1:13" ht="16.5">
      <c r="A108" s="20">
        <v>45155</v>
      </c>
      <c r="B108" s="5">
        <v>12</v>
      </c>
      <c r="C108" s="12">
        <v>82688</v>
      </c>
      <c r="D108" s="4" t="s">
        <v>62</v>
      </c>
      <c r="E108" s="5">
        <v>1</v>
      </c>
      <c r="F108" s="2">
        <v>110.42</v>
      </c>
      <c r="G108" s="2">
        <v>129.9</v>
      </c>
      <c r="H108" s="2">
        <f t="shared" si="23"/>
        <v>19.480000000000004</v>
      </c>
      <c r="I108" s="2">
        <f t="shared" si="24"/>
        <v>19.480000000000004</v>
      </c>
      <c r="J108" s="2">
        <v>53.2</v>
      </c>
      <c r="K108" s="2">
        <f t="shared" si="25"/>
        <v>76.7</v>
      </c>
      <c r="L108" s="26" t="str">
        <f t="shared" si="26"/>
        <v>Parcial</v>
      </c>
      <c r="M108" s="24" t="s">
        <v>70</v>
      </c>
    </row>
    <row r="109" spans="1:13" ht="16.5">
      <c r="A109" s="20">
        <v>45155</v>
      </c>
      <c r="B109" s="5">
        <v>12</v>
      </c>
      <c r="C109" s="12">
        <v>48060</v>
      </c>
      <c r="D109" s="4" t="s">
        <v>32</v>
      </c>
      <c r="E109" s="5">
        <v>1</v>
      </c>
      <c r="F109" s="2">
        <v>101.92</v>
      </c>
      <c r="G109" s="2">
        <v>119.9</v>
      </c>
      <c r="H109" s="2">
        <f t="shared" si="23"/>
        <v>17.980000000000004</v>
      </c>
      <c r="I109" s="2">
        <f t="shared" si="24"/>
        <v>17.980000000000004</v>
      </c>
      <c r="J109" s="2">
        <v>119.9</v>
      </c>
      <c r="K109" s="2">
        <f t="shared" si="25"/>
        <v>0</v>
      </c>
      <c r="L109" s="26" t="str">
        <f t="shared" si="26"/>
        <v>Pago</v>
      </c>
      <c r="M109" s="24" t="s">
        <v>63</v>
      </c>
    </row>
    <row r="110" spans="1:13" ht="16.5">
      <c r="A110" s="20">
        <v>45173</v>
      </c>
      <c r="B110" s="5">
        <v>12</v>
      </c>
      <c r="C110" s="12">
        <v>48139</v>
      </c>
      <c r="D110" s="4" t="s">
        <v>53</v>
      </c>
      <c r="E110" s="5">
        <v>1</v>
      </c>
      <c r="F110" s="2">
        <v>152.91999999999999</v>
      </c>
      <c r="G110" s="2">
        <v>179.9</v>
      </c>
      <c r="H110" s="2">
        <f t="shared" si="23"/>
        <v>26.980000000000018</v>
      </c>
      <c r="I110" s="2">
        <f t="shared" si="24"/>
        <v>26.980000000000018</v>
      </c>
      <c r="J110" s="2">
        <v>179.9</v>
      </c>
      <c r="K110" s="2">
        <f t="shared" si="25"/>
        <v>0</v>
      </c>
      <c r="L110" s="26" t="str">
        <f t="shared" si="26"/>
        <v>Pago</v>
      </c>
      <c r="M110" s="24" t="s">
        <v>54</v>
      </c>
    </row>
    <row r="111" spans="1:13" ht="16.5">
      <c r="A111" s="20">
        <v>45173</v>
      </c>
      <c r="B111" s="5">
        <v>12</v>
      </c>
      <c r="C111" s="12">
        <v>48283</v>
      </c>
      <c r="D111" s="4" t="s">
        <v>122</v>
      </c>
      <c r="E111" s="5">
        <v>1</v>
      </c>
      <c r="F111" s="2">
        <v>31.37</v>
      </c>
      <c r="G111" s="2">
        <v>36.9</v>
      </c>
      <c r="H111" s="2">
        <f t="shared" si="23"/>
        <v>5.5299999999999976</v>
      </c>
      <c r="I111" s="2">
        <f t="shared" si="24"/>
        <v>5.5299999999999976</v>
      </c>
      <c r="J111" s="2">
        <v>36.9</v>
      </c>
      <c r="K111" s="2">
        <f t="shared" si="25"/>
        <v>0</v>
      </c>
      <c r="L111" s="26" t="str">
        <f t="shared" si="26"/>
        <v>Pago</v>
      </c>
      <c r="M111" s="24" t="s">
        <v>54</v>
      </c>
    </row>
    <row r="112" spans="1:13" ht="16.5">
      <c r="A112" s="20">
        <v>45173</v>
      </c>
      <c r="B112" s="5">
        <v>12</v>
      </c>
      <c r="C112" s="12">
        <v>48672</v>
      </c>
      <c r="D112" s="4" t="s">
        <v>123</v>
      </c>
      <c r="E112" s="5">
        <v>1</v>
      </c>
      <c r="F112" s="2">
        <v>46.67</v>
      </c>
      <c r="G112" s="2">
        <v>54.9</v>
      </c>
      <c r="H112" s="2">
        <f t="shared" si="23"/>
        <v>8.2299999999999969</v>
      </c>
      <c r="I112" s="2">
        <f t="shared" si="24"/>
        <v>8.2299999999999969</v>
      </c>
      <c r="J112" s="2">
        <v>54.9</v>
      </c>
      <c r="K112" s="2">
        <f t="shared" si="25"/>
        <v>0</v>
      </c>
      <c r="L112" s="26" t="str">
        <f t="shared" si="26"/>
        <v>Pago</v>
      </c>
      <c r="M112" s="24" t="s">
        <v>54</v>
      </c>
    </row>
    <row r="113" spans="1:13" ht="16.5">
      <c r="A113" s="20">
        <v>45173</v>
      </c>
      <c r="B113" s="5">
        <v>12</v>
      </c>
      <c r="C113" s="12">
        <v>48280</v>
      </c>
      <c r="D113" s="4" t="s">
        <v>124</v>
      </c>
      <c r="E113" s="5">
        <v>1</v>
      </c>
      <c r="F113" s="2">
        <v>67.92</v>
      </c>
      <c r="G113" s="2">
        <v>79.900000000000006</v>
      </c>
      <c r="H113" s="2">
        <f t="shared" si="23"/>
        <v>11.980000000000004</v>
      </c>
      <c r="I113" s="2">
        <f t="shared" si="24"/>
        <v>11.980000000000004</v>
      </c>
      <c r="J113" s="2">
        <v>79.900000000000006</v>
      </c>
      <c r="K113" s="2">
        <f t="shared" si="25"/>
        <v>0</v>
      </c>
      <c r="L113" s="26" t="str">
        <f t="shared" si="26"/>
        <v>Pago</v>
      </c>
      <c r="M113" s="24" t="s">
        <v>54</v>
      </c>
    </row>
    <row r="114" spans="1:13" ht="16.5">
      <c r="A114" s="20">
        <v>45173</v>
      </c>
      <c r="B114" s="5">
        <v>12</v>
      </c>
      <c r="C114" s="12">
        <v>75590</v>
      </c>
      <c r="D114" s="4" t="s">
        <v>125</v>
      </c>
      <c r="E114" s="5">
        <v>1</v>
      </c>
      <c r="F114" s="2">
        <v>42.42</v>
      </c>
      <c r="G114" s="2">
        <v>49.9</v>
      </c>
      <c r="H114" s="2">
        <f t="shared" si="23"/>
        <v>7.4799999999999969</v>
      </c>
      <c r="I114" s="2">
        <f t="shared" si="24"/>
        <v>7.4799999999999969</v>
      </c>
      <c r="J114" s="2">
        <v>0</v>
      </c>
      <c r="K114" s="2">
        <f t="shared" si="25"/>
        <v>49.9</v>
      </c>
      <c r="L114" s="26" t="str">
        <f t="shared" si="26"/>
        <v>Pendente</v>
      </c>
      <c r="M114" s="24" t="s">
        <v>91</v>
      </c>
    </row>
    <row r="115" spans="1:13" ht="16.5">
      <c r="A115" s="20">
        <v>45173</v>
      </c>
      <c r="B115" s="5">
        <v>12</v>
      </c>
      <c r="C115" s="12">
        <v>82688</v>
      </c>
      <c r="D115" s="4" t="s">
        <v>62</v>
      </c>
      <c r="E115" s="5">
        <v>1</v>
      </c>
      <c r="F115" s="2">
        <v>110.42</v>
      </c>
      <c r="G115" s="2">
        <v>129.9</v>
      </c>
      <c r="H115" s="2">
        <f t="shared" si="23"/>
        <v>19.480000000000004</v>
      </c>
      <c r="I115" s="2">
        <f t="shared" si="24"/>
        <v>19.480000000000004</v>
      </c>
      <c r="J115" s="2">
        <v>129.9</v>
      </c>
      <c r="K115" s="2">
        <f t="shared" si="25"/>
        <v>0</v>
      </c>
      <c r="L115" s="26" t="str">
        <f t="shared" si="26"/>
        <v>Pago</v>
      </c>
      <c r="M115" s="24" t="s">
        <v>63</v>
      </c>
    </row>
    <row r="116" spans="1:13" ht="16.5">
      <c r="A116" s="20">
        <v>45173</v>
      </c>
      <c r="B116" s="5">
        <v>12</v>
      </c>
      <c r="C116" s="12">
        <v>73271</v>
      </c>
      <c r="D116" s="4" t="s">
        <v>120</v>
      </c>
      <c r="E116" s="5">
        <v>1</v>
      </c>
      <c r="F116" s="2">
        <v>18.28</v>
      </c>
      <c r="G116" s="2">
        <v>26.9</v>
      </c>
      <c r="H116" s="2">
        <f t="shared" si="23"/>
        <v>8.6199999999999974</v>
      </c>
      <c r="I116" s="2">
        <f t="shared" si="24"/>
        <v>8.6199999999999974</v>
      </c>
      <c r="J116" s="2">
        <v>0</v>
      </c>
      <c r="K116" s="2">
        <f t="shared" si="25"/>
        <v>26.9</v>
      </c>
      <c r="L116" s="26" t="str">
        <f t="shared" si="26"/>
        <v>Pendente</v>
      </c>
      <c r="M116" s="24" t="s">
        <v>49</v>
      </c>
    </row>
    <row r="117" spans="1:13" ht="16.5">
      <c r="A117" s="20">
        <v>45187</v>
      </c>
      <c r="B117" s="5">
        <v>13</v>
      </c>
      <c r="C117" s="12">
        <v>74723</v>
      </c>
      <c r="D117" s="4" t="s">
        <v>111</v>
      </c>
      <c r="E117" s="5">
        <v>1</v>
      </c>
      <c r="F117" s="2">
        <v>178.42</v>
      </c>
      <c r="G117" s="2">
        <v>209.9</v>
      </c>
      <c r="H117" s="2">
        <f t="shared" si="23"/>
        <v>31.480000000000018</v>
      </c>
      <c r="I117" s="2">
        <f t="shared" si="24"/>
        <v>31.480000000000018</v>
      </c>
      <c r="J117" s="2">
        <v>0</v>
      </c>
      <c r="K117" s="2">
        <f t="shared" si="25"/>
        <v>209.9</v>
      </c>
      <c r="L117" s="26" t="str">
        <f t="shared" si="26"/>
        <v>Pendente</v>
      </c>
      <c r="M117" s="24" t="s">
        <v>49</v>
      </c>
    </row>
    <row r="118" spans="1:13" ht="16.5">
      <c r="A118" s="20">
        <v>45199</v>
      </c>
      <c r="B118" s="5">
        <v>14</v>
      </c>
      <c r="C118" s="12">
        <v>48381</v>
      </c>
      <c r="D118" s="4" t="s">
        <v>74</v>
      </c>
      <c r="E118" s="5">
        <v>1</v>
      </c>
      <c r="F118" s="2">
        <v>22.87</v>
      </c>
      <c r="G118" s="2">
        <v>26.9</v>
      </c>
      <c r="H118" s="2">
        <f t="shared" si="23"/>
        <v>4.0299999999999976</v>
      </c>
      <c r="I118" s="2">
        <f t="shared" si="24"/>
        <v>4.0299999999999976</v>
      </c>
      <c r="J118" s="2">
        <v>0</v>
      </c>
      <c r="K118" s="2">
        <f t="shared" ref="K118:K120" si="27">G118-J118</f>
        <v>26.9</v>
      </c>
      <c r="L118" s="26" t="str">
        <f t="shared" si="26"/>
        <v>Pendente</v>
      </c>
      <c r="M118" s="1" t="s">
        <v>70</v>
      </c>
    </row>
    <row r="119" spans="1:13" ht="16.5">
      <c r="A119" s="20">
        <v>45199</v>
      </c>
      <c r="B119" s="5">
        <v>14</v>
      </c>
      <c r="C119" s="12">
        <v>48062</v>
      </c>
      <c r="D119" s="4" t="s">
        <v>82</v>
      </c>
      <c r="E119" s="5">
        <v>1</v>
      </c>
      <c r="F119" s="2">
        <v>74.72</v>
      </c>
      <c r="G119" s="2">
        <v>87.9</v>
      </c>
      <c r="H119" s="2">
        <f t="shared" si="23"/>
        <v>13.180000000000007</v>
      </c>
      <c r="I119" s="2">
        <f t="shared" si="24"/>
        <v>13.180000000000007</v>
      </c>
      <c r="J119" s="2">
        <v>87.9</v>
      </c>
      <c r="K119" s="2">
        <f t="shared" si="27"/>
        <v>0</v>
      </c>
      <c r="L119" s="26" t="str">
        <f t="shared" si="26"/>
        <v>Pago</v>
      </c>
      <c r="M119" s="1" t="s">
        <v>63</v>
      </c>
    </row>
    <row r="120" spans="1:13" ht="16.5">
      <c r="A120" s="20">
        <v>45199</v>
      </c>
      <c r="B120" s="5">
        <v>14</v>
      </c>
      <c r="C120" s="12">
        <v>48133</v>
      </c>
      <c r="D120" s="4" t="s">
        <v>126</v>
      </c>
      <c r="E120" s="5">
        <v>1</v>
      </c>
      <c r="F120" s="2">
        <v>129.12</v>
      </c>
      <c r="G120" s="2">
        <v>151.9</v>
      </c>
      <c r="H120" s="2">
        <f t="shared" ref="H120:H128" si="28">G120-F120</f>
        <v>22.78</v>
      </c>
      <c r="I120" s="2">
        <f t="shared" ref="I120:I122" si="29">H120*E120</f>
        <v>22.78</v>
      </c>
      <c r="J120" s="2">
        <v>151.9</v>
      </c>
      <c r="K120" s="2">
        <f t="shared" si="27"/>
        <v>0</v>
      </c>
      <c r="L120" s="26" t="str">
        <f t="shared" si="26"/>
        <v>Pago</v>
      </c>
      <c r="M120" s="14" t="s">
        <v>68</v>
      </c>
    </row>
    <row r="121" spans="1:13" ht="16.5">
      <c r="A121" s="20">
        <v>45199</v>
      </c>
      <c r="B121" s="5">
        <v>14</v>
      </c>
      <c r="C121" s="12">
        <v>52796</v>
      </c>
      <c r="D121" s="4" t="s">
        <v>127</v>
      </c>
      <c r="E121" s="5">
        <v>1</v>
      </c>
      <c r="F121" s="2">
        <v>37.32</v>
      </c>
      <c r="G121" s="2">
        <v>43.9</v>
      </c>
      <c r="H121" s="2">
        <f t="shared" si="28"/>
        <v>6.5799999999999983</v>
      </c>
      <c r="I121" s="2">
        <f t="shared" si="29"/>
        <v>6.5799999999999983</v>
      </c>
      <c r="J121" s="2">
        <v>43.9</v>
      </c>
      <c r="K121" s="2">
        <f>G121-J121</f>
        <v>0</v>
      </c>
      <c r="L121" s="26" t="str">
        <f t="shared" si="26"/>
        <v>Pago</v>
      </c>
      <c r="M121" s="14" t="s">
        <v>68</v>
      </c>
    </row>
    <row r="122" spans="1:13" ht="16.5">
      <c r="A122" s="20">
        <v>45227</v>
      </c>
      <c r="B122" s="5">
        <v>15</v>
      </c>
      <c r="C122" s="12">
        <v>74103</v>
      </c>
      <c r="D122" s="4" t="s">
        <v>130</v>
      </c>
      <c r="E122" s="5">
        <v>1</v>
      </c>
      <c r="F122" s="2">
        <v>151.66</v>
      </c>
      <c r="G122" s="2">
        <v>174.9</v>
      </c>
      <c r="H122" s="2">
        <f t="shared" si="28"/>
        <v>23.240000000000009</v>
      </c>
      <c r="I122" s="2">
        <f t="shared" si="29"/>
        <v>23.240000000000009</v>
      </c>
      <c r="J122" s="2">
        <v>0</v>
      </c>
      <c r="K122" s="2">
        <v>174.9</v>
      </c>
      <c r="L122" s="26" t="str">
        <f t="shared" si="26"/>
        <v>Pendente</v>
      </c>
      <c r="M122" s="14" t="s">
        <v>25</v>
      </c>
    </row>
    <row r="123" spans="1:13" ht="16.5">
      <c r="A123" s="20">
        <v>45227</v>
      </c>
      <c r="B123" s="5">
        <v>15</v>
      </c>
      <c r="C123" s="12">
        <v>73271</v>
      </c>
      <c r="D123" s="4" t="s">
        <v>120</v>
      </c>
      <c r="E123" s="5">
        <v>1</v>
      </c>
      <c r="F123" s="2">
        <v>22.86</v>
      </c>
      <c r="G123" s="2">
        <v>26.9</v>
      </c>
      <c r="H123" s="2">
        <f t="shared" si="28"/>
        <v>4.0399999999999991</v>
      </c>
      <c r="I123" s="2">
        <f t="shared" ref="I123:I128" si="30">H123*E123</f>
        <v>4.0399999999999991</v>
      </c>
      <c r="J123" s="2">
        <v>0</v>
      </c>
      <c r="K123" s="2">
        <f t="shared" ref="K123:K128" si="31">G123-J123</f>
        <v>26.9</v>
      </c>
      <c r="L123" s="26" t="str">
        <f t="shared" ref="L123:L128" si="32">IF(K123&lt;=0, "Pago",IF(K123 = G123,"Pendente","Parcial"))</f>
        <v>Pendente</v>
      </c>
      <c r="M123" s="14" t="s">
        <v>49</v>
      </c>
    </row>
    <row r="124" spans="1:13" ht="16.5">
      <c r="A124" s="20">
        <v>45227</v>
      </c>
      <c r="B124" s="5">
        <v>15</v>
      </c>
      <c r="C124" s="12">
        <v>81417</v>
      </c>
      <c r="D124" s="4" t="s">
        <v>128</v>
      </c>
      <c r="E124" s="5">
        <v>1</v>
      </c>
      <c r="F124" s="2">
        <v>48.36</v>
      </c>
      <c r="G124" s="2">
        <v>56.9</v>
      </c>
      <c r="H124" s="2">
        <f t="shared" si="28"/>
        <v>8.5399999999999991</v>
      </c>
      <c r="I124" s="2">
        <f t="shared" si="30"/>
        <v>8.5399999999999991</v>
      </c>
      <c r="J124" s="2">
        <v>56.9</v>
      </c>
      <c r="K124" s="2">
        <f t="shared" si="31"/>
        <v>0</v>
      </c>
      <c r="L124" s="26" t="str">
        <f t="shared" si="32"/>
        <v>Pago</v>
      </c>
      <c r="M124" s="14" t="s">
        <v>63</v>
      </c>
    </row>
    <row r="125" spans="1:13" ht="16.5">
      <c r="A125" s="20">
        <v>45227</v>
      </c>
      <c r="B125" s="5">
        <v>15</v>
      </c>
      <c r="C125" s="12">
        <v>49765</v>
      </c>
      <c r="D125" s="4" t="s">
        <v>129</v>
      </c>
      <c r="E125" s="5">
        <v>1</v>
      </c>
      <c r="F125" s="2">
        <v>140.16</v>
      </c>
      <c r="G125" s="2">
        <v>164.9</v>
      </c>
      <c r="H125" s="2">
        <f t="shared" si="28"/>
        <v>24.740000000000009</v>
      </c>
      <c r="I125" s="2">
        <f t="shared" si="30"/>
        <v>24.740000000000009</v>
      </c>
      <c r="J125" s="2">
        <v>164.9</v>
      </c>
      <c r="K125" s="2">
        <f t="shared" si="31"/>
        <v>0</v>
      </c>
      <c r="L125" s="26" t="str">
        <f t="shared" si="32"/>
        <v>Pago</v>
      </c>
      <c r="M125" s="14" t="s">
        <v>63</v>
      </c>
    </row>
    <row r="126" spans="1:13" ht="16.5">
      <c r="A126" s="20">
        <v>45300</v>
      </c>
      <c r="B126" s="5">
        <v>1</v>
      </c>
      <c r="C126" s="12">
        <v>48062</v>
      </c>
      <c r="D126" s="4" t="s">
        <v>82</v>
      </c>
      <c r="E126" s="5">
        <v>1</v>
      </c>
      <c r="F126" s="2">
        <v>80.66</v>
      </c>
      <c r="G126" s="2">
        <v>94.9</v>
      </c>
      <c r="H126" s="2">
        <f t="shared" si="28"/>
        <v>14.240000000000009</v>
      </c>
      <c r="I126" s="2">
        <f t="shared" si="30"/>
        <v>14.240000000000009</v>
      </c>
      <c r="J126" s="2">
        <v>94.9</v>
      </c>
      <c r="K126" s="2">
        <f t="shared" si="31"/>
        <v>0</v>
      </c>
      <c r="L126" s="26" t="str">
        <f t="shared" si="32"/>
        <v>Pago</v>
      </c>
      <c r="M126" s="14" t="s">
        <v>63</v>
      </c>
    </row>
    <row r="127" spans="1:13" ht="16.5">
      <c r="A127" s="20">
        <v>45300</v>
      </c>
      <c r="B127" s="5">
        <v>1</v>
      </c>
      <c r="C127" s="12">
        <v>83106</v>
      </c>
      <c r="D127" s="4" t="s">
        <v>131</v>
      </c>
      <c r="E127" s="5">
        <v>1</v>
      </c>
      <c r="F127" s="2">
        <v>70.459999999999994</v>
      </c>
      <c r="G127" s="2">
        <v>82.9</v>
      </c>
      <c r="H127" s="2">
        <f t="shared" si="28"/>
        <v>12.440000000000012</v>
      </c>
      <c r="I127" s="2">
        <f t="shared" si="30"/>
        <v>12.440000000000012</v>
      </c>
      <c r="J127" s="2">
        <v>82.9</v>
      </c>
      <c r="K127" s="2">
        <f t="shared" si="31"/>
        <v>0</v>
      </c>
      <c r="L127" s="26" t="str">
        <f t="shared" si="32"/>
        <v>Pago</v>
      </c>
      <c r="M127" s="14" t="s">
        <v>63</v>
      </c>
    </row>
    <row r="128" spans="1:13" ht="16.5">
      <c r="A128" s="20">
        <v>45300</v>
      </c>
      <c r="B128" s="5">
        <v>1</v>
      </c>
      <c r="C128" s="12">
        <v>82688</v>
      </c>
      <c r="D128" s="4" t="s">
        <v>62</v>
      </c>
      <c r="E128" s="5">
        <v>1</v>
      </c>
      <c r="F128" s="2">
        <v>118.92</v>
      </c>
      <c r="G128" s="2">
        <v>139.9</v>
      </c>
      <c r="H128" s="2">
        <f t="shared" si="28"/>
        <v>20.980000000000004</v>
      </c>
      <c r="I128" s="2">
        <f t="shared" si="30"/>
        <v>20.980000000000004</v>
      </c>
      <c r="J128" s="2">
        <v>102.2</v>
      </c>
      <c r="K128" s="2">
        <f t="shared" si="31"/>
        <v>37.700000000000003</v>
      </c>
      <c r="L128" s="26" t="str">
        <f t="shared" si="32"/>
        <v>Parcial</v>
      </c>
      <c r="M128" s="14" t="s">
        <v>63</v>
      </c>
    </row>
    <row r="129" spans="11:11">
      <c r="K129" s="2"/>
    </row>
  </sheetData>
  <conditionalFormatting sqref="L1:L1048576">
    <cfRule type="cellIs" dxfId="5" priority="4" operator="equal">
      <formula>$V$4</formula>
    </cfRule>
    <cfRule type="cellIs" dxfId="4" priority="5" operator="equal">
      <formula>$V$3</formula>
    </cfRule>
    <cfRule type="cellIs" dxfId="3" priority="6" operator="equal">
      <formula>$V$2</formula>
    </cfRule>
  </conditionalFormatting>
  <conditionalFormatting sqref="O118:O128">
    <cfRule type="cellIs" dxfId="2" priority="1" operator="equal">
      <formula>$V$4</formula>
    </cfRule>
    <cfRule type="cellIs" dxfId="1" priority="2" operator="equal">
      <formula>$V$3</formula>
    </cfRule>
    <cfRule type="cellIs" dxfId="0" priority="3" operator="equal">
      <formula>$V$2</formula>
    </cfRule>
  </conditionalFormatting>
  <dataValidations count="1">
    <dataValidation type="list" allowBlank="1" showInputMessage="1" showErrorMessage="1" sqref="L84:L92" xr:uid="{AFEF9A36-5351-4B59-AC1A-10BC0514B899}">
      <formula1>$V$2:$V$4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Henrique Estrela</dc:creator>
  <cp:keywords/>
  <dc:description/>
  <cp:lastModifiedBy>Paulo Henrique Estrela</cp:lastModifiedBy>
  <cp:revision/>
  <dcterms:created xsi:type="dcterms:W3CDTF">2022-08-24T17:04:03Z</dcterms:created>
  <dcterms:modified xsi:type="dcterms:W3CDTF">2025-03-09T12:38:42Z</dcterms:modified>
  <cp:category/>
  <cp:contentStatus/>
</cp:coreProperties>
</file>