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3.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externalLink3.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Sheet3" sheetId="1" state="visible" r:id="rId2"/>
    <sheet name="verbs and nouns seperate 2" sheetId="2" state="visible" r:id="rId3"/>
    <sheet name="stage 1" sheetId="3" state="visible" r:id="rId4"/>
    <sheet name="defi 1" sheetId="4" state="hidden" r:id="rId5"/>
    <sheet name="stage 2" sheetId="5" state="visible" r:id="rId6"/>
    <sheet name="stage 3" sheetId="6" state="visible" r:id="rId7"/>
    <sheet name="stage 4" sheetId="7" state="visible" r:id="rId8"/>
    <sheet name="stage 5" sheetId="8" state="visible" r:id="rId9"/>
    <sheet name="stage 6" sheetId="9" state="visible" r:id="rId10"/>
    <sheet name="all nouns" sheetId="10" state="visible" r:id="rId11"/>
    <sheet name="Sheet1" sheetId="11" state="visible" r:id="rId12"/>
  </sheets>
  <externalReferences>
    <externalReference r:id="rId13"/>
    <externalReference r:id="rId14"/>
    <externalReference r:id="rId15"/>
  </externalReferences>
  <definedNames>
    <definedName function="false" hidden="false" name="entities_stage1" vbProcedure="false">Sheet1!$C$3:$D$103</definedName>
    <definedName function="false" hidden="false" name="entities_Stage2" vbProcedure="false">Sheet1!$F$3:$G$132</definedName>
    <definedName function="false" hidden="false" name="entities_stage3" vbProcedure="false">Sheet1!$I$3:$J$116</definedName>
    <definedName function="false" hidden="false" name="entities_stage4" vbProcedure="false">Sheet1!$L$3:$M$121</definedName>
    <definedName function="false" hidden="false" name="entities_stage5" vbProcedure="false">Sheet1!$O$3:$P$122</definedName>
    <definedName function="false" hidden="false" name="entities_stage6" vbProcedure="false">Sheet1!$R$3:$S$72</definedName>
    <definedName function="false" hidden="false" name="planning" vbProcedure="false">'verbs and nouns seperate 2'!$A$4:$B$22</definedName>
    <definedName function="false" hidden="false" name="stage1" vbProcedure="false">'stage 1'!$D$2:$P$102</definedName>
    <definedName function="false" hidden="false" name="Stage_2" vbProcedure="false">'stage 2'!$C$1:$I$131</definedName>
    <definedName function="false" hidden="false" name="Stage_3" vbProcedure="false">'stage 3'!$C$2:$H$115</definedName>
    <definedName function="false" hidden="false" name="Stage_4" vbProcedure="false">'stage 4'!$C$2:$H$120</definedName>
    <definedName function="false" hidden="false" name="Stage_5" vbProcedure="false">'stage 5'!$C$2:$H$121</definedName>
    <definedName function="false" hidden="false" name="Stage_6" vbProcedure="false">'stage 6'!$C$2:$H$71</definedName>
    <definedName function="false" hidden="false" name="test" vbProcedure="false">'stage 2'!$B$2:$C$18</definedName>
    <definedName function="false" hidden="false" name="word_ID" vbProcedure="false">'stage 1'!$C$2:$G$16</definedName>
    <definedName function="false" hidden="false" localSheetId="7" name="planning" vbProcedure="false">[4]'verbs and nouns seperate 2'!$A$4:$B$22</definedName>
    <definedName function="false" hidden="false" localSheetId="8" name="planning" vbProcedure="false">[4]'verbs and nouns seperate 2'!$A$4:$B$22</definedName>
    <definedName function="false" hidden="false" localSheetId="9" name="planning" vbProcedure="false">[5]'verbs and nouns seperate 2'!$A$4:$B$22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<sst xmlns="http://schemas.openxmlformats.org/spreadsheetml/2006/main" count="6920" uniqueCount="1081">
  <si>
    <t xml:space="preserve">The same individuals if used in 3 departments; have been reduced to one only. No repetiotion of any of the individual.</t>
  </si>
  <si>
    <t xml:space="preserve">In protégé, departments (8) are added in addition to these nouns</t>
  </si>
  <si>
    <t xml:space="preserve">Planning</t>
  </si>
  <si>
    <t xml:space="preserve">Concept Development</t>
  </si>
  <si>
    <t xml:space="preserve">System Level Design</t>
  </si>
  <si>
    <t xml:space="preserve">Detailed Design</t>
  </si>
  <si>
    <t xml:space="preserve">Implementation &amp; Testing</t>
  </si>
  <si>
    <t xml:space="preserve">Production</t>
  </si>
  <si>
    <t xml:space="preserve">Verbs</t>
  </si>
  <si>
    <t xml:space="preserve">Nouns 1</t>
  </si>
  <si>
    <t xml:space="preserve">Noun2</t>
  </si>
  <si>
    <t xml:space="preserve">Nouns 2</t>
  </si>
  <si>
    <t xml:space="preserve">(apple,banana)</t>
  </si>
  <si>
    <t xml:space="preserve">LEFT(MID(N6,2,LEN(N6)-2),SEARCH(",",MID(N6,2,LEN(N6)-2),1)-1)</t>
  </si>
  <si>
    <t xml:space="preserve">-</t>
  </si>
  <si>
    <t xml:space="preserve">LEFT(C6,SEARCH(",",C6,1)-1)</t>
  </si>
  <si>
    <t xml:space="preserve">LEFT(MID(M5</t>
  </si>
  <si>
    <t xml:space="preserve">LEN(M5)-2)</t>
  </si>
  <si>
    <t xml:space="preserve">SEARCH("</t>
  </si>
  <si>
    <t xml:space="preserve">,MID(M5,2,LEN(M5)-2),1)-1)</t>
  </si>
  <si>
    <t xml:space="preserve">Department</t>
  </si>
  <si>
    <t xml:space="preserve">Entities</t>
  </si>
  <si>
    <t xml:space="preserve">Active nouns</t>
  </si>
  <si>
    <t xml:space="preserve">Curated Nouns</t>
  </si>
  <si>
    <t xml:space="preserve">Link to SUMO</t>
  </si>
  <si>
    <t xml:space="preserve">SUMO word ID</t>
  </si>
  <si>
    <t xml:space="preserve">Nature of Entities (Basic)</t>
  </si>
  <si>
    <t xml:space="preserve">Subclass</t>
  </si>
  <si>
    <t xml:space="preserve">Mapping (SUMO)</t>
  </si>
  <si>
    <t xml:space="preserve">Subclass of</t>
  </si>
  <si>
    <t xml:space="preserve">Sublass of</t>
  </si>
  <si>
    <t xml:space="preserve">Hypernym</t>
  </si>
  <si>
    <t xml:space="preserve">Type of Mapping</t>
  </si>
  <si>
    <t xml:space="preserve">References</t>
  </si>
  <si>
    <t xml:space="preserve">comments</t>
  </si>
  <si>
    <t xml:space="preserve">Chemical</t>
  </si>
  <si>
    <t xml:space="preserve">To synthesize </t>
  </si>
  <si>
    <t xml:space="preserve">processes</t>
  </si>
  <si>
    <t xml:space="preserve">PH</t>
  </si>
  <si>
    <t xml:space="preserve">P</t>
  </si>
  <si>
    <t xml:space="preserve">Process</t>
  </si>
  <si>
    <t xml:space="preserve">Physical process</t>
  </si>
  <si>
    <t xml:space="preserve">subsuming mappng</t>
  </si>
  <si>
    <t xml:space="preserve">sumo</t>
  </si>
  <si>
    <t xml:space="preserve">To classify </t>
  </si>
  <si>
    <t xml:space="preserve">approaChemicals</t>
  </si>
  <si>
    <t xml:space="preserve">A</t>
  </si>
  <si>
    <t xml:space="preserve">Pr</t>
  </si>
  <si>
    <t xml:space="preserve">Plan</t>
  </si>
  <si>
    <t xml:space="preserve">Procedure</t>
  </si>
  <si>
    <t xml:space="preserve">Proposition</t>
  </si>
  <si>
    <t xml:space="preserve">Psycological feature</t>
  </si>
  <si>
    <t xml:space="preserve">subsuming mapping</t>
  </si>
  <si>
    <t xml:space="preserve">To develop </t>
  </si>
  <si>
    <t xml:space="preserve">methodologies</t>
  </si>
  <si>
    <t xml:space="preserve">To defend </t>
  </si>
  <si>
    <t xml:space="preserve">philosophy</t>
  </si>
  <si>
    <t xml:space="preserve">To explain </t>
  </si>
  <si>
    <t xml:space="preserve">thoughts</t>
  </si>
  <si>
    <t xml:space="preserve">To describe </t>
  </si>
  <si>
    <t xml:space="preserve">features</t>
  </si>
  <si>
    <t xml:space="preserve">At</t>
  </si>
  <si>
    <t xml:space="preserve">Attribute</t>
  </si>
  <si>
    <t xml:space="preserve">To recognize </t>
  </si>
  <si>
    <t xml:space="preserve">shortcoming</t>
  </si>
  <si>
    <t xml:space="preserve">SubjectiveAssessmentAttribute</t>
  </si>
  <si>
    <t xml:space="preserve">Normative attribute</t>
  </si>
  <si>
    <t xml:space="preserve">Relational Attribute</t>
  </si>
  <si>
    <t xml:space="preserve">Quality</t>
  </si>
  <si>
    <t xml:space="preserve">To define </t>
  </si>
  <si>
    <t xml:space="preserve">opportunity</t>
  </si>
  <si>
    <t xml:space="preserve">State</t>
  </si>
  <si>
    <t xml:space="preserve">To list </t>
  </si>
  <si>
    <t xml:space="preserve">options</t>
  </si>
  <si>
    <t xml:space="preserve">equivalent mapping</t>
  </si>
  <si>
    <t xml:space="preserve">alternatives</t>
  </si>
  <si>
    <t xml:space="preserve">To identify </t>
  </si>
  <si>
    <t xml:space="preserve">constraints</t>
  </si>
  <si>
    <t xml:space="preserve">Decreasing</t>
  </si>
  <si>
    <t xml:space="preserve">Quantity change</t>
  </si>
  <si>
    <t xml:space="preserve">Internal change</t>
  </si>
  <si>
    <t xml:space="preserve">design criteria</t>
  </si>
  <si>
    <t xml:space="preserve">criteria</t>
  </si>
  <si>
    <t xml:space="preserve">criterion</t>
  </si>
  <si>
    <t xml:space="preserve">To indicate </t>
  </si>
  <si>
    <t xml:space="preserve">condition</t>
  </si>
  <si>
    <t xml:space="preserve">To discuss </t>
  </si>
  <si>
    <t xml:space="preserve">ideas</t>
  </si>
  <si>
    <t xml:space="preserve">Civil</t>
  </si>
  <si>
    <t xml:space="preserve">the team</t>
  </si>
  <si>
    <t xml:space="preserve">team</t>
  </si>
  <si>
    <t xml:space="preserve">O</t>
  </si>
  <si>
    <t xml:space="preserve">organization</t>
  </si>
  <si>
    <t xml:space="preserve">Agent</t>
  </si>
  <si>
    <t xml:space="preserve">Object</t>
  </si>
  <si>
    <t xml:space="preserve">Group</t>
  </si>
  <si>
    <t xml:space="preserve">To create </t>
  </si>
  <si>
    <t xml:space="preserve"> a sChemicaldule</t>
  </si>
  <si>
    <t xml:space="preserve">sChemicaldule</t>
  </si>
  <si>
    <t xml:space="preserve">plan</t>
  </si>
  <si>
    <t xml:space="preserve">tasks</t>
  </si>
  <si>
    <t xml:space="preserve">Intentional Process</t>
  </si>
  <si>
    <t xml:space="preserve">To estimate </t>
  </si>
  <si>
    <t xml:space="preserve">the required time</t>
  </si>
  <si>
    <t xml:space="preserve">time</t>
  </si>
  <si>
    <t xml:space="preserve">Q</t>
  </si>
  <si>
    <t xml:space="preserve">TimeInterval</t>
  </si>
  <si>
    <t xml:space="preserve">Time position</t>
  </si>
  <si>
    <t xml:space="preserve">Time Measure</t>
  </si>
  <si>
    <t xml:space="preserve">Constant Quantity</t>
  </si>
  <si>
    <t xml:space="preserve">Physical Quantity</t>
  </si>
  <si>
    <t xml:space="preserve">Quantity</t>
  </si>
  <si>
    <t xml:space="preserve">To prepare </t>
  </si>
  <si>
    <t xml:space="preserve">data</t>
  </si>
  <si>
    <t xml:space="preserve">Factual text</t>
  </si>
  <si>
    <t xml:space="preserve">Text</t>
  </si>
  <si>
    <t xml:space="preserve">Content bearing Object</t>
  </si>
  <si>
    <t xml:space="preserve">Content bearing Physical</t>
  </si>
  <si>
    <t xml:space="preserve">To review </t>
  </si>
  <si>
    <t xml:space="preserve">literature</t>
  </si>
  <si>
    <t xml:space="preserve">text</t>
  </si>
  <si>
    <t xml:space="preserve">Communication</t>
  </si>
  <si>
    <t xml:space="preserve">scopes</t>
  </si>
  <si>
    <t xml:space="preserve">Property</t>
  </si>
  <si>
    <t xml:space="preserve">To practice </t>
  </si>
  <si>
    <t xml:space="preserve">self-learning</t>
  </si>
  <si>
    <t xml:space="preserve">learning</t>
  </si>
  <si>
    <t xml:space="preserve">Intentional Psycological process</t>
  </si>
  <si>
    <t xml:space="preserve">To design </t>
  </si>
  <si>
    <t xml:space="preserve">project</t>
  </si>
  <si>
    <t xml:space="preserve">best practices</t>
  </si>
  <si>
    <t xml:space="preserve">practices</t>
  </si>
  <si>
    <t xml:space="preserve">NormativeAttribute</t>
  </si>
  <si>
    <t xml:space="preserve">Computational</t>
  </si>
  <si>
    <t xml:space="preserve">users</t>
  </si>
  <si>
    <t xml:space="preserve">Socialrole</t>
  </si>
  <si>
    <t xml:space="preserve">Unit</t>
  </si>
  <si>
    <t xml:space="preserve">user needs</t>
  </si>
  <si>
    <t xml:space="preserve">needs</t>
  </si>
  <si>
    <t xml:space="preserve">Thing</t>
  </si>
  <si>
    <t xml:space="preserve">To distinguish </t>
  </si>
  <si>
    <t xml:space="preserve">user roles</t>
  </si>
  <si>
    <t xml:space="preserve">roles</t>
  </si>
  <si>
    <t xml:space="preserve">Intentionalprocess</t>
  </si>
  <si>
    <t xml:space="preserve">To solve </t>
  </si>
  <si>
    <t xml:space="preserve">requirements</t>
  </si>
  <si>
    <t xml:space="preserve">Necessity</t>
  </si>
  <si>
    <t xml:space="preserve">Objective norm</t>
  </si>
  <si>
    <t xml:space="preserve">risks</t>
  </si>
  <si>
    <t xml:space="preserve">Cause</t>
  </si>
  <si>
    <t xml:space="preserve">efforts</t>
  </si>
  <si>
    <t xml:space="preserve">Electrical</t>
  </si>
  <si>
    <t xml:space="preserve">listening</t>
  </si>
  <si>
    <t xml:space="preserve">a problem statement</t>
  </si>
  <si>
    <t xml:space="preserve">statement</t>
  </si>
  <si>
    <t xml:space="preserve">Statement</t>
  </si>
  <si>
    <t xml:space="preserve">Sentence</t>
  </si>
  <si>
    <t xml:space="preserve">Linguistic Expression</t>
  </si>
  <si>
    <t xml:space="preserve">To generate </t>
  </si>
  <si>
    <t xml:space="preserve">electricity</t>
  </si>
  <si>
    <t xml:space="preserve">Electricity</t>
  </si>
  <si>
    <t xml:space="preserve">Substance</t>
  </si>
  <si>
    <t xml:space="preserve">Self connected object</t>
  </si>
  <si>
    <t xml:space="preserve">application</t>
  </si>
  <si>
    <t xml:space="preserve">cost</t>
  </si>
  <si>
    <t xml:space="preserve">Currency measure</t>
  </si>
  <si>
    <t xml:space="preserve">Relation</t>
  </si>
  <si>
    <t xml:space="preserve">possibilities</t>
  </si>
  <si>
    <t xml:space="preserve">Possibility</t>
  </si>
  <si>
    <t xml:space="preserve">To predict </t>
  </si>
  <si>
    <t xml:space="preserve">outcome</t>
  </si>
  <si>
    <t xml:space="preserve">Phenomenon</t>
  </si>
  <si>
    <t xml:space="preserve">To order </t>
  </si>
  <si>
    <t xml:space="preserve">priorities</t>
  </si>
  <si>
    <t xml:space="preserve">the design</t>
  </si>
  <si>
    <t xml:space="preserve">design</t>
  </si>
  <si>
    <t xml:space="preserve">team potential</t>
  </si>
  <si>
    <t xml:space="preserve">potential</t>
  </si>
  <si>
    <t xml:space="preserve">with team members</t>
  </si>
  <si>
    <t xml:space="preserve">members</t>
  </si>
  <si>
    <t xml:space="preserve">Group of people</t>
  </si>
  <si>
    <t xml:space="preserve">Whole</t>
  </si>
  <si>
    <t xml:space="preserve">for client</t>
  </si>
  <si>
    <t xml:space="preserve">client</t>
  </si>
  <si>
    <t xml:space="preserve">human</t>
  </si>
  <si>
    <t xml:space="preserve">Cognitive agent</t>
  </si>
  <si>
    <t xml:space="preserve">Sentient agent</t>
  </si>
  <si>
    <t xml:space="preserve">To name </t>
  </si>
  <si>
    <t xml:space="preserve">group leader</t>
  </si>
  <si>
    <t xml:space="preserve">leader</t>
  </si>
  <si>
    <t xml:space="preserve">Leader</t>
  </si>
  <si>
    <t xml:space="preserve">social role</t>
  </si>
  <si>
    <t xml:space="preserve">Materials</t>
  </si>
  <si>
    <t xml:space="preserve">the issues</t>
  </si>
  <si>
    <t xml:space="preserve">issues</t>
  </si>
  <si>
    <t xml:space="preserve">a product</t>
  </si>
  <si>
    <t xml:space="preserve">product</t>
  </si>
  <si>
    <t xml:space="preserve">Product</t>
  </si>
  <si>
    <t xml:space="preserve">Artifact</t>
  </si>
  <si>
    <t xml:space="preserve">solutions</t>
  </si>
  <si>
    <t xml:space="preserve">possible causes</t>
  </si>
  <si>
    <t xml:space="preserve">causes</t>
  </si>
  <si>
    <t xml:space="preserve">low cost mill</t>
  </si>
  <si>
    <t xml:space="preserve">mill</t>
  </si>
  <si>
    <t xml:space="preserve">machine</t>
  </si>
  <si>
    <t xml:space="preserve">Device</t>
  </si>
  <si>
    <t xml:space="preserve">failure</t>
  </si>
  <si>
    <t xml:space="preserve">objective</t>
  </si>
  <si>
    <t xml:space="preserve">Entity</t>
  </si>
  <si>
    <t xml:space="preserve">possible paths</t>
  </si>
  <si>
    <t xml:space="preserve">paths</t>
  </si>
  <si>
    <t xml:space="preserve">Computationallexity</t>
  </si>
  <si>
    <t xml:space="preserve">To extend </t>
  </si>
  <si>
    <t xml:space="preserve">knowledge</t>
  </si>
  <si>
    <t xml:space="preserve">Psycologicalattribute</t>
  </si>
  <si>
    <t xml:space="preserve">Biological attribute</t>
  </si>
  <si>
    <t xml:space="preserve">Internal attribute</t>
  </si>
  <si>
    <t xml:space="preserve">system to be developed</t>
  </si>
  <si>
    <t xml:space="preserve">system</t>
  </si>
  <si>
    <t xml:space="preserve">Mechanical</t>
  </si>
  <si>
    <t xml:space="preserve">resources</t>
  </si>
  <si>
    <t xml:space="preserve">preliminary definitions</t>
  </si>
  <si>
    <t xml:space="preserve">definition</t>
  </si>
  <si>
    <t xml:space="preserve">chart</t>
  </si>
  <si>
    <t xml:space="preserve">Icon</t>
  </si>
  <si>
    <t xml:space="preserve">Content bearing physical is directy put into physical by SUMO, not into object or process</t>
  </si>
  <si>
    <t xml:space="preserve">To interpret </t>
  </si>
  <si>
    <t xml:space="preserve">challenges</t>
  </si>
  <si>
    <t xml:space="preserve">database</t>
  </si>
  <si>
    <t xml:space="preserve">Database</t>
  </si>
  <si>
    <t xml:space="preserve">Digital data</t>
  </si>
  <si>
    <t xml:space="preserve">Symbolic string</t>
  </si>
  <si>
    <t xml:space="preserve">Content bearing object</t>
  </si>
  <si>
    <t xml:space="preserve">Content Bearing Physical</t>
  </si>
  <si>
    <t xml:space="preserve">time frame</t>
  </si>
  <si>
    <t xml:space="preserve">time duration</t>
  </si>
  <si>
    <t xml:space="preserve">specifications</t>
  </si>
  <si>
    <t xml:space="preserve">project management skills</t>
  </si>
  <si>
    <t xml:space="preserve">skill</t>
  </si>
  <si>
    <t xml:space="preserve">meaning</t>
  </si>
  <si>
    <t xml:space="preserve">information</t>
  </si>
  <si>
    <t xml:space="preserve">Factual Text</t>
  </si>
  <si>
    <t xml:space="preserve">reports</t>
  </si>
  <si>
    <t xml:space="preserve">Report</t>
  </si>
  <si>
    <t xml:space="preserve">Article</t>
  </si>
  <si>
    <t xml:space="preserve">presentations</t>
  </si>
  <si>
    <t xml:space="preserve">Demonstrating</t>
  </si>
  <si>
    <t xml:space="preserve">Dissemenating</t>
  </si>
  <si>
    <t xml:space="preserve">Content bearing process</t>
  </si>
  <si>
    <t xml:space="preserve">timelines</t>
  </si>
  <si>
    <t xml:space="preserve">hazards</t>
  </si>
  <si>
    <t xml:space="preserve">to do list</t>
  </si>
  <si>
    <t xml:space="preserve">list</t>
  </si>
  <si>
    <t xml:space="preserve">benefits</t>
  </si>
  <si>
    <t xml:space="preserve">satisfaction with outcomes</t>
  </si>
  <si>
    <t xml:space="preserve">satisfaction</t>
  </si>
  <si>
    <t xml:space="preserve">Satisfaction</t>
  </si>
  <si>
    <t xml:space="preserve">State of Mind</t>
  </si>
  <si>
    <t xml:space="preserve">Psycological attribute</t>
  </si>
  <si>
    <t xml:space="preserve">functions</t>
  </si>
  <si>
    <t xml:space="preserve">ethics</t>
  </si>
  <si>
    <t xml:space="preserve">Obligation</t>
  </si>
  <si>
    <t xml:space="preserve">teamwork</t>
  </si>
  <si>
    <t xml:space="preserve">Cooperation</t>
  </si>
  <si>
    <t xml:space="preserve">Social Interaction</t>
  </si>
  <si>
    <t xml:space="preserve">engineering</t>
  </si>
  <si>
    <t xml:space="preserve">Field of Study</t>
  </si>
  <si>
    <t xml:space="preserve">reasoning</t>
  </si>
  <si>
    <t xml:space="preserve">selection</t>
  </si>
  <si>
    <t xml:space="preserve">Selecting</t>
  </si>
  <si>
    <t xml:space="preserve">decisions</t>
  </si>
  <si>
    <t xml:space="preserve">Learning</t>
  </si>
  <si>
    <t xml:space="preserve">rationale</t>
  </si>
  <si>
    <t xml:space="preserve">Reasoning</t>
  </si>
  <si>
    <t xml:space="preserve">goals</t>
  </si>
  <si>
    <t xml:space="preserve">limitations</t>
  </si>
  <si>
    <t xml:space="preserve">Computationalonents</t>
  </si>
  <si>
    <t xml:space="preserve">engineering Computationalonent</t>
  </si>
  <si>
    <t xml:space="preserve">Part</t>
  </si>
  <si>
    <t xml:space="preserve">materials</t>
  </si>
  <si>
    <t xml:space="preserve">self connected Object</t>
  </si>
  <si>
    <t xml:space="preserve">future</t>
  </si>
  <si>
    <t xml:space="preserve">FutureFn</t>
  </si>
  <si>
    <t xml:space="preserve">Time measure</t>
  </si>
  <si>
    <t xml:space="preserve">Time</t>
  </si>
  <si>
    <t xml:space="preserve">design stages</t>
  </si>
  <si>
    <t xml:space="preserve">stages</t>
  </si>
  <si>
    <t xml:space="preserve">Time interval</t>
  </si>
  <si>
    <t xml:space="preserve">collaboration between stages</t>
  </si>
  <si>
    <t xml:space="preserve">collaboration</t>
  </si>
  <si>
    <t xml:space="preserve">models</t>
  </si>
  <si>
    <t xml:space="preserve">Model</t>
  </si>
  <si>
    <t xml:space="preserve">Abstract</t>
  </si>
  <si>
    <t xml:space="preserve">To infer </t>
  </si>
  <si>
    <t xml:space="preserve">phases of design</t>
  </si>
  <si>
    <t xml:space="preserve">phases</t>
  </si>
  <si>
    <t xml:space="preserve">preference</t>
  </si>
  <si>
    <t xml:space="preserve">Intentionalrelation</t>
  </si>
  <si>
    <t xml:space="preserve">Mining</t>
  </si>
  <si>
    <t xml:space="preserve">cut off grade reserve</t>
  </si>
  <si>
    <t xml:space="preserve">cut-off</t>
  </si>
  <si>
    <t xml:space="preserve">cutoff</t>
  </si>
  <si>
    <t xml:space="preserve">onebody statistical analysis</t>
  </si>
  <si>
    <t xml:space="preserve">Analysis</t>
  </si>
  <si>
    <t xml:space="preserve">Investigating</t>
  </si>
  <si>
    <t xml:space="preserve">assumptions</t>
  </si>
  <si>
    <t xml:space="preserve">Computationalany</t>
  </si>
  <si>
    <t xml:space="preserve">Corporation</t>
  </si>
  <si>
    <t xml:space="preserve">Business</t>
  </si>
  <si>
    <t xml:space="preserve">Organization</t>
  </si>
  <si>
    <t xml:space="preserve">Collection</t>
  </si>
  <si>
    <t xml:space="preserve">problem</t>
  </si>
  <si>
    <t xml:space="preserve">mine life</t>
  </si>
  <si>
    <t xml:space="preserve">life</t>
  </si>
  <si>
    <t xml:space="preserve">time interval</t>
  </si>
  <si>
    <t xml:space="preserve">professionalism</t>
  </si>
  <si>
    <t xml:space="preserve">management</t>
  </si>
  <si>
    <t xml:space="preserve">structure</t>
  </si>
  <si>
    <t xml:space="preserve">Petroleum</t>
  </si>
  <si>
    <t xml:space="preserve">a power ful engine</t>
  </si>
  <si>
    <t xml:space="preserve">engine</t>
  </si>
  <si>
    <t xml:space="preserve">Machine</t>
  </si>
  <si>
    <t xml:space="preserve">a road map</t>
  </si>
  <si>
    <t xml:space="preserve">road map</t>
  </si>
  <si>
    <t xml:space="preserve">defines that there is no substitute word given by sumo. It is either defined as subjective assessment attribute or normative attribute (property). Therefore in mapped column J, the exact word as proposed by professor is written.</t>
  </si>
  <si>
    <t xml:space="preserve">The mapped words arte taken from sumo irrespective of the fact that the taxonomy given in sumo is taken from wordnet.</t>
  </si>
  <si>
    <t xml:space="preserve">Notes:</t>
  </si>
  <si>
    <t xml:space="preserve">The nature of entities is defined based on the mapped words "column I"</t>
  </si>
  <si>
    <t xml:space="preserve">Yellow highlighted cell was a combination of two nouns, therefore any appropriate curated noun could not be suggested for that</t>
  </si>
  <si>
    <t xml:space="preserve">Similar nouns might have been defined in different ways throughout the worksheet. This is because the fnal deciding definition is chosen by looking into the set of verb+noun together</t>
  </si>
  <si>
    <t xml:space="preserve">Physical</t>
  </si>
  <si>
    <t xml:space="preserve">Self Connected Object</t>
  </si>
  <si>
    <t xml:space="preserve">Content Bearing Object</t>
  </si>
  <si>
    <t xml:space="preserve">Internal Attribute</t>
  </si>
  <si>
    <t xml:space="preserve">Material</t>
  </si>
  <si>
    <t xml:space="preserve">Problem</t>
  </si>
  <si>
    <t xml:space="preserve">Knowledge</t>
  </si>
  <si>
    <t xml:space="preserve">Coding sChemicalme:</t>
  </si>
  <si>
    <t xml:space="preserve">Limtation</t>
  </si>
  <si>
    <t xml:space="preserve">Professionalism</t>
  </si>
  <si>
    <t xml:space="preserve">PR</t>
  </si>
  <si>
    <t xml:space="preserve">Hazards</t>
  </si>
  <si>
    <t xml:space="preserve">Criteria</t>
  </si>
  <si>
    <t xml:space="preserve">R</t>
  </si>
  <si>
    <t xml:space="preserve">Internal Change</t>
  </si>
  <si>
    <t xml:space="preserve">Chemicalmical Process</t>
  </si>
  <si>
    <t xml:space="preserve">Field of study</t>
  </si>
  <si>
    <t xml:space="preserve">Chemicalmical Engineering</t>
  </si>
  <si>
    <t xml:space="preserve">Design</t>
  </si>
  <si>
    <t xml:space="preserve">Engineering</t>
  </si>
  <si>
    <t xml:space="preserve">Specificatios</t>
  </si>
  <si>
    <t xml:space="preserve">Noun</t>
  </si>
  <si>
    <t xml:space="preserve">Definition</t>
  </si>
  <si>
    <t xml:space="preserve">Attribute that applies to &amp;%Propositions that are possible, i.e. true in at least one possible world</t>
  </si>
  <si>
    <t xml:space="preserve">(chemistry) any process determined by the atomic and molecular composition and structure of the substances involved.</t>
  </si>
  <si>
    <t xml:space="preserve">the goal intended to be attained (and which is believed to be attainable)</t>
  </si>
  <si>
    <t xml:space="preserve">a state of difficulty that needs to be resolved;</t>
  </si>
  <si>
    <t xml:space="preserve">ideas or actions intended to deal with a problem or situation</t>
  </si>
  <si>
    <t xml:space="preserve"> the system of methods followed in a particular discipline</t>
  </si>
  <si>
    <t xml:space="preserve">a belief (or system of beliefs) accepted as authoritative by some group or school</t>
  </si>
  <si>
    <t xml:space="preserve">the content of cognition; the main thing you are thinking about;</t>
  </si>
  <si>
    <t xml:space="preserve">a prominent attribute or aspect of something</t>
  </si>
  <si>
    <t xml:space="preserve">a failing or deficiency</t>
  </si>
  <si>
    <t xml:space="preserve"> a possibility due to a favorable combination of circumstances</t>
  </si>
  <si>
    <t xml:space="preserve">something intended as a guide for making something else</t>
  </si>
  <si>
    <t xml:space="preserve">any process determined by the atomic and molecular composition and structure of the substances involved</t>
  </si>
  <si>
    <t xml:space="preserve">one of a number of things from which only one can be chosen;</t>
  </si>
  <si>
    <t xml:space="preserve">one of a number of things from which only one can be chosen</t>
  </si>
  <si>
    <t xml:space="preserve"> the state of being physically constrained</t>
  </si>
  <si>
    <t xml:space="preserve">criteria that designers should meet in designing some system or device;</t>
  </si>
  <si>
    <t xml:space="preserve">information that should be kept in mind when making a decision</t>
  </si>
  <si>
    <t xml:space="preserve">a method for solving a problem</t>
  </si>
  <si>
    <t xml:space="preserve">an area in which something acts or operates or has power or control</t>
  </si>
  <si>
    <t xml:space="preserve">a cooperative unit </t>
  </si>
  <si>
    <t xml:space="preserve">a temporally organized plan for matters to be attended to</t>
  </si>
  <si>
    <t xml:space="preserve">A specification of a sequence of &amp;%Processes which is intended to satisfy a specified purpose at some future time</t>
  </si>
  <si>
    <t xml:space="preserve">a specific piece of work required to be done as a duty or for a specific fee; "estimates of the city's loss on that job ranged as high as a million dollars"; "the job of repairing the engine took several hours"; "the endless task of classifying the samples"; "the farmer's morning chores</t>
  </si>
  <si>
    <t xml:space="preserve">a period of time considered as a resource under your control and sufficient to accomplish something</t>
  </si>
  <si>
    <t xml:space="preserve">a collection of facts from which conclusions may be drawn</t>
  </si>
  <si>
    <t xml:space="preserve">published writings in a particular style on a particular subject</t>
  </si>
  <si>
    <t xml:space="preserve">the cognitive process of acquiring skill or knowledge</t>
  </si>
  <si>
    <t xml:space="preserve">a planned undertaking</t>
  </si>
  <si>
    <t xml:space="preserve"> knowledge of how something is usually done</t>
  </si>
  <si>
    <t xml:space="preserve">a person who makes use of a thing; someone who uses or employs something</t>
  </si>
  <si>
    <t xml:space="preserve">anything that is necessary but lacking;</t>
  </si>
  <si>
    <t xml:space="preserve">normal or customary activity of a person in a particular social setting;</t>
  </si>
  <si>
    <t xml:space="preserve">anything indispensable</t>
  </si>
  <si>
    <t xml:space="preserve">a source of danger; a possibility of incurring loss or misfortune</t>
  </si>
  <si>
    <t xml:space="preserve">(&amp;%task ?Process ?Task) means that ?Task is a function to be performed by the &amp;%ComputerProcess ?Process</t>
  </si>
  <si>
    <t xml:space="preserve">earnest and conscientious activity intended to do or accomplish something</t>
  </si>
  <si>
    <t xml:space="preserve"> clarity of outline</t>
  </si>
  <si>
    <t xml:space="preserve">The application of instances of &amp;%Science to the solution of practical problems</t>
  </si>
  <si>
    <t xml:space="preserve">thinking that is coherent and logical</t>
  </si>
  <si>
    <t xml:space="preserve">the person or thing chosen or selected</t>
  </si>
  <si>
    <t xml:space="preserve">a position or opinion or judgment reached after consideration</t>
  </si>
  <si>
    <t xml:space="preserve">a hypothesis that is taken for granted</t>
  </si>
  <si>
    <t xml:space="preserve">an explanation of the fundamental reasons (especially an explanation of the working of some device in terms of laws of nature)</t>
  </si>
  <si>
    <t xml:space="preserve">the state of affairs that a plan is intended to achieve and that (when achieved) terminates behavior intended to achieve it</t>
  </si>
  <si>
    <t xml:space="preserve">a person who rules or guides or inspires others</t>
  </si>
  <si>
    <t xml:space="preserve">a principle that limits the extent of something.</t>
  </si>
  <si>
    <t xml:space="preserve">the state of being physically constrained</t>
  </si>
  <si>
    <t xml:space="preserve"> a question raised for consideration or solution</t>
  </si>
  <si>
    <t xml:space="preserve">an artifact that is one of the individual parts of which a composite entity is made up; especially a part that can be separated from or attached to a system</t>
  </si>
  <si>
    <t xml:space="preserve">(&amp;%material ?SUBSTANCE ?OBJECT) means that ?OBJECT is structurally made up in part of ?SUBSTANCE. This relation encompasses the concepts of 'composed of', 'made of', and 'formed of'. For example, plastic is a &amp;%material of my computer monitor.Compare &amp;%part and its subrelations, viz &amp;%component and &amp;%piece</t>
  </si>
  <si>
    <t xml:space="preserve"> a possibility due to a favorable combination of circumstances</t>
  </si>
  <si>
    <t xml:space="preserve">the act of hearing attentively</t>
  </si>
  <si>
    <t xml:space="preserve"> anything that is necessary but lacking</t>
  </si>
  <si>
    <t xml:space="preserve">a possibility due to a favorable combination of circumstances</t>
  </si>
  <si>
    <t xml:space="preserve">anything that is necessary but lacking</t>
  </si>
  <si>
    <t xml:space="preserve">status established in order of importance or urgency</t>
  </si>
  <si>
    <t xml:space="preserve"> anything that is necessary but lacking</t>
  </si>
  <si>
    <t xml:space="preserve">an approximate calculation of quantity or degree or worth</t>
  </si>
  <si>
    <t xml:space="preserve"> a predisposition in favor of something</t>
  </si>
  <si>
    <t xml:space="preserve">a message that is stated or declared; a communication (oral or written) setting forth particulars or facts etc;</t>
  </si>
  <si>
    <t xml:space="preserve">While electricity is typically thought of as just a difference in electrical potential, one way of modeling electricity is as a substance that can be moved from one point to another or consumed. One could make the claim that subatomic physics also supports the classification as a substance since electrons are objects</t>
  </si>
  <si>
    <t xml:space="preserve">the act of bringing something to bear; using it for a particular purpose</t>
  </si>
  <si>
    <t xml:space="preserve">the act of bringing something to bear; using it for a particular purpose;</t>
  </si>
  <si>
    <t xml:space="preserve"> one of a number of things from which only one can be chosen</t>
  </si>
  <si>
    <t xml:space="preserve">the total spent for goods or services including money and time and labor</t>
  </si>
  <si>
    <t xml:space="preserve">a possible alternative</t>
  </si>
  <si>
    <t xml:space="preserve">a phenomenon that follows and is caused by some previous phenomenon</t>
  </si>
  <si>
    <t xml:space="preserve">something intended as a guide for making something else;</t>
  </si>
  <si>
    <t xml:space="preserve">the inherent capacity for coming into being</t>
  </si>
  <si>
    <t xml:space="preserve">one of the persons who compose a social group (especially individuals who have joined and participate in a group organization)</t>
  </si>
  <si>
    <t xml:space="preserve"> someone who pays for goods or services</t>
  </si>
  <si>
    <t xml:space="preserve"> -</t>
  </si>
  <si>
    <t xml:space="preserve">A specification of a sequence of &amp;%Processes which is intended to satisfy a specified purpose at some future time.</t>
  </si>
  <si>
    <t xml:space="preserve">a question raised for consideration or solution</t>
  </si>
  <si>
    <t xml:space="preserve">an important question that is in dispute and must be settled</t>
  </si>
  <si>
    <t xml:space="preserve">An &amp;%Artifact that is produced by &amp;%Manufacture.</t>
  </si>
  <si>
    <t xml:space="preserve">a sustained phenomenon or one marked by gradual changes through a series of states</t>
  </si>
  <si>
    <t xml:space="preserve">any entity that produces an effect or is responsible for events or results.</t>
  </si>
  <si>
    <t xml:space="preserve">machinery that processes materials by grinding or crushing</t>
  </si>
  <si>
    <t xml:space="preserve">an event that does not accomplish its intended purpose; "the surprise party was a complete failure</t>
  </si>
  <si>
    <t xml:space="preserve">a source of difficulty</t>
  </si>
  <si>
    <t xml:space="preserve">a course of conduct</t>
  </si>
  <si>
    <t xml:space="preserve">the quality of being intricate and compounded</t>
  </si>
  <si>
    <t xml:space="preserve">the psychological result of perception and learning and reasoning</t>
  </si>
  <si>
    <t xml:space="preserve"> some situation or event that is thought about;</t>
  </si>
  <si>
    <t xml:space="preserve">something that agitates and arouses;</t>
  </si>
  <si>
    <t xml:space="preserve">a rational motive for a belief or action; "the reason that war was declared</t>
  </si>
  <si>
    <t xml:space="preserve">instrumentality that combines interrelated interacting artifacts designed to work as a coherent entity</t>
  </si>
  <si>
    <t xml:space="preserve">a basis for comparison; a reference point against which other things can be evaluated</t>
  </si>
  <si>
    <t xml:space="preserve">a source of aid or support that may be drawn upon when needed</t>
  </si>
  <si>
    <t xml:space="preserve">clarity of outline</t>
  </si>
  <si>
    <t xml:space="preserve">An &amp;%Icon which depicts one or more quantities</t>
  </si>
  <si>
    <t xml:space="preserve">a demanding or stimulating situation</t>
  </si>
  <si>
    <t xml:space="preserve">A database is an organized collection of Data that is used for one or more purposes. It is usually managed by some sort of Database Management System (DBMS</t>
  </si>
  <si>
    <t xml:space="preserve">a time period during which something occurs or is expected to occur</t>
  </si>
  <si>
    <t xml:space="preserve">a detailed description of design criteria for a piece of work</t>
  </si>
  <si>
    <t xml:space="preserve">the act of constraining; the threat or use of force to control the thoughts or behavior of others</t>
  </si>
  <si>
    <t xml:space="preserve">The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</si>
  <si>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 a detailed description of design criteria for a piece of work</t>
  </si>
  <si>
    <t xml:space="preserve">ability to produce solutions in some problem domain</t>
  </si>
  <si>
    <t xml:space="preserve">he class of things that happen and have temporal parts or stages. Examples include extended events like a football match or a race, actions like &amp;%Pursuing and &amp;%Reading, and biological processes. The formal definition is: anything that occurs in time but is not an &amp;%Object. Note that a &amp;%Process may have participants 'inside' it which are &amp;%Objects, such as the players in a football match. In a 4D ontology, a &amp;%Process is something whose spatiotemporal extent is thought of as dividing into temporal stages roughly perpendicular to the time-axis.</t>
  </si>
  <si>
    <t xml:space="preserve">the message that is intended or expressed or signified</t>
  </si>
  <si>
    <t xml:space="preserve"> the act of performing; of doing something successfully; using knowledge as distinguished from merely possessing it</t>
  </si>
  <si>
    <t xml:space="preserve"> the content of cognition; the main thing you are thinking about</t>
  </si>
  <si>
    <t xml:space="preserve">a collection of facts from which conclusions may be drawn; "statistical data"</t>
  </si>
  <si>
    <t xml:space="preserve">a written document describing the findings of some individual or group</t>
  </si>
  <si>
    <t xml:space="preserve">a show or display; the act of presenting something to sight or view</t>
  </si>
  <si>
    <t xml:space="preserve">a sequence of related events arranged in chronological order and displayed along a line (usually drawn left to right or top to bottom)</t>
  </si>
  <si>
    <t xml:space="preserve">a state of difficulty that needs to be resolved</t>
  </si>
  <si>
    <t xml:space="preserve">a source of danger; a possibility of incurring loss or misfortune.</t>
  </si>
  <si>
    <t xml:space="preserve">a database containing an ordered array of items (names or topics)</t>
  </si>
  <si>
    <t xml:space="preserve">something that aids or promotes well-being</t>
  </si>
  <si>
    <t xml:space="preserve">state of being gratified or satisfied;</t>
  </si>
  <si>
    <t xml:space="preserve">an investigation of the component parts of a whole and their relations in making up the whole</t>
  </si>
  <si>
    <t xml:space="preserve">an institution created to conduct business</t>
  </si>
  <si>
    <t xml:space="preserve">a preliminary sketch indicating the plan for something</t>
  </si>
  <si>
    <t xml:space="preserve"> a person who rules or guides or inspires others</t>
  </si>
  <si>
    <t xml:space="preserve">The application of instances of &amp;%Science to the solution of practical problems, i.e. the creation of various forms of technology</t>
  </si>
  <si>
    <t xml:space="preserve">the total spent for goods or services including money and time and labor.</t>
  </si>
  <si>
    <t xml:space="preserve"> a cooperative unit (especially in sports)</t>
  </si>
  <si>
    <t xml:space="preserve">what something is used for</t>
  </si>
  <si>
    <t xml:space="preserve">a system of principles governing morality and acceptable conduct</t>
  </si>
  <si>
    <t xml:space="preserve">cooperative work done by a team (especially when it is effective)</t>
  </si>
  <si>
    <t xml:space="preserve">a sense of concern with and curiosity about someone or something;</t>
  </si>
  <si>
    <t xml:space="preserve"> an area in which something acts or operates or has power or control</t>
  </si>
  <si>
    <t xml:space="preserve">the act of constraining; the threat or use of force to control the thoughts or behavior of others.</t>
  </si>
  <si>
    <t xml:space="preserve">a designated limit beyond which something cannot function or must be terminated</t>
  </si>
  <si>
    <t xml:space="preserve">the abstract separation of a whole into its constituent parts in order to study the parts and their relations</t>
  </si>
  <si>
    <t xml:space="preserve">the period during which something is functional (as between birth and death)</t>
  </si>
  <si>
    <t xml:space="preserve">the expertness characteristic of a professional person</t>
  </si>
  <si>
    <t xml:space="preserve">those in charge of running a business</t>
  </si>
  <si>
    <t xml:space="preserve">a thing constructed; a complex entity constructed of many parts</t>
  </si>
  <si>
    <t xml:space="preserve">motor that converts thermal energy to mechanical work</t>
  </si>
  <si>
    <t xml:space="preserve">a detailed plan or explanation to guide you in setting standards or determining a course of action;</t>
  </si>
  <si>
    <t xml:space="preserve">the time yet to come</t>
  </si>
  <si>
    <t xml:space="preserve">any distinct time period in a sequence of events</t>
  </si>
  <si>
    <t xml:space="preserve"> act of working jointly</t>
  </si>
  <si>
    <t xml:space="preserve">An abstract object that models certain aspect of a physical object, is subject to abstraction and idealization</t>
  </si>
  <si>
    <t xml:space="preserve">Subjective Assessment attribute:</t>
  </si>
  <si>
    <t xml:space="preserve">The Class of NormativeAttributes which lack an objective criterion for their attribution, i.e. the attribution of these Attributes varies from subject to subject and even with </t>
  </si>
  <si>
    <t xml:space="preserve">respect to the same subject over time. This Class is, generally speaking, only used when mapping external knowledge sources to the SUMO. If a term from such a knowledge source</t>
  </si>
  <si>
    <t xml:space="preserve">seems to lack objective criteria for its attribution, it is assigned to this Class</t>
  </si>
  <si>
    <t xml:space="preserve">Normative Attribute:</t>
  </si>
  <si>
    <t xml:space="preserve">A Class containing all of the Attributes that are specific to morality, legality, aesthetics, etiquette, etc. Many of these attributes express a judgement that something ought or ought </t>
  </si>
  <si>
    <t xml:space="preserve">not to be the case.</t>
  </si>
  <si>
    <t xml:space="preserve">Attribute:</t>
  </si>
  <si>
    <t xml:space="preserve">Qualities which we cannot or choose not to reify into subclasses of</t>
  </si>
  <si>
    <t xml:space="preserve">Equivalent mapping:</t>
  </si>
  <si>
    <t xml:space="preserve">Mapping is an equivalence mapping since there is nothing that appears t differentiate the linguistic notion from the formal term.</t>
  </si>
  <si>
    <t xml:space="preserve">Subsuming Mapping</t>
  </si>
  <si>
    <t xml:space="preserve">Different words with same meaning</t>
  </si>
  <si>
    <t xml:space="preserve">Instance mapping:</t>
  </si>
  <si>
    <r>
      <rPr>
        <sz val="12"/>
        <color rgb="FF000000"/>
        <rFont val="Calibri"/>
        <family val="2"/>
        <charset val="1"/>
      </rPr>
      <t xml:space="preserve">In </t>
    </r>
    <r>
      <rPr>
        <sz val="12"/>
        <color rgb="FF222222"/>
        <rFont val="Calibri"/>
        <family val="2"/>
        <charset val="1"/>
      </rPr>
      <t xml:space="preserve">instance-based mapping semantic relations between concepts of two on- tologies are determined based on the overlap of their instance sets. This is a very natural </t>
    </r>
  </si>
  <si>
    <t xml:space="preserve">approach, as in most ontology formalisms the semantics of the relations between concepts is defined via the set of their instances.</t>
  </si>
  <si>
    <t xml:space="preserve">Proposition:</t>
  </si>
  <si>
    <t xml:space="preserve">Propositions are Abstract entities that express a complete thought or a set of such thoughts. As an example, the formula '(instance Yojo Cat)' expresses the Proposition that the entity named</t>
  </si>
  <si>
    <t xml:space="preserve"> Yojo is an element of the Class of Cats. Note that propositions are not restricted to the content expressed by individual sentences of a Language. They may encompass the content</t>
  </si>
  <si>
    <t xml:space="preserve"> expressed by theories, books, and even whole libraries. It is important to distinguish Propositions from the Content Bearing Objects that express them. A Proposition is a piece of information, e.g.</t>
  </si>
  <si>
    <t xml:space="preserve">that the cat is on the mat, but a ContentBearingObject is an Object that represents this information. A Proposition is an abstraction that may have multiple representations: strings, sounds,</t>
  </si>
  <si>
    <t xml:space="preserve">icons, etc. For example, the Proposition that the cat is on the mat is represented here as a string of graphical characters displayed on a monitor and/ or printed on paper, but it can be represented </t>
  </si>
  <si>
    <t xml:space="preserve">by a sequence of sounds or by some non-latin alphabet or by some cryptographic form").</t>
  </si>
  <si>
    <t xml:space="preserve">Curated noun</t>
  </si>
  <si>
    <t xml:space="preserve">Sub Class</t>
  </si>
  <si>
    <t xml:space="preserve">mapping</t>
  </si>
  <si>
    <t xml:space="preserve">type of mapping</t>
  </si>
  <si>
    <t xml:space="preserve">hypothesis</t>
  </si>
  <si>
    <t xml:space="preserve">techniques</t>
  </si>
  <si>
    <t xml:space="preserve">flaws</t>
  </si>
  <si>
    <t xml:space="preserve">Malfunctioning</t>
  </si>
  <si>
    <t xml:space="preserve">best product</t>
  </si>
  <si>
    <t xml:space="preserve">small differences</t>
  </si>
  <si>
    <t xml:space="preserve">differences</t>
  </si>
  <si>
    <t xml:space="preserve">sustainablity</t>
  </si>
  <si>
    <t xml:space="preserve">sustainability</t>
  </si>
  <si>
    <t xml:space="preserve">results</t>
  </si>
  <si>
    <t xml:space="preserve">responsibilities</t>
  </si>
  <si>
    <t xml:space="preserve">time needed</t>
  </si>
  <si>
    <t xml:space="preserve">task assignment</t>
  </si>
  <si>
    <t xml:space="preserve">task</t>
  </si>
  <si>
    <t xml:space="preserve">schedule</t>
  </si>
  <si>
    <t xml:space="preserve">model</t>
  </si>
  <si>
    <t xml:space="preserve">feasibility</t>
  </si>
  <si>
    <t xml:space="preserve">new ideas</t>
  </si>
  <si>
    <t xml:space="preserve">relationships</t>
  </si>
  <si>
    <t xml:space="preserve">scope</t>
  </si>
  <si>
    <t xml:space="preserve">activity</t>
  </si>
  <si>
    <t xml:space="preserve">variables</t>
  </si>
  <si>
    <t xml:space="preserve">soils</t>
  </si>
  <si>
    <t xml:space="preserve">codes</t>
  </si>
  <si>
    <t xml:space="preserve">components</t>
  </si>
  <si>
    <t xml:space="preserve">design choice</t>
  </si>
  <si>
    <t xml:space="preserve">choice</t>
  </si>
  <si>
    <t xml:space="preserve">overall objective</t>
  </si>
  <si>
    <t xml:space="preserve">topology</t>
  </si>
  <si>
    <t xml:space="preserve">an advantage</t>
  </si>
  <si>
    <t xml:space="preserve">advantage</t>
  </si>
  <si>
    <t xml:space="preserve">pros and cons</t>
  </si>
  <si>
    <t xml:space="preserve">power converter</t>
  </si>
  <si>
    <t xml:space="preserve">technology</t>
  </si>
  <si>
    <t xml:space="preserve">objects</t>
  </si>
  <si>
    <t xml:space="preserve">approach</t>
  </si>
  <si>
    <t xml:space="preserve">equation</t>
  </si>
  <si>
    <t xml:space="preserve">theory</t>
  </si>
  <si>
    <t xml:space="preserve">discipline</t>
  </si>
  <si>
    <t xml:space="preserve">the other areas</t>
  </si>
  <si>
    <t xml:space="preserve">areas</t>
  </si>
  <si>
    <t xml:space="preserve">design specifications</t>
  </si>
  <si>
    <t xml:space="preserve">weakness</t>
  </si>
  <si>
    <t xml:space="preserve">principles</t>
  </si>
  <si>
    <t xml:space="preserve">a material</t>
  </si>
  <si>
    <t xml:space="preserve">material</t>
  </si>
  <si>
    <t xml:space="preserve">the system</t>
  </si>
  <si>
    <t xml:space="preserve">methodology</t>
  </si>
  <si>
    <t xml:space="preserve">judgement</t>
  </si>
  <si>
    <t xml:space="preserve">use case</t>
  </si>
  <si>
    <t xml:space="preserve">case</t>
  </si>
  <si>
    <t xml:space="preserve">connections</t>
  </si>
  <si>
    <t xml:space="preserve">trends</t>
  </si>
  <si>
    <t xml:space="preserve">facts</t>
  </si>
  <si>
    <t xml:space="preserve">contradictions</t>
  </si>
  <si>
    <t xml:space="preserve">essentials</t>
  </si>
  <si>
    <t xml:space="preserve">behaviors</t>
  </si>
  <si>
    <t xml:space="preserve">values</t>
  </si>
  <si>
    <t xml:space="preserve">intuition</t>
  </si>
  <si>
    <t xml:space="preserve">pitfalls</t>
  </si>
  <si>
    <t xml:space="preserve">laws of natures</t>
  </si>
  <si>
    <t xml:space="preserve">laws</t>
  </si>
  <si>
    <t xml:space="preserve">an agreement</t>
  </si>
  <si>
    <t xml:space="preserve">agreement</t>
  </si>
  <si>
    <t xml:space="preserve">mathematical expressions</t>
  </si>
  <si>
    <t xml:space="preserve">physics involved</t>
  </si>
  <si>
    <t xml:space="preserve">physics</t>
  </si>
  <si>
    <t xml:space="preserve">interactions</t>
  </si>
  <si>
    <t xml:space="preserve">parameters</t>
  </si>
  <si>
    <t xml:space="preserve">nice-to-have</t>
  </si>
  <si>
    <t xml:space="preserve">simplicity</t>
  </si>
  <si>
    <t xml:space="preserve">test</t>
  </si>
  <si>
    <t xml:space="preserve">attributes</t>
  </si>
  <si>
    <t xml:space="preserve">prototype</t>
  </si>
  <si>
    <t xml:space="preserve">strategy</t>
  </si>
  <si>
    <t xml:space="preserve">main sub section</t>
  </si>
  <si>
    <t xml:space="preserve">sub section</t>
  </si>
  <si>
    <t xml:space="preserve">group</t>
  </si>
  <si>
    <t xml:space="preserve">separate</t>
  </si>
  <si>
    <t xml:space="preserve">finding</t>
  </si>
  <si>
    <t xml:space="preserve">definitions</t>
  </si>
  <si>
    <t xml:space="preserve">environmental impact</t>
  </si>
  <si>
    <t xml:space="preserve">market</t>
  </si>
  <si>
    <t xml:space="preserve">sub-system</t>
  </si>
  <si>
    <t xml:space="preserve">to a client</t>
  </si>
  <si>
    <t xml:space="preserve">general and specific aspects</t>
  </si>
  <si>
    <t xml:space="preserve">aspects</t>
  </si>
  <si>
    <t xml:space="preserve">commitment</t>
  </si>
  <si>
    <t xml:space="preserve">suggestions</t>
  </si>
  <si>
    <t xml:space="preserve">position</t>
  </si>
  <si>
    <t xml:space="preserve">justification</t>
  </si>
  <si>
    <t xml:space="preserve">outcomes</t>
  </si>
  <si>
    <t xml:space="preserve">analysis</t>
  </si>
  <si>
    <t xml:space="preserve">for manufacturing</t>
  </si>
  <si>
    <t xml:space="preserve">manufacturing</t>
  </si>
  <si>
    <t xml:space="preserve">onebody hydrogeology</t>
  </si>
  <si>
    <t xml:space="preserve">hydrogeology</t>
  </si>
  <si>
    <t xml:space="preserve">investigation</t>
  </si>
  <si>
    <t xml:space="preserve">equipment</t>
  </si>
  <si>
    <t xml:space="preserve">mine operation</t>
  </si>
  <si>
    <t xml:space="preserve">operation/reserve</t>
  </si>
  <si>
    <t xml:space="preserve">reserve</t>
  </si>
  <si>
    <t xml:space="preserve"> tonnage-grade</t>
  </si>
  <si>
    <t xml:space="preserve">tonnage-grade</t>
  </si>
  <si>
    <t xml:space="preserve">software</t>
  </si>
  <si>
    <t xml:space="preserve">the best</t>
  </si>
  <si>
    <t xml:space="preserve">best</t>
  </si>
  <si>
    <t xml:space="preserve">direction</t>
  </si>
  <si>
    <t xml:space="preserve">waste streams</t>
  </si>
  <si>
    <t xml:space="preserve">waste</t>
  </si>
  <si>
    <t xml:space="preserve">impoundment</t>
  </si>
  <si>
    <t xml:space="preserve">dams</t>
  </si>
  <si>
    <t xml:space="preserve"> a functionality of the product</t>
  </si>
  <si>
    <t xml:space="preserve">functionality</t>
  </si>
  <si>
    <t xml:space="preserve">a concept</t>
  </si>
  <si>
    <t xml:space="preserve">concept</t>
  </si>
  <si>
    <t xml:space="preserve">a method for design</t>
  </si>
  <si>
    <t xml:space="preserve">method</t>
  </si>
  <si>
    <t xml:space="preserve">Curated nouns</t>
  </si>
  <si>
    <t xml:space="preserve">nature of entities (Basic)</t>
  </si>
  <si>
    <t xml:space="preserve">Sub-Class</t>
  </si>
  <si>
    <t xml:space="preserve">process</t>
  </si>
  <si>
    <t xml:space="preserve">reactor</t>
  </si>
  <si>
    <t xml:space="preserve">concepts</t>
  </si>
  <si>
    <t xml:space="preserve">size</t>
  </si>
  <si>
    <t xml:space="preserve"> energy balance</t>
  </si>
  <si>
    <t xml:space="preserve">energy balance</t>
  </si>
  <si>
    <t xml:space="preserve">fluid flow equilibrium</t>
  </si>
  <si>
    <t xml:space="preserve">equilibrium</t>
  </si>
  <si>
    <t xml:space="preserve">reaction</t>
  </si>
  <si>
    <t xml:space="preserve">extent flash</t>
  </si>
  <si>
    <t xml:space="preserve">flash</t>
  </si>
  <si>
    <t xml:space="preserve">step</t>
  </si>
  <si>
    <t xml:space="preserve">the deciplen</t>
  </si>
  <si>
    <t xml:space="preserve">deciplen</t>
  </si>
  <si>
    <t xml:space="preserve">risk</t>
  </si>
  <si>
    <t xml:space="preserve">assignment</t>
  </si>
  <si>
    <t xml:space="preserve">effectiveness</t>
  </si>
  <si>
    <t xml:space="preserve">mistakes</t>
  </si>
  <si>
    <t xml:space="preserve">probability</t>
  </si>
  <si>
    <t xml:space="preserve">efficiency</t>
  </si>
  <si>
    <t xml:space="preserve">conditions</t>
  </si>
  <si>
    <t xml:space="preserve">relationships of diffeent variables</t>
  </si>
  <si>
    <t xml:space="preserve">relationship</t>
  </si>
  <si>
    <t xml:space="preserve">complexity</t>
  </si>
  <si>
    <t xml:space="preserve">site characterization</t>
  </si>
  <si>
    <t xml:space="preserve">characterization</t>
  </si>
  <si>
    <t xml:space="preserve">class diagram</t>
  </si>
  <si>
    <t xml:space="preserve">diagram</t>
  </si>
  <si>
    <t xml:space="preserve">behavior</t>
  </si>
  <si>
    <t xml:space="preserve">algorithms</t>
  </si>
  <si>
    <t xml:space="preserve">implementations</t>
  </si>
  <si>
    <t xml:space="preserve">classes</t>
  </si>
  <si>
    <t xml:space="preserve">appropriate patterns</t>
  </si>
  <si>
    <t xml:space="preserve">patterns</t>
  </si>
  <si>
    <t xml:space="preserve">a circuit topology</t>
  </si>
  <si>
    <t xml:space="preserve">the principle of operation</t>
  </si>
  <si>
    <t xml:space="preserve">math in engineering</t>
  </si>
  <si>
    <t xml:space="preserve">math</t>
  </si>
  <si>
    <t xml:space="preserve">a converter</t>
  </si>
  <si>
    <t xml:space="preserve">converter</t>
  </si>
  <si>
    <t xml:space="preserve">a circuit</t>
  </si>
  <si>
    <t xml:space="preserve">circuit</t>
  </si>
  <si>
    <t xml:space="preserve">electrical parameters</t>
  </si>
  <si>
    <t xml:space="preserve">approaches</t>
  </si>
  <si>
    <t xml:space="preserve">own work</t>
  </si>
  <si>
    <t xml:space="preserve">work</t>
  </si>
  <si>
    <t xml:space="preserve">skills</t>
  </si>
  <si>
    <t xml:space="preserve">errors</t>
  </si>
  <si>
    <t xml:space="preserve">appropriate materials</t>
  </si>
  <si>
    <t xml:space="preserve">suppliers</t>
  </si>
  <si>
    <t xml:space="preserve">samples</t>
  </si>
  <si>
    <t xml:space="preserve">equations</t>
  </si>
  <si>
    <t xml:space="preserve">load</t>
  </si>
  <si>
    <t xml:space="preserve">stress</t>
  </si>
  <si>
    <t xml:space="preserve">analytical techniques</t>
  </si>
  <si>
    <t xml:space="preserve">technique</t>
  </si>
  <si>
    <t xml:space="preserve">material response</t>
  </si>
  <si>
    <t xml:space="preserve">response</t>
  </si>
  <si>
    <t xml:space="preserve">fundamentals</t>
  </si>
  <si>
    <t xml:space="preserve">idea</t>
  </si>
  <si>
    <t xml:space="preserve">relevance</t>
  </si>
  <si>
    <t xml:space="preserve">specification</t>
  </si>
  <si>
    <t xml:space="preserve">sub-systems</t>
  </si>
  <si>
    <t xml:space="preserve">deadlines</t>
  </si>
  <si>
    <t xml:space="preserve">acceptability</t>
  </si>
  <si>
    <t xml:space="preserve">flow</t>
  </si>
  <si>
    <t xml:space="preserve">physical models</t>
  </si>
  <si>
    <t xml:space="preserve">losses</t>
  </si>
  <si>
    <t xml:space="preserve">proposal</t>
  </si>
  <si>
    <t xml:space="preserve">need</t>
  </si>
  <si>
    <t xml:space="preserve">stats</t>
  </si>
  <si>
    <t xml:space="preserve">statistics</t>
  </si>
  <si>
    <t xml:space="preserve">create</t>
  </si>
  <si>
    <t xml:space="preserve">parts</t>
  </si>
  <si>
    <t xml:space="preserve">entity</t>
  </si>
  <si>
    <t xml:space="preserve">manufacturing effort</t>
  </si>
  <si>
    <t xml:space="preserve">effort</t>
  </si>
  <si>
    <t xml:space="preserve">opportunities</t>
  </si>
  <si>
    <t xml:space="preserve">a path</t>
  </si>
  <si>
    <t xml:space="preserve">path</t>
  </si>
  <si>
    <t xml:space="preserve">performance</t>
  </si>
  <si>
    <t xml:space="preserve">decision matrix</t>
  </si>
  <si>
    <t xml:space="preserve">worst case scenario</t>
  </si>
  <si>
    <t xml:space="preserve">scenario</t>
  </si>
  <si>
    <t xml:space="preserve">system function</t>
  </si>
  <si>
    <t xml:space="preserve">function</t>
  </si>
  <si>
    <t xml:space="preserve">3d model</t>
  </si>
  <si>
    <t xml:space="preserve">the rationale</t>
  </si>
  <si>
    <t xml:space="preserve">what others are saying</t>
  </si>
  <si>
    <t xml:space="preserve">saying</t>
  </si>
  <si>
    <t xml:space="preserve">strength</t>
  </si>
  <si>
    <t xml:space="preserve">possible synergies and limitations</t>
  </si>
  <si>
    <t xml:space="preserve">synergies</t>
  </si>
  <si>
    <t xml:space="preserve">operation</t>
  </si>
  <si>
    <t xml:space="preserve">standards</t>
  </si>
  <si>
    <t xml:space="preserve">regulations</t>
  </si>
  <si>
    <t xml:space="preserve">mining method</t>
  </si>
  <si>
    <t xml:space="preserve">environmental problems</t>
  </si>
  <si>
    <t xml:space="preserve">Problems</t>
  </si>
  <si>
    <t xml:space="preserve">mine profit</t>
  </si>
  <si>
    <t xml:space="preserve">Profit</t>
  </si>
  <si>
    <t xml:space="preserve">waste type</t>
  </si>
  <si>
    <t xml:space="preserve">Waste</t>
  </si>
  <si>
    <t xml:space="preserve">properties</t>
  </si>
  <si>
    <t xml:space="preserve">solution</t>
  </si>
  <si>
    <t xml:space="preserve">mechanisms</t>
  </si>
  <si>
    <t xml:space="preserve">knowledge in design process</t>
  </si>
  <si>
    <t xml:space="preserve">the current design</t>
  </si>
  <si>
    <t xml:space="preserve">an example</t>
  </si>
  <si>
    <t xml:space="preserve">example</t>
  </si>
  <si>
    <t xml:space="preserve">the tasks</t>
  </si>
  <si>
    <t xml:space="preserve">key components</t>
  </si>
  <si>
    <t xml:space="preserve">the life cycle of the product</t>
  </si>
  <si>
    <t xml:space="preserve">the total construction cost</t>
  </si>
  <si>
    <t xml:space="preserve">the advantage of one design</t>
  </si>
  <si>
    <t xml:space="preserve">Nature of entities (Basic)</t>
  </si>
  <si>
    <t xml:space="preserve">reactor descriptions</t>
  </si>
  <si>
    <t xml:space="preserve">descriptions</t>
  </si>
  <si>
    <t xml:space="preserve">process interactions</t>
  </si>
  <si>
    <t xml:space="preserve">systems</t>
  </si>
  <si>
    <t xml:space="preserve">choices</t>
  </si>
  <si>
    <t xml:space="preserve">conflicts</t>
  </si>
  <si>
    <t xml:space="preserve">things</t>
  </si>
  <si>
    <t xml:space="preserve">loads</t>
  </si>
  <si>
    <t xml:space="preserve">code</t>
  </si>
  <si>
    <t xml:space="preserve">software framework</t>
  </si>
  <si>
    <t xml:space="preserve">framework</t>
  </si>
  <si>
    <t xml:space="preserve">making changes</t>
  </si>
  <si>
    <t xml:space="preserve">changes</t>
  </si>
  <si>
    <t xml:space="preserve">umc diagrams</t>
  </si>
  <si>
    <t xml:space="preserve">diagrams</t>
  </si>
  <si>
    <t xml:space="preserve">working solutions</t>
  </si>
  <si>
    <t xml:space="preserve">time expanded</t>
  </si>
  <si>
    <t xml:space="preserve">fundamental principle</t>
  </si>
  <si>
    <t xml:space="preserve">principle</t>
  </si>
  <si>
    <t xml:space="preserve">for exam</t>
  </si>
  <si>
    <t xml:space="preserve">exam</t>
  </si>
  <si>
    <t xml:space="preserve">paper</t>
  </si>
  <si>
    <t xml:space="preserve">loss</t>
  </si>
  <si>
    <t xml:space="preserve">a new tool</t>
  </si>
  <si>
    <t xml:space="preserve">tool</t>
  </si>
  <si>
    <t xml:space="preserve">between different cases</t>
  </si>
  <si>
    <t xml:space="preserve">cases</t>
  </si>
  <si>
    <t xml:space="preserve">packaging</t>
  </si>
  <si>
    <t xml:space="preserve">performance range</t>
  </si>
  <si>
    <t xml:space="preserve">range</t>
  </si>
  <si>
    <t xml:space="preserve">failure possibilities</t>
  </si>
  <si>
    <t xml:space="preserve">iteration</t>
  </si>
  <si>
    <t xml:space="preserve">details</t>
  </si>
  <si>
    <t xml:space="preserve">selections</t>
  </si>
  <si>
    <t xml:space="preserve">Meterials</t>
  </si>
  <si>
    <t xml:space="preserve">costs</t>
  </si>
  <si>
    <t xml:space="preserve">inputs</t>
  </si>
  <si>
    <t xml:space="preserve">constraint</t>
  </si>
  <si>
    <t xml:space="preserve">ambiguity</t>
  </si>
  <si>
    <t xml:space="preserve">safety standards</t>
  </si>
  <si>
    <t xml:space="preserve">people</t>
  </si>
  <si>
    <t xml:space="preserve">expression</t>
  </si>
  <si>
    <t xml:space="preserve">terms</t>
  </si>
  <si>
    <t xml:space="preserve"> stress</t>
  </si>
  <si>
    <t xml:space="preserve">weight</t>
  </si>
  <si>
    <t xml:space="preserve">drawings</t>
  </si>
  <si>
    <t xml:space="preserve">stability</t>
  </si>
  <si>
    <t xml:space="preserve">forces</t>
  </si>
  <si>
    <t xml:space="preserve">findings</t>
  </si>
  <si>
    <t xml:space="preserve">engineering science</t>
  </si>
  <si>
    <t xml:space="preserve">component</t>
  </si>
  <si>
    <t xml:space="preserve">fatigue life</t>
  </si>
  <si>
    <t xml:space="preserve">formula</t>
  </si>
  <si>
    <t xml:space="preserve">matlab</t>
  </si>
  <si>
    <t xml:space="preserve">calculations</t>
  </si>
  <si>
    <t xml:space="preserve">BOM</t>
  </si>
  <si>
    <t xml:space="preserve"> equation</t>
  </si>
  <si>
    <t xml:space="preserve">quantity</t>
  </si>
  <si>
    <t xml:space="preserve">built-in relations in working system</t>
  </si>
  <si>
    <t xml:space="preserve">relations</t>
  </si>
  <si>
    <t xml:space="preserve">manufacturability</t>
  </si>
  <si>
    <t xml:space="preserve">support</t>
  </si>
  <si>
    <t xml:space="preserve">multiple aspects</t>
  </si>
  <si>
    <t xml:space="preserve">temperature</t>
  </si>
  <si>
    <t xml:space="preserve">drawbacks</t>
  </si>
  <si>
    <t xml:space="preserve">advantages</t>
  </si>
  <si>
    <t xml:space="preserve">polymers</t>
  </si>
  <si>
    <t xml:space="preserve">geological blockmodel</t>
  </si>
  <si>
    <t xml:space="preserve">blockmodel</t>
  </si>
  <si>
    <t xml:space="preserve">waste dump map</t>
  </si>
  <si>
    <t xml:space="preserve">map</t>
  </si>
  <si>
    <t xml:space="preserve">mine network</t>
  </si>
  <si>
    <t xml:space="preserve">network</t>
  </si>
  <si>
    <t xml:space="preserve">closure</t>
  </si>
  <si>
    <t xml:space="preserve">nothing</t>
  </si>
  <si>
    <t xml:space="preserve">waste tonnage</t>
  </si>
  <si>
    <t xml:space="preserve">tonnage</t>
  </si>
  <si>
    <t xml:space="preserve"> closure plan</t>
  </si>
  <si>
    <t xml:space="preserve">mining sequence</t>
  </si>
  <si>
    <t xml:space="preserve">sequence</t>
  </si>
  <si>
    <t xml:space="preserve"> longterm benefits</t>
  </si>
  <si>
    <t xml:space="preserve">processing plant</t>
  </si>
  <si>
    <t xml:space="preserve">plant</t>
  </si>
  <si>
    <t xml:space="preserve"> economic</t>
  </si>
  <si>
    <t xml:space="preserve">economic</t>
  </si>
  <si>
    <t xml:space="preserve">factors of safety</t>
  </si>
  <si>
    <t xml:space="preserve"> mechanisms</t>
  </si>
  <si>
    <t xml:space="preserve">displacement</t>
  </si>
  <si>
    <t xml:space="preserve">a representative</t>
  </si>
  <si>
    <t xml:space="preserve">representative</t>
  </si>
  <si>
    <t xml:space="preserve">data logging problems</t>
  </si>
  <si>
    <t xml:space="preserve">problems</t>
  </si>
  <si>
    <t xml:space="preserve">the meaning of a component</t>
  </si>
  <si>
    <t xml:space="preserve">the subsystems of the product</t>
  </si>
  <si>
    <t xml:space="preserve">subsystems</t>
  </si>
  <si>
    <t xml:space="preserve">knowledge of economics and engineering</t>
  </si>
  <si>
    <t xml:space="preserve">engineering design methods</t>
  </si>
  <si>
    <t xml:space="preserve">methods</t>
  </si>
  <si>
    <t xml:space="preserve">if the subsystem functions well</t>
  </si>
  <si>
    <t xml:space="preserve">supplies</t>
  </si>
  <si>
    <t xml:space="preserve">experimental data</t>
  </si>
  <si>
    <t xml:space="preserve">on applicability</t>
  </si>
  <si>
    <t xml:space="preserve">applicability</t>
  </si>
  <si>
    <t xml:space="preserve">meeting</t>
  </si>
  <si>
    <t xml:space="preserve">conclusion</t>
  </si>
  <si>
    <t xml:space="preserve">search</t>
  </si>
  <si>
    <t xml:space="preserve">team quality</t>
  </si>
  <si>
    <t xml:space="preserve">quality</t>
  </si>
  <si>
    <t xml:space="preserve">importance</t>
  </si>
  <si>
    <t xml:space="preserve">project outcomes</t>
  </si>
  <si>
    <t xml:space="preserve">priority</t>
  </si>
  <si>
    <t xml:space="preserve">needs for conducting research</t>
  </si>
  <si>
    <t xml:space="preserve">consequences</t>
  </si>
  <si>
    <t xml:space="preserve">deformations</t>
  </si>
  <si>
    <t xml:space="preserve">defects</t>
  </si>
  <si>
    <t xml:space="preserve"> a summary table</t>
  </si>
  <si>
    <t xml:space="preserve">summary</t>
  </si>
  <si>
    <t xml:space="preserve"> a circuit</t>
  </si>
  <si>
    <t xml:space="preserve">student</t>
  </si>
  <si>
    <t xml:space="preserve">analysis time</t>
  </si>
  <si>
    <t xml:space="preserve">a thesis</t>
  </si>
  <si>
    <t xml:space="preserve">thesis</t>
  </si>
  <si>
    <t xml:space="preserve">a paper</t>
  </si>
  <si>
    <t xml:space="preserve">statistical analysis</t>
  </si>
  <si>
    <t xml:space="preserve">a bug</t>
  </si>
  <si>
    <t xml:space="preserve">bug</t>
  </si>
  <si>
    <t xml:space="preserve">error</t>
  </si>
  <si>
    <t xml:space="preserve">deficiency</t>
  </si>
  <si>
    <t xml:space="preserve">documentation</t>
  </si>
  <si>
    <t xml:space="preserve">reliability</t>
  </si>
  <si>
    <t xml:space="preserve">failures</t>
  </si>
  <si>
    <t xml:space="preserve">mechanism</t>
  </si>
  <si>
    <t xml:space="preserve">recommendation</t>
  </si>
  <si>
    <t xml:space="preserve">relation</t>
  </si>
  <si>
    <t xml:space="preserve">arguments</t>
  </si>
  <si>
    <t xml:space="preserve">evidence</t>
  </si>
  <si>
    <t xml:space="preserve">misfit strain</t>
  </si>
  <si>
    <t xml:space="preserve">strain</t>
  </si>
  <si>
    <t xml:space="preserve">financials</t>
  </si>
  <si>
    <t xml:space="preserve">Finance</t>
  </si>
  <si>
    <t xml:space="preserve">optimum</t>
  </si>
  <si>
    <t xml:space="preserve">weaknesses</t>
  </si>
  <si>
    <t xml:space="preserve">anomalies</t>
  </si>
  <si>
    <t xml:space="preserve">controls</t>
  </si>
  <si>
    <t xml:space="preserve">with 5 WHYs</t>
  </si>
  <si>
    <t xml:space="preserve">improvement</t>
  </si>
  <si>
    <t xml:space="preserve">value</t>
  </si>
  <si>
    <t xml:space="preserve">ethically</t>
  </si>
  <si>
    <t xml:space="preserve">reasonableness</t>
  </si>
  <si>
    <t xml:space="preserve">shape</t>
  </si>
  <si>
    <t xml:space="preserve"> meanings</t>
  </si>
  <si>
    <t xml:space="preserve">meanings</t>
  </si>
  <si>
    <t xml:space="preserve">fabrication processes</t>
  </si>
  <si>
    <t xml:space="preserve">numerical simulations of components and system</t>
  </si>
  <si>
    <t xml:space="preserve">simulation</t>
  </si>
  <si>
    <t xml:space="preserve">despite uncertainty</t>
  </si>
  <si>
    <t xml:space="preserve">uncertainty</t>
  </si>
  <si>
    <t xml:space="preserve">effet on how client will respond</t>
  </si>
  <si>
    <t xml:space="preserve">mathematical physics</t>
  </si>
  <si>
    <t xml:space="preserve">invention</t>
  </si>
  <si>
    <t xml:space="preserve">compliance</t>
  </si>
  <si>
    <t xml:space="preserve"> life decisions</t>
  </si>
  <si>
    <t xml:space="preserve">profit reserve</t>
  </si>
  <si>
    <t xml:space="preserve">environmental problem</t>
  </si>
  <si>
    <t xml:space="preserve">prediction delay</t>
  </si>
  <si>
    <t xml:space="preserve">delay</t>
  </si>
  <si>
    <t xml:space="preserve">mining methods</t>
  </si>
  <si>
    <t xml:space="preserve">taillings storage</t>
  </si>
  <si>
    <t xml:space="preserve">storage</t>
  </si>
  <si>
    <t xml:space="preserve">mine plan</t>
  </si>
  <si>
    <t xml:space="preserve">inspection</t>
  </si>
  <si>
    <t xml:space="preserve">factor of safety</t>
  </si>
  <si>
    <t xml:space="preserve">Factor</t>
  </si>
  <si>
    <t xml:space="preserve">engineer of record</t>
  </si>
  <si>
    <t xml:space="preserve">engineer</t>
  </si>
  <si>
    <t xml:space="preserve">unknowns</t>
  </si>
  <si>
    <t xml:space="preserve">the different components before assembly</t>
  </si>
  <si>
    <t xml:space="preserve">a project report</t>
  </si>
  <si>
    <t xml:space="preserve">report</t>
  </si>
  <si>
    <t xml:space="preserve">a prototype</t>
  </si>
  <si>
    <t xml:space="preserve">simulation result</t>
  </si>
  <si>
    <t xml:space="preserve">the functionality of the product</t>
  </si>
  <si>
    <t xml:space="preserve">how the system works</t>
  </si>
  <si>
    <t xml:space="preserve">workability</t>
  </si>
  <si>
    <t xml:space="preserve">the safety issues</t>
  </si>
  <si>
    <t xml:space="preserve">deadline</t>
  </si>
  <si>
    <t xml:space="preserve">poster</t>
  </si>
  <si>
    <t xml:space="preserve">innovation</t>
  </si>
  <si>
    <t xml:space="preserve">option</t>
  </si>
  <si>
    <t xml:space="preserve">retrospectives</t>
  </si>
  <si>
    <t xml:space="preserve">company</t>
  </si>
  <si>
    <t xml:space="preserve">potential investors</t>
  </si>
  <si>
    <t xml:space="preserve">investors</t>
  </si>
  <si>
    <t xml:space="preserve">the advantages of a method</t>
  </si>
  <si>
    <t xml:space="preserve">a new topology</t>
  </si>
  <si>
    <t xml:space="preserve">lifetime</t>
  </si>
  <si>
    <t xml:space="preserve">datasheets</t>
  </si>
  <si>
    <t xml:space="preserve">to other systems</t>
  </si>
  <si>
    <t xml:space="preserve">reason for failure</t>
  </si>
  <si>
    <t xml:space="preserve">main variable</t>
  </si>
  <si>
    <t xml:space="preserve">variable</t>
  </si>
  <si>
    <t xml:space="preserve">cause</t>
  </si>
  <si>
    <t xml:space="preserve">claims</t>
  </si>
  <si>
    <t xml:space="preserve">matarial</t>
  </si>
  <si>
    <t xml:space="preserve">for society</t>
  </si>
  <si>
    <t xml:space="preserve">society</t>
  </si>
  <si>
    <t xml:space="preserve">study</t>
  </si>
  <si>
    <t xml:space="preserve">material list</t>
  </si>
  <si>
    <t xml:space="preserve">expenditures</t>
  </si>
  <si>
    <t xml:space="preserve">use</t>
  </si>
  <si>
    <t xml:space="preserve">feedback</t>
  </si>
  <si>
    <t xml:space="preserve">operation process</t>
  </si>
  <si>
    <t xml:space="preserve">tooling</t>
  </si>
  <si>
    <t xml:space="preserve">the work and present it</t>
  </si>
  <si>
    <t xml:space="preserve">present</t>
  </si>
  <si>
    <t xml:space="preserve">what the client needs</t>
  </si>
  <si>
    <t xml:space="preserve">chapter</t>
  </si>
  <si>
    <t xml:space="preserve">final report</t>
  </si>
  <si>
    <t xml:space="preserve">evaluation form</t>
  </si>
  <si>
    <t xml:space="preserve">evaluation</t>
  </si>
  <si>
    <t xml:space="preserve">cash flow</t>
  </si>
  <si>
    <t xml:space="preserve">the final design</t>
  </si>
  <si>
    <t xml:space="preserve">the diagnostics report of the product</t>
  </si>
  <si>
    <t xml:space="preserve">diagnostics</t>
  </si>
  <si>
    <t xml:space="preserve">works</t>
  </si>
  <si>
    <t xml:space="preserve">the functions of the final product</t>
  </si>
  <si>
    <t xml:space="preserve">Final noun</t>
  </si>
  <si>
    <t xml:space="preserve">mapping SUMO</t>
  </si>
  <si>
    <t xml:space="preserve"> solutions</t>
  </si>
  <si>
    <t xml:space="preserve"> goals</t>
  </si>
  <si>
    <t xml:space="preserve">Soil</t>
  </si>
  <si>
    <t xml:space="preserve">Engineering component</t>
  </si>
  <si>
    <t xml:space="preserve">Engineering </t>
  </si>
  <si>
    <t xml:space="preserve">Equation</t>
  </si>
  <si>
    <t xml:space="preserve">Law</t>
  </si>
  <si>
    <t xml:space="preserve">Agreement</t>
  </si>
  <si>
    <t xml:space="preserve">expressions</t>
  </si>
  <si>
    <t xml:space="preserve">Transaction</t>
  </si>
  <si>
    <t xml:space="preserve">Experimenting</t>
  </si>
  <si>
    <t xml:space="preserve">subsection</t>
  </si>
  <si>
    <t xml:space="preserve">impact</t>
  </si>
  <si>
    <t xml:space="preserve">subsystem</t>
  </si>
  <si>
    <t xml:space="preserve">Requesting</t>
  </si>
  <si>
    <t xml:space="preserve">Manufacture</t>
  </si>
  <si>
    <t xml:space="preserve">geology</t>
  </si>
  <si>
    <t xml:space="preserve">Science</t>
  </si>
  <si>
    <t xml:space="preserve">Physical quantity</t>
  </si>
  <si>
    <t xml:space="preserve">Computer program</t>
  </si>
  <si>
    <t xml:space="preserve">Dam</t>
  </si>
  <si>
    <t xml:space="preserve">balance</t>
  </si>
  <si>
    <t xml:space="preserve">Chemical process</t>
  </si>
  <si>
    <t xml:space="preserve">Radiating light</t>
  </si>
  <si>
    <t xml:space="preserve">Probability relation</t>
  </si>
  <si>
    <t xml:space="preserve">Division function</t>
  </si>
  <si>
    <t xml:space="preserve">Stating</t>
  </si>
  <si>
    <t xml:space="preserve">Blue print</t>
  </si>
  <si>
    <t xml:space="preserve">Intentional process</t>
  </si>
  <si>
    <t xml:space="preserve">Class</t>
  </si>
  <si>
    <t xml:space="preserve">Shape attribute</t>
  </si>
  <si>
    <t xml:space="preserve">Mathematics</t>
  </si>
  <si>
    <t xml:space="preserve">Electrical circuit</t>
  </si>
  <si>
    <t xml:space="preserve">Position</t>
  </si>
  <si>
    <t xml:space="preserve">Device attribute</t>
  </si>
  <si>
    <t xml:space="preserve">Motion</t>
  </si>
  <si>
    <t xml:space="preserve">matrix</t>
  </si>
  <si>
    <t xml:space="preserve">Supposition</t>
  </si>
  <si>
    <t xml:space="preserve">Linguistic expression</t>
  </si>
  <si>
    <t xml:space="preserve">Debating</t>
  </si>
  <si>
    <t xml:space="preserve">Test form</t>
  </si>
  <si>
    <t xml:space="preserve">Fact</t>
  </si>
  <si>
    <t xml:space="preserve">Mass measure</t>
  </si>
  <si>
    <t xml:space="preserve">Force</t>
  </si>
  <si>
    <t xml:space="preserve">Calculating</t>
  </si>
  <si>
    <t xml:space="preserve">Binary relation</t>
  </si>
  <si>
    <t xml:space="preserve">Temperature measure</t>
  </si>
  <si>
    <t xml:space="preserve">Compound substance</t>
  </si>
  <si>
    <t xml:space="preserve">ceasing operations</t>
  </si>
  <si>
    <t xml:space="preserve">Temporal relation</t>
  </si>
  <si>
    <t xml:space="preserve">Industrial plant</t>
  </si>
  <si>
    <t xml:space="preserve">economy</t>
  </si>
  <si>
    <t xml:space="preserve">Economin attribute</t>
  </si>
  <si>
    <t xml:space="preserve">factors</t>
  </si>
  <si>
    <t xml:space="preserve">Meeting</t>
  </si>
  <si>
    <t xml:space="preserve">Conclusion</t>
  </si>
  <si>
    <t xml:space="preserve">Content development</t>
  </si>
  <si>
    <t xml:space="preserve">Summary</t>
  </si>
  <si>
    <t xml:space="preserve">Student</t>
  </si>
  <si>
    <t xml:space="preserve">Trait attribute</t>
  </si>
  <si>
    <t xml:space="preserve">Evidence</t>
  </si>
  <si>
    <t xml:space="preserve">Shape change</t>
  </si>
  <si>
    <t xml:space="preserve">finance</t>
  </si>
  <si>
    <t xml:space="preserve">Financing</t>
  </si>
  <si>
    <t xml:space="preserve">Ware house</t>
  </si>
  <si>
    <t xml:space="preserve">Engineer</t>
  </si>
  <si>
    <t xml:space="preserve">Sign</t>
  </si>
  <si>
    <t xml:space="preserve">Disseminating</t>
  </si>
  <si>
    <t xml:space="preserve">Investor</t>
  </si>
  <si>
    <t xml:space="preserve">Feedback</t>
  </si>
  <si>
    <t xml:space="preserve">Chapter</t>
  </si>
  <si>
    <t xml:space="preserve">Comparing</t>
  </si>
  <si>
    <t xml:space="preserve">Active Nouns (Stage 1)</t>
  </si>
  <si>
    <t xml:space="preserve">Active nouns complete(stage 1)</t>
  </si>
  <si>
    <t xml:space="preserve">Entities(stage1)</t>
  </si>
  <si>
    <t xml:space="preserve">Active Nouns (Stage 2)</t>
  </si>
  <si>
    <t xml:space="preserve">Active nouns complete(stage 2)</t>
  </si>
  <si>
    <t xml:space="preserve">Entities(stage2)</t>
  </si>
  <si>
    <t xml:space="preserve">Active Nouns (Stage 3)</t>
  </si>
  <si>
    <t xml:space="preserve">Active nouns complete(stage 3)</t>
  </si>
  <si>
    <t xml:space="preserve">Entities(stage3)</t>
  </si>
  <si>
    <t xml:space="preserve">Active Nouns (Stage 4)</t>
  </si>
  <si>
    <t xml:space="preserve">Active nouns complete(stage 4)</t>
  </si>
  <si>
    <t xml:space="preserve">Entities(stage4)</t>
  </si>
  <si>
    <t xml:space="preserve">Active Nouns (Stage 5)</t>
  </si>
  <si>
    <t xml:space="preserve">Active nouns complete(stage 5)</t>
  </si>
  <si>
    <t xml:space="preserve">Entities(stage5)</t>
  </si>
  <si>
    <t xml:space="preserve">Active Nouns (Stage 6)</t>
  </si>
  <si>
    <t xml:space="preserve">Active nouns complete(stage 6)</t>
  </si>
  <si>
    <t xml:space="preserve">Entities(stage6)</t>
  </si>
  <si>
    <t xml:space="preserve">Stage 1</t>
  </si>
  <si>
    <t xml:space="preserve">Stage 2</t>
  </si>
  <si>
    <t xml:space="preserve">Stage 3</t>
  </si>
  <si>
    <t xml:space="preserve">Stage 4</t>
  </si>
  <si>
    <t xml:space="preserve">Stage 5</t>
  </si>
  <si>
    <t xml:space="preserve">Stage 6</t>
  </si>
  <si>
    <t xml:space="preserve"> a schedule</t>
  </si>
</sst>
</file>

<file path=xl/styles.xml><?xml version="1.0" encoding="utf-8"?>
<styleSheet xmlns="http://schemas.openxmlformats.org/spreadsheetml/2006/main">
  <numFmts count="2">
    <numFmt numFmtId="164" formatCode="General"/>
    <numFmt numFmtId="165" formatCode="@"/>
  </numFmts>
  <fonts count="1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u val="single"/>
      <sz val="11"/>
      <color rgb="FF0563C1"/>
      <name val="Calibri"/>
      <family val="2"/>
      <charset val="1"/>
    </font>
    <font>
      <u val="single"/>
      <sz val="11"/>
      <color rgb="FF0000FF"/>
      <name val="Calibri"/>
      <family val="2"/>
      <charset val="1"/>
    </font>
    <font>
      <sz val="11"/>
      <color rgb="FF0000FF"/>
      <name val="Calibri"/>
      <family val="2"/>
      <charset val="1"/>
    </font>
    <font>
      <u val="single"/>
      <sz val="11"/>
      <name val="Calibri"/>
      <family val="2"/>
      <charset val="1"/>
    </font>
    <font>
      <b val="true"/>
      <u val="single"/>
      <sz val="11"/>
      <color rgb="FF000000"/>
      <name val="Calibri"/>
      <family val="2"/>
      <charset val="1"/>
    </font>
    <font>
      <sz val="12"/>
      <color rgb="FF000000"/>
      <name val="Calibri"/>
      <family val="2"/>
      <charset val="1"/>
    </font>
    <font>
      <sz val="12"/>
      <name val="Calibri"/>
      <family val="2"/>
      <charset val="1"/>
    </font>
    <font>
      <i val="true"/>
      <sz val="11"/>
      <name val="Calibri"/>
      <family val="2"/>
      <charset val="1"/>
    </font>
    <font>
      <b val="true"/>
      <u val="single"/>
      <sz val="12"/>
      <color rgb="FF000000"/>
      <name val="Calibri"/>
      <family val="2"/>
      <charset val="1"/>
    </font>
    <font>
      <sz val="12"/>
      <color rgb="FF000000"/>
      <name val="Times New Roman"/>
      <family val="1"/>
      <charset val="1"/>
    </font>
    <font>
      <sz val="12"/>
      <color rgb="FF222222"/>
      <name val="Calibri"/>
      <family val="2"/>
      <charset val="1"/>
    </font>
    <font>
      <sz val="11"/>
      <color rgb="FF333333"/>
      <name val="Calibri"/>
      <family val="2"/>
      <charset val="1"/>
    </font>
  </fonts>
  <fills count="13">
    <fill>
      <patternFill patternType="none"/>
    </fill>
    <fill>
      <patternFill patternType="gray125"/>
    </fill>
    <fill>
      <patternFill patternType="solid">
        <fgColor rgb="FFFFC000"/>
        <bgColor rgb="FFFFD966"/>
      </patternFill>
    </fill>
    <fill>
      <patternFill patternType="solid">
        <fgColor rgb="FF7F7F7F"/>
        <bgColor rgb="FF9B6547"/>
      </patternFill>
    </fill>
    <fill>
      <patternFill patternType="solid">
        <fgColor rgb="FF2E75B6"/>
        <bgColor rgb="FF0563C1"/>
      </patternFill>
    </fill>
    <fill>
      <patternFill patternType="solid">
        <fgColor rgb="FFFFFFFF"/>
        <bgColor rgb="FFCCFFFF"/>
      </patternFill>
    </fill>
    <fill>
      <patternFill patternType="solid">
        <fgColor rgb="FFFFFF00"/>
        <bgColor rgb="FFFFFF75"/>
      </patternFill>
    </fill>
    <fill>
      <patternFill patternType="solid">
        <fgColor rgb="FFF4B183"/>
        <bgColor rgb="FFF8CBAD"/>
      </patternFill>
    </fill>
    <fill>
      <patternFill patternType="solid">
        <fgColor rgb="FFFFE699"/>
        <bgColor rgb="FFFFFF99"/>
      </patternFill>
    </fill>
    <fill>
      <patternFill patternType="solid">
        <fgColor rgb="FFB4C7E7"/>
        <bgColor rgb="FF9DC3E6"/>
      </patternFill>
    </fill>
    <fill>
      <patternFill patternType="solid">
        <fgColor rgb="FFC5E0B4"/>
        <bgColor rgb="FFC9C9C9"/>
      </patternFill>
    </fill>
    <fill>
      <patternFill patternType="solid">
        <fgColor rgb="FFC9C9C9"/>
        <bgColor rgb="FFBFBFBF"/>
      </patternFill>
    </fill>
    <fill>
      <patternFill patternType="solid">
        <fgColor rgb="FFCCFFFF"/>
        <bgColor rgb="FFFFFFF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5" fillId="0" borderId="1" xfId="20" applyFont="true" applyBorder="true" applyAlignment="true" applyProtection="true">
      <alignment horizontal="center" vertical="center" textRotation="0" wrapText="false" indent="0" shrinkToFit="false"/>
      <protection locked="true" hidden="false"/>
    </xf>
    <xf numFmtId="164" fontId="9" fillId="0" borderId="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8" fillId="4" borderId="1" xfId="2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9" fillId="4" borderId="1" xfId="20" applyFont="true" applyBorder="true" applyAlignment="true" applyProtection="true">
      <alignment horizontal="center" vertical="center" textRotation="0" wrapText="false" indent="0" shrinkToFit="false"/>
      <protection locked="true" hidden="false"/>
    </xf>
    <xf numFmtId="164" fontId="5" fillId="4" borderId="1" xfId="20" applyFont="true" applyBorder="true" applyAlignment="true" applyProtection="true">
      <alignment horizontal="center" vertical="center" textRotation="0" wrapText="false" indent="0" shrinkToFit="false"/>
      <protection locked="true" hidden="false"/>
    </xf>
    <xf numFmtId="164" fontId="7" fillId="0" borderId="1" xfId="20" applyFont="fals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right" vertical="center"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7" fillId="0" borderId="1" xfId="20" applyFont="fals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47">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A9D18E"/>
        </patternFill>
      </fill>
    </dxf>
    <dxf>
      <fill>
        <patternFill>
          <bgColor rgb="FFFFD966"/>
        </patternFill>
      </fill>
    </dxf>
    <dxf>
      <fill>
        <patternFill>
          <bgColor rgb="FF9DC3E6"/>
        </patternFill>
      </fill>
    </dxf>
    <dxf>
      <fill>
        <patternFill>
          <bgColor rgb="FF92D050"/>
        </patternFill>
      </fill>
    </dxf>
    <dxf>
      <fill>
        <patternFill>
          <bgColor rgb="FFFFFF75"/>
        </patternFill>
      </fill>
    </dxf>
    <dxf>
      <fill>
        <patternFill>
          <bgColor rgb="FFC198E0"/>
        </patternFill>
      </fill>
    </dxf>
    <dxf>
      <fill>
        <patternFill>
          <bgColor rgb="FFFFD966"/>
        </patternFill>
      </fill>
    </dxf>
    <dxf>
      <fill>
        <patternFill>
          <bgColor rgb="FFF8CBAD"/>
        </patternFill>
      </fill>
    </dxf>
    <dxf>
      <fill>
        <patternFill>
          <bgColor rgb="FFFF0000"/>
        </patternFill>
      </fill>
    </dxf>
    <dxf>
      <fill>
        <patternFill>
          <bgColor rgb="FF15E915"/>
        </patternFill>
      </fill>
    </dxf>
    <dxf>
      <fill>
        <patternFill>
          <bgColor rgb="FF00FFCC"/>
        </patternFill>
      </fill>
    </dxf>
    <dxf>
      <fill>
        <patternFill>
          <bgColor rgb="FF806000"/>
        </patternFill>
      </fill>
    </dxf>
    <dxf>
      <fill>
        <patternFill>
          <bgColor rgb="FFBFBFBF"/>
        </patternFill>
      </fill>
    </dxf>
    <dxf>
      <fill>
        <patternFill>
          <bgColor rgb="FFFF85DF"/>
        </patternFill>
      </fill>
    </dxf>
    <dxf>
      <fill>
        <patternFill>
          <bgColor rgb="FF9E5ECE"/>
        </patternFill>
      </fill>
    </dxf>
    <dxf>
      <fill>
        <patternFill>
          <bgColor rgb="FFFFFF99"/>
        </patternFill>
      </fill>
    </dxf>
    <dxf>
      <fill>
        <patternFill>
          <bgColor rgb="FF669E40"/>
        </patternFill>
      </fill>
    </dxf>
    <dxf>
      <fill>
        <patternFill>
          <bgColor rgb="FFEC7320"/>
        </patternFill>
      </fill>
    </dxf>
    <dxf>
      <fill>
        <patternFill>
          <bgColor rgb="FF9B6547"/>
        </patternFill>
      </fill>
    </dxf>
    <dxf>
      <fill>
        <patternFill>
          <bgColor rgb="FF92D050"/>
        </patternFill>
      </fill>
    </dxf>
  </dxfs>
  <colors>
    <indexedColors>
      <rgbColor rgb="FF000000"/>
      <rgbColor rgb="FFFFFFFF"/>
      <rgbColor rgb="FFFF0000"/>
      <rgbColor rgb="FF15E915"/>
      <rgbColor rgb="FF0000FF"/>
      <rgbColor rgb="FFFFFF00"/>
      <rgbColor rgb="FFFF00FF"/>
      <rgbColor rgb="FF00FFCC"/>
      <rgbColor rgb="FF800000"/>
      <rgbColor rgb="FF008000"/>
      <rgbColor rgb="FF000080"/>
      <rgbColor rgb="FF806000"/>
      <rgbColor rgb="FF800080"/>
      <rgbColor rgb="FF00B050"/>
      <rgbColor rgb="FFBFBFBF"/>
      <rgbColor rgb="FF7F7F7F"/>
      <rgbColor rgb="FF9999FF"/>
      <rgbColor rgb="FF9B6547"/>
      <rgbColor rgb="FFFFE699"/>
      <rgbColor rgb="FFCCFFFF"/>
      <rgbColor rgb="FF660066"/>
      <rgbColor rgb="FFF4B183"/>
      <rgbColor rgb="FF0563C1"/>
      <rgbColor rgb="FFB4C7E7"/>
      <rgbColor rgb="FF000080"/>
      <rgbColor rgb="FFFF00FF"/>
      <rgbColor rgb="FFFFFF75"/>
      <rgbColor rgb="FF00FFFF"/>
      <rgbColor rgb="FF800080"/>
      <rgbColor rgb="FF800000"/>
      <rgbColor rgb="FF008080"/>
      <rgbColor rgb="FF0000FF"/>
      <rgbColor rgb="FF00CCFF"/>
      <rgbColor rgb="FFC9C9C9"/>
      <rgbColor rgb="FFC5E0B4"/>
      <rgbColor rgb="FFFFFF99"/>
      <rgbColor rgb="FF9DC3E6"/>
      <rgbColor rgb="FFFF85DF"/>
      <rgbColor rgb="FFC198E0"/>
      <rgbColor rgb="FFF8CBAD"/>
      <rgbColor rgb="FF2E75B6"/>
      <rgbColor rgb="FF33CCCC"/>
      <rgbColor rgb="FF92D050"/>
      <rgbColor rgb="FFFFC000"/>
      <rgbColor rgb="FFFFD966"/>
      <rgbColor rgb="FFEC7320"/>
      <rgbColor rgb="FF9E5ECE"/>
      <rgbColor rgb="FFA9D18E"/>
      <rgbColor rgb="FF003366"/>
      <rgbColor rgb="FF669E40"/>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3.xml"/><Relationship Id="rId16" Type="http://schemas.openxmlformats.org/officeDocument/2006/relationships/sharedStrings" Target="sharedStrings.xml"/>
</Relationships>
</file>

<file path=xl/externalLinks/_rels/externalLink3.xml.rels><?xml version="1.0" encoding="UTF-8"?>
<Relationships xmlns="http://schemas.openxmlformats.org/package/2006/relationships"><Relationship Id="rId1" Type="http://schemas.openxmlformats.org/officeDocument/2006/relationships/externalLinkPath" Target="Users/mehwish/Google%20Drive/TLEF%20Data%20Folder/Mehwish%20Works/verbs%20and%20nouns/Verbs%20and%20nouns.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game master sheet"/>
      <sheetName val="verbs and nouns"/>
      <sheetName val="verbs and nouns seperate 1"/>
      <sheetName val="verbs and nouns seperate 2"/>
      <sheetName val="nouns only"/>
    </sheetNames>
    <sheetDataSet>
      <sheetData sheetId="0"/>
      <sheetData sheetId="1">
        <row r="3">
          <cell r="A3" t="str">
            <v>To prepare</v>
          </cell>
          <cell r="B3" t="str">
            <v>(possibilities)</v>
          </cell>
          <cell r="C3" t="str">
            <v>To test</v>
          </cell>
          <cell r="D3" t="str">
            <v>(hypothsis)</v>
          </cell>
          <cell r="E3" t="str">
            <v>To distinguish</v>
          </cell>
          <cell r="F3" t="str">
            <v>(good from bad design)</v>
          </cell>
          <cell r="G3" t="str">
            <v>To justify</v>
          </cell>
          <cell r="H3" t="str">
            <v>(costs, complexity)</v>
          </cell>
          <cell r="I3" t="str">
            <v>To apply</v>
          </cell>
          <cell r="J3" t="str">
            <v>(design)</v>
          </cell>
          <cell r="K3" t="str">
            <v>To predict</v>
          </cell>
          <cell r="L3" t="str">
            <v>(trends, performance)</v>
          </cell>
        </row>
        <row r="4">
          <cell r="A4" t="str">
            <v>To synthesize</v>
          </cell>
          <cell r="B4" t="str">
            <v>(processes)</v>
          </cell>
          <cell r="C4" t="str">
            <v>To review</v>
          </cell>
          <cell r="D4" t="str">
            <v>(design)</v>
          </cell>
          <cell r="E4" t="str">
            <v>To interpret</v>
          </cell>
          <cell r="F4" t="str">
            <v>(data)</v>
          </cell>
          <cell r="G4" t="str">
            <v>To identify</v>
          </cell>
          <cell r="H4" t="str">
            <v>(errors)</v>
          </cell>
          <cell r="I4" t="str">
            <v>To estimate</v>
          </cell>
          <cell r="J4" t="str">
            <v>(cost, efficiency)</v>
          </cell>
          <cell r="K4" t="str">
            <v>-</v>
          </cell>
          <cell r="L4" t="str">
            <v>-</v>
          </cell>
        </row>
        <row r="5">
          <cell r="A5" t="str">
            <v>To generate</v>
          </cell>
          <cell r="B5" t="str">
            <v>(possibilites)</v>
          </cell>
          <cell r="C5" t="str">
            <v>To order</v>
          </cell>
          <cell r="D5" t="str">
            <v>(priorities)</v>
          </cell>
          <cell r="E5" t="str">
            <v>-</v>
          </cell>
          <cell r="F5" t="str">
            <v>-</v>
          </cell>
          <cell r="G5" t="str">
            <v>To list</v>
          </cell>
          <cell r="H5" t="str">
            <v>(equipment, constraints)</v>
          </cell>
          <cell r="I5" t="str">
            <v>To compute</v>
          </cell>
          <cell r="J5" t="str">
            <v>(performance)</v>
          </cell>
          <cell r="K5" t="str">
            <v>-</v>
          </cell>
          <cell r="L5" t="str">
            <v>-</v>
          </cell>
        </row>
        <row r="6">
          <cell r="A6" t="str">
            <v>To define</v>
          </cell>
          <cell r="B6" t="str">
            <v>(objectives, problems)</v>
          </cell>
        </row>
        <row r="6">
          <cell r="D6" t="str">
            <v>(ideas)</v>
          </cell>
          <cell r="E6" t="str">
            <v>-</v>
          </cell>
          <cell r="F6" t="str">
            <v>-</v>
          </cell>
          <cell r="G6" t="str">
            <v>To evaluate</v>
          </cell>
          <cell r="H6" t="str">
            <v>(options)</v>
          </cell>
          <cell r="I6" t="str">
            <v>To solve</v>
          </cell>
          <cell r="J6" t="str">
            <v>(problems)</v>
          </cell>
          <cell r="K6" t="str">
            <v>-</v>
          </cell>
          <cell r="L6" t="str">
            <v>-</v>
          </cell>
        </row>
        <row r="7">
          <cell r="A7" t="str">
            <v>To illustrate</v>
          </cell>
          <cell r="B7" t="str">
            <v>(possibilities)</v>
          </cell>
          <cell r="C7" t="str">
            <v>To choose</v>
          </cell>
          <cell r="D7" t="str">
            <v>(options)</v>
          </cell>
          <cell r="E7" t="str">
            <v>-</v>
          </cell>
          <cell r="F7" t="str">
            <v>-</v>
          </cell>
          <cell r="G7" t="str">
            <v>To calculate</v>
          </cell>
          <cell r="H7" t="str">
            <v>(design parameters)</v>
          </cell>
          <cell r="I7" t="str">
            <v>To conclude</v>
          </cell>
          <cell r="J7" t="str">
            <v>(performance)</v>
          </cell>
          <cell r="K7" t="str">
            <v>-</v>
          </cell>
          <cell r="L7" t="str">
            <v>-</v>
          </cell>
        </row>
        <row r="8">
          <cell r="A8" t="str">
            <v>To classify</v>
          </cell>
          <cell r="B8" t="str">
            <v>(approaches)</v>
          </cell>
          <cell r="C8" t="str">
            <v>To create</v>
          </cell>
          <cell r="D8" t="str">
            <v>(process)</v>
          </cell>
          <cell r="E8" t="str">
            <v>-</v>
          </cell>
          <cell r="F8" t="str">
            <v>-</v>
          </cell>
          <cell r="G8" t="str">
            <v>To design</v>
          </cell>
          <cell r="H8" t="str">
            <v>(process, product)</v>
          </cell>
          <cell r="I8" t="str">
            <v>-</v>
          </cell>
          <cell r="J8" t="str">
            <v>-</v>
          </cell>
          <cell r="K8" t="str">
            <v>-</v>
          </cell>
          <cell r="L8" t="str">
            <v>-</v>
          </cell>
        </row>
        <row r="9">
          <cell r="A9" t="str">
            <v>To develop</v>
          </cell>
          <cell r="B9" t="str">
            <v>(methodologies)</v>
          </cell>
          <cell r="C9" t="str">
            <v>To combine</v>
          </cell>
          <cell r="D9" t="str">
            <v>(techniques)</v>
          </cell>
          <cell r="E9" t="str">
            <v>-</v>
          </cell>
          <cell r="F9" t="str">
            <v>-</v>
          </cell>
          <cell r="G9" t="str">
            <v>To recognize</v>
          </cell>
          <cell r="H9" t="str">
            <v>(problems)</v>
          </cell>
          <cell r="I9" t="str">
            <v>-</v>
          </cell>
          <cell r="J9" t="str">
            <v>-</v>
          </cell>
          <cell r="K9" t="str">
            <v>-</v>
          </cell>
          <cell r="L9" t="str">
            <v>-</v>
          </cell>
        </row>
        <row r="10">
          <cell r="A10" t="str">
            <v>To name</v>
          </cell>
          <cell r="B10" t="str">
            <v>(approaches)</v>
          </cell>
          <cell r="C10" t="str">
            <v>To infer</v>
          </cell>
          <cell r="D10" t="str">
            <v>(from data)</v>
          </cell>
          <cell r="E10" t="str">
            <v>-</v>
          </cell>
          <cell r="F10" t="str">
            <v>-</v>
          </cell>
          <cell r="G10" t="str">
            <v>To model</v>
          </cell>
          <cell r="H10" t="str">
            <v>(behavior, systems)</v>
          </cell>
          <cell r="I10" t="str">
            <v>-</v>
          </cell>
          <cell r="J10" t="str">
            <v>-</v>
          </cell>
          <cell r="K10" t="str">
            <v>-</v>
          </cell>
          <cell r="L10" t="str">
            <v>-</v>
          </cell>
        </row>
        <row r="11">
          <cell r="A11" t="str">
            <v>To defend</v>
          </cell>
          <cell r="B11" t="str">
            <v>(philosophy)</v>
          </cell>
          <cell r="C11" t="str">
            <v>To extend</v>
          </cell>
          <cell r="D11" t="str">
            <v>(constraints)</v>
          </cell>
          <cell r="E11" t="str">
            <v>-</v>
          </cell>
          <cell r="F11" t="str">
            <v>-</v>
          </cell>
          <cell r="G11" t="str">
            <v>To discuss</v>
          </cell>
          <cell r="H11" t="str">
            <v>(approaches)</v>
          </cell>
          <cell r="I11" t="str">
            <v>-</v>
          </cell>
          <cell r="J11" t="str">
            <v>-</v>
          </cell>
          <cell r="K11" t="str">
            <v>-</v>
          </cell>
          <cell r="L11" t="str">
            <v>-</v>
          </cell>
        </row>
        <row r="12">
          <cell r="A12" t="str">
            <v>To explain</v>
          </cell>
          <cell r="B12" t="str">
            <v>(thoughts)</v>
          </cell>
          <cell r="C12" t="str">
            <v>To modify</v>
          </cell>
          <cell r="D12" t="str">
            <v>(design)</v>
          </cell>
          <cell r="E12" t="str">
            <v>-</v>
          </cell>
          <cell r="F12" t="str">
            <v>-</v>
          </cell>
          <cell r="G12" t="str">
            <v>To practice</v>
          </cell>
          <cell r="H12" t="str">
            <v>(approach)</v>
          </cell>
          <cell r="I12" t="str">
            <v>-</v>
          </cell>
          <cell r="J12" t="str">
            <v>-</v>
          </cell>
          <cell r="K12" t="str">
            <v>-</v>
          </cell>
          <cell r="L12" t="str">
            <v>-</v>
          </cell>
        </row>
        <row r="13">
          <cell r="A13" t="str">
            <v>To describe</v>
          </cell>
          <cell r="B13" t="str">
            <v>(features)</v>
          </cell>
          <cell r="C13" t="str">
            <v>To compare</v>
          </cell>
          <cell r="D13" t="str">
            <v>(options)</v>
          </cell>
          <cell r="E13" t="str">
            <v>-</v>
          </cell>
          <cell r="F13" t="str">
            <v>-</v>
          </cell>
          <cell r="G13" t="str">
            <v>-</v>
          </cell>
          <cell r="H13" t="str">
            <v>-</v>
          </cell>
          <cell r="I13" t="str">
            <v>-</v>
          </cell>
          <cell r="J13" t="str">
            <v>-</v>
          </cell>
          <cell r="K13" t="str">
            <v>-</v>
          </cell>
          <cell r="L13" t="str">
            <v>-</v>
          </cell>
        </row>
        <row r="14">
          <cell r="A14" t="str">
            <v>To criticize</v>
          </cell>
          <cell r="B14" t="str">
            <v>(ideas)</v>
          </cell>
          <cell r="C14" t="str">
            <v>To indicate</v>
          </cell>
          <cell r="D14" t="str">
            <v>(flaws)</v>
          </cell>
          <cell r="E14" t="str">
            <v>-</v>
          </cell>
          <cell r="F14" t="str">
            <v>-</v>
          </cell>
          <cell r="G14" t="str">
            <v>-</v>
          </cell>
          <cell r="H14" t="str">
            <v>-</v>
          </cell>
          <cell r="I14" t="str">
            <v>-</v>
          </cell>
          <cell r="J14" t="str">
            <v>-</v>
          </cell>
          <cell r="K14" t="str">
            <v>-</v>
          </cell>
          <cell r="L14" t="str">
            <v>-</v>
          </cell>
        </row>
        <row r="15">
          <cell r="A15" t="str">
            <v>To classify</v>
          </cell>
          <cell r="B15" t="str">
            <v>(problems)</v>
          </cell>
          <cell r="C15" t="str">
            <v>To combine</v>
          </cell>
          <cell r="D15" t="str">
            <v>(best practices)</v>
          </cell>
          <cell r="E15" t="str">
            <v>To describe</v>
          </cell>
          <cell r="F15" t="str">
            <v>(process)</v>
          </cell>
          <cell r="G15" t="str">
            <v>To compute</v>
          </cell>
          <cell r="H15" t="str">
            <v>(parameters)</v>
          </cell>
          <cell r="I15" t="str">
            <v>To extend</v>
          </cell>
          <cell r="J15" t="str">
            <v>(approach)</v>
          </cell>
          <cell r="K15" t="str">
            <v>To synthesize</v>
          </cell>
          <cell r="L15" t="str">
            <v>(product)</v>
          </cell>
        </row>
        <row r="16">
          <cell r="A16" t="str">
            <v>To solve</v>
          </cell>
          <cell r="B16" t="str">
            <v>(problem)</v>
          </cell>
          <cell r="C16" t="str">
            <v>To defend</v>
          </cell>
          <cell r="D16" t="str">
            <v>(best design)</v>
          </cell>
          <cell r="E16" t="str">
            <v>To criticize</v>
          </cell>
          <cell r="F16" t="str">
            <v>(best design)</v>
          </cell>
          <cell r="G16" t="str">
            <v>To estimate</v>
          </cell>
          <cell r="H16" t="str">
            <v>(reactor descriptions)</v>
          </cell>
          <cell r="I16" t="str">
            <v>To order</v>
          </cell>
          <cell r="J16" t="str">
            <v>(supplies)</v>
          </cell>
          <cell r="K16" t="str">
            <v>-</v>
          </cell>
          <cell r="L16" t="str">
            <v>-</v>
          </cell>
        </row>
        <row r="17">
          <cell r="A17" t="str">
            <v>To recognize</v>
          </cell>
          <cell r="B17" t="str">
            <v>(shortcoming)</v>
          </cell>
          <cell r="C17" t="str">
            <v>To explain</v>
          </cell>
          <cell r="D17" t="str">
            <v>(choice)</v>
          </cell>
          <cell r="E17" t="str">
            <v>To justify</v>
          </cell>
          <cell r="F17" t="str">
            <v>(cost)</v>
          </cell>
          <cell r="G17" t="str">
            <v>To generate</v>
          </cell>
          <cell r="H17" t="str">
            <v>(data)</v>
          </cell>
          <cell r="I17" t="str">
            <v>To prepare</v>
          </cell>
          <cell r="J17" t="str">
            <v>(report)</v>
          </cell>
          <cell r="K17" t="str">
            <v>-</v>
          </cell>
          <cell r="L17" t="str">
            <v>-</v>
          </cell>
        </row>
        <row r="18">
          <cell r="A18" t="str">
            <v>To define</v>
          </cell>
          <cell r="B18" t="str">
            <v>(opportunity, problem)</v>
          </cell>
          <cell r="C18" t="str">
            <v>To practice</v>
          </cell>
          <cell r="D18" t="str">
            <v>(professionalism)</v>
          </cell>
          <cell r="E18" t="str">
            <v>To model</v>
          </cell>
          <cell r="F18" t="str">
            <v>(process)</v>
          </cell>
          <cell r="G18" t="str">
            <v>To identify</v>
          </cell>
          <cell r="H18" t="str">
            <v>(component)</v>
          </cell>
          <cell r="I18" t="str">
            <v>To test</v>
          </cell>
          <cell r="J18" t="str">
            <v>(reactor)</v>
          </cell>
          <cell r="K18" t="str">
            <v>-</v>
          </cell>
          <cell r="L18" t="str">
            <v>-</v>
          </cell>
        </row>
        <row r="19">
          <cell r="A19" t="str">
            <v>To analyze</v>
          </cell>
          <cell r="B19" t="str">
            <v>(existing design)</v>
          </cell>
          <cell r="C19" t="str">
            <v>To review</v>
          </cell>
          <cell r="D19" t="str">
            <v>(literature)</v>
          </cell>
          <cell r="E19" t="str">
            <v>To predict</v>
          </cell>
          <cell r="F19" t="str">
            <v>(reactor behavios)</v>
          </cell>
          <cell r="G19" t="str">
            <v>To indicate</v>
          </cell>
          <cell r="H19" t="str">
            <v>(parameters)</v>
          </cell>
          <cell r="I19" t="str">
            <v>To interpret</v>
          </cell>
          <cell r="J19" t="str">
            <v>(experimental data)</v>
          </cell>
          <cell r="K19" t="str">
            <v>-</v>
          </cell>
          <cell r="L19" t="str">
            <v>-</v>
          </cell>
        </row>
        <row r="20">
          <cell r="A20" t="str">
            <v>To modify</v>
          </cell>
          <cell r="B20" t="str">
            <v>(current design)</v>
          </cell>
          <cell r="C20" t="str">
            <v>To list</v>
          </cell>
          <cell r="D20" t="str">
            <v>(possibilities)</v>
          </cell>
          <cell r="E20" t="str">
            <v>To choose</v>
          </cell>
          <cell r="F20" t="str">
            <v>(best design)</v>
          </cell>
          <cell r="G20" t="str">
            <v>To calculate</v>
          </cell>
          <cell r="H20" t="str">
            <v>(parameters)</v>
          </cell>
          <cell r="I20" t="str">
            <v>To evaluate</v>
          </cell>
          <cell r="J20" t="str">
            <v>(performance)</v>
          </cell>
          <cell r="K20" t="str">
            <v>-</v>
          </cell>
          <cell r="L20" t="str">
            <v>-</v>
          </cell>
        </row>
        <row r="21">
          <cell r="A21" t="str">
            <v>To name</v>
          </cell>
          <cell r="B21" t="str">
            <v>(problems)</v>
          </cell>
          <cell r="C21" t="str">
            <v>To create</v>
          </cell>
          <cell r="D21" t="str">
            <v>(best product, environmentally-safe design)</v>
          </cell>
          <cell r="E21" t="str">
            <v>To discuss</v>
          </cell>
          <cell r="F21" t="str">
            <v>(pros and cons)</v>
          </cell>
          <cell r="G21" t="str">
            <v>-</v>
          </cell>
          <cell r="H21" t="str">
            <v>-</v>
          </cell>
          <cell r="I21" t="str">
            <v>To conclude</v>
          </cell>
          <cell r="J21" t="str">
            <v>(on applicability)</v>
          </cell>
          <cell r="K21" t="str">
            <v>-</v>
          </cell>
          <cell r="L21" t="str">
            <v>-</v>
          </cell>
        </row>
        <row r="22">
          <cell r="A22" t="str">
            <v>-</v>
          </cell>
          <cell r="B22" t="str">
            <v>-</v>
          </cell>
          <cell r="C22" t="str">
            <v>To illustrate</v>
          </cell>
          <cell r="D22" t="str">
            <v>(concept)</v>
          </cell>
          <cell r="E22" t="str">
            <v>To compare</v>
          </cell>
          <cell r="F22" t="str">
            <v>(designs)</v>
          </cell>
          <cell r="G22" t="str">
            <v>-</v>
          </cell>
          <cell r="H22" t="str">
            <v>-</v>
          </cell>
          <cell r="I22" t="str">
            <v>-</v>
          </cell>
          <cell r="J22" t="str">
            <v>-</v>
          </cell>
          <cell r="K22" t="str">
            <v>-</v>
          </cell>
          <cell r="L22" t="str">
            <v>-</v>
          </cell>
        </row>
        <row r="23">
          <cell r="A23" t="str">
            <v>-</v>
          </cell>
          <cell r="B23" t="str">
            <v>-</v>
          </cell>
          <cell r="C23" t="str">
            <v>To develop</v>
          </cell>
          <cell r="D23" t="str">
            <v>(process)</v>
          </cell>
          <cell r="E23" t="str">
            <v>To design</v>
          </cell>
          <cell r="F23" t="str">
            <v>(reactor)</v>
          </cell>
          <cell r="G23" t="str">
            <v>-</v>
          </cell>
          <cell r="H23" t="str">
            <v>-</v>
          </cell>
          <cell r="I23" t="str">
            <v>-</v>
          </cell>
          <cell r="J23" t="str">
            <v>-</v>
          </cell>
          <cell r="K23" t="str">
            <v>-</v>
          </cell>
          <cell r="L23" t="str">
            <v>-</v>
          </cell>
        </row>
        <row r="24">
          <cell r="A24" t="str">
            <v>-</v>
          </cell>
        </row>
        <row r="24">
          <cell r="C24" t="str">
            <v>To distinguish</v>
          </cell>
          <cell r="D24" t="str">
            <v>(small differences)</v>
          </cell>
          <cell r="E24" t="str">
            <v>To apply</v>
          </cell>
          <cell r="F24" t="str">
            <v>(concepts)</v>
          </cell>
          <cell r="G24" t="str">
            <v>-</v>
          </cell>
          <cell r="H24" t="str">
            <v>-</v>
          </cell>
          <cell r="I24" t="str">
            <v>-</v>
          </cell>
          <cell r="J24" t="str">
            <v>-</v>
          </cell>
          <cell r="K24" t="str">
            <v>-</v>
          </cell>
          <cell r="L24" t="str">
            <v>-</v>
          </cell>
        </row>
        <row r="25">
          <cell r="A25" t="str">
            <v>-</v>
          </cell>
        </row>
        <row r="25">
          <cell r="C25" t="str">
            <v>To infer</v>
          </cell>
          <cell r="D25" t="str">
            <v>(obvious concepts)</v>
          </cell>
          <cell r="E25" t="str">
            <v>-</v>
          </cell>
          <cell r="F25" t="str">
            <v>-</v>
          </cell>
          <cell r="G25" t="str">
            <v>-</v>
          </cell>
          <cell r="H25" t="str">
            <v>-</v>
          </cell>
          <cell r="I25" t="str">
            <v>-</v>
          </cell>
          <cell r="J25" t="str">
            <v>-</v>
          </cell>
          <cell r="K25" t="str">
            <v>-</v>
          </cell>
          <cell r="L25" t="str">
            <v>-</v>
          </cell>
        </row>
        <row r="26">
          <cell r="A26" t="str">
            <v>To define</v>
          </cell>
          <cell r="B26" t="str">
            <v>(process)</v>
          </cell>
          <cell r="C26" t="str">
            <v>To synthesize</v>
          </cell>
          <cell r="D26" t="str">
            <v>(ideas)</v>
          </cell>
          <cell r="E26" t="str">
            <v>To interpret</v>
          </cell>
          <cell r="F26" t="str">
            <v>(results)</v>
          </cell>
          <cell r="G26" t="str">
            <v>To illustrate</v>
          </cell>
          <cell r="H26" t="str">
            <v>(process interactions)</v>
          </cell>
          <cell r="I26" t="str">
            <v>To review</v>
          </cell>
          <cell r="J26" t="str">
            <v>(report, meeting)</v>
          </cell>
          <cell r="K26" t="str">
            <v>To extend</v>
          </cell>
          <cell r="L26" t="str">
            <v>(deadline)</v>
          </cell>
        </row>
        <row r="27">
          <cell r="A27" t="str">
            <v>To list</v>
          </cell>
          <cell r="B27" t="str">
            <v>(options, alternatives)</v>
          </cell>
          <cell r="C27" t="str">
            <v>To generate</v>
          </cell>
          <cell r="D27" t="str">
            <v>(alternatives, options)</v>
          </cell>
          <cell r="E27" t="str">
            <v>To estimate</v>
          </cell>
          <cell r="F27" t="str">
            <v>(cost, size)</v>
          </cell>
          <cell r="G27" t="str">
            <v>To recognize</v>
          </cell>
          <cell r="H27" t="str">
            <v>(limitations)</v>
          </cell>
          <cell r="I27" t="str">
            <v>To test</v>
          </cell>
          <cell r="J27" t="str">
            <v>(assumptions, model)</v>
          </cell>
          <cell r="K27" t="str">
            <v>To conclude</v>
          </cell>
          <cell r="L27" t="str">
            <v>(project, final report)</v>
          </cell>
        </row>
        <row r="28">
          <cell r="A28" t="str">
            <v>To identify</v>
          </cell>
          <cell r="B28" t="str">
            <v>(constraints)</v>
          </cell>
          <cell r="C28" t="str">
            <v>To evaluate</v>
          </cell>
          <cell r="D28" t="str">
            <v>(design, sustainablity)</v>
          </cell>
          <cell r="E28" t="str">
            <v>To combine</v>
          </cell>
          <cell r="F28" t="str">
            <v>(possibilities, alternatives)</v>
          </cell>
          <cell r="G28" t="str">
            <v>To criticize</v>
          </cell>
          <cell r="H28" t="str">
            <v>(solution design)</v>
          </cell>
          <cell r="I28" t="str">
            <v>To defend</v>
          </cell>
          <cell r="J28" t="str">
            <v>(proposal, solution)</v>
          </cell>
          <cell r="K28" t="str">
            <v>To prepare</v>
          </cell>
          <cell r="L28" t="str">
            <v>(final report, poster)</v>
          </cell>
        </row>
        <row r="29">
          <cell r="A29" t="str">
            <v>To develop</v>
          </cell>
          <cell r="B29" t="str">
            <v>(design criteria)</v>
          </cell>
          <cell r="C29" t="str">
            <v>To create</v>
          </cell>
          <cell r="D29" t="str">
            <v>(solutions)</v>
          </cell>
          <cell r="E29" t="str">
            <v>To compute</v>
          </cell>
          <cell r="F29" t="str">
            <v>(mass balance, energy balance)</v>
          </cell>
          <cell r="G29" t="str">
            <v>To apply</v>
          </cell>
          <cell r="H29" t="str">
            <v>(knowledge)</v>
          </cell>
          <cell r="I29" t="str">
            <v>To practice</v>
          </cell>
          <cell r="J29" t="str">
            <v>(engineering)</v>
          </cell>
          <cell r="K29" t="str">
            <v>-</v>
          </cell>
          <cell r="L29" t="str">
            <v>-</v>
          </cell>
        </row>
        <row r="30">
          <cell r="A30" t="str">
            <v>To indicate</v>
          </cell>
          <cell r="B30" t="str">
            <v>(condition, constraints)</v>
          </cell>
          <cell r="C30" t="str">
            <v>To choose</v>
          </cell>
          <cell r="D30" t="str">
            <v>process)</v>
          </cell>
          <cell r="E30" t="str">
            <v>To analyze</v>
          </cell>
          <cell r="F30" t="str">
            <v>(process)</v>
          </cell>
          <cell r="G30" t="str">
            <v>To distinguish</v>
          </cell>
          <cell r="H30" t="str">
            <v>(criteria)</v>
          </cell>
          <cell r="I30" t="str">
            <v>To infer</v>
          </cell>
          <cell r="J30" t="str">
            <v>(conclusion, connections)</v>
          </cell>
          <cell r="K30" t="str">
            <v>-</v>
          </cell>
          <cell r="L30" t="str">
            <v>-</v>
          </cell>
        </row>
        <row r="31">
          <cell r="A31" t="str">
            <v>To classify</v>
          </cell>
          <cell r="B31" t="str">
            <v>(ideas, options)</v>
          </cell>
          <cell r="C31" t="str">
            <v>To predict</v>
          </cell>
          <cell r="D31" t="str">
            <v>(results)</v>
          </cell>
          <cell r="E31" t="str">
            <v>To model</v>
          </cell>
          <cell r="F31" t="str">
            <v>(fluid flow equilibrium)</v>
          </cell>
          <cell r="G31" t="str">
            <v>To design</v>
          </cell>
          <cell r="H31" t="str">
            <v>(process equipment)</v>
          </cell>
          <cell r="I31" t="str">
            <v>To justify</v>
          </cell>
          <cell r="J31" t="str">
            <v>(solution)</v>
          </cell>
          <cell r="K31" t="str">
            <v>-</v>
          </cell>
          <cell r="L31" t="str">
            <v>-</v>
          </cell>
        </row>
        <row r="32">
          <cell r="A32" t="str">
            <v>To discuss</v>
          </cell>
          <cell r="B32" t="str">
            <v>(ideas, solutions)</v>
          </cell>
          <cell r="C32" t="str">
            <v>To describe</v>
          </cell>
          <cell r="D32" t="str">
            <v>(constraints)</v>
          </cell>
          <cell r="E32" t="str">
            <v>To calculate</v>
          </cell>
          <cell r="F32" t="str">
            <v>(reaction, extent flash)</v>
          </cell>
          <cell r="G32" t="str">
            <v>To name</v>
          </cell>
          <cell r="H32" t="str">
            <v>(equipment, system)</v>
          </cell>
          <cell r="I32" t="str">
            <v>-</v>
          </cell>
          <cell r="J32" t="str">
            <v>-</v>
          </cell>
          <cell r="K32" t="str">
            <v>-</v>
          </cell>
          <cell r="L32" t="str">
            <v>-</v>
          </cell>
        </row>
        <row r="33">
          <cell r="A33" t="str">
            <v>To order</v>
          </cell>
          <cell r="B33" t="str">
            <v>(solutions)</v>
          </cell>
          <cell r="C33" t="str">
            <v>To explain</v>
          </cell>
          <cell r="D33" t="str">
            <v>(ideas)</v>
          </cell>
          <cell r="E33" t="str">
            <v>To modify</v>
          </cell>
          <cell r="F33" t="str">
            <v>(process)</v>
          </cell>
          <cell r="G33" t="str">
            <v>-</v>
          </cell>
          <cell r="H33" t="str">
            <v>-</v>
          </cell>
          <cell r="I33" t="str">
            <v>-</v>
          </cell>
          <cell r="J33" t="str">
            <v>-</v>
          </cell>
          <cell r="K33" t="str">
            <v>-</v>
          </cell>
          <cell r="L33" t="str">
            <v>-</v>
          </cell>
        </row>
        <row r="34">
          <cell r="A34" t="str">
            <v>-</v>
          </cell>
          <cell r="B34" t="str">
            <v>-</v>
          </cell>
          <cell r="C34" t="str">
            <v>To compare</v>
          </cell>
          <cell r="D34" t="str">
            <v>(alternatives)</v>
          </cell>
          <cell r="E34" t="str">
            <v>To solve</v>
          </cell>
          <cell r="F34" t="str">
            <v>(problem)</v>
          </cell>
          <cell r="G34" t="str">
            <v>-</v>
          </cell>
          <cell r="H34" t="str">
            <v>-</v>
          </cell>
          <cell r="I34" t="str">
            <v>-</v>
          </cell>
          <cell r="J34" t="str">
            <v>-</v>
          </cell>
          <cell r="K34" t="str">
            <v>-</v>
          </cell>
          <cell r="L34" t="str">
            <v>-</v>
          </cell>
        </row>
        <row r="35">
          <cell r="A35" t="str">
            <v>To define</v>
          </cell>
          <cell r="B35" t="str">
            <v>(scope)</v>
          </cell>
          <cell r="C35" t="str">
            <v>To analyze</v>
          </cell>
          <cell r="D35" t="str">
            <v>(the plan)</v>
          </cell>
          <cell r="E35" t="str">
            <v>To evaluate</v>
          </cell>
          <cell r="F35" t="str">
            <v>(step)</v>
          </cell>
          <cell r="G35" t="str">
            <v>To choose</v>
          </cell>
          <cell r="H35" t="str">
            <v>(alternatives)</v>
          </cell>
          <cell r="I35" t="str">
            <v>To criticize</v>
          </cell>
          <cell r="J35" t="str">
            <v>(chosen options)</v>
          </cell>
          <cell r="K35" t="str">
            <v>-</v>
          </cell>
          <cell r="L35" t="str">
            <v>-</v>
          </cell>
        </row>
        <row r="36">
          <cell r="A36" t="str">
            <v>To identify</v>
          </cell>
          <cell r="B36" t="str">
            <v>(the team)</v>
          </cell>
          <cell r="C36" t="str">
            <v>To list</v>
          </cell>
          <cell r="D36" t="str">
            <v>(needs)</v>
          </cell>
          <cell r="E36" t="str">
            <v>To defend</v>
          </cell>
          <cell r="F36" t="str">
            <v>(team decision)</v>
          </cell>
          <cell r="G36" t="str">
            <v>To combine</v>
          </cell>
          <cell r="H36" t="str">
            <v>(effort)</v>
          </cell>
          <cell r="I36" t="str">
            <v>To recognize</v>
          </cell>
          <cell r="J36" t="str">
            <v>(team, challenges)</v>
          </cell>
          <cell r="K36" t="str">
            <v>-</v>
          </cell>
          <cell r="L36" t="str">
            <v>-</v>
          </cell>
        </row>
        <row r="37">
          <cell r="A37" t="str">
            <v>To create</v>
          </cell>
          <cell r="B37" t="str">
            <v>( a schedule)</v>
          </cell>
          <cell r="C37" t="str">
            <v>To illustrate</v>
          </cell>
          <cell r="D37" t="str">
            <v>(concept)</v>
          </cell>
          <cell r="E37" t="str">
            <v>To practice</v>
          </cell>
          <cell r="F37" t="str">
            <v>(process)</v>
          </cell>
          <cell r="G37" t="str">
            <v>To justify</v>
          </cell>
          <cell r="H37" t="str">
            <v>(choices)</v>
          </cell>
          <cell r="I37" t="str">
            <v>To conclude</v>
          </cell>
          <cell r="J37" t="str">
            <v>(search)</v>
          </cell>
          <cell r="K37" t="str">
            <v>-</v>
          </cell>
          <cell r="L37" t="str">
            <v>-</v>
          </cell>
        </row>
        <row r="38">
          <cell r="A38" t="str">
            <v>To develop</v>
          </cell>
          <cell r="B38" t="str">
            <v>(a plan)</v>
          </cell>
          <cell r="C38" t="str">
            <v>To indicate</v>
          </cell>
          <cell r="D38" t="str">
            <v>(responsibilities)</v>
          </cell>
          <cell r="E38" t="str">
            <v>To order</v>
          </cell>
          <cell r="F38" t="str">
            <v>(the deciplen)</v>
          </cell>
          <cell r="G38" t="str">
            <v>To solve</v>
          </cell>
          <cell r="H38" t="str">
            <v>(conflicts)</v>
          </cell>
          <cell r="I38" t="str">
            <v>To test</v>
          </cell>
          <cell r="J38" t="str">
            <v>(team quality)</v>
          </cell>
          <cell r="K38" t="str">
            <v>-</v>
          </cell>
          <cell r="L38" t="str">
            <v>-</v>
          </cell>
        </row>
        <row r="39">
          <cell r="A39" t="str">
            <v>To classify</v>
          </cell>
          <cell r="B39" t="str">
            <v>(tasks)</v>
          </cell>
          <cell r="C39" t="str">
            <v>To describe</v>
          </cell>
          <cell r="D39" t="str">
            <v>(process)</v>
          </cell>
          <cell r="E39" t="str">
            <v>To synthesize</v>
          </cell>
          <cell r="F39" t="str">
            <v>(process)</v>
          </cell>
          <cell r="G39" t="str">
            <v>To interpret</v>
          </cell>
          <cell r="H39" t="str">
            <v>(requirements)</v>
          </cell>
          <cell r="I39" t="str">
            <v>-</v>
          </cell>
          <cell r="J39" t="str">
            <v>-</v>
          </cell>
          <cell r="K39" t="str">
            <v>-</v>
          </cell>
          <cell r="L39" t="str">
            <v>-</v>
          </cell>
        </row>
        <row r="40">
          <cell r="A40" t="str">
            <v>To estimate</v>
          </cell>
          <cell r="B40" t="str">
            <v>(the required time)</v>
          </cell>
          <cell r="C40" t="str">
            <v>To compute</v>
          </cell>
          <cell r="D40" t="str">
            <v>(time needed)</v>
          </cell>
          <cell r="E40" t="str">
            <v>To model</v>
          </cell>
          <cell r="F40" t="str">
            <v>(concept)</v>
          </cell>
          <cell r="G40" t="str">
            <v>To apply</v>
          </cell>
          <cell r="H40" t="str">
            <v>(knowledge)</v>
          </cell>
          <cell r="I40" t="str">
            <v>-</v>
          </cell>
          <cell r="J40" t="str">
            <v>-</v>
          </cell>
          <cell r="K40" t="str">
            <v>-</v>
          </cell>
          <cell r="L40" t="str">
            <v>-</v>
          </cell>
        </row>
        <row r="41">
          <cell r="A41" t="str">
            <v>-</v>
          </cell>
          <cell r="B41" t="str">
            <v>-</v>
          </cell>
          <cell r="C41" t="str">
            <v>To explain</v>
          </cell>
          <cell r="D41" t="str">
            <v>(plan)</v>
          </cell>
          <cell r="E41" t="str">
            <v>To predict</v>
          </cell>
          <cell r="F41" t="str">
            <v>(risk)</v>
          </cell>
          <cell r="G41" t="str">
            <v>To discuss</v>
          </cell>
          <cell r="H41" t="str">
            <v>(requirements)</v>
          </cell>
          <cell r="I41" t="str">
            <v>-</v>
          </cell>
          <cell r="J41" t="str">
            <v>-</v>
          </cell>
          <cell r="K41" t="str">
            <v>-</v>
          </cell>
          <cell r="L41" t="str">
            <v>-</v>
          </cell>
        </row>
        <row r="42">
          <cell r="A42" t="str">
            <v>-</v>
          </cell>
          <cell r="B42" t="str">
            <v>-</v>
          </cell>
          <cell r="C42" t="str">
            <v>To design</v>
          </cell>
          <cell r="D42" t="str">
            <v>(process)</v>
          </cell>
          <cell r="E42" t="str">
            <v>To compare</v>
          </cell>
          <cell r="F42" t="str">
            <v>(options)</v>
          </cell>
          <cell r="G42" t="str">
            <v>To calculate</v>
          </cell>
          <cell r="H42" t="str">
            <v>(risk)</v>
          </cell>
          <cell r="I42" t="str">
            <v>-</v>
          </cell>
          <cell r="J42" t="str">
            <v>-</v>
          </cell>
          <cell r="K42" t="str">
            <v>-</v>
          </cell>
          <cell r="L42" t="str">
            <v>-</v>
          </cell>
        </row>
        <row r="43">
          <cell r="A43" t="str">
            <v>-</v>
          </cell>
          <cell r="B43" t="str">
            <v>-</v>
          </cell>
          <cell r="C43" t="str">
            <v>To name</v>
          </cell>
          <cell r="D43" t="str">
            <v>(team)</v>
          </cell>
          <cell r="E43" t="str">
            <v>To modify</v>
          </cell>
          <cell r="F43" t="str">
            <v>(schedule)</v>
          </cell>
          <cell r="G43" t="str">
            <v>To distinguish</v>
          </cell>
          <cell r="H43" t="str">
            <v>(relevant options)</v>
          </cell>
          <cell r="I43" t="str">
            <v>-</v>
          </cell>
          <cell r="J43" t="str">
            <v>-</v>
          </cell>
          <cell r="K43" t="str">
            <v>-</v>
          </cell>
          <cell r="L43" t="str">
            <v>-</v>
          </cell>
        </row>
        <row r="44">
          <cell r="A44" t="str">
            <v>-</v>
          </cell>
          <cell r="B44" t="str">
            <v>-</v>
          </cell>
          <cell r="C44" t="str">
            <v>To generate</v>
          </cell>
          <cell r="D44" t="str">
            <v>(task assignment)</v>
          </cell>
          <cell r="E44" t="str">
            <v>To review</v>
          </cell>
          <cell r="F44" t="str">
            <v>(task, resources assignment)</v>
          </cell>
          <cell r="G44" t="str">
            <v>-</v>
          </cell>
          <cell r="H44" t="str">
            <v>-</v>
          </cell>
          <cell r="I44" t="str">
            <v>-</v>
          </cell>
          <cell r="J44" t="str">
            <v>-</v>
          </cell>
          <cell r="K44" t="str">
            <v>-</v>
          </cell>
          <cell r="L44" t="str">
            <v>-</v>
          </cell>
        </row>
        <row r="45">
          <cell r="A45" t="str">
            <v>-</v>
          </cell>
          <cell r="B45" t="str">
            <v>-</v>
          </cell>
          <cell r="C45" t="str">
            <v>To prepare</v>
          </cell>
          <cell r="D45" t="str">
            <v>(schedule)</v>
          </cell>
          <cell r="E45" t="str">
            <v>To infer</v>
          </cell>
          <cell r="F45" t="str">
            <v>()</v>
          </cell>
          <cell r="G45" t="str">
            <v>-</v>
          </cell>
          <cell r="H45" t="str">
            <v>-</v>
          </cell>
          <cell r="I45" t="str">
            <v>-</v>
          </cell>
          <cell r="J45" t="str">
            <v>-</v>
          </cell>
          <cell r="K45" t="str">
            <v>-</v>
          </cell>
          <cell r="L45" t="str">
            <v>-</v>
          </cell>
        </row>
        <row r="46">
          <cell r="A46" t="str">
            <v>-</v>
          </cell>
          <cell r="B46" t="str">
            <v>-</v>
          </cell>
          <cell r="C46" t="str">
            <v>-</v>
          </cell>
          <cell r="D46" t="str">
            <v>-</v>
          </cell>
          <cell r="E46" t="str">
            <v>To extend</v>
          </cell>
          <cell r="F46" t="str">
            <v>()</v>
          </cell>
          <cell r="G46" t="str">
            <v>-</v>
          </cell>
          <cell r="H46" t="str">
            <v>-</v>
          </cell>
          <cell r="I46" t="str">
            <v>-</v>
          </cell>
          <cell r="J46" t="str">
            <v>-</v>
          </cell>
          <cell r="K46" t="str">
            <v>-</v>
          </cell>
          <cell r="L46" t="str">
            <v>-</v>
          </cell>
        </row>
        <row r="47">
          <cell r="A47" t="str">
            <v>To prepare</v>
          </cell>
          <cell r="B47" t="str">
            <v>(data)</v>
          </cell>
          <cell r="C47" t="str">
            <v>To test</v>
          </cell>
          <cell r="D47" t="str">
            <v>(model, fesibility)</v>
          </cell>
          <cell r="E47" t="str">
            <v>To evaluate</v>
          </cell>
          <cell r="F47" t="str">
            <v>(effectiveness)</v>
          </cell>
          <cell r="G47" t="str">
            <v>To choose</v>
          </cell>
          <cell r="H47" t="str">
            <v>(solution)</v>
          </cell>
          <cell r="I47" t="str">
            <v>To list</v>
          </cell>
          <cell r="J47" t="str">
            <v>(importance)</v>
          </cell>
          <cell r="K47" t="str">
            <v>To generate</v>
          </cell>
          <cell r="L47" t="str">
            <v>(outcome)</v>
          </cell>
        </row>
        <row r="48">
          <cell r="A48" t="str">
            <v>To review</v>
          </cell>
          <cell r="B48" t="str">
            <v>(literature)</v>
          </cell>
          <cell r="C48" t="str">
            <v>To analyze</v>
          </cell>
          <cell r="D48" t="str">
            <v>(data)</v>
          </cell>
          <cell r="E48" t="str">
            <v>To indicate</v>
          </cell>
          <cell r="F48" t="str">
            <v>(mistakes)</v>
          </cell>
          <cell r="G48" t="str">
            <v>To illustrate</v>
          </cell>
          <cell r="H48" t="str">
            <v>(performance)</v>
          </cell>
          <cell r="I48" t="str">
            <v>To combine</v>
          </cell>
          <cell r="J48" t="str">
            <v>(results)</v>
          </cell>
          <cell r="K48" t="str">
            <v>To create</v>
          </cell>
          <cell r="L48" t="str">
            <v>(innovation)</v>
          </cell>
        </row>
        <row r="49">
          <cell r="A49" t="str">
            <v>To define</v>
          </cell>
          <cell r="B49" t="str">
            <v>(scopes, objectives)</v>
          </cell>
          <cell r="C49" t="str">
            <v>To identify</v>
          </cell>
          <cell r="D49" t="str">
            <v>(problem)</v>
          </cell>
          <cell r="E49" t="str">
            <v>To compute</v>
          </cell>
          <cell r="F49" t="str">
            <v>(probability)</v>
          </cell>
          <cell r="G49" t="str">
            <v>To classify</v>
          </cell>
          <cell r="H49" t="str">
            <v>(things)</v>
          </cell>
          <cell r="I49" t="str">
            <v>To defend</v>
          </cell>
          <cell r="J49" t="str">
            <v>(findings, project outcomes)</v>
          </cell>
          <cell r="K49" t="str">
            <v>To modify</v>
          </cell>
          <cell r="L49" t="str">
            <v>(practices)</v>
          </cell>
        </row>
        <row r="50">
          <cell r="A50" t="str">
            <v>To practice</v>
          </cell>
          <cell r="B50" t="str">
            <v>(self-learning)</v>
          </cell>
          <cell r="C50" t="str">
            <v>To develop</v>
          </cell>
          <cell r="D50" t="str">
            <v>(new ideas)</v>
          </cell>
          <cell r="E50" t="str">
            <v>To criticize</v>
          </cell>
          <cell r="F50" t="str">
            <v>(efficiency)</v>
          </cell>
          <cell r="G50" t="str">
            <v>To estimate</v>
          </cell>
          <cell r="H50" t="str">
            <v>(cost)</v>
          </cell>
          <cell r="I50" t="str">
            <v>To conlucde</v>
          </cell>
          <cell r="J50" t="str">
            <v>(findings)</v>
          </cell>
          <cell r="K50" t="str">
            <v>-</v>
          </cell>
          <cell r="L50" t="str">
            <v>-</v>
          </cell>
        </row>
        <row r="51">
          <cell r="A51" t="str">
            <v>To design</v>
          </cell>
          <cell r="B51" t="str">
            <v>(project)</v>
          </cell>
          <cell r="C51" t="str">
            <v>To discribe</v>
          </cell>
          <cell r="D51" t="str">
            <v>(relationships)</v>
          </cell>
          <cell r="E51" t="str">
            <v>To apply</v>
          </cell>
          <cell r="F51" t="str">
            <v>(models)</v>
          </cell>
          <cell r="G51" t="str">
            <v>To discuss</v>
          </cell>
          <cell r="H51" t="str">
            <v>(results)</v>
          </cell>
          <cell r="I51" t="str">
            <v>To order</v>
          </cell>
          <cell r="J51" t="str">
            <v>(priority)</v>
          </cell>
          <cell r="K51" t="str">
            <v>-</v>
          </cell>
          <cell r="L51" t="str">
            <v>-</v>
          </cell>
        </row>
        <row r="52">
          <cell r="A52" t="str">
            <v>To synthesize</v>
          </cell>
          <cell r="B52" t="str">
            <v>(best practices)</v>
          </cell>
          <cell r="C52" t="str">
            <v>To extend</v>
          </cell>
          <cell r="D52" t="str">
            <v>(scope)</v>
          </cell>
          <cell r="E52" t="str">
            <v>To calculate</v>
          </cell>
          <cell r="F52" t="str">
            <v>(cost)</v>
          </cell>
          <cell r="G52" t="str">
            <v>To compare</v>
          </cell>
          <cell r="H52" t="str">
            <v>(differences)</v>
          </cell>
          <cell r="I52" t="str">
            <v>To interpret</v>
          </cell>
          <cell r="J52" t="str">
            <v>(results, findings of project)</v>
          </cell>
          <cell r="K52" t="str">
            <v>-</v>
          </cell>
          <cell r="L52" t="str">
            <v>-</v>
          </cell>
        </row>
        <row r="53">
          <cell r="A53" t="str">
            <v>-</v>
          </cell>
          <cell r="B53" t="str">
            <v>-</v>
          </cell>
          <cell r="C53" t="str">
            <v>To explain</v>
          </cell>
          <cell r="D53" t="str">
            <v>(activity)</v>
          </cell>
          <cell r="E53" t="str">
            <v>To infer</v>
          </cell>
          <cell r="F53" t="str">
            <v>(conditions)</v>
          </cell>
          <cell r="G53" t="str">
            <v>To distinguish</v>
          </cell>
          <cell r="H53" t="str">
            <v>(needs)</v>
          </cell>
          <cell r="I53" t="str">
            <v>To justify</v>
          </cell>
          <cell r="J53" t="str">
            <v>(needs for conducting research)</v>
          </cell>
          <cell r="K53" t="str">
            <v>-</v>
          </cell>
          <cell r="L53" t="str">
            <v>-</v>
          </cell>
        </row>
        <row r="54">
          <cell r="A54" t="str">
            <v>-</v>
          </cell>
          <cell r="B54" t="str">
            <v>-</v>
          </cell>
          <cell r="C54" t="str">
            <v>To name</v>
          </cell>
          <cell r="D54" t="str">
            <v>(variables)</v>
          </cell>
          <cell r="E54" t="str">
            <v>To model</v>
          </cell>
          <cell r="F54" t="str">
            <v>(relationships of diffeent variables, cost-effictiveness)</v>
          </cell>
          <cell r="G54" t="str">
            <v>To recognize</v>
          </cell>
          <cell r="H54" t="str">
            <v>(needs of research, problems of a product)</v>
          </cell>
          <cell r="I54" t="str">
            <v>-</v>
          </cell>
          <cell r="J54" t="str">
            <v>-</v>
          </cell>
          <cell r="K54" t="str">
            <v>-</v>
          </cell>
          <cell r="L54" t="str">
            <v>-</v>
          </cell>
        </row>
        <row r="55">
          <cell r="A55" t="str">
            <v>-</v>
          </cell>
          <cell r="B55" t="str">
            <v>-</v>
          </cell>
          <cell r="C55" t="str">
            <v>To solve</v>
          </cell>
          <cell r="D55" t="str">
            <v>(problem, issues)</v>
          </cell>
          <cell r="E55" t="str">
            <v>-</v>
          </cell>
          <cell r="F55" t="str">
            <v>-</v>
          </cell>
          <cell r="G55" t="str">
            <v>To predict</v>
          </cell>
          <cell r="H55" t="str">
            <v>(cost)</v>
          </cell>
          <cell r="I55" t="str">
            <v>-</v>
          </cell>
          <cell r="J55" t="str">
            <v>-</v>
          </cell>
          <cell r="K55" t="str">
            <v>-</v>
          </cell>
          <cell r="L55" t="str">
            <v>-</v>
          </cell>
        </row>
        <row r="56">
          <cell r="A56" t="str">
            <v>To design</v>
          </cell>
          <cell r="B56" t="str">
            <v>( )</v>
          </cell>
          <cell r="C56" t="str">
            <v>To classify</v>
          </cell>
          <cell r="D56" t="str">
            <v>(soils)</v>
          </cell>
          <cell r="E56" t="str">
            <v>To interpret</v>
          </cell>
          <cell r="F56" t="str">
            <v>(soil properties)</v>
          </cell>
          <cell r="G56" t="str">
            <v>To combine</v>
          </cell>
          <cell r="H56" t="str">
            <v>(loads)</v>
          </cell>
          <cell r="I56" t="str">
            <v>To generate</v>
          </cell>
          <cell r="J56" t="str">
            <v>(options)</v>
          </cell>
          <cell r="K56" t="str">
            <v>To defend</v>
          </cell>
          <cell r="L56" t="str">
            <v>(option, solution)</v>
          </cell>
        </row>
        <row r="57">
          <cell r="A57" t="str">
            <v>To solve</v>
          </cell>
          <cell r="B57" t="str">
            <v>(problem)</v>
          </cell>
          <cell r="C57" t="str">
            <v>To explain</v>
          </cell>
          <cell r="D57" t="str">
            <v>(concepts)</v>
          </cell>
          <cell r="E57" t="str">
            <v>To illustrate</v>
          </cell>
          <cell r="F57" t="str">
            <v>(complexity)</v>
          </cell>
          <cell r="G57" t="str">
            <v>To compute</v>
          </cell>
          <cell r="H57" t="str">
            <v>(loads)</v>
          </cell>
          <cell r="I57" t="str">
            <v>To estimate</v>
          </cell>
          <cell r="J57" t="str">
            <v>(loads, cost, schedule)</v>
          </cell>
          <cell r="K57" t="str">
            <v>To extend</v>
          </cell>
          <cell r="L57" t="str">
            <v>(schedule)</v>
          </cell>
        </row>
        <row r="58">
          <cell r="A58" t="str">
            <v>To describe</v>
          </cell>
          <cell r="B58" t="str">
            <v>(options)</v>
          </cell>
          <cell r="C58" t="str">
            <v>To apply</v>
          </cell>
          <cell r="D58" t="str">
            <v>(codes)</v>
          </cell>
          <cell r="E58" t="str">
            <v>To order</v>
          </cell>
          <cell r="F58" t="str">
            <v>(site characterization)</v>
          </cell>
          <cell r="G58" t="str">
            <v>To analyze</v>
          </cell>
          <cell r="H58" t="str">
            <v>(problem)</v>
          </cell>
          <cell r="I58" t="str">
            <v>To model</v>
          </cell>
          <cell r="J58" t="str">
            <v>(solutions)</v>
          </cell>
          <cell r="K58" t="str">
            <v>To create</v>
          </cell>
          <cell r="L58" t="str">
            <v>(solution)</v>
          </cell>
        </row>
        <row r="59">
          <cell r="A59" t="str">
            <v>-</v>
          </cell>
          <cell r="B59" t="str">
            <v>-</v>
          </cell>
          <cell r="C59" t="str">
            <v>-</v>
          </cell>
          <cell r="D59" t="str">
            <v>-</v>
          </cell>
          <cell r="E59" t="str">
            <v>To synthesize</v>
          </cell>
          <cell r="F59" t="str">
            <v>(data)</v>
          </cell>
          <cell r="G59" t="str">
            <v>To list</v>
          </cell>
          <cell r="H59" t="str">
            <v>(loads)</v>
          </cell>
          <cell r="I59" t="str">
            <v>To recognize</v>
          </cell>
          <cell r="J59" t="str">
            <v>(cost reduction)</v>
          </cell>
          <cell r="K59" t="str">
            <v>To conclude</v>
          </cell>
          <cell r="L59" t="str">
            <v>(decisions)</v>
          </cell>
        </row>
        <row r="60">
          <cell r="A60" t="str">
            <v>-</v>
          </cell>
          <cell r="B60" t="str">
            <v>-</v>
          </cell>
          <cell r="C60" t="str">
            <v>-</v>
          </cell>
          <cell r="D60" t="str">
            <v>-</v>
          </cell>
          <cell r="E60" t="str">
            <v>-</v>
          </cell>
          <cell r="F60" t="str">
            <v>-</v>
          </cell>
          <cell r="G60" t="str">
            <v>To indicate</v>
          </cell>
          <cell r="H60" t="str">
            <v>(options)</v>
          </cell>
          <cell r="I60" t="str">
            <v>To define</v>
          </cell>
          <cell r="J60" t="str">
            <v>(options)</v>
          </cell>
          <cell r="K60" t="str">
            <v>To infer</v>
          </cell>
          <cell r="L60" t="str">
            <v>(benefits)</v>
          </cell>
        </row>
        <row r="61">
          <cell r="A61" t="str">
            <v>-</v>
          </cell>
          <cell r="B61" t="str">
            <v>-</v>
          </cell>
          <cell r="C61" t="str">
            <v>-</v>
          </cell>
          <cell r="D61" t="str">
            <v>-</v>
          </cell>
          <cell r="E61" t="str">
            <v>-</v>
          </cell>
          <cell r="F61" t="str">
            <v>-</v>
          </cell>
          <cell r="G61" t="str">
            <v>To prepare</v>
          </cell>
          <cell r="H61" t="str">
            <v>(solution)</v>
          </cell>
          <cell r="I61" t="str">
            <v>To choose</v>
          </cell>
          <cell r="J61" t="str">
            <v>(best option)</v>
          </cell>
          <cell r="K61" t="str">
            <v>To justify</v>
          </cell>
          <cell r="L61" t="str">
            <v>(solution)</v>
          </cell>
        </row>
        <row r="62">
          <cell r="A62" t="str">
            <v>-</v>
          </cell>
          <cell r="B62" t="str">
            <v>-</v>
          </cell>
          <cell r="C62" t="str">
            <v>-</v>
          </cell>
          <cell r="D62" t="str">
            <v>-</v>
          </cell>
          <cell r="E62" t="str">
            <v>-</v>
          </cell>
          <cell r="F62" t="str">
            <v>-</v>
          </cell>
          <cell r="G62" t="str">
            <v>To review</v>
          </cell>
          <cell r="H62" t="str">
            <v>(options)</v>
          </cell>
          <cell r="I62" t="str">
            <v>To identify</v>
          </cell>
          <cell r="J62" t="str">
            <v>(options)</v>
          </cell>
          <cell r="K62" t="str">
            <v>-</v>
          </cell>
          <cell r="L62" t="str">
            <v>-</v>
          </cell>
        </row>
        <row r="63">
          <cell r="A63" t="str">
            <v>-</v>
          </cell>
          <cell r="B63" t="str">
            <v>-</v>
          </cell>
          <cell r="C63" t="str">
            <v>-</v>
          </cell>
          <cell r="D63" t="str">
            <v>-</v>
          </cell>
          <cell r="E63" t="str">
            <v>-</v>
          </cell>
          <cell r="F63" t="str">
            <v>-</v>
          </cell>
          <cell r="G63" t="str">
            <v>To discuss</v>
          </cell>
          <cell r="H63" t="str">
            <v>(solutions)</v>
          </cell>
          <cell r="I63" t="str">
            <v>To evaluate</v>
          </cell>
          <cell r="J63" t="str">
            <v>(solutions)</v>
          </cell>
          <cell r="K63" t="str">
            <v>-</v>
          </cell>
          <cell r="L63" t="str">
            <v>-</v>
          </cell>
        </row>
        <row r="64">
          <cell r="A64" t="str">
            <v>-</v>
          </cell>
          <cell r="B64" t="str">
            <v>-</v>
          </cell>
          <cell r="C64" t="str">
            <v>-</v>
          </cell>
          <cell r="D64" t="str">
            <v>-</v>
          </cell>
          <cell r="E64" t="str">
            <v>-</v>
          </cell>
          <cell r="F64" t="str">
            <v>-</v>
          </cell>
          <cell r="G64" t="str">
            <v>To calculate</v>
          </cell>
          <cell r="H64" t="str">
            <v>(loads)</v>
          </cell>
          <cell r="I64" t="str">
            <v>To develop</v>
          </cell>
          <cell r="J64" t="str">
            <v>(solutions)</v>
          </cell>
          <cell r="K64" t="str">
            <v>-</v>
          </cell>
          <cell r="L64" t="str">
            <v>-</v>
          </cell>
        </row>
        <row r="65">
          <cell r="A65" t="str">
            <v>-</v>
          </cell>
          <cell r="B65" t="str">
            <v>-</v>
          </cell>
          <cell r="C65" t="str">
            <v>-</v>
          </cell>
          <cell r="D65" t="str">
            <v>-</v>
          </cell>
          <cell r="E65" t="str">
            <v>-</v>
          </cell>
          <cell r="F65" t="str">
            <v>-</v>
          </cell>
          <cell r="G65" t="str">
            <v>To distinguish</v>
          </cell>
          <cell r="H65" t="str">
            <v>(loads)</v>
          </cell>
          <cell r="I65" t="str">
            <v>To test</v>
          </cell>
          <cell r="J65" t="str">
            <v>(consequences)</v>
          </cell>
          <cell r="K65" t="str">
            <v>-</v>
          </cell>
          <cell r="L65" t="str">
            <v>-</v>
          </cell>
        </row>
        <row r="66">
          <cell r="A66" t="str">
            <v>-</v>
          </cell>
          <cell r="B66" t="str">
            <v>-</v>
          </cell>
          <cell r="C66" t="str">
            <v>-</v>
          </cell>
          <cell r="D66" t="str">
            <v>-</v>
          </cell>
          <cell r="E66" t="str">
            <v>-</v>
          </cell>
          <cell r="F66" t="str">
            <v>-</v>
          </cell>
          <cell r="G66" t="str">
            <v>To modify</v>
          </cell>
          <cell r="H66" t="str">
            <v>(loads)</v>
          </cell>
          <cell r="I66" t="str">
            <v>To compare</v>
          </cell>
          <cell r="J66" t="str">
            <v>(solutions)</v>
          </cell>
          <cell r="K66" t="str">
            <v>-</v>
          </cell>
          <cell r="L66" t="str">
            <v>-</v>
          </cell>
        </row>
        <row r="67">
          <cell r="A67" t="str">
            <v>-</v>
          </cell>
          <cell r="B67" t="str">
            <v>-</v>
          </cell>
          <cell r="C67" t="str">
            <v>-</v>
          </cell>
          <cell r="D67" t="str">
            <v>-</v>
          </cell>
          <cell r="E67" t="str">
            <v>-</v>
          </cell>
          <cell r="F67" t="str">
            <v>-</v>
          </cell>
          <cell r="G67" t="str">
            <v>-</v>
          </cell>
          <cell r="H67" t="str">
            <v>-</v>
          </cell>
          <cell r="I67" t="str">
            <v>To predict</v>
          </cell>
          <cell r="J67" t="str">
            <v>(deformations)</v>
          </cell>
          <cell r="K67" t="str">
            <v>-</v>
          </cell>
          <cell r="L67" t="str">
            <v>-</v>
          </cell>
        </row>
        <row r="68">
          <cell r="A68" t="str">
            <v>-</v>
          </cell>
          <cell r="B68" t="str">
            <v>-</v>
          </cell>
          <cell r="C68" t="str">
            <v>-</v>
          </cell>
          <cell r="D68" t="str">
            <v>-</v>
          </cell>
          <cell r="E68" t="str">
            <v>-</v>
          </cell>
          <cell r="F68" t="str">
            <v>-</v>
          </cell>
          <cell r="G68" t="str">
            <v>To critisize</v>
          </cell>
          <cell r="H68" t="str">
            <v>()</v>
          </cell>
          <cell r="I68" t="str">
            <v>-</v>
          </cell>
          <cell r="J68" t="str">
            <v>-</v>
          </cell>
          <cell r="K68" t="str">
            <v>-</v>
          </cell>
          <cell r="L68" t="str">
            <v>-</v>
          </cell>
        </row>
        <row r="69">
          <cell r="A69" t="str">
            <v>-</v>
          </cell>
          <cell r="B69" t="str">
            <v>-</v>
          </cell>
          <cell r="C69" t="str">
            <v>-</v>
          </cell>
          <cell r="D69" t="str">
            <v>-</v>
          </cell>
          <cell r="E69" t="str">
            <v>To name</v>
          </cell>
          <cell r="F69" t="str">
            <v>()</v>
          </cell>
          <cell r="G69" t="str">
            <v>To practice</v>
          </cell>
          <cell r="H69" t="str">
            <v>()</v>
          </cell>
          <cell r="I69" t="str">
            <v>-</v>
          </cell>
          <cell r="J69" t="str">
            <v>-</v>
          </cell>
          <cell r="K69" t="str">
            <v>-</v>
          </cell>
          <cell r="L69" t="str">
            <v>-</v>
          </cell>
        </row>
        <row r="70">
          <cell r="A70" t="str">
            <v>To define</v>
          </cell>
          <cell r="B70" t="str">
            <v>(problem)</v>
          </cell>
          <cell r="C70" t="str">
            <v>To analyze</v>
          </cell>
          <cell r="D70" t="str">
            <v>(design)</v>
          </cell>
          <cell r="E70" t="str">
            <v>To create</v>
          </cell>
          <cell r="F70" t="str">
            <v>(class diagram)</v>
          </cell>
          <cell r="G70" t="str">
            <v>To develop</v>
          </cell>
          <cell r="H70" t="str">
            <v>(code)</v>
          </cell>
          <cell r="I70" t="str">
            <v>To modify</v>
          </cell>
          <cell r="J70" t="str">
            <v>(code, test)</v>
          </cell>
          <cell r="K70" t="str">
            <v>To conclude</v>
          </cell>
          <cell r="L70" t="str">
            <v>(retrospectives)</v>
          </cell>
        </row>
        <row r="71">
          <cell r="A71" t="str">
            <v>To describe</v>
          </cell>
          <cell r="B71" t="str">
            <v>(users)</v>
          </cell>
          <cell r="C71" t="str">
            <v>To choose</v>
          </cell>
          <cell r="D71" t="str">
            <v>(alternatives)</v>
          </cell>
          <cell r="E71" t="str">
            <v>To illustrate</v>
          </cell>
          <cell r="F71" t="str">
            <v>(behavior)</v>
          </cell>
          <cell r="G71" t="str">
            <v>To indicate</v>
          </cell>
          <cell r="H71" t="str">
            <v>(code smells)</v>
          </cell>
          <cell r="I71" t="str">
            <v>To predict</v>
          </cell>
          <cell r="J71" t="str">
            <v>(defects)</v>
          </cell>
          <cell r="K71" t="str">
            <v>To prepare</v>
          </cell>
          <cell r="L71" t="str">
            <v>(documentation)</v>
          </cell>
        </row>
        <row r="72">
          <cell r="A72" t="str">
            <v>To discuss</v>
          </cell>
          <cell r="B72" t="str">
            <v>(user needs)</v>
          </cell>
          <cell r="C72" t="str">
            <v>To list</v>
          </cell>
          <cell r="D72" t="str">
            <v>(structure)</v>
          </cell>
          <cell r="E72" t="str">
            <v>To compute</v>
          </cell>
          <cell r="F72" t="str">
            <v>(algorithms, data)</v>
          </cell>
          <cell r="G72" t="str">
            <v>To classify</v>
          </cell>
          <cell r="H72" t="str">
            <v>(good vs bad code)</v>
          </cell>
          <cell r="I72" t="str">
            <v>To review</v>
          </cell>
          <cell r="J72" t="str">
            <v>(design, code)</v>
          </cell>
          <cell r="K72" t="str">
            <v>-</v>
          </cell>
          <cell r="L72" t="str">
            <v>-</v>
          </cell>
        </row>
        <row r="73">
          <cell r="A73" t="str">
            <v>To distinguish</v>
          </cell>
          <cell r="B73" t="str">
            <v>(user roles)</v>
          </cell>
          <cell r="C73" t="str">
            <v>to evaluate</v>
          </cell>
          <cell r="D73" t="str">
            <v>(design)</v>
          </cell>
          <cell r="E73" t="str">
            <v>To defend</v>
          </cell>
          <cell r="F73" t="str">
            <v>(design choice)</v>
          </cell>
          <cell r="G73" t="str">
            <v>To extend</v>
          </cell>
          <cell r="H73" t="str">
            <v>(software framework)</v>
          </cell>
          <cell r="I73" t="str">
            <v>To text</v>
          </cell>
          <cell r="J73" t="str">
            <v>(code)</v>
          </cell>
          <cell r="K73" t="str">
            <v>-</v>
          </cell>
          <cell r="L73" t="str">
            <v>-</v>
          </cell>
        </row>
        <row r="74">
          <cell r="A74" t="str">
            <v>To infer</v>
          </cell>
          <cell r="B74" t="str">
            <v>(needs)</v>
          </cell>
          <cell r="C74" t="str">
            <v>To combine</v>
          </cell>
          <cell r="D74" t="str">
            <v>(components)</v>
          </cell>
          <cell r="E74" t="str">
            <v>To criticize</v>
          </cell>
          <cell r="F74" t="str">
            <v>(implementations, choice)</v>
          </cell>
          <cell r="G74" t="str">
            <v>To practice</v>
          </cell>
          <cell r="H74" t="str">
            <v>(making changes)</v>
          </cell>
          <cell r="I74" t="str">
            <v>-</v>
          </cell>
          <cell r="J74" t="str">
            <v>-</v>
          </cell>
          <cell r="K74" t="str">
            <v>-</v>
          </cell>
          <cell r="L74" t="str">
            <v>-</v>
          </cell>
        </row>
        <row r="75">
          <cell r="A75" t="str">
            <v>To interpret</v>
          </cell>
          <cell r="B75" t="str">
            <v>(needs vs wants)</v>
          </cell>
          <cell r="C75" t="str">
            <v>To design</v>
          </cell>
          <cell r="D75" t="str">
            <v>(solutions)</v>
          </cell>
          <cell r="E75" t="str">
            <v>To explain</v>
          </cell>
          <cell r="F75" t="str">
            <v>(data, structure)</v>
          </cell>
          <cell r="G75" t="str">
            <v>To generate</v>
          </cell>
          <cell r="H75" t="str">
            <v>(umc diagrams)</v>
          </cell>
          <cell r="I75" t="str">
            <v>-</v>
          </cell>
          <cell r="J75" t="str">
            <v>-</v>
          </cell>
          <cell r="K75" t="str">
            <v>-</v>
          </cell>
          <cell r="L75" t="str">
            <v>-</v>
          </cell>
        </row>
        <row r="76">
          <cell r="A76" t="str">
            <v>To solve</v>
          </cell>
          <cell r="B76" t="str">
            <v>(requirements, problems)</v>
          </cell>
          <cell r="C76" t="str">
            <v>To justify</v>
          </cell>
          <cell r="D76" t="str">
            <v>(design choice)</v>
          </cell>
          <cell r="E76" t="str">
            <v>To apply</v>
          </cell>
          <cell r="F76" t="str">
            <v>(design patterns)</v>
          </cell>
          <cell r="G76" t="str">
            <v>To synthesize</v>
          </cell>
          <cell r="H76" t="str">
            <v>(working solutions)</v>
          </cell>
          <cell r="I76" t="str">
            <v>-</v>
          </cell>
          <cell r="J76" t="str">
            <v>-</v>
          </cell>
          <cell r="K76" t="str">
            <v>-</v>
          </cell>
          <cell r="L76" t="str">
            <v>-</v>
          </cell>
        </row>
        <row r="77">
          <cell r="A77" t="str">
            <v>To identify</v>
          </cell>
          <cell r="B77" t="str">
            <v>(risks)</v>
          </cell>
          <cell r="C77" t="str">
            <v>To compare</v>
          </cell>
          <cell r="D77" t="str">
            <v>(design choices)</v>
          </cell>
          <cell r="E77" t="str">
            <v>To name</v>
          </cell>
          <cell r="F77" t="str">
            <v>(classes)</v>
          </cell>
          <cell r="G77" t="str">
            <v>To calculate</v>
          </cell>
          <cell r="H77" t="str">
            <v>(time expanded)</v>
          </cell>
          <cell r="I77" t="str">
            <v>-</v>
          </cell>
          <cell r="J77" t="str">
            <v>-</v>
          </cell>
          <cell r="K77" t="str">
            <v>-</v>
          </cell>
          <cell r="L77" t="str">
            <v>-</v>
          </cell>
        </row>
        <row r="78">
          <cell r="A78" t="str">
            <v>To order</v>
          </cell>
          <cell r="B78" t="str">
            <v>(tasks)</v>
          </cell>
          <cell r="C78" t="str">
            <v>-</v>
          </cell>
          <cell r="D78" t="str">
            <v>-</v>
          </cell>
          <cell r="E78" t="str">
            <v>To model</v>
          </cell>
          <cell r="F78" t="str">
            <v>(structure, behavior)</v>
          </cell>
          <cell r="G78" t="str">
            <v>-</v>
          </cell>
          <cell r="H78" t="str">
            <v>-</v>
          </cell>
          <cell r="I78" t="str">
            <v>-</v>
          </cell>
          <cell r="J78" t="str">
            <v>-</v>
          </cell>
          <cell r="K78" t="str">
            <v>-</v>
          </cell>
          <cell r="L78" t="str">
            <v>-</v>
          </cell>
        </row>
        <row r="79">
          <cell r="A79" t="str">
            <v>To estimate</v>
          </cell>
          <cell r="B79" t="str">
            <v>(efforts)</v>
          </cell>
          <cell r="C79" t="str">
            <v>-</v>
          </cell>
          <cell r="D79" t="str">
            <v>-</v>
          </cell>
          <cell r="E79" t="str">
            <v>To recognize</v>
          </cell>
          <cell r="F79" t="str">
            <v>(appropriate patterns)</v>
          </cell>
          <cell r="G79" t="str">
            <v>-</v>
          </cell>
          <cell r="H79" t="str">
            <v>-</v>
          </cell>
          <cell r="I79" t="str">
            <v>-</v>
          </cell>
          <cell r="J79" t="str">
            <v>-</v>
          </cell>
          <cell r="K79" t="str">
            <v>-</v>
          </cell>
          <cell r="L79" t="str">
            <v>-</v>
          </cell>
        </row>
        <row r="80">
          <cell r="A80" t="str">
            <v>To define</v>
          </cell>
          <cell r="B80" t="str">
            <v>(problem)</v>
          </cell>
          <cell r="C80" t="str">
            <v>To analyze</v>
          </cell>
          <cell r="D80" t="str">
            <v>(data, alternatives)</v>
          </cell>
          <cell r="E80" t="str">
            <v>To choose</v>
          </cell>
          <cell r="F80" t="str">
            <v>(options, alternatives)</v>
          </cell>
          <cell r="G80" t="str">
            <v>To predict</v>
          </cell>
          <cell r="H80" t="str">
            <v>(outcomes, solution)</v>
          </cell>
          <cell r="I80" t="str">
            <v>To illustrate</v>
          </cell>
          <cell r="J80" t="str">
            <v>(improvement)</v>
          </cell>
          <cell r="K80" t="str">
            <v>To conclude</v>
          </cell>
          <cell r="L80" t="str">
            <v>(study)</v>
          </cell>
        </row>
        <row r="81">
          <cell r="A81" t="str">
            <v>To develop</v>
          </cell>
          <cell r="B81" t="str">
            <v>(problem definition)</v>
          </cell>
          <cell r="C81" t="str">
            <v>To identify</v>
          </cell>
          <cell r="D81" t="str">
            <v>(variables, parameters)</v>
          </cell>
          <cell r="E81" t="str">
            <v>To create</v>
          </cell>
          <cell r="F81" t="str">
            <v>(process)</v>
          </cell>
          <cell r="G81" t="str">
            <v>To order</v>
          </cell>
          <cell r="H81" t="str">
            <v>(solutions)</v>
          </cell>
          <cell r="I81" t="str">
            <v>To evaluate</v>
          </cell>
          <cell r="J81" t="str">
            <v>(data, options)</v>
          </cell>
          <cell r="K81" t="str">
            <v>To infer</v>
          </cell>
          <cell r="L81" t="str">
            <v>(meaning)</v>
          </cell>
        </row>
        <row r="82">
          <cell r="A82" t="str">
            <v>To prepare</v>
          </cell>
          <cell r="B82" t="str">
            <v>(problem)</v>
          </cell>
          <cell r="C82" t="str">
            <v>To list</v>
          </cell>
          <cell r="D82" t="str">
            <v>(variables, parameters)</v>
          </cell>
          <cell r="E82" t="str">
            <v>To model</v>
          </cell>
          <cell r="F82" t="str">
            <v>(problem)</v>
          </cell>
          <cell r="G82" t="str">
            <v>To design</v>
          </cell>
          <cell r="H82" t="str">
            <v>(solution)</v>
          </cell>
          <cell r="I82" t="str">
            <v>To indicate</v>
          </cell>
          <cell r="J82" t="str">
            <v>(improvement)</v>
          </cell>
          <cell r="K82" t="str">
            <v>To defend</v>
          </cell>
          <cell r="L82" t="str">
            <v>(choice, solution)</v>
          </cell>
        </row>
        <row r="83">
          <cell r="A83" t="str">
            <v>To describe</v>
          </cell>
          <cell r="B83" t="str">
            <v>(problem)</v>
          </cell>
          <cell r="C83" t="str">
            <v>To name</v>
          </cell>
          <cell r="D83" t="str">
            <v>(alternatives)</v>
          </cell>
          <cell r="E83" t="str">
            <v>To review</v>
          </cell>
          <cell r="F83" t="str">
            <v>(process)</v>
          </cell>
          <cell r="G83" t="str">
            <v>To modify</v>
          </cell>
          <cell r="H83" t="str">
            <v>(constraints)</v>
          </cell>
          <cell r="I83" t="str">
            <v>To recognize</v>
          </cell>
          <cell r="J83" t="str">
            <v>( error)</v>
          </cell>
          <cell r="K83" t="str">
            <v>To criticize</v>
          </cell>
          <cell r="L83" t="str">
            <v>(options, choices)</v>
          </cell>
        </row>
        <row r="84">
          <cell r="A84" t="str">
            <v>To practice</v>
          </cell>
          <cell r="B84" t="str">
            <v>(engineering)</v>
          </cell>
          <cell r="C84" t="str">
            <v>To classify</v>
          </cell>
          <cell r="D84" t="str">
            <v>(variables)</v>
          </cell>
          <cell r="E84" t="str">
            <v>To justify</v>
          </cell>
          <cell r="F84" t="str">
            <v>(process)</v>
          </cell>
          <cell r="G84" t="str">
            <v>To combine</v>
          </cell>
          <cell r="H84" t="str">
            <v>(terms)</v>
          </cell>
          <cell r="I84" t="str">
            <v>To Interpret</v>
          </cell>
          <cell r="J84" t="str">
            <v>(data)</v>
          </cell>
          <cell r="K84" t="str">
            <v>-</v>
          </cell>
          <cell r="L84" t="str">
            <v>-</v>
          </cell>
        </row>
        <row r="85">
          <cell r="A85" t="str">
            <v>-</v>
          </cell>
          <cell r="B85" t="str">
            <v>-</v>
          </cell>
          <cell r="C85" t="str">
            <v>To extend</v>
          </cell>
          <cell r="D85" t="str">
            <v>(solution space)</v>
          </cell>
          <cell r="E85" t="str">
            <v>To apply</v>
          </cell>
          <cell r="F85" t="str">
            <v>(process)</v>
          </cell>
          <cell r="G85" t="str">
            <v>To solve</v>
          </cell>
          <cell r="H85" t="str">
            <v>(problem)</v>
          </cell>
          <cell r="I85" t="str">
            <v>To generate</v>
          </cell>
          <cell r="J85" t="str">
            <v>(data, solutions)</v>
          </cell>
          <cell r="K85" t="str">
            <v>-</v>
          </cell>
          <cell r="L85" t="str">
            <v>-</v>
          </cell>
        </row>
        <row r="86">
          <cell r="A86" t="str">
            <v>-</v>
          </cell>
          <cell r="B86" t="str">
            <v>-</v>
          </cell>
          <cell r="C86" t="str">
            <v>To explain</v>
          </cell>
          <cell r="D86" t="str">
            <v>(choices)</v>
          </cell>
          <cell r="E86" t="str">
            <v>To distinguish</v>
          </cell>
          <cell r="F86" t="str">
            <v>(alternatives)</v>
          </cell>
          <cell r="G86" t="str">
            <v>-</v>
          </cell>
          <cell r="H86" t="str">
            <v>-</v>
          </cell>
          <cell r="I86" t="str">
            <v>To test</v>
          </cell>
          <cell r="J86" t="str">
            <v>(solution)</v>
          </cell>
          <cell r="K86" t="str">
            <v>-</v>
          </cell>
          <cell r="L86" t="str">
            <v>-</v>
          </cell>
        </row>
        <row r="87">
          <cell r="A87" t="str">
            <v>-</v>
          </cell>
          <cell r="B87" t="str">
            <v>-</v>
          </cell>
          <cell r="C87" t="str">
            <v>-</v>
          </cell>
          <cell r="D87" t="str">
            <v>-</v>
          </cell>
          <cell r="E87" t="str">
            <v>-</v>
          </cell>
          <cell r="F87" t="str">
            <v>-</v>
          </cell>
          <cell r="G87" t="str">
            <v>-</v>
          </cell>
          <cell r="H87" t="str">
            <v>-</v>
          </cell>
          <cell r="I87" t="str">
            <v>To synthesize</v>
          </cell>
          <cell r="J87" t="str">
            <v>(data)</v>
          </cell>
          <cell r="K87" t="str">
            <v>-</v>
          </cell>
          <cell r="L87" t="str">
            <v>-</v>
          </cell>
        </row>
        <row r="88">
          <cell r="A88" t="str">
            <v>-</v>
          </cell>
          <cell r="B88" t="str">
            <v>-</v>
          </cell>
          <cell r="C88" t="str">
            <v>-</v>
          </cell>
          <cell r="D88" t="str">
            <v>-</v>
          </cell>
          <cell r="E88" t="str">
            <v>-</v>
          </cell>
          <cell r="F88" t="str">
            <v>-</v>
          </cell>
          <cell r="G88" t="str">
            <v>-</v>
          </cell>
          <cell r="H88" t="str">
            <v>-</v>
          </cell>
          <cell r="I88" t="str">
            <v>To discuss</v>
          </cell>
          <cell r="J88" t="str">
            <v>(solution)</v>
          </cell>
          <cell r="K88" t="str">
            <v>-</v>
          </cell>
          <cell r="L88" t="str">
            <v>-</v>
          </cell>
        </row>
        <row r="89">
          <cell r="A89" t="str">
            <v>-</v>
          </cell>
          <cell r="B89" t="str">
            <v>-</v>
          </cell>
          <cell r="C89" t="str">
            <v>-</v>
          </cell>
          <cell r="D89" t="str">
            <v>-</v>
          </cell>
          <cell r="E89" t="str">
            <v>-</v>
          </cell>
          <cell r="F89" t="str">
            <v>-</v>
          </cell>
          <cell r="G89" t="str">
            <v>-</v>
          </cell>
          <cell r="H89" t="str">
            <v>-</v>
          </cell>
          <cell r="I89" t="str">
            <v>To calculate</v>
          </cell>
          <cell r="J89" t="str">
            <v>(variables, solutions)</v>
          </cell>
          <cell r="K89" t="str">
            <v>-</v>
          </cell>
          <cell r="L89" t="str">
            <v>-</v>
          </cell>
        </row>
        <row r="90">
          <cell r="A90" t="str">
            <v>-</v>
          </cell>
          <cell r="B90" t="str">
            <v>-</v>
          </cell>
          <cell r="C90" t="str">
            <v>-</v>
          </cell>
          <cell r="D90" t="str">
            <v>-</v>
          </cell>
          <cell r="E90" t="str">
            <v>-</v>
          </cell>
          <cell r="F90" t="str">
            <v>-</v>
          </cell>
          <cell r="G90" t="str">
            <v>-</v>
          </cell>
          <cell r="H90" t="str">
            <v>-</v>
          </cell>
          <cell r="I90" t="str">
            <v>To compare</v>
          </cell>
          <cell r="J90" t="str">
            <v>(solutions, alternatives)</v>
          </cell>
          <cell r="K90" t="str">
            <v>-</v>
          </cell>
          <cell r="L90" t="str">
            <v>-</v>
          </cell>
        </row>
        <row r="91">
          <cell r="A91" t="str">
            <v>-</v>
          </cell>
          <cell r="B91" t="str">
            <v>-</v>
          </cell>
          <cell r="C91" t="str">
            <v>-</v>
          </cell>
          <cell r="D91" t="str">
            <v>-</v>
          </cell>
          <cell r="E91" t="str">
            <v>-</v>
          </cell>
          <cell r="F91" t="str">
            <v>-</v>
          </cell>
          <cell r="G91" t="str">
            <v>-</v>
          </cell>
          <cell r="H91" t="str">
            <v>-</v>
          </cell>
          <cell r="I91" t="str">
            <v>To compute</v>
          </cell>
          <cell r="J91" t="str">
            <v>(solution)</v>
          </cell>
          <cell r="K91" t="str">
            <v>-</v>
          </cell>
          <cell r="L91" t="str">
            <v>-</v>
          </cell>
        </row>
        <row r="92">
          <cell r="A92" t="str">
            <v>-</v>
          </cell>
          <cell r="B92" t="str">
            <v>-</v>
          </cell>
          <cell r="C92" t="str">
            <v>-</v>
          </cell>
          <cell r="D92" t="str">
            <v>-</v>
          </cell>
          <cell r="E92" t="str">
            <v>-</v>
          </cell>
          <cell r="F92" t="str">
            <v>-</v>
          </cell>
          <cell r="G92" t="str">
            <v>-</v>
          </cell>
          <cell r="H92" t="str">
            <v>-</v>
          </cell>
          <cell r="I92" t="str">
            <v>To estimate</v>
          </cell>
          <cell r="J92" t="str">
            <v>(value)</v>
          </cell>
          <cell r="K92" t="str">
            <v>-</v>
          </cell>
          <cell r="L92" t="str">
            <v>-</v>
          </cell>
        </row>
        <row r="93">
          <cell r="A93" t="str">
            <v>To classify</v>
          </cell>
          <cell r="B93" t="str">
            <v>(constraints)</v>
          </cell>
          <cell r="C93" t="str">
            <v>To describe</v>
          </cell>
          <cell r="D93" t="str">
            <v>(concepts)</v>
          </cell>
          <cell r="E93" t="str">
            <v>To extend</v>
          </cell>
          <cell r="F93" t="str">
            <v>(deadlines, requirements)</v>
          </cell>
          <cell r="G93" t="str">
            <v>To compute</v>
          </cell>
          <cell r="H93" t="str">
            <v>(performance, stress)</v>
          </cell>
          <cell r="I93" t="str">
            <v>To practice</v>
          </cell>
          <cell r="J93" t="str">
            <v>(ethically)</v>
          </cell>
          <cell r="K93" t="str">
            <v>To prepare</v>
          </cell>
          <cell r="L93" t="str">
            <v>(drawings, material list)</v>
          </cell>
        </row>
        <row r="94">
          <cell r="A94" t="str">
            <v>To defend</v>
          </cell>
          <cell r="B94" t="str">
            <v>(reasoning, selection)</v>
          </cell>
          <cell r="C94" t="str">
            <v>To combine</v>
          </cell>
          <cell r="D94" t="str">
            <v>(ideas)</v>
          </cell>
          <cell r="E94" t="str">
            <v>To conclude</v>
          </cell>
          <cell r="F94" t="str">
            <v>(feasibility), acceptability)</v>
          </cell>
          <cell r="G94" t="str">
            <v>To estimate</v>
          </cell>
          <cell r="H94" t="str">
            <v>(cost, weight)</v>
          </cell>
          <cell r="I94" t="str">
            <v>To modify</v>
          </cell>
          <cell r="J94" t="str">
            <v>(prototype, assumptions)</v>
          </cell>
          <cell r="K94" t="str">
            <v>To order</v>
          </cell>
          <cell r="L94" t="str">
            <v>(parts)</v>
          </cell>
        </row>
        <row r="95">
          <cell r="A95" t="str">
            <v>To explain</v>
          </cell>
          <cell r="B95" t="str">
            <v>(decisions, assumptions)</v>
          </cell>
          <cell r="C95" t="str">
            <v>To criticize</v>
          </cell>
          <cell r="D95" t="str">
            <v>(assumptions, decisions)</v>
          </cell>
          <cell r="E95" t="str">
            <v>To design</v>
          </cell>
          <cell r="F95" t="str">
            <v>(system, sub-system)</v>
          </cell>
          <cell r="G95" t="str">
            <v>To apply</v>
          </cell>
          <cell r="H95" t="str">
            <v>(concepts, standards)</v>
          </cell>
          <cell r="I95" t="str">
            <v>To infer</v>
          </cell>
          <cell r="J95" t="str">
            <v>(feasibility, reasonableness)</v>
          </cell>
          <cell r="K95" t="str">
            <v>-</v>
          </cell>
          <cell r="L95" t="str">
            <v>-</v>
          </cell>
        </row>
        <row r="96">
          <cell r="A96" t="str">
            <v>To discuss</v>
          </cell>
          <cell r="B96" t="str">
            <v>(rationale, goals)</v>
          </cell>
          <cell r="C96" t="str">
            <v>To compare</v>
          </cell>
          <cell r="D96" t="str">
            <v>(features, pros/cons)</v>
          </cell>
          <cell r="E96" t="str">
            <v>To solve</v>
          </cell>
          <cell r="F96" t="str">
            <v>(equations, problem)</v>
          </cell>
          <cell r="G96" t="str">
            <v>To calculate</v>
          </cell>
          <cell r="H96" t="str">
            <v>(loads, performance)</v>
          </cell>
          <cell r="I96" t="str">
            <v>To review</v>
          </cell>
          <cell r="J96" t="str">
            <v>(report, drawings)</v>
          </cell>
          <cell r="K96" t="str">
            <v>-</v>
          </cell>
          <cell r="L96" t="str">
            <v>-</v>
          </cell>
        </row>
        <row r="97">
          <cell r="A97" t="str">
            <v>To name</v>
          </cell>
          <cell r="B97" t="str">
            <v>(project, leader)</v>
          </cell>
          <cell r="C97" t="str">
            <v>To distinguish</v>
          </cell>
          <cell r="D97" t="str">
            <v>(required, nice-to-have)</v>
          </cell>
          <cell r="E97" t="str">
            <v>To synthesize</v>
          </cell>
          <cell r="F97" t="str">
            <v>(components, concepts)</v>
          </cell>
          <cell r="G97" t="str">
            <v>To generate</v>
          </cell>
          <cell r="H97" t="str">
            <v>(ideas, drawings)</v>
          </cell>
          <cell r="I97" t="str">
            <v>To test</v>
          </cell>
          <cell r="J97" t="str">
            <v>(assumptions, prototypes)</v>
          </cell>
          <cell r="K97" t="str">
            <v>-</v>
          </cell>
          <cell r="L97" t="str">
            <v>-</v>
          </cell>
        </row>
        <row r="98">
          <cell r="A98" t="str">
            <v>To recognize</v>
          </cell>
          <cell r="B98" t="str">
            <v>(limitations, constraints)</v>
          </cell>
          <cell r="C98" t="str">
            <v>To justify</v>
          </cell>
          <cell r="D98" t="str">
            <v>(decisions, assumptions)</v>
          </cell>
          <cell r="E98" t="str">
            <v>To develop</v>
          </cell>
          <cell r="F98" t="str">
            <v>(process, concepts)</v>
          </cell>
          <cell r="G98" t="str">
            <v>To model</v>
          </cell>
          <cell r="H98" t="str">
            <v>(system, stresses)</v>
          </cell>
          <cell r="I98" t="str">
            <v>To interpret</v>
          </cell>
          <cell r="J98" t="str">
            <v>(results, drawings)</v>
          </cell>
          <cell r="K98" t="str">
            <v>-</v>
          </cell>
          <cell r="L98" t="str">
            <v>-</v>
          </cell>
        </row>
        <row r="99">
          <cell r="A99" t="str">
            <v>To define</v>
          </cell>
          <cell r="B99" t="str">
            <v>(problem, constraints)</v>
          </cell>
          <cell r="C99" t="str">
            <v>To choose</v>
          </cell>
          <cell r="D99" t="str">
            <v>(alternatives, simplicity)</v>
          </cell>
          <cell r="E99" t="str">
            <v>-</v>
          </cell>
          <cell r="F99" t="str">
            <v>-</v>
          </cell>
          <cell r="G99" t="str">
            <v>To predict</v>
          </cell>
          <cell r="H99" t="str">
            <v>(performance, costs)</v>
          </cell>
          <cell r="I99" t="str">
            <v>To create</v>
          </cell>
          <cell r="J99" t="str">
            <v>(prototype, team)</v>
          </cell>
          <cell r="K99" t="str">
            <v>-</v>
          </cell>
          <cell r="L99" t="str">
            <v>-</v>
          </cell>
        </row>
        <row r="100">
          <cell r="A100" t="str">
            <v>To identify</v>
          </cell>
          <cell r="B100" t="str">
            <v>(goals, critical components)</v>
          </cell>
          <cell r="C100" t="str">
            <v>To illustrate</v>
          </cell>
          <cell r="D100" t="str">
            <v>(design concept, detailed design)</v>
          </cell>
          <cell r="E100" t="str">
            <v>-</v>
          </cell>
          <cell r="F100" t="str">
            <v>-</v>
          </cell>
          <cell r="G100" t="str">
            <v>To analyze</v>
          </cell>
          <cell r="H100" t="str">
            <v>(loads, stability)</v>
          </cell>
          <cell r="I100" t="str">
            <v>-</v>
          </cell>
          <cell r="J100" t="str">
            <v>-</v>
          </cell>
          <cell r="K100" t="str">
            <v>-</v>
          </cell>
          <cell r="L100" t="str">
            <v>-</v>
          </cell>
        </row>
        <row r="101">
          <cell r="A101" t="str">
            <v>To list</v>
          </cell>
          <cell r="B101" t="str">
            <v>(requirements, materials)</v>
          </cell>
          <cell r="C101" t="str">
            <v>To indicate</v>
          </cell>
          <cell r="D101" t="str">
            <v>(selection, preference)</v>
          </cell>
          <cell r="E101" t="str">
            <v>-</v>
          </cell>
          <cell r="F101" t="str">
            <v>-</v>
          </cell>
          <cell r="G101" t="str">
            <v>To evaluate</v>
          </cell>
          <cell r="H101" t="str">
            <v>(costs, feasibility)</v>
          </cell>
          <cell r="I101" t="str">
            <v>-</v>
          </cell>
          <cell r="J101" t="str">
            <v>-</v>
          </cell>
          <cell r="K101" t="str">
            <v>-</v>
          </cell>
          <cell r="L101" t="str">
            <v>-</v>
          </cell>
        </row>
        <row r="102">
          <cell r="A102" t="str">
            <v>To classify</v>
          </cell>
          <cell r="B102" t="str">
            <v>(the market opportunities)</v>
          </cell>
          <cell r="C102" t="str">
            <v>To describe</v>
          </cell>
          <cell r="D102" t="str">
            <v>(opportunity, results)</v>
          </cell>
          <cell r="E102" t="str">
            <v>To model</v>
          </cell>
          <cell r="F102" t="str">
            <v>(possible solutions)</v>
          </cell>
          <cell r="G102" t="str">
            <v>To combine</v>
          </cell>
          <cell r="H102" t="str">
            <v>(knowledge)</v>
          </cell>
          <cell r="I102" t="str">
            <v>To compute</v>
          </cell>
          <cell r="J102" t="str">
            <v>(results)</v>
          </cell>
          <cell r="K102" t="str">
            <v>To create</v>
          </cell>
          <cell r="L102" t="str">
            <v>(company)</v>
          </cell>
        </row>
        <row r="103">
          <cell r="A103" t="str">
            <v>To estimate</v>
          </cell>
          <cell r="B103" t="str">
            <v>(the opportunity)</v>
          </cell>
          <cell r="C103" t="str">
            <v>To extend</v>
          </cell>
          <cell r="D103" t="str">
            <v>(idea)</v>
          </cell>
          <cell r="E103" t="str">
            <v>To predict</v>
          </cell>
          <cell r="F103" t="str">
            <v>(results that will be obtained)</v>
          </cell>
          <cell r="G103" t="str">
            <v>To order</v>
          </cell>
          <cell r="H103" t="str">
            <v>(parts)</v>
          </cell>
          <cell r="I103" t="str">
            <v>To defend</v>
          </cell>
          <cell r="J103" t="str">
            <v>(your results)</v>
          </cell>
          <cell r="K103" t="str">
            <v>To indicate</v>
          </cell>
          <cell r="L103" t="str">
            <v>(potential investors, possibilities)</v>
          </cell>
        </row>
        <row r="104">
          <cell r="A104" t="str">
            <v>To criticize</v>
          </cell>
          <cell r="B104" t="str">
            <v>(the overall objective)</v>
          </cell>
          <cell r="C104" t="str">
            <v>To explain</v>
          </cell>
          <cell r="D104" t="str">
            <v>(product)</v>
          </cell>
          <cell r="E104" t="str">
            <v>To justify</v>
          </cell>
          <cell r="F104" t="str">
            <v>(approaches)</v>
          </cell>
          <cell r="G104" t="str">
            <v>To choose</v>
          </cell>
          <cell r="H104" t="str">
            <v>(approach)</v>
          </cell>
          <cell r="I104" t="str">
            <v>To prepare</v>
          </cell>
          <cell r="J104" t="str">
            <v>(test plans)</v>
          </cell>
          <cell r="K104" t="str">
            <v>-</v>
          </cell>
          <cell r="L104" t="str">
            <v>-</v>
          </cell>
        </row>
        <row r="105">
          <cell r="A105" t="str">
            <v>To practice</v>
          </cell>
          <cell r="B105" t="str">
            <v>(listening)</v>
          </cell>
          <cell r="C105" t="str">
            <v>To generate</v>
          </cell>
          <cell r="D105" t="str">
            <v>(ideas)</v>
          </cell>
          <cell r="E105" t="str">
            <v>To synthesize</v>
          </cell>
          <cell r="F105" t="str">
            <v>(knowledge)</v>
          </cell>
          <cell r="G105" t="str">
            <v>To list</v>
          </cell>
          <cell r="H105" t="str">
            <v>(alternatives)</v>
          </cell>
          <cell r="I105" t="str">
            <v>To review</v>
          </cell>
          <cell r="J105" t="str">
            <v>(test results)</v>
          </cell>
          <cell r="K105" t="str">
            <v>-</v>
          </cell>
          <cell r="L105" t="str">
            <v>-</v>
          </cell>
        </row>
        <row r="106">
          <cell r="A106" t="str">
            <v>To recognize</v>
          </cell>
          <cell r="B106" t="str">
            <v>(a need)</v>
          </cell>
          <cell r="C106" t="str">
            <v>To solve</v>
          </cell>
          <cell r="D106" t="str">
            <v>(problem)</v>
          </cell>
          <cell r="E106" t="str">
            <v>To illustrate</v>
          </cell>
          <cell r="F106" t="str">
            <v>(alternatives)</v>
          </cell>
          <cell r="G106" t="str">
            <v>To develop</v>
          </cell>
          <cell r="H106" t="str">
            <v>(solutions)</v>
          </cell>
          <cell r="I106" t="str">
            <v>To test</v>
          </cell>
          <cell r="J106" t="str">
            <v>(possible solutions)</v>
          </cell>
          <cell r="K106" t="str">
            <v>-</v>
          </cell>
          <cell r="L106" t="str">
            <v>-</v>
          </cell>
        </row>
        <row r="107">
          <cell r="A107" t="str">
            <v>To identify</v>
          </cell>
          <cell r="B107" t="str">
            <v>(goal)</v>
          </cell>
          <cell r="C107" t="str">
            <v>To define</v>
          </cell>
          <cell r="D107" t="str">
            <v>(overall objective)</v>
          </cell>
          <cell r="E107" t="str">
            <v>To compare</v>
          </cell>
          <cell r="F107" t="str">
            <v>(alternatives)</v>
          </cell>
          <cell r="G107" t="str">
            <v>To apply</v>
          </cell>
          <cell r="H107" t="str">
            <v>(fundamental principle)</v>
          </cell>
          <cell r="I107" t="str">
            <v>To interpret</v>
          </cell>
          <cell r="J107" t="str">
            <v>(results)</v>
          </cell>
          <cell r="K107" t="str">
            <v>-</v>
          </cell>
          <cell r="L107" t="str">
            <v>-</v>
          </cell>
        </row>
        <row r="108">
          <cell r="A108" t="str">
            <v>To evaluate</v>
          </cell>
          <cell r="B108" t="str">
            <v>(market opportunities)</v>
          </cell>
          <cell r="C108" t="str">
            <v>To conclude</v>
          </cell>
          <cell r="D108" t="str">
            <v>(what is best)</v>
          </cell>
          <cell r="E108" t="str">
            <v>-</v>
          </cell>
          <cell r="F108" t="str">
            <v>-</v>
          </cell>
          <cell r="G108" t="str">
            <v>To design</v>
          </cell>
          <cell r="H108" t="str">
            <v>(parts)</v>
          </cell>
          <cell r="I108" t="str">
            <v>To analyze</v>
          </cell>
          <cell r="J108" t="str">
            <v>(performance)</v>
          </cell>
          <cell r="K108" t="str">
            <v>-</v>
          </cell>
          <cell r="L108" t="str">
            <v>-</v>
          </cell>
        </row>
        <row r="109">
          <cell r="A109" t="str">
            <v>To discuss</v>
          </cell>
          <cell r="B109" t="str">
            <v>(market opportunities)</v>
          </cell>
          <cell r="C109" t="str">
            <v>-</v>
          </cell>
          <cell r="D109" t="str">
            <v>-</v>
          </cell>
          <cell r="E109" t="str">
            <v>-</v>
          </cell>
          <cell r="F109" t="str">
            <v>-</v>
          </cell>
          <cell r="G109" t="str">
            <v>-</v>
          </cell>
          <cell r="H109" t="str">
            <v>-</v>
          </cell>
          <cell r="I109" t="str">
            <v>To calculate</v>
          </cell>
          <cell r="J109" t="str">
            <v>(performance)</v>
          </cell>
          <cell r="K109" t="str">
            <v>-</v>
          </cell>
          <cell r="L109" t="str">
            <v>-</v>
          </cell>
        </row>
        <row r="110">
          <cell r="A110" t="str">
            <v>To name</v>
          </cell>
          <cell r="B110" t="str">
            <v>(opportunity)</v>
          </cell>
          <cell r="C110" t="str">
            <v>-</v>
          </cell>
          <cell r="D110" t="str">
            <v>-</v>
          </cell>
          <cell r="E110" t="str">
            <v>-</v>
          </cell>
          <cell r="F110" t="str">
            <v>-</v>
          </cell>
          <cell r="G110" t="str">
            <v>-</v>
          </cell>
          <cell r="H110" t="str">
            <v>-</v>
          </cell>
          <cell r="I110" t="str">
            <v>To distinguish</v>
          </cell>
          <cell r="J110" t="str">
            <v>(the best solution)</v>
          </cell>
          <cell r="K110" t="str">
            <v>-</v>
          </cell>
          <cell r="L110" t="str">
            <v>-</v>
          </cell>
        </row>
        <row r="111">
          <cell r="A111" t="str">
            <v>To infer</v>
          </cell>
          <cell r="B111" t="str">
            <v>(people's needs)</v>
          </cell>
          <cell r="C111" t="str">
            <v>-</v>
          </cell>
          <cell r="D111" t="str">
            <v>-</v>
          </cell>
          <cell r="E111" t="str">
            <v>-</v>
          </cell>
          <cell r="F111" t="str">
            <v>-</v>
          </cell>
          <cell r="G111" t="str">
            <v>-</v>
          </cell>
          <cell r="H111" t="str">
            <v>-</v>
          </cell>
          <cell r="I111" t="str">
            <v>To modify</v>
          </cell>
          <cell r="J111" t="str">
            <v>(initial design)</v>
          </cell>
          <cell r="K111" t="str">
            <v>-</v>
          </cell>
          <cell r="L111" t="str">
            <v>-</v>
          </cell>
        </row>
        <row r="112">
          <cell r="A112" t="str">
            <v>To order</v>
          </cell>
          <cell r="B112" t="str">
            <v>(priorities)</v>
          </cell>
          <cell r="C112" t="str">
            <v>To prepare</v>
          </cell>
          <cell r="D112" t="str">
            <v>(test)</v>
          </cell>
          <cell r="E112" t="str">
            <v>To model</v>
          </cell>
          <cell r="F112" t="str">
            <v>(flow)</v>
          </cell>
          <cell r="G112" t="str">
            <v>To combine</v>
          </cell>
          <cell r="H112" t="str">
            <v>(forces)</v>
          </cell>
          <cell r="I112" t="str">
            <v>To analyze</v>
          </cell>
          <cell r="J112" t="str">
            <v>(models)</v>
          </cell>
          <cell r="K112" t="str">
            <v>To solve</v>
          </cell>
          <cell r="L112" t="str">
            <v>(problems)</v>
          </cell>
        </row>
        <row r="113">
          <cell r="A113" t="str">
            <v>To describe</v>
          </cell>
          <cell r="B113" t="str">
            <v>(needs)</v>
          </cell>
          <cell r="C113" t="str">
            <v>To review</v>
          </cell>
          <cell r="D113" t="str">
            <v>(attributes)</v>
          </cell>
          <cell r="E113" t="str">
            <v>To justify</v>
          </cell>
          <cell r="F113" t="str">
            <v>(choices)</v>
          </cell>
          <cell r="G113" t="str">
            <v>To estimate</v>
          </cell>
          <cell r="H113" t="str">
            <v>(cost)</v>
          </cell>
          <cell r="I113" t="str">
            <v>To generate</v>
          </cell>
          <cell r="J113" t="str">
            <v>(electricity)</v>
          </cell>
          <cell r="K113" t="str">
            <v>To synthesize</v>
          </cell>
          <cell r="L113" t="str">
            <v>(results)</v>
          </cell>
        </row>
        <row r="114">
          <cell r="A114" t="str">
            <v>To criticize</v>
          </cell>
          <cell r="B114" t="str">
            <v>(existing design)</v>
          </cell>
          <cell r="C114" t="str">
            <v>To predict</v>
          </cell>
          <cell r="D114" t="str">
            <v>(future)</v>
          </cell>
          <cell r="E114" t="str">
            <v>To classify</v>
          </cell>
          <cell r="F114" t="str">
            <v>(physical models)</v>
          </cell>
          <cell r="G114" t="str">
            <v>To choose</v>
          </cell>
          <cell r="H114" t="str">
            <v>(designs)</v>
          </cell>
          <cell r="I114" t="str">
            <v>To test</v>
          </cell>
          <cell r="J114" t="str">
            <v>(hypothesis)</v>
          </cell>
          <cell r="K114" t="str">
            <v>To extend</v>
          </cell>
          <cell r="L114" t="str">
            <v>(life)</v>
          </cell>
        </row>
        <row r="115">
          <cell r="A115" t="str">
            <v>To define</v>
          </cell>
          <cell r="B115" t="str">
            <v>(problem)</v>
          </cell>
          <cell r="C115" t="str">
            <v>To list</v>
          </cell>
          <cell r="D115" t="str">
            <v>(benefits)</v>
          </cell>
          <cell r="E115" t="str">
            <v>To compute</v>
          </cell>
          <cell r="F115" t="str">
            <v>(losses)</v>
          </cell>
          <cell r="G115" t="str">
            <v>To create</v>
          </cell>
          <cell r="H115" t="str">
            <v>(solution)</v>
          </cell>
          <cell r="I115" t="str">
            <v>To recognize</v>
          </cell>
          <cell r="J115" t="str">
            <v>(errors)</v>
          </cell>
          <cell r="K115" t="str">
            <v>To explain</v>
          </cell>
          <cell r="L115" t="str">
            <v>(expenditures)</v>
          </cell>
        </row>
        <row r="116">
          <cell r="A116" t="str">
            <v>To develop</v>
          </cell>
          <cell r="B116" t="str">
            <v>(idea)</v>
          </cell>
          <cell r="C116" t="str">
            <v>To illustrate</v>
          </cell>
          <cell r="D116" t="str">
            <v>(prototype)</v>
          </cell>
          <cell r="E116" t="str">
            <v>To defend</v>
          </cell>
          <cell r="F116" t="str">
            <v>(proposal)</v>
          </cell>
          <cell r="G116" t="str">
            <v>To apply</v>
          </cell>
          <cell r="H116" t="str">
            <v>(constrains)</v>
          </cell>
          <cell r="I116" t="str">
            <v>To interpret</v>
          </cell>
          <cell r="J116" t="str">
            <v>(results)</v>
          </cell>
          <cell r="K116" t="str">
            <v>To practice</v>
          </cell>
          <cell r="L116" t="str">
            <v>(use)</v>
          </cell>
        </row>
        <row r="117">
          <cell r="A117" t="str">
            <v>To discuss</v>
          </cell>
          <cell r="B117" t="str">
            <v>(alternatives)</v>
          </cell>
          <cell r="C117" t="str">
            <v>To indicate</v>
          </cell>
          <cell r="D117" t="str">
            <v>(direction)</v>
          </cell>
          <cell r="E117" t="str">
            <v>To evaluate</v>
          </cell>
          <cell r="F117" t="str">
            <v>(solutions)</v>
          </cell>
          <cell r="G117" t="str">
            <v>To design</v>
          </cell>
          <cell r="H117" t="str">
            <v>(prototypes)</v>
          </cell>
          <cell r="I117" t="str">
            <v>To identify</v>
          </cell>
          <cell r="J117" t="str">
            <v>(weaknesses)</v>
          </cell>
          <cell r="K117" t="str">
            <v>To conclude</v>
          </cell>
          <cell r="L117" t="str">
            <v>(project)</v>
          </cell>
        </row>
        <row r="118">
          <cell r="A118" t="str">
            <v>To infer</v>
          </cell>
          <cell r="B118" t="str">
            <v>(preference)</v>
          </cell>
          <cell r="C118" t="str">
            <v>To distinguish</v>
          </cell>
          <cell r="D118" t="str">
            <v>(benefits)</v>
          </cell>
          <cell r="E118" t="str">
            <v>-</v>
          </cell>
          <cell r="F118" t="str">
            <v>-</v>
          </cell>
          <cell r="G118" t="str">
            <v>-</v>
          </cell>
          <cell r="H118" t="str">
            <v>-</v>
          </cell>
          <cell r="I118" t="str">
            <v>To calculate</v>
          </cell>
          <cell r="J118" t="str">
            <v>(values)</v>
          </cell>
          <cell r="K118" t="str">
            <v>To name</v>
          </cell>
          <cell r="L118" t="str">
            <v>(final design)</v>
          </cell>
        </row>
        <row r="119">
          <cell r="A119" t="str">
            <v>-</v>
          </cell>
          <cell r="B119" t="str">
            <v>-</v>
          </cell>
          <cell r="C119" t="str">
            <v>-</v>
          </cell>
          <cell r="D119" t="str">
            <v>-</v>
          </cell>
          <cell r="E119" t="str">
            <v>-</v>
          </cell>
          <cell r="F119" t="str">
            <v>-</v>
          </cell>
          <cell r="G119" t="str">
            <v>-</v>
          </cell>
          <cell r="H119" t="str">
            <v>-</v>
          </cell>
          <cell r="I119" t="str">
            <v>To compare</v>
          </cell>
          <cell r="J119" t="str">
            <v>(outcomes)</v>
          </cell>
          <cell r="K119" t="str">
            <v>-</v>
          </cell>
          <cell r="L119" t="str">
            <v>-</v>
          </cell>
        </row>
        <row r="120">
          <cell r="A120" t="str">
            <v>-</v>
          </cell>
          <cell r="B120" t="str">
            <v>-</v>
          </cell>
          <cell r="C120" t="str">
            <v>-</v>
          </cell>
          <cell r="D120" t="str">
            <v>-</v>
          </cell>
          <cell r="E120" t="str">
            <v>-</v>
          </cell>
          <cell r="F120" t="str">
            <v>-</v>
          </cell>
          <cell r="G120" t="str">
            <v>-</v>
          </cell>
          <cell r="H120" t="str">
            <v>-</v>
          </cell>
          <cell r="I120" t="str">
            <v>To modify</v>
          </cell>
          <cell r="J120" t="str">
            <v>(shape)</v>
          </cell>
          <cell r="K120" t="str">
            <v>-</v>
          </cell>
          <cell r="L120" t="str">
            <v>-</v>
          </cell>
        </row>
        <row r="121">
          <cell r="A121" t="str">
            <v>To define</v>
          </cell>
          <cell r="B121" t="str">
            <v>(a problem statement)</v>
          </cell>
          <cell r="C121" t="str">
            <v>To choose</v>
          </cell>
          <cell r="D121" t="str">
            <v>(topology)</v>
          </cell>
          <cell r="E121" t="str">
            <v>To analyze</v>
          </cell>
          <cell r="F121" t="str">
            <v>(a circuit topology)</v>
          </cell>
          <cell r="G121" t="str">
            <v>To evaluate</v>
          </cell>
          <cell r="H121" t="str">
            <v>(the performance of circuit)</v>
          </cell>
          <cell r="I121" t="str">
            <v>To illustrate</v>
          </cell>
          <cell r="J121" t="str">
            <v>(the results, a summary table)</v>
          </cell>
          <cell r="K121" t="str">
            <v>To identify</v>
          </cell>
          <cell r="L121" t="str">
            <v>(the advantages of a method, bug)</v>
          </cell>
        </row>
        <row r="122">
          <cell r="A122" t="str">
            <v>To create</v>
          </cell>
          <cell r="B122" t="str">
            <v>(a course plan)</v>
          </cell>
          <cell r="C122" t="str">
            <v>To indicate</v>
          </cell>
          <cell r="D122" t="str">
            <v>(an advantage)</v>
          </cell>
          <cell r="E122" t="str">
            <v>To solve</v>
          </cell>
          <cell r="F122" t="str">
            <v>(a problem)</v>
          </cell>
          <cell r="G122" t="str">
            <v>To develop</v>
          </cell>
          <cell r="H122" t="str">
            <v>(a new algorithm)</v>
          </cell>
          <cell r="I122" t="str">
            <v>To test</v>
          </cell>
          <cell r="J122" t="str">
            <v>(student, a circuit)</v>
          </cell>
          <cell r="K122" t="str">
            <v>To name</v>
          </cell>
          <cell r="L122" t="str">
            <v>(a new topology)</v>
          </cell>
        </row>
        <row r="123">
          <cell r="A123" t="str">
            <v>To generate</v>
          </cell>
          <cell r="B123" t="str">
            <v>(electricity)</v>
          </cell>
          <cell r="C123" t="str">
            <v>To justify</v>
          </cell>
          <cell r="D123" t="str">
            <v>(a new topology)</v>
          </cell>
          <cell r="E123" t="str">
            <v>To synthesize</v>
          </cell>
          <cell r="F123" t="str">
            <v>(a circuit)</v>
          </cell>
          <cell r="G123" t="str">
            <v>To prepare</v>
          </cell>
          <cell r="H123" t="str">
            <v>(for exam)</v>
          </cell>
          <cell r="I123" t="str">
            <v>To order</v>
          </cell>
          <cell r="J123" t="str">
            <v>(a component)</v>
          </cell>
          <cell r="K123" t="str">
            <v>-</v>
          </cell>
          <cell r="L123" t="str">
            <v>-</v>
          </cell>
        </row>
        <row r="124">
          <cell r="A124" t="str">
            <v>To predict</v>
          </cell>
          <cell r="B124" t="str">
            <v>(a problem)</v>
          </cell>
          <cell r="C124" t="str">
            <v>To classify</v>
          </cell>
          <cell r="D124" t="str">
            <v>(topologies)</v>
          </cell>
          <cell r="E124" t="str">
            <v>To describe</v>
          </cell>
          <cell r="F124" t="str">
            <v>(a design process)</v>
          </cell>
          <cell r="G124" t="str">
            <v>To review</v>
          </cell>
          <cell r="H124" t="str">
            <v>(paper)</v>
          </cell>
          <cell r="I124" t="str">
            <v>To compute</v>
          </cell>
          <cell r="J124" t="str">
            <v>(analysis time)</v>
          </cell>
          <cell r="K124" t="str">
            <v>-</v>
          </cell>
          <cell r="L124" t="str">
            <v>-</v>
          </cell>
        </row>
        <row r="125">
          <cell r="A125" t="str">
            <v>-</v>
          </cell>
          <cell r="B125" t="str">
            <v>-</v>
          </cell>
          <cell r="C125" t="str">
            <v>To criticise</v>
          </cell>
          <cell r="D125" t="str">
            <v>(a method)</v>
          </cell>
          <cell r="E125" t="str">
            <v>To combine</v>
          </cell>
          <cell r="F125" t="str">
            <v>(two methods)</v>
          </cell>
          <cell r="G125" t="str">
            <v>To estimate</v>
          </cell>
          <cell r="H125" t="str">
            <v>(loss)</v>
          </cell>
          <cell r="I125" t="str">
            <v>To defend</v>
          </cell>
          <cell r="J125" t="str">
            <v>(a thesis)</v>
          </cell>
          <cell r="K125" t="str">
            <v>-</v>
          </cell>
          <cell r="L125" t="str">
            <v>-</v>
          </cell>
        </row>
        <row r="126">
          <cell r="A126" t="str">
            <v>-</v>
          </cell>
          <cell r="B126" t="str">
            <v>-</v>
          </cell>
          <cell r="C126" t="str">
            <v>To extend</v>
          </cell>
          <cell r="D126" t="str">
            <v>(an existing approach)</v>
          </cell>
          <cell r="E126" t="str">
            <v>To explain</v>
          </cell>
          <cell r="F126" t="str">
            <v>(the principle of operation)</v>
          </cell>
          <cell r="G126" t="str">
            <v>To practice</v>
          </cell>
          <cell r="H126" t="str">
            <v>(a new tool)</v>
          </cell>
          <cell r="I126" t="str">
            <v>To conclude</v>
          </cell>
          <cell r="J126" t="str">
            <v>(a paper)</v>
          </cell>
          <cell r="K126" t="str">
            <v>-</v>
          </cell>
          <cell r="L126" t="str">
            <v>-</v>
          </cell>
        </row>
        <row r="127">
          <cell r="A127" t="str">
            <v>-</v>
          </cell>
          <cell r="B127" t="str">
            <v>-</v>
          </cell>
          <cell r="C127" t="str">
            <v>To discuss</v>
          </cell>
          <cell r="D127" t="str">
            <v>(different methods)</v>
          </cell>
          <cell r="E127" t="str">
            <v>To apply</v>
          </cell>
          <cell r="F127" t="str">
            <v>(math in engineering)</v>
          </cell>
          <cell r="G127" t="str">
            <v>To distinguish</v>
          </cell>
          <cell r="H127" t="str">
            <v>(between different cases)</v>
          </cell>
          <cell r="I127" t="str">
            <v>To calculate</v>
          </cell>
          <cell r="J127" t="str">
            <v>(final effeciency)</v>
          </cell>
          <cell r="K127" t="str">
            <v>-</v>
          </cell>
          <cell r="L127" t="str">
            <v>-</v>
          </cell>
        </row>
        <row r="128">
          <cell r="A128" t="str">
            <v>-</v>
          </cell>
          <cell r="B128" t="str">
            <v>-</v>
          </cell>
          <cell r="C128" t="str">
            <v>To compare</v>
          </cell>
          <cell r="D128" t="str">
            <v>(new method with conventional)</v>
          </cell>
          <cell r="E128" t="str">
            <v>To modify</v>
          </cell>
          <cell r="F128" t="str">
            <v>(a converter)</v>
          </cell>
          <cell r="G128" t="str">
            <v>To design</v>
          </cell>
          <cell r="H128" t="str">
            <v>(a converter)</v>
          </cell>
          <cell r="I128" t="str">
            <v>To infer</v>
          </cell>
          <cell r="J128" t="str">
            <v>(statistical analysis)</v>
          </cell>
          <cell r="K128" t="str">
            <v>-</v>
          </cell>
          <cell r="L128" t="str">
            <v>-</v>
          </cell>
        </row>
        <row r="129">
          <cell r="A129" t="str">
            <v>-</v>
          </cell>
          <cell r="B129" t="str">
            <v>-</v>
          </cell>
          <cell r="C129" t="str">
            <v>To list</v>
          </cell>
          <cell r="D129" t="str">
            <v>(pros and cons)</v>
          </cell>
          <cell r="E129" t="str">
            <v>To model</v>
          </cell>
          <cell r="F129" t="str">
            <v>(a circuit)</v>
          </cell>
          <cell r="G129" t="str">
            <v>-</v>
          </cell>
          <cell r="H129" t="str">
            <v>-</v>
          </cell>
          <cell r="I129" t="str">
            <v>To recognize</v>
          </cell>
          <cell r="J129" t="str">
            <v>(a bug)</v>
          </cell>
          <cell r="K129" t="str">
            <v>-</v>
          </cell>
          <cell r="L129" t="str">
            <v>-</v>
          </cell>
        </row>
        <row r="130">
          <cell r="A130" t="str">
            <v>-</v>
          </cell>
          <cell r="B130" t="str">
            <v>-</v>
          </cell>
          <cell r="C130" t="str">
            <v>-</v>
          </cell>
          <cell r="D130" t="str">
            <v>-</v>
          </cell>
          <cell r="E130" t="str">
            <v>-</v>
          </cell>
          <cell r="F130" t="str">
            <v>-</v>
          </cell>
          <cell r="G130" t="str">
            <v>-</v>
          </cell>
          <cell r="H130" t="str">
            <v>-</v>
          </cell>
          <cell r="I130" t="str">
            <v>To interpret</v>
          </cell>
          <cell r="J130" t="str">
            <v>(a result)</v>
          </cell>
          <cell r="K130" t="str">
            <v>-</v>
          </cell>
          <cell r="L130" t="str">
            <v>-</v>
          </cell>
        </row>
        <row r="131">
          <cell r="A131" t="str">
            <v>To define</v>
          </cell>
          <cell r="B131" t="str">
            <v>(application)</v>
          </cell>
          <cell r="C131" t="str">
            <v>To choose</v>
          </cell>
          <cell r="D131" t="str">
            <v>(power converter)</v>
          </cell>
          <cell r="E131" t="str">
            <v>To identify</v>
          </cell>
          <cell r="F131" t="str">
            <v>(electrical parameters)</v>
          </cell>
          <cell r="G131" t="str">
            <v>To list</v>
          </cell>
          <cell r="H131" t="str">
            <v>(components)</v>
          </cell>
          <cell r="I131" t="str">
            <v>To evaluate</v>
          </cell>
          <cell r="J131" t="str">
            <v>(performance)</v>
          </cell>
          <cell r="K131" t="str">
            <v>To estimate</v>
          </cell>
          <cell r="L131" t="str">
            <v>(lifetime)</v>
          </cell>
        </row>
        <row r="132">
          <cell r="A132" t="str">
            <v>To analyze</v>
          </cell>
          <cell r="B132" t="str">
            <v>(application)</v>
          </cell>
          <cell r="C132" t="str">
            <v>To illustrate</v>
          </cell>
          <cell r="D132" t="str">
            <v>(functionality)</v>
          </cell>
          <cell r="E132" t="str">
            <v>To create</v>
          </cell>
          <cell r="F132" t="str">
            <v>(design)</v>
          </cell>
          <cell r="G132" t="str">
            <v>To develop</v>
          </cell>
          <cell r="H132" t="str">
            <v>(packaging)</v>
          </cell>
          <cell r="I132" t="str">
            <v>To indicate</v>
          </cell>
          <cell r="J132" t="str">
            <v>(operating limits)</v>
          </cell>
          <cell r="K132" t="str">
            <v>To order</v>
          </cell>
          <cell r="L132" t="str">
            <v>(components)</v>
          </cell>
        </row>
        <row r="133">
          <cell r="A133" t="str">
            <v>To classify</v>
          </cell>
          <cell r="B133" t="str">
            <v>(product options)</v>
          </cell>
          <cell r="C133" t="str">
            <v>To apply</v>
          </cell>
          <cell r="D133" t="str">
            <v>(technology)</v>
          </cell>
          <cell r="E133" t="str">
            <v>To infer</v>
          </cell>
          <cell r="F133" t="str">
            <v>(limitations)</v>
          </cell>
          <cell r="G133" t="str">
            <v>To calculate</v>
          </cell>
          <cell r="H133" t="str">
            <v>(performance range)</v>
          </cell>
          <cell r="I133" t="str">
            <v>To compare</v>
          </cell>
          <cell r="J133" t="str">
            <v>(performances)</v>
          </cell>
          <cell r="K133" t="str">
            <v>To prepare</v>
          </cell>
          <cell r="L133" t="str">
            <v>(datasheets)</v>
          </cell>
        </row>
        <row r="134">
          <cell r="A134" t="str">
            <v>To describe</v>
          </cell>
          <cell r="B134" t="str">
            <v>(application requirements)</v>
          </cell>
          <cell r="C134" t="str">
            <v>To discuss</v>
          </cell>
          <cell r="D134" t="str">
            <v>(alternatives)</v>
          </cell>
          <cell r="E134" t="str">
            <v>To justify</v>
          </cell>
          <cell r="F134" t="str">
            <v>(choices)</v>
          </cell>
          <cell r="G134" t="str">
            <v>To design</v>
          </cell>
          <cell r="H134" t="str">
            <v>(prototype)</v>
          </cell>
          <cell r="I134" t="str">
            <v>To distinguish</v>
          </cell>
          <cell r="J134" t="str">
            <v>(limits)</v>
          </cell>
          <cell r="K134" t="str">
            <v>-</v>
          </cell>
          <cell r="L134" t="str">
            <v>-</v>
          </cell>
        </row>
        <row r="135">
          <cell r="A135" t="str">
            <v>-</v>
          </cell>
          <cell r="B135" t="str">
            <v>-</v>
          </cell>
          <cell r="C135" t="str">
            <v>To conclude</v>
          </cell>
          <cell r="D135" t="str">
            <v>(best case option)</v>
          </cell>
          <cell r="E135" t="str">
            <v>To model</v>
          </cell>
          <cell r="F135" t="str">
            <v>(system)</v>
          </cell>
          <cell r="G135" t="str">
            <v>To name</v>
          </cell>
          <cell r="H135" t="str">
            <v>(failure possibilities)</v>
          </cell>
          <cell r="I135" t="str">
            <v>To modify</v>
          </cell>
          <cell r="J135" t="str">
            <v>(performance range)</v>
          </cell>
          <cell r="K135" t="str">
            <v>-</v>
          </cell>
          <cell r="L135" t="str">
            <v>-</v>
          </cell>
        </row>
        <row r="136">
          <cell r="A136" t="str">
            <v>-</v>
          </cell>
          <cell r="B136" t="str">
            <v>-</v>
          </cell>
          <cell r="C136" t="str">
            <v>To combine</v>
          </cell>
          <cell r="D136" t="str">
            <v>(technologies)</v>
          </cell>
          <cell r="E136" t="str">
            <v>To predict</v>
          </cell>
          <cell r="F136" t="str">
            <v>(outcome)</v>
          </cell>
          <cell r="G136" t="str">
            <v>To compute</v>
          </cell>
          <cell r="H136" t="str">
            <v>(product temperature)</v>
          </cell>
          <cell r="I136" t="str">
            <v>To criticize</v>
          </cell>
          <cell r="J136" t="str">
            <v>(design)</v>
          </cell>
          <cell r="K136" t="str">
            <v>-</v>
          </cell>
          <cell r="L136" t="str">
            <v>-</v>
          </cell>
        </row>
        <row r="137">
          <cell r="A137" t="str">
            <v>-</v>
          </cell>
          <cell r="B137" t="str">
            <v>-</v>
          </cell>
          <cell r="C137" t="str">
            <v>To extend</v>
          </cell>
          <cell r="D137" t="str">
            <v>(scope)</v>
          </cell>
          <cell r="E137" t="str">
            <v>-</v>
          </cell>
          <cell r="F137" t="str">
            <v>-</v>
          </cell>
          <cell r="G137" t="str">
            <v>To defend</v>
          </cell>
          <cell r="H137" t="str">
            <v>(design)</v>
          </cell>
          <cell r="I137" t="str">
            <v>To synthesize</v>
          </cell>
          <cell r="J137" t="str">
            <v>(alternatives)</v>
          </cell>
          <cell r="K137" t="str">
            <v>-</v>
          </cell>
          <cell r="L137" t="str">
            <v>-</v>
          </cell>
        </row>
        <row r="138">
          <cell r="A138" t="str">
            <v>-</v>
          </cell>
          <cell r="B138" t="str">
            <v>-</v>
          </cell>
          <cell r="C138" t="str">
            <v>To explain</v>
          </cell>
          <cell r="D138" t="str">
            <v>(operation)</v>
          </cell>
          <cell r="E138" t="str">
            <v>-</v>
          </cell>
          <cell r="F138" t="str">
            <v>-</v>
          </cell>
          <cell r="G138" t="str">
            <v>To practice</v>
          </cell>
          <cell r="H138" t="str">
            <v>(iteration)</v>
          </cell>
          <cell r="I138" t="str">
            <v>To generate</v>
          </cell>
          <cell r="J138" t="str">
            <v>(alternatives)</v>
          </cell>
          <cell r="K138" t="str">
            <v>-</v>
          </cell>
          <cell r="L138" t="str">
            <v>-</v>
          </cell>
        </row>
        <row r="139">
          <cell r="A139" t="str">
            <v>-</v>
          </cell>
          <cell r="B139" t="str">
            <v>-</v>
          </cell>
          <cell r="C139" t="str">
            <v>-</v>
          </cell>
          <cell r="D139" t="str">
            <v>-</v>
          </cell>
          <cell r="E139" t="str">
            <v>-</v>
          </cell>
          <cell r="F139" t="str">
            <v>-</v>
          </cell>
          <cell r="G139" t="str">
            <v>To solve</v>
          </cell>
          <cell r="H139" t="str">
            <v>(details)</v>
          </cell>
          <cell r="I139" t="str">
            <v>To review</v>
          </cell>
          <cell r="J139" t="str">
            <v>(calculations)</v>
          </cell>
          <cell r="K139" t="str">
            <v>-</v>
          </cell>
          <cell r="L139" t="str">
            <v>-</v>
          </cell>
        </row>
        <row r="140">
          <cell r="A140" t="str">
            <v>-</v>
          </cell>
          <cell r="B140" t="str">
            <v>-</v>
          </cell>
          <cell r="C140" t="str">
            <v>-</v>
          </cell>
          <cell r="D140" t="str">
            <v>-</v>
          </cell>
          <cell r="E140" t="str">
            <v>-</v>
          </cell>
          <cell r="F140" t="str">
            <v>-</v>
          </cell>
          <cell r="G140" t="str">
            <v>-</v>
          </cell>
          <cell r="H140" t="str">
            <v>-</v>
          </cell>
          <cell r="I140" t="str">
            <v>To test</v>
          </cell>
          <cell r="J140" t="str">
            <v>(performance)</v>
          </cell>
          <cell r="K140" t="str">
            <v>-</v>
          </cell>
          <cell r="L140" t="str">
            <v>-</v>
          </cell>
        </row>
        <row r="141">
          <cell r="A141" t="str">
            <v>-</v>
          </cell>
          <cell r="B141" t="str">
            <v>-</v>
          </cell>
          <cell r="C141" t="str">
            <v>-</v>
          </cell>
          <cell r="D141" t="str">
            <v>-</v>
          </cell>
          <cell r="E141" t="str">
            <v>-</v>
          </cell>
          <cell r="F141" t="str">
            <v>-</v>
          </cell>
          <cell r="G141" t="str">
            <v>-</v>
          </cell>
          <cell r="H141" t="str">
            <v>-</v>
          </cell>
          <cell r="I141" t="str">
            <v>To recognize</v>
          </cell>
          <cell r="J141" t="str">
            <v>(limitations)</v>
          </cell>
          <cell r="K141" t="str">
            <v>-</v>
          </cell>
          <cell r="L141" t="str">
            <v>-</v>
          </cell>
        </row>
        <row r="142">
          <cell r="A142" t="str">
            <v>-</v>
          </cell>
          <cell r="B142" t="str">
            <v>-</v>
          </cell>
          <cell r="C142" t="str">
            <v>-</v>
          </cell>
          <cell r="D142" t="str">
            <v>-</v>
          </cell>
          <cell r="E142" t="str">
            <v>-</v>
          </cell>
          <cell r="F142" t="str">
            <v>-</v>
          </cell>
          <cell r="G142" t="str">
            <v>-</v>
          </cell>
          <cell r="H142" t="str">
            <v>-</v>
          </cell>
          <cell r="I142" t="str">
            <v>To interpret</v>
          </cell>
          <cell r="J142" t="str">
            <v>(data)</v>
          </cell>
          <cell r="K142" t="str">
            <v>-</v>
          </cell>
          <cell r="L142" t="str">
            <v>-</v>
          </cell>
        </row>
        <row r="143">
          <cell r="A143" t="str">
            <v>To discuss</v>
          </cell>
          <cell r="B143" t="str">
            <v>(problem)</v>
          </cell>
          <cell r="C143" t="str">
            <v>To apply</v>
          </cell>
          <cell r="D143" t="str">
            <v>(method)</v>
          </cell>
          <cell r="E143" t="str">
            <v>To design</v>
          </cell>
          <cell r="F143" t="str">
            <v>(system)</v>
          </cell>
          <cell r="G143" t="str">
            <v>To combine</v>
          </cell>
          <cell r="H143" t="str">
            <v>(sub-systems)</v>
          </cell>
          <cell r="I143" t="str">
            <v>To colnclude</v>
          </cell>
          <cell r="J143" t="str">
            <v>(project)</v>
          </cell>
          <cell r="K143" t="str">
            <v>To extend</v>
          </cell>
          <cell r="L143" t="str">
            <v>(project)</v>
          </cell>
        </row>
        <row r="144">
          <cell r="A144" t="str">
            <v>To estimate</v>
          </cell>
          <cell r="B144" t="str">
            <v>(cost)</v>
          </cell>
          <cell r="C144" t="str">
            <v>To distinguish</v>
          </cell>
          <cell r="D144" t="str">
            <v>(methods)</v>
          </cell>
          <cell r="E144" t="str">
            <v>To justify</v>
          </cell>
          <cell r="F144" t="str">
            <v>(design)</v>
          </cell>
          <cell r="G144" t="str">
            <v>-</v>
          </cell>
          <cell r="H144" t="str">
            <v>-</v>
          </cell>
          <cell r="I144" t="str">
            <v>To calculate</v>
          </cell>
          <cell r="J144" t="str">
            <v>(error)</v>
          </cell>
          <cell r="K144" t="str">
            <v>To create</v>
          </cell>
          <cell r="L144" t="str">
            <v>(prototype)</v>
          </cell>
        </row>
        <row r="145">
          <cell r="A145" t="str">
            <v>To define</v>
          </cell>
          <cell r="B145" t="str">
            <v>(problem)</v>
          </cell>
          <cell r="C145" t="str">
            <v>To name</v>
          </cell>
          <cell r="D145" t="str">
            <v>(method)</v>
          </cell>
          <cell r="E145" t="str">
            <v>To model</v>
          </cell>
          <cell r="F145" t="str">
            <v>(system)</v>
          </cell>
          <cell r="G145" t="str">
            <v>-</v>
          </cell>
          <cell r="H145" t="str">
            <v>-</v>
          </cell>
          <cell r="I145" t="str">
            <v>To compare</v>
          </cell>
          <cell r="J145" t="str">
            <v>(systems)</v>
          </cell>
          <cell r="K145" t="str">
            <v>To order</v>
          </cell>
          <cell r="L145" t="str">
            <v>(parts)</v>
          </cell>
        </row>
        <row r="146">
          <cell r="A146" t="str">
            <v>To analyze</v>
          </cell>
          <cell r="B146" t="str">
            <v>(problem)</v>
          </cell>
          <cell r="C146" t="str">
            <v>To classify</v>
          </cell>
          <cell r="D146" t="str">
            <v>(objects)</v>
          </cell>
          <cell r="E146" t="str">
            <v>-</v>
          </cell>
          <cell r="F146" t="str">
            <v>-</v>
          </cell>
          <cell r="G146" t="str">
            <v>-</v>
          </cell>
          <cell r="H146" t="str">
            <v>-</v>
          </cell>
          <cell r="I146" t="str">
            <v>To modify</v>
          </cell>
          <cell r="J146" t="str">
            <v>(parameters)</v>
          </cell>
          <cell r="K146" t="str">
            <v>To prepare</v>
          </cell>
          <cell r="L146" t="str">
            <v>(report)</v>
          </cell>
        </row>
        <row r="147">
          <cell r="A147" t="str">
            <v>To identify</v>
          </cell>
          <cell r="B147" t="str">
            <v>(problem)</v>
          </cell>
          <cell r="C147" t="str">
            <v>To describe</v>
          </cell>
          <cell r="D147" t="str">
            <v>(operation)</v>
          </cell>
          <cell r="E147" t="str">
            <v>-</v>
          </cell>
          <cell r="F147" t="str">
            <v>-</v>
          </cell>
          <cell r="G147" t="str">
            <v>-</v>
          </cell>
          <cell r="H147" t="str">
            <v>-</v>
          </cell>
          <cell r="I147" t="str">
            <v>To infer</v>
          </cell>
          <cell r="J147" t="str">
            <v>(conclusion)</v>
          </cell>
          <cell r="K147" t="str">
            <v>-</v>
          </cell>
          <cell r="L147" t="str">
            <v>-</v>
          </cell>
        </row>
        <row r="148">
          <cell r="A148" t="str">
            <v>To list</v>
          </cell>
          <cell r="B148" t="str">
            <v>(possibilities)</v>
          </cell>
          <cell r="C148" t="str">
            <v>To defend</v>
          </cell>
          <cell r="D148" t="str">
            <v>(approach)</v>
          </cell>
          <cell r="E148" t="str">
            <v>-</v>
          </cell>
          <cell r="F148" t="str">
            <v>-</v>
          </cell>
          <cell r="G148" t="str">
            <v>-</v>
          </cell>
          <cell r="H148" t="str">
            <v>-</v>
          </cell>
          <cell r="I148" t="str">
            <v>To compute</v>
          </cell>
          <cell r="J148" t="str">
            <v>(result)</v>
          </cell>
          <cell r="K148" t="str">
            <v>-</v>
          </cell>
          <cell r="L148" t="str">
            <v>-</v>
          </cell>
        </row>
        <row r="149">
          <cell r="A149" t="str">
            <v>To predict</v>
          </cell>
          <cell r="B149" t="str">
            <v>(outcome)</v>
          </cell>
          <cell r="C149" t="str">
            <v>To explain</v>
          </cell>
          <cell r="D149" t="str">
            <v>(method)</v>
          </cell>
          <cell r="E149" t="str">
            <v>-</v>
          </cell>
          <cell r="F149" t="str">
            <v>-</v>
          </cell>
          <cell r="G149" t="str">
            <v>-</v>
          </cell>
          <cell r="H149" t="str">
            <v>-</v>
          </cell>
          <cell r="I149" t="str">
            <v>To critisize</v>
          </cell>
          <cell r="J149" t="str">
            <v>(results)</v>
          </cell>
          <cell r="K149" t="str">
            <v>-</v>
          </cell>
          <cell r="L149" t="str">
            <v>-</v>
          </cell>
        </row>
        <row r="150">
          <cell r="A150" t="str">
            <v>-</v>
          </cell>
          <cell r="B150" t="str">
            <v>-</v>
          </cell>
          <cell r="C150" t="str">
            <v>To chosse</v>
          </cell>
          <cell r="D150" t="str">
            <v>(approach)</v>
          </cell>
          <cell r="E150" t="str">
            <v>-</v>
          </cell>
          <cell r="F150" t="str">
            <v>-</v>
          </cell>
          <cell r="G150" t="str">
            <v>-</v>
          </cell>
          <cell r="H150" t="str">
            <v>-</v>
          </cell>
          <cell r="I150" t="str">
            <v>To illustrate</v>
          </cell>
          <cell r="J150" t="str">
            <v>(issue)</v>
          </cell>
          <cell r="K150" t="str">
            <v>-</v>
          </cell>
          <cell r="L150" t="str">
            <v>-</v>
          </cell>
        </row>
        <row r="151">
          <cell r="A151" t="str">
            <v>-</v>
          </cell>
          <cell r="B151" t="str">
            <v>-</v>
          </cell>
          <cell r="C151" t="str">
            <v>To develop</v>
          </cell>
          <cell r="D151" t="str">
            <v>(appraoch)</v>
          </cell>
          <cell r="E151" t="str">
            <v>-</v>
          </cell>
          <cell r="F151" t="str">
            <v>-</v>
          </cell>
          <cell r="G151" t="str">
            <v>-</v>
          </cell>
          <cell r="H151" t="str">
            <v>-</v>
          </cell>
          <cell r="I151" t="str">
            <v>To evaluate</v>
          </cell>
          <cell r="J151" t="str">
            <v>(performance)</v>
          </cell>
          <cell r="K151" t="str">
            <v>-</v>
          </cell>
          <cell r="L151" t="str">
            <v>-</v>
          </cell>
        </row>
        <row r="152">
          <cell r="A152" t="str">
            <v>-</v>
          </cell>
          <cell r="B152" t="str">
            <v>-</v>
          </cell>
          <cell r="C152" t="str">
            <v>To solve</v>
          </cell>
          <cell r="D152" t="str">
            <v>(equation)</v>
          </cell>
          <cell r="E152" t="str">
            <v>-</v>
          </cell>
          <cell r="F152" t="str">
            <v>-</v>
          </cell>
          <cell r="G152" t="str">
            <v>-</v>
          </cell>
          <cell r="H152" t="str">
            <v>-</v>
          </cell>
          <cell r="I152" t="str">
            <v>To indicate</v>
          </cell>
          <cell r="J152" t="str">
            <v>(advantage)</v>
          </cell>
          <cell r="K152" t="str">
            <v>-</v>
          </cell>
          <cell r="L152" t="str">
            <v>-</v>
          </cell>
        </row>
        <row r="153">
          <cell r="A153" t="str">
            <v>-</v>
          </cell>
          <cell r="B153" t="str">
            <v>-</v>
          </cell>
          <cell r="C153" t="str">
            <v>To synthesize</v>
          </cell>
          <cell r="D153" t="str">
            <v>(theory)</v>
          </cell>
          <cell r="E153" t="str">
            <v>-</v>
          </cell>
          <cell r="F153" t="str">
            <v>-</v>
          </cell>
          <cell r="G153" t="str">
            <v>-</v>
          </cell>
          <cell r="H153" t="str">
            <v>-</v>
          </cell>
          <cell r="I153" t="str">
            <v>To recognize</v>
          </cell>
          <cell r="J153" t="str">
            <v>(defficiency)</v>
          </cell>
          <cell r="K153" t="str">
            <v>-</v>
          </cell>
          <cell r="L153" t="str">
            <v>-</v>
          </cell>
        </row>
        <row r="154">
          <cell r="A154" t="str">
            <v>-</v>
          </cell>
          <cell r="B154" t="str">
            <v>-</v>
          </cell>
          <cell r="C154" t="str">
            <v>To practice</v>
          </cell>
          <cell r="D154" t="str">
            <v>(discipline)</v>
          </cell>
          <cell r="E154" t="str">
            <v>-</v>
          </cell>
          <cell r="F154" t="str">
            <v>-</v>
          </cell>
          <cell r="G154" t="str">
            <v>-</v>
          </cell>
          <cell r="H154" t="str">
            <v>-</v>
          </cell>
          <cell r="I154" t="str">
            <v>To interpret</v>
          </cell>
          <cell r="J154" t="str">
            <v>(results)</v>
          </cell>
          <cell r="K154" t="str">
            <v>-</v>
          </cell>
          <cell r="L154" t="str">
            <v>-</v>
          </cell>
        </row>
        <row r="155">
          <cell r="A155" t="str">
            <v>-</v>
          </cell>
          <cell r="B155" t="str">
            <v>-</v>
          </cell>
          <cell r="C155" t="str">
            <v>-</v>
          </cell>
          <cell r="D155" t="str">
            <v>-</v>
          </cell>
          <cell r="E155" t="str">
            <v>-</v>
          </cell>
          <cell r="F155" t="str">
            <v>-</v>
          </cell>
          <cell r="G155" t="str">
            <v>-</v>
          </cell>
          <cell r="H155" t="str">
            <v>-</v>
          </cell>
          <cell r="I155" t="str">
            <v>To generate</v>
          </cell>
          <cell r="J155" t="str">
            <v>(results)</v>
          </cell>
          <cell r="K155" t="str">
            <v>-</v>
          </cell>
          <cell r="L155" t="str">
            <v>-</v>
          </cell>
        </row>
        <row r="156">
          <cell r="A156" t="str">
            <v>-</v>
          </cell>
          <cell r="B156" t="str">
            <v>-</v>
          </cell>
          <cell r="C156" t="str">
            <v>-</v>
          </cell>
          <cell r="D156" t="str">
            <v>-</v>
          </cell>
          <cell r="E156" t="str">
            <v>-</v>
          </cell>
          <cell r="F156" t="str">
            <v>-</v>
          </cell>
          <cell r="G156" t="str">
            <v>-</v>
          </cell>
          <cell r="H156" t="str">
            <v>-</v>
          </cell>
          <cell r="I156" t="str">
            <v>To review</v>
          </cell>
          <cell r="J156" t="str">
            <v>(design)</v>
          </cell>
          <cell r="K156" t="str">
            <v>-</v>
          </cell>
          <cell r="L156" t="str">
            <v>-</v>
          </cell>
        </row>
        <row r="157">
          <cell r="A157" t="str">
            <v>-</v>
          </cell>
          <cell r="B157" t="str">
            <v>-</v>
          </cell>
          <cell r="C157" t="str">
            <v>-</v>
          </cell>
          <cell r="D157" t="str">
            <v>-</v>
          </cell>
          <cell r="E157" t="str">
            <v>-</v>
          </cell>
          <cell r="F157" t="str">
            <v>-</v>
          </cell>
          <cell r="G157" t="str">
            <v>-</v>
          </cell>
          <cell r="H157" t="str">
            <v>-</v>
          </cell>
          <cell r="I157" t="str">
            <v>To test</v>
          </cell>
          <cell r="J157" t="str">
            <v>(system)</v>
          </cell>
          <cell r="K157" t="str">
            <v>-</v>
          </cell>
          <cell r="L157" t="str">
            <v>-</v>
          </cell>
        </row>
        <row r="158">
          <cell r="A158" t="str">
            <v>To estimate</v>
          </cell>
          <cell r="B158" t="str">
            <v>(schedule)</v>
          </cell>
          <cell r="C158" t="str">
            <v>To define</v>
          </cell>
          <cell r="D158" t="str">
            <v>(needs)</v>
          </cell>
          <cell r="E158" t="str">
            <v>To analyze</v>
          </cell>
          <cell r="F158" t="str">
            <v>(requirements)</v>
          </cell>
          <cell r="G158" t="str">
            <v>To create</v>
          </cell>
          <cell r="H158" t="str">
            <v>(software)</v>
          </cell>
          <cell r="I158" t="str">
            <v>To generate</v>
          </cell>
          <cell r="J158" t="str">
            <v>(documentation)</v>
          </cell>
          <cell r="K158" t="str">
            <v>To explain</v>
          </cell>
          <cell r="L158" t="str">
            <v>(decisions)</v>
          </cell>
        </row>
        <row r="159">
          <cell r="A159" t="str">
            <v>To order</v>
          </cell>
          <cell r="B159" t="str">
            <v>(priorities)</v>
          </cell>
          <cell r="C159" t="str">
            <v>To identify</v>
          </cell>
          <cell r="D159" t="str">
            <v>(needs)</v>
          </cell>
          <cell r="E159" t="str">
            <v>To choose</v>
          </cell>
          <cell r="F159" t="str">
            <v>(algorithms)</v>
          </cell>
          <cell r="G159" t="str">
            <v>To evaluate</v>
          </cell>
          <cell r="H159" t="str">
            <v>(solutions)</v>
          </cell>
          <cell r="I159" t="str">
            <v>To prepare</v>
          </cell>
          <cell r="J159" t="str">
            <v>(tests)</v>
          </cell>
          <cell r="K159" t="str">
            <v>To justify</v>
          </cell>
          <cell r="L159" t="str">
            <v>(choices)</v>
          </cell>
        </row>
        <row r="160">
          <cell r="A160" t="str">
            <v>-</v>
          </cell>
          <cell r="B160" t="str">
            <v>-</v>
          </cell>
          <cell r="C160" t="str">
            <v>To list</v>
          </cell>
          <cell r="D160" t="str">
            <v>(requirements)</v>
          </cell>
          <cell r="E160" t="str">
            <v>To classify</v>
          </cell>
          <cell r="F160" t="str">
            <v>(requirements)</v>
          </cell>
          <cell r="G160" t="str">
            <v>To develop</v>
          </cell>
          <cell r="H160" t="str">
            <v>(software)</v>
          </cell>
          <cell r="I160" t="str">
            <v>To review</v>
          </cell>
          <cell r="J160" t="str">
            <v>(tests and code)</v>
          </cell>
          <cell r="K160" t="str">
            <v>To modify</v>
          </cell>
          <cell r="L160" t="str">
            <v>(software)</v>
          </cell>
        </row>
        <row r="161">
          <cell r="A161" t="str">
            <v>-</v>
          </cell>
          <cell r="B161" t="str">
            <v>-</v>
          </cell>
          <cell r="C161" t="str">
            <v>To illustrate</v>
          </cell>
          <cell r="D161" t="str">
            <v>(requirements)</v>
          </cell>
          <cell r="E161" t="str">
            <v>To solve</v>
          </cell>
          <cell r="F161" t="str">
            <v>(problems)</v>
          </cell>
          <cell r="G161" t="str">
            <v>To combine</v>
          </cell>
          <cell r="H161" t="str">
            <v>(subsystems)</v>
          </cell>
          <cell r="I161" t="str">
            <v>To test</v>
          </cell>
          <cell r="J161" t="str">
            <v>(software)</v>
          </cell>
          <cell r="K161" t="str">
            <v>-</v>
          </cell>
          <cell r="L161" t="str">
            <v>-</v>
          </cell>
        </row>
        <row r="162">
          <cell r="A162" t="str">
            <v>-</v>
          </cell>
          <cell r="B162" t="str">
            <v>-</v>
          </cell>
          <cell r="C162" t="str">
            <v>To indicate</v>
          </cell>
          <cell r="D162" t="str">
            <v>(priorities)</v>
          </cell>
          <cell r="E162" t="str">
            <v>To synthesize</v>
          </cell>
          <cell r="F162" t="str">
            <v>(solutions)</v>
          </cell>
          <cell r="G162" t="str">
            <v>To compute</v>
          </cell>
          <cell r="H162" t="str">
            <v>(values)</v>
          </cell>
          <cell r="I162" t="str">
            <v>To predict</v>
          </cell>
          <cell r="J162" t="str">
            <v>(reliability)</v>
          </cell>
          <cell r="K162" t="str">
            <v>-</v>
          </cell>
          <cell r="L162" t="str">
            <v>-</v>
          </cell>
        </row>
        <row r="163">
          <cell r="A163" t="str">
            <v>-</v>
          </cell>
          <cell r="B163" t="str">
            <v>-</v>
          </cell>
          <cell r="C163" t="str">
            <v>To describe</v>
          </cell>
          <cell r="D163" t="str">
            <v>(needs)</v>
          </cell>
          <cell r="E163" t="str">
            <v>To discuss</v>
          </cell>
          <cell r="F163" t="str">
            <v>(solutions)</v>
          </cell>
          <cell r="G163" t="str">
            <v>To defend</v>
          </cell>
          <cell r="H163" t="str">
            <v>(systems)</v>
          </cell>
          <cell r="I163" t="str">
            <v>-</v>
          </cell>
          <cell r="J163" t="str">
            <v>-</v>
          </cell>
          <cell r="K163" t="str">
            <v>-</v>
          </cell>
          <cell r="L163" t="str">
            <v>-</v>
          </cell>
        </row>
        <row r="164">
          <cell r="A164" t="str">
            <v>-</v>
          </cell>
          <cell r="B164" t="str">
            <v>-</v>
          </cell>
          <cell r="C164" t="str">
            <v>To criticize</v>
          </cell>
          <cell r="D164" t="str">
            <v>(existing solutions)</v>
          </cell>
          <cell r="E164" t="str">
            <v>To compare</v>
          </cell>
          <cell r="F164" t="str">
            <v>(approaches)</v>
          </cell>
          <cell r="G164" t="str">
            <v>To extend</v>
          </cell>
          <cell r="H164" t="str">
            <v>(functionality)</v>
          </cell>
          <cell r="I164" t="str">
            <v>-</v>
          </cell>
          <cell r="J164" t="str">
            <v>-</v>
          </cell>
          <cell r="K164" t="str">
            <v>-</v>
          </cell>
          <cell r="L164" t="str">
            <v>-</v>
          </cell>
        </row>
        <row r="165">
          <cell r="A165" t="str">
            <v>-</v>
          </cell>
          <cell r="B165" t="str">
            <v>-</v>
          </cell>
          <cell r="C165" t="str">
            <v>To name</v>
          </cell>
          <cell r="D165" t="str">
            <v>(requirements)</v>
          </cell>
          <cell r="E165" t="str">
            <v>To distinguish</v>
          </cell>
          <cell r="F165" t="str">
            <v>(alternatives)</v>
          </cell>
          <cell r="G165" t="str">
            <v>To practie</v>
          </cell>
          <cell r="H165" t="str">
            <v>(prototypes)</v>
          </cell>
          <cell r="I165" t="str">
            <v>-</v>
          </cell>
          <cell r="J165" t="str">
            <v>-</v>
          </cell>
          <cell r="K165" t="str">
            <v>-</v>
          </cell>
          <cell r="L165" t="str">
            <v>-</v>
          </cell>
        </row>
        <row r="166">
          <cell r="A166" t="str">
            <v>-</v>
          </cell>
          <cell r="B166" t="str">
            <v>-</v>
          </cell>
          <cell r="C166" t="str">
            <v>To infer</v>
          </cell>
          <cell r="D166" t="str">
            <v>(knowledge)</v>
          </cell>
          <cell r="E166" t="str">
            <v>To design</v>
          </cell>
          <cell r="F166" t="str">
            <v>(software)</v>
          </cell>
          <cell r="G166" t="str">
            <v>To apply</v>
          </cell>
          <cell r="H166" t="str">
            <v>(algorithms)</v>
          </cell>
          <cell r="I166" t="str">
            <v>-</v>
          </cell>
          <cell r="J166" t="str">
            <v>-</v>
          </cell>
          <cell r="K166" t="str">
            <v>-</v>
          </cell>
          <cell r="L166" t="str">
            <v>-</v>
          </cell>
        </row>
        <row r="167">
          <cell r="A167" t="str">
            <v>-</v>
          </cell>
          <cell r="B167" t="str">
            <v>-</v>
          </cell>
          <cell r="C167" t="str">
            <v>To recognize</v>
          </cell>
          <cell r="D167" t="str">
            <v>(needs)</v>
          </cell>
          <cell r="E167" t="str">
            <v>To model</v>
          </cell>
          <cell r="F167" t="str">
            <v>(systems)</v>
          </cell>
          <cell r="G167" t="str">
            <v>To conclude</v>
          </cell>
          <cell r="H167" t="str">
            <v>(selections)</v>
          </cell>
          <cell r="I167" t="str">
            <v>-</v>
          </cell>
          <cell r="J167" t="str">
            <v>-</v>
          </cell>
          <cell r="K167" t="str">
            <v>-</v>
          </cell>
          <cell r="L167" t="str">
            <v>-</v>
          </cell>
        </row>
        <row r="168">
          <cell r="A168" t="str">
            <v>-</v>
          </cell>
          <cell r="B168" t="str">
            <v>-</v>
          </cell>
          <cell r="C168" t="str">
            <v>-</v>
          </cell>
          <cell r="D168" t="str">
            <v>-</v>
          </cell>
          <cell r="E168" t="str">
            <v>To interpret</v>
          </cell>
          <cell r="F168" t="str">
            <v>(requirements)</v>
          </cell>
          <cell r="G168" t="str">
            <v>To calculate</v>
          </cell>
          <cell r="H168" t="str">
            <v>(values)</v>
          </cell>
          <cell r="I168" t="str">
            <v>-</v>
          </cell>
          <cell r="J168" t="str">
            <v>-</v>
          </cell>
          <cell r="K168" t="str">
            <v>-</v>
          </cell>
          <cell r="L168" t="str">
            <v>-</v>
          </cell>
        </row>
        <row r="169">
          <cell r="A169" t="str">
            <v>To describe</v>
          </cell>
          <cell r="B169" t="str">
            <v>(the design)</v>
          </cell>
          <cell r="C169" t="str">
            <v>To defend</v>
          </cell>
          <cell r="D169" t="str">
            <v>(design alternatives)</v>
          </cell>
          <cell r="E169" t="str">
            <v>To classify</v>
          </cell>
          <cell r="F169" t="str">
            <v>(subcomponents)</v>
          </cell>
          <cell r="G169" t="str">
            <v>To combine</v>
          </cell>
          <cell r="H169" t="str">
            <v>(all components)</v>
          </cell>
          <cell r="I169" t="str">
            <v>To test</v>
          </cell>
          <cell r="J169" t="str">
            <v>(prototype)</v>
          </cell>
          <cell r="K169" t="str">
            <v>To estimate</v>
          </cell>
          <cell r="L169" t="str">
            <v>(cost)</v>
          </cell>
        </row>
        <row r="170">
          <cell r="A170" t="str">
            <v>To recognize</v>
          </cell>
          <cell r="B170" t="str">
            <v>(team potential)</v>
          </cell>
          <cell r="C170" t="str">
            <v>To extend</v>
          </cell>
          <cell r="D170" t="str">
            <v>(the other areas)</v>
          </cell>
          <cell r="E170" t="str">
            <v>To compute</v>
          </cell>
          <cell r="F170" t="str">
            <v>(a model)</v>
          </cell>
          <cell r="G170" t="str">
            <v>To explain</v>
          </cell>
          <cell r="H170" t="str">
            <v>(to others)</v>
          </cell>
          <cell r="I170" t="str">
            <v>To interpret</v>
          </cell>
          <cell r="J170" t="str">
            <v>(results, data)</v>
          </cell>
          <cell r="K170" t="str">
            <v>To prepare</v>
          </cell>
          <cell r="L170" t="str">
            <v>(reports)</v>
          </cell>
        </row>
        <row r="171">
          <cell r="A171" t="str">
            <v>To discuss</v>
          </cell>
          <cell r="B171" t="str">
            <v>(with team members)</v>
          </cell>
          <cell r="C171" t="str">
            <v>To generate</v>
          </cell>
          <cell r="D171" t="str">
            <v>( a model)</v>
          </cell>
          <cell r="E171" t="str">
            <v>To criticize</v>
          </cell>
          <cell r="F171" t="str">
            <v>(own work)</v>
          </cell>
          <cell r="G171" t="str">
            <v>To practice</v>
          </cell>
          <cell r="H171" t="str">
            <v>(professional conduct)</v>
          </cell>
          <cell r="I171" t="str">
            <v>To solve</v>
          </cell>
          <cell r="J171" t="str">
            <v>(real problem)</v>
          </cell>
          <cell r="K171" t="str">
            <v>-</v>
          </cell>
          <cell r="L171" t="str">
            <v>-</v>
          </cell>
        </row>
        <row r="172">
          <cell r="A172" t="str">
            <v>To design</v>
          </cell>
          <cell r="B172" t="str">
            <v>(for client)</v>
          </cell>
          <cell r="C172" t="str">
            <v>To review</v>
          </cell>
          <cell r="D172" t="str">
            <v>(design specifications)</v>
          </cell>
          <cell r="E172" t="str">
            <v>To model</v>
          </cell>
          <cell r="F172" t="str">
            <v>(the specification)</v>
          </cell>
          <cell r="G172" t="str">
            <v>To order</v>
          </cell>
          <cell r="H172" t="str">
            <v>(parts)</v>
          </cell>
          <cell r="I172" t="str">
            <v>To conclude</v>
          </cell>
          <cell r="J172" t="str">
            <v>(design performance)</v>
          </cell>
          <cell r="K172" t="str">
            <v>-</v>
          </cell>
          <cell r="L172" t="str">
            <v>-</v>
          </cell>
        </row>
        <row r="173">
          <cell r="A173" t="str">
            <v>To name</v>
          </cell>
          <cell r="B173" t="str">
            <v>(group leader)</v>
          </cell>
          <cell r="C173" t="str">
            <v>To synthesize</v>
          </cell>
          <cell r="D173" t="str">
            <v>(many options)</v>
          </cell>
          <cell r="E173" t="str">
            <v>To predict</v>
          </cell>
          <cell r="F173" t="str">
            <v>(failure)</v>
          </cell>
          <cell r="G173" t="str">
            <v>To modify</v>
          </cell>
          <cell r="H173" t="str">
            <v>(existing prototype)</v>
          </cell>
          <cell r="I173" t="str">
            <v>To analyze</v>
          </cell>
          <cell r="J173" t="str">
            <v>(the data)</v>
          </cell>
          <cell r="K173" t="str">
            <v>-</v>
          </cell>
          <cell r="L173" t="str">
            <v>-</v>
          </cell>
        </row>
        <row r="174">
          <cell r="A174" t="str">
            <v>To define</v>
          </cell>
          <cell r="B174" t="str">
            <v>(the design problem)</v>
          </cell>
          <cell r="C174" t="str">
            <v>To compare</v>
          </cell>
          <cell r="D174" t="str">
            <v>(alternative designs)</v>
          </cell>
          <cell r="E174" t="str">
            <v>To justify</v>
          </cell>
          <cell r="F174" t="str">
            <v>(design choice)</v>
          </cell>
          <cell r="G174" t="str">
            <v>To illustrate</v>
          </cell>
          <cell r="H174" t="str">
            <v>(the conceptual design)</v>
          </cell>
          <cell r="I174" t="str">
            <v>To create</v>
          </cell>
          <cell r="J174" t="str">
            <v>(working prototype)</v>
          </cell>
          <cell r="K174" t="str">
            <v>-</v>
          </cell>
          <cell r="L174" t="str">
            <v>-</v>
          </cell>
        </row>
        <row r="175">
          <cell r="A175" t="str">
            <v>To develop</v>
          </cell>
          <cell r="B175" t="str">
            <v>(working plan)</v>
          </cell>
          <cell r="C175" t="str">
            <v>To distinguish</v>
          </cell>
          <cell r="D175" t="str">
            <v>(good and bad design)</v>
          </cell>
          <cell r="E175" t="str">
            <v>To apply</v>
          </cell>
          <cell r="F175" t="str">
            <v>(knowledge and skills)</v>
          </cell>
          <cell r="G175" t="str">
            <v>-</v>
          </cell>
          <cell r="H175" t="str">
            <v>-</v>
          </cell>
          <cell r="I175" t="str">
            <v>To evaluate</v>
          </cell>
          <cell r="J175" t="str">
            <v>(specifications)</v>
          </cell>
          <cell r="K175" t="str">
            <v>-</v>
          </cell>
          <cell r="L175" t="str">
            <v>-</v>
          </cell>
        </row>
        <row r="176">
          <cell r="A176" t="str">
            <v>-</v>
          </cell>
          <cell r="B176" t="str">
            <v>-</v>
          </cell>
          <cell r="C176" t="str">
            <v>To infer</v>
          </cell>
          <cell r="D176" t="str">
            <v>(from other designs)</v>
          </cell>
          <cell r="E176" t="str">
            <v>To calculate</v>
          </cell>
          <cell r="F176" t="str">
            <v>(design parameter)</v>
          </cell>
          <cell r="G176" t="str">
            <v>-</v>
          </cell>
          <cell r="H176" t="str">
            <v>-</v>
          </cell>
          <cell r="I176" t="str">
            <v>-</v>
          </cell>
          <cell r="J176" t="str">
            <v>-</v>
          </cell>
          <cell r="K176" t="str">
            <v>-</v>
          </cell>
          <cell r="L176" t="str">
            <v>-</v>
          </cell>
        </row>
        <row r="177">
          <cell r="A177" t="str">
            <v>-</v>
          </cell>
          <cell r="B177" t="str">
            <v>-</v>
          </cell>
          <cell r="C177" t="str">
            <v>To identify</v>
          </cell>
          <cell r="D177" t="str">
            <v>(weakness)</v>
          </cell>
          <cell r="E177" t="str">
            <v>To choose</v>
          </cell>
          <cell r="F177" t="str">
            <v>(best design)</v>
          </cell>
          <cell r="G177" t="str">
            <v>-</v>
          </cell>
          <cell r="H177" t="str">
            <v>-</v>
          </cell>
          <cell r="I177" t="str">
            <v>-</v>
          </cell>
          <cell r="J177" t="str">
            <v>-</v>
          </cell>
          <cell r="K177" t="str">
            <v>-</v>
          </cell>
          <cell r="L177" t="str">
            <v>-</v>
          </cell>
        </row>
        <row r="178">
          <cell r="A178" t="str">
            <v>-</v>
          </cell>
          <cell r="B178" t="str">
            <v>-</v>
          </cell>
          <cell r="C178" t="str">
            <v>-</v>
          </cell>
          <cell r="D178" t="str">
            <v>-</v>
          </cell>
          <cell r="E178" t="str">
            <v>To list</v>
          </cell>
          <cell r="F178" t="str">
            <v>(components and parts)</v>
          </cell>
          <cell r="G178" t="str">
            <v>-</v>
          </cell>
          <cell r="H178" t="str">
            <v>-</v>
          </cell>
          <cell r="I178" t="str">
            <v>-</v>
          </cell>
          <cell r="J178" t="str">
            <v>-</v>
          </cell>
          <cell r="K178" t="str">
            <v>-</v>
          </cell>
          <cell r="L178" t="str">
            <v>-</v>
          </cell>
        </row>
        <row r="179">
          <cell r="A179" t="str">
            <v>-</v>
          </cell>
          <cell r="B179" t="str">
            <v>-</v>
          </cell>
          <cell r="C179" t="str">
            <v>-</v>
          </cell>
          <cell r="D179" t="str">
            <v>-</v>
          </cell>
          <cell r="E179" t="str">
            <v>To indicate</v>
          </cell>
          <cell r="F179" t="str">
            <v>(errors)</v>
          </cell>
          <cell r="G179" t="str">
            <v>-</v>
          </cell>
          <cell r="H179" t="str">
            <v>-</v>
          </cell>
          <cell r="I179" t="str">
            <v>-</v>
          </cell>
          <cell r="J179" t="str">
            <v>-</v>
          </cell>
          <cell r="K179" t="str">
            <v>-</v>
          </cell>
          <cell r="L179" t="str">
            <v>-</v>
          </cell>
        </row>
        <row r="180">
          <cell r="A180" t="str">
            <v>To define</v>
          </cell>
          <cell r="B180" t="str">
            <v>(the problem)</v>
          </cell>
          <cell r="C180" t="str">
            <v>To apply</v>
          </cell>
          <cell r="D180" t="str">
            <v>(principles)</v>
          </cell>
          <cell r="E180" t="str">
            <v>To calculate</v>
          </cell>
          <cell r="F180" t="str">
            <v>(the data)</v>
          </cell>
          <cell r="G180" t="str">
            <v>To distinguish</v>
          </cell>
          <cell r="H180" t="str">
            <v>(between possible solutions)</v>
          </cell>
          <cell r="I180" t="str">
            <v>To discuss</v>
          </cell>
          <cell r="J180" t="str">
            <v>(data)</v>
          </cell>
          <cell r="K180" t="str">
            <v>To conclude</v>
          </cell>
          <cell r="L180" t="str">
            <v>(results)</v>
          </cell>
        </row>
        <row r="181">
          <cell r="A181" t="str">
            <v>To identify</v>
          </cell>
          <cell r="B181" t="str">
            <v>(any problems)</v>
          </cell>
          <cell r="C181" t="str">
            <v>To choose</v>
          </cell>
          <cell r="D181" t="str">
            <v>(a material)</v>
          </cell>
          <cell r="E181" t="str">
            <v>To design</v>
          </cell>
          <cell r="F181" t="str">
            <v>(appropriate materials)</v>
          </cell>
          <cell r="G181" t="str">
            <v>To infer</v>
          </cell>
          <cell r="H181" t="str">
            <v>(from the data)</v>
          </cell>
          <cell r="I181" t="str">
            <v>To compare</v>
          </cell>
          <cell r="J181" t="str">
            <v>(results)</v>
          </cell>
          <cell r="K181" t="str">
            <v>To extend</v>
          </cell>
          <cell r="L181" t="str">
            <v>(to other systems)</v>
          </cell>
        </row>
        <row r="182">
          <cell r="A182" t="str">
            <v>To list</v>
          </cell>
          <cell r="B182" t="str">
            <v>(the issues)</v>
          </cell>
          <cell r="C182" t="str">
            <v>To develop</v>
          </cell>
          <cell r="D182" t="str">
            <v>(a process)</v>
          </cell>
          <cell r="E182" t="str">
            <v>To name</v>
          </cell>
          <cell r="F182" t="str">
            <v>(suppliers)</v>
          </cell>
          <cell r="G182" t="str">
            <v>To analyze</v>
          </cell>
          <cell r="H182" t="str">
            <v>(the data)</v>
          </cell>
          <cell r="I182" t="str">
            <v>To modify</v>
          </cell>
          <cell r="J182" t="str">
            <v>(design)</v>
          </cell>
          <cell r="K182" t="str">
            <v>-</v>
          </cell>
          <cell r="L182" t="str">
            <v>-</v>
          </cell>
        </row>
        <row r="183">
          <cell r="A183" t="str">
            <v>To create</v>
          </cell>
          <cell r="B183" t="str">
            <v>(a product, process)</v>
          </cell>
          <cell r="C183" t="str">
            <v>To indicate</v>
          </cell>
          <cell r="D183" t="str">
            <v>(the best solution)</v>
          </cell>
          <cell r="E183" t="str">
            <v>To classify</v>
          </cell>
          <cell r="F183" t="str">
            <v>(the materials)</v>
          </cell>
          <cell r="G183" t="str">
            <v>To compute</v>
          </cell>
          <cell r="H183" t="str">
            <v>(results)</v>
          </cell>
          <cell r="I183" t="str">
            <v>To defend</v>
          </cell>
          <cell r="J183" t="str">
            <v>(conclusions)</v>
          </cell>
          <cell r="K183" t="str">
            <v>-</v>
          </cell>
          <cell r="L183" t="str">
            <v>-</v>
          </cell>
        </row>
        <row r="184">
          <cell r="A184" t="str">
            <v>To illustrate</v>
          </cell>
          <cell r="B184" t="str">
            <v>(the problem)</v>
          </cell>
          <cell r="C184" t="str">
            <v>To describe</v>
          </cell>
          <cell r="D184" t="str">
            <v>(the process)</v>
          </cell>
          <cell r="E184" t="str">
            <v>To order</v>
          </cell>
          <cell r="F184" t="str">
            <v>(the data)</v>
          </cell>
          <cell r="G184" t="str">
            <v>To estimate</v>
          </cell>
          <cell r="H184" t="str">
            <v>(costs)</v>
          </cell>
          <cell r="I184" t="str">
            <v>To criticize</v>
          </cell>
          <cell r="J184" t="str">
            <v>(conclusions)</v>
          </cell>
          <cell r="K184" t="str">
            <v>-</v>
          </cell>
          <cell r="L184" t="str">
            <v>-</v>
          </cell>
        </row>
        <row r="185">
          <cell r="A185" t="str">
            <v>-</v>
          </cell>
          <cell r="B185" t="str">
            <v>-</v>
          </cell>
          <cell r="C185" t="str">
            <v>To solve</v>
          </cell>
          <cell r="D185" t="str">
            <v>(the problem)</v>
          </cell>
          <cell r="E185" t="str">
            <v>To generate</v>
          </cell>
          <cell r="F185" t="str">
            <v>(data)</v>
          </cell>
          <cell r="G185" t="str">
            <v>To synthesize</v>
          </cell>
          <cell r="H185" t="str">
            <v>(data)</v>
          </cell>
          <cell r="I185" t="str">
            <v>To explain</v>
          </cell>
          <cell r="J185" t="str">
            <v>(results)</v>
          </cell>
          <cell r="K185" t="str">
            <v>-</v>
          </cell>
          <cell r="L185" t="str">
            <v>-</v>
          </cell>
        </row>
        <row r="186">
          <cell r="A186" t="str">
            <v>-</v>
          </cell>
          <cell r="B186" t="str">
            <v>-</v>
          </cell>
          <cell r="C186" t="str">
            <v>To model</v>
          </cell>
          <cell r="D186" t="str">
            <v>(the system)</v>
          </cell>
          <cell r="E186" t="str">
            <v>To prepare</v>
          </cell>
          <cell r="F186" t="str">
            <v>(samples)</v>
          </cell>
          <cell r="G186" t="str">
            <v>To interpret</v>
          </cell>
          <cell r="H186" t="str">
            <v>(the data)</v>
          </cell>
          <cell r="I186" t="str">
            <v>To justify</v>
          </cell>
          <cell r="J186" t="str">
            <v>(conclusions)</v>
          </cell>
          <cell r="K186" t="str">
            <v>-</v>
          </cell>
          <cell r="L186" t="str">
            <v>-</v>
          </cell>
        </row>
        <row r="187">
          <cell r="A187" t="str">
            <v>-</v>
          </cell>
          <cell r="B187" t="str">
            <v>-</v>
          </cell>
          <cell r="C187" t="str">
            <v>To recognize</v>
          </cell>
          <cell r="D187" t="str">
            <v>(any problems)</v>
          </cell>
          <cell r="E187" t="str">
            <v>To test</v>
          </cell>
          <cell r="F187" t="str">
            <v>(the materials)</v>
          </cell>
          <cell r="G187" t="str">
            <v>To review</v>
          </cell>
          <cell r="H187" t="str">
            <v>(data)</v>
          </cell>
          <cell r="I187" t="str">
            <v>To predict</v>
          </cell>
          <cell r="J187" t="str">
            <v>(failures)</v>
          </cell>
          <cell r="K187" t="str">
            <v>-</v>
          </cell>
          <cell r="L187" t="str">
            <v>-</v>
          </cell>
        </row>
        <row r="188">
          <cell r="A188" t="str">
            <v>-</v>
          </cell>
          <cell r="B188" t="str">
            <v>-</v>
          </cell>
          <cell r="C188" t="str">
            <v>-</v>
          </cell>
          <cell r="D188" t="str">
            <v>-</v>
          </cell>
          <cell r="E188" t="str">
            <v>-</v>
          </cell>
          <cell r="F188" t="str">
            <v>-</v>
          </cell>
          <cell r="G188" t="str">
            <v>To evaluate</v>
          </cell>
          <cell r="H188" t="str">
            <v>(data)</v>
          </cell>
          <cell r="I188" t="str">
            <v>To practice</v>
          </cell>
          <cell r="J188" t="str">
            <v>(design)</v>
          </cell>
          <cell r="K188" t="str">
            <v>-</v>
          </cell>
          <cell r="L188" t="str">
            <v>-</v>
          </cell>
        </row>
        <row r="189">
          <cell r="A189" t="str">
            <v>-</v>
          </cell>
          <cell r="B189" t="str">
            <v>-</v>
          </cell>
          <cell r="C189" t="str">
            <v>-</v>
          </cell>
          <cell r="D189" t="str">
            <v>-</v>
          </cell>
          <cell r="E189" t="str">
            <v>-</v>
          </cell>
          <cell r="F189" t="str">
            <v>-</v>
          </cell>
          <cell r="G189" t="str">
            <v>To combine</v>
          </cell>
          <cell r="H189" t="str">
            <v>(the data)</v>
          </cell>
          <cell r="I189" t="str">
            <v>-</v>
          </cell>
          <cell r="J189" t="str">
            <v>-</v>
          </cell>
          <cell r="K189" t="str">
            <v>-</v>
          </cell>
          <cell r="L189" t="str">
            <v>-</v>
          </cell>
        </row>
        <row r="190">
          <cell r="A190" t="str">
            <v>To identify</v>
          </cell>
          <cell r="B190" t="str">
            <v>(problem)</v>
          </cell>
          <cell r="C190" t="str">
            <v>To distinguish</v>
          </cell>
          <cell r="D190" t="str">
            <v>()</v>
          </cell>
          <cell r="E190" t="str">
            <v>To create</v>
          </cell>
          <cell r="F190" t="str">
            <v>(materials, processings)</v>
          </cell>
          <cell r="G190" t="str">
            <v>To calculate</v>
          </cell>
          <cell r="H190" t="str">
            <v>()</v>
          </cell>
          <cell r="I190" t="str">
            <v>To compare</v>
          </cell>
          <cell r="J190" t="str">
            <v>()</v>
          </cell>
          <cell r="K190" t="str">
            <v>To conclude</v>
          </cell>
          <cell r="L190" t="str">
            <v>()</v>
          </cell>
        </row>
        <row r="191">
          <cell r="A191" t="str">
            <v>To define</v>
          </cell>
          <cell r="B191" t="str">
            <v>(problems, solutions)</v>
          </cell>
          <cell r="C191" t="str">
            <v>To illustrate</v>
          </cell>
          <cell r="D191" t="str">
            <v>(structures)</v>
          </cell>
          <cell r="E191" t="str">
            <v>To choose</v>
          </cell>
          <cell r="F191" t="str">
            <v>(materials, processings)</v>
          </cell>
          <cell r="G191" t="str">
            <v>To modify</v>
          </cell>
          <cell r="H191" t="str">
            <v>()</v>
          </cell>
          <cell r="I191" t="str">
            <v>To evaluate</v>
          </cell>
          <cell r="J191" t="str">
            <v>(properties)</v>
          </cell>
          <cell r="K191" t="str">
            <v>To name</v>
          </cell>
          <cell r="L191" t="str">
            <v>()</v>
          </cell>
        </row>
        <row r="192">
          <cell r="A192" t="str">
            <v>To infer</v>
          </cell>
          <cell r="B192" t="str">
            <v>()</v>
          </cell>
          <cell r="C192" t="str">
            <v>To indicate</v>
          </cell>
          <cell r="D192" t="str">
            <v>()</v>
          </cell>
          <cell r="E192" t="str">
            <v>To design</v>
          </cell>
          <cell r="F192" t="str">
            <v>()</v>
          </cell>
          <cell r="G192" t="str">
            <v>To prepare</v>
          </cell>
          <cell r="H192" t="str">
            <v>()</v>
          </cell>
          <cell r="I192" t="str">
            <v>To analyze</v>
          </cell>
          <cell r="J192" t="str">
            <v>(structure, property)</v>
          </cell>
          <cell r="K192" t="str">
            <v>To order</v>
          </cell>
          <cell r="L192" t="str">
            <v>()</v>
          </cell>
        </row>
        <row r="193">
          <cell r="A193" t="str">
            <v>To list</v>
          </cell>
          <cell r="B193" t="str">
            <v>()</v>
          </cell>
          <cell r="C193" t="str">
            <v>To develop</v>
          </cell>
          <cell r="D193" t="str">
            <v>()</v>
          </cell>
          <cell r="E193" t="str">
            <v>To justify</v>
          </cell>
          <cell r="F193" t="str">
            <v>()</v>
          </cell>
          <cell r="G193" t="str">
            <v>To solve</v>
          </cell>
          <cell r="H193" t="str">
            <v>()</v>
          </cell>
          <cell r="I193" t="str">
            <v>To review</v>
          </cell>
          <cell r="J193" t="str">
            <v>()</v>
          </cell>
          <cell r="K193" t="str">
            <v>To practice</v>
          </cell>
          <cell r="L193" t="str">
            <v>()</v>
          </cell>
        </row>
        <row r="194">
          <cell r="A194" t="str">
            <v>-</v>
          </cell>
          <cell r="B194" t="str">
            <v>-</v>
          </cell>
          <cell r="C194" t="str">
            <v>To discuss</v>
          </cell>
          <cell r="D194" t="str">
            <v>()</v>
          </cell>
          <cell r="E194" t="str">
            <v>To classify</v>
          </cell>
          <cell r="F194" t="str">
            <v>()</v>
          </cell>
          <cell r="G194" t="str">
            <v>To model</v>
          </cell>
          <cell r="H194" t="str">
            <v>()</v>
          </cell>
          <cell r="I194" t="str">
            <v>To test</v>
          </cell>
          <cell r="J194" t="str">
            <v>()</v>
          </cell>
          <cell r="K194" t="str">
            <v>-</v>
          </cell>
          <cell r="L194" t="str">
            <v>-</v>
          </cell>
        </row>
        <row r="195">
          <cell r="A195" t="str">
            <v>-</v>
          </cell>
          <cell r="B195" t="str">
            <v>-</v>
          </cell>
          <cell r="C195" t="str">
            <v>To generate</v>
          </cell>
          <cell r="D195" t="str">
            <v>()</v>
          </cell>
          <cell r="E195" t="str">
            <v>To combine</v>
          </cell>
          <cell r="F195" t="str">
            <v>()</v>
          </cell>
          <cell r="G195" t="str">
            <v>To compute</v>
          </cell>
          <cell r="H195" t="str">
            <v>()</v>
          </cell>
          <cell r="I195" t="str">
            <v>To interpret</v>
          </cell>
          <cell r="J195" t="str">
            <v>()</v>
          </cell>
          <cell r="K195" t="str">
            <v>-</v>
          </cell>
          <cell r="L195" t="str">
            <v>-</v>
          </cell>
        </row>
        <row r="196">
          <cell r="A196" t="str">
            <v>-</v>
          </cell>
          <cell r="B196" t="str">
            <v>-</v>
          </cell>
          <cell r="C196" t="str">
            <v>To recognize</v>
          </cell>
          <cell r="D196" t="str">
            <v>()</v>
          </cell>
          <cell r="E196" t="str">
            <v>To synthesize</v>
          </cell>
          <cell r="F196" t="str">
            <v>()</v>
          </cell>
          <cell r="G196" t="str">
            <v>To explain</v>
          </cell>
          <cell r="H196" t="str">
            <v>()</v>
          </cell>
          <cell r="I196" t="str">
            <v>To defend</v>
          </cell>
          <cell r="J196" t="str">
            <v>()</v>
          </cell>
          <cell r="K196" t="str">
            <v>-</v>
          </cell>
          <cell r="L196" t="str">
            <v>-</v>
          </cell>
        </row>
        <row r="197">
          <cell r="A197" t="str">
            <v>-</v>
          </cell>
          <cell r="B197" t="str">
            <v>-</v>
          </cell>
          <cell r="C197" t="str">
            <v>To predict</v>
          </cell>
          <cell r="D197" t="str">
            <v>()</v>
          </cell>
          <cell r="E197" t="str">
            <v>To estimate</v>
          </cell>
          <cell r="F197" t="str">
            <v>()</v>
          </cell>
          <cell r="G197" t="str">
            <v>-</v>
          </cell>
          <cell r="H197" t="str">
            <v>-</v>
          </cell>
          <cell r="I197" t="str">
            <v>To criticize</v>
          </cell>
          <cell r="J197" t="str">
            <v>()</v>
          </cell>
          <cell r="K197" t="str">
            <v>-</v>
          </cell>
          <cell r="L197" t="str">
            <v>-</v>
          </cell>
        </row>
        <row r="198">
          <cell r="A198" t="str">
            <v>-</v>
          </cell>
          <cell r="B198" t="str">
            <v>-</v>
          </cell>
          <cell r="C198" t="str">
            <v>To describe</v>
          </cell>
          <cell r="D198" t="str">
            <v>()</v>
          </cell>
          <cell r="E198" t="str">
            <v>To extend</v>
          </cell>
          <cell r="F198" t="str">
            <v>()</v>
          </cell>
          <cell r="G198" t="str">
            <v>-</v>
          </cell>
          <cell r="H198" t="str">
            <v>-</v>
          </cell>
          <cell r="I198" t="str">
            <v>-</v>
          </cell>
          <cell r="J198" t="str">
            <v>-</v>
          </cell>
          <cell r="K198" t="str">
            <v>-</v>
          </cell>
          <cell r="L198" t="str">
            <v>-</v>
          </cell>
        </row>
        <row r="199">
          <cell r="A199" t="str">
            <v>To order</v>
          </cell>
          <cell r="B199" t="str">
            <v>(possible causes)</v>
          </cell>
          <cell r="C199" t="str">
            <v>To synthesize</v>
          </cell>
          <cell r="D199" t="str">
            <v>(a solution)</v>
          </cell>
          <cell r="E199" t="str">
            <v>To solve</v>
          </cell>
          <cell r="F199" t="str">
            <v>(equations)</v>
          </cell>
          <cell r="G199" t="str">
            <v>To model</v>
          </cell>
          <cell r="H199" t="str">
            <v>(system)</v>
          </cell>
          <cell r="I199" t="str">
            <v>To recognize</v>
          </cell>
          <cell r="J199" t="str">
            <v>(limitations)</v>
          </cell>
          <cell r="K199" t="str">
            <v>To interpret</v>
          </cell>
          <cell r="L199" t="str">
            <v>(reason for failure)</v>
          </cell>
        </row>
        <row r="200">
          <cell r="A200" t="str">
            <v>To design</v>
          </cell>
          <cell r="B200" t="str">
            <v>(low cost mill)</v>
          </cell>
          <cell r="C200" t="str">
            <v>To classify</v>
          </cell>
          <cell r="D200" t="str">
            <v>(material type)</v>
          </cell>
          <cell r="E200" t="str">
            <v>To apply</v>
          </cell>
          <cell r="F200" t="str">
            <v>(fundamentals)</v>
          </cell>
          <cell r="G200" t="str">
            <v>To modify</v>
          </cell>
          <cell r="H200" t="str">
            <v>(inputs)</v>
          </cell>
          <cell r="I200" t="str">
            <v>To justify</v>
          </cell>
          <cell r="J200" t="str">
            <v>(mechanism)</v>
          </cell>
          <cell r="K200" t="str">
            <v>To predict</v>
          </cell>
          <cell r="L200" t="str">
            <v>(main variable)</v>
          </cell>
        </row>
        <row r="201">
          <cell r="A201" t="str">
            <v>To describe</v>
          </cell>
          <cell r="B201" t="str">
            <v>(failure)</v>
          </cell>
          <cell r="C201" t="str">
            <v>To combine</v>
          </cell>
          <cell r="D201" t="str">
            <v>(different techniques)</v>
          </cell>
          <cell r="E201" t="str">
            <v>To calculate</v>
          </cell>
          <cell r="F201" t="str">
            <v>(load)</v>
          </cell>
          <cell r="G201" t="str">
            <v>To develop</v>
          </cell>
          <cell r="H201" t="str">
            <v>(process)</v>
          </cell>
          <cell r="I201" t="str">
            <v>To discuss</v>
          </cell>
          <cell r="J201" t="str">
            <v>(limitations)</v>
          </cell>
          <cell r="K201" t="str">
            <v>To conclude</v>
          </cell>
          <cell r="L201" t="str">
            <v>(cause)</v>
          </cell>
        </row>
        <row r="202">
          <cell r="A202" t="str">
            <v>To define</v>
          </cell>
          <cell r="B202" t="str">
            <v>(objective)</v>
          </cell>
          <cell r="C202" t="str">
            <v>To extend</v>
          </cell>
          <cell r="D202" t="str">
            <v>(literature)</v>
          </cell>
          <cell r="E202" t="str">
            <v>To name</v>
          </cell>
          <cell r="F202" t="str">
            <v>(material type)</v>
          </cell>
          <cell r="G202" t="str">
            <v>-</v>
          </cell>
          <cell r="H202" t="str">
            <v>-</v>
          </cell>
          <cell r="I202" t="str">
            <v>To compare</v>
          </cell>
          <cell r="J202" t="str">
            <v>(different results)</v>
          </cell>
          <cell r="K202" t="str">
            <v>To distinguish</v>
          </cell>
          <cell r="L202" t="str">
            <v>(mechanisms)</v>
          </cell>
        </row>
        <row r="203">
          <cell r="A203" t="str">
            <v>To identify</v>
          </cell>
          <cell r="B203" t="str">
            <v>(problem)</v>
          </cell>
          <cell r="C203" t="str">
            <v>To choose</v>
          </cell>
          <cell r="D203" t="str">
            <v>(methodology)</v>
          </cell>
          <cell r="E203" t="str">
            <v>To compute</v>
          </cell>
          <cell r="F203" t="str">
            <v>(stress)</v>
          </cell>
          <cell r="G203" t="str">
            <v>-</v>
          </cell>
          <cell r="H203" t="str">
            <v>-</v>
          </cell>
          <cell r="I203" t="str">
            <v>To estimate</v>
          </cell>
          <cell r="J203" t="str">
            <v>(cost)</v>
          </cell>
          <cell r="K203" t="str">
            <v>To infer</v>
          </cell>
          <cell r="L203" t="str">
            <v>(mechanisms)</v>
          </cell>
        </row>
        <row r="204">
          <cell r="A204" t="str">
            <v>To list</v>
          </cell>
          <cell r="B204" t="str">
            <v>(possible paths)</v>
          </cell>
          <cell r="C204" t="str">
            <v>To review</v>
          </cell>
          <cell r="D204" t="str">
            <v>(literature)</v>
          </cell>
          <cell r="E204" t="str">
            <v>To practice</v>
          </cell>
          <cell r="F204" t="str">
            <v>(analytical techniques)</v>
          </cell>
          <cell r="G204" t="str">
            <v>-</v>
          </cell>
          <cell r="H204" t="str">
            <v>-</v>
          </cell>
          <cell r="I204" t="str">
            <v>To defend</v>
          </cell>
          <cell r="J204" t="str">
            <v>(recommendation)</v>
          </cell>
          <cell r="K204" t="str">
            <v>To indicate</v>
          </cell>
          <cell r="L204" t="str">
            <v>(solution)</v>
          </cell>
        </row>
        <row r="205">
          <cell r="A205" t="str">
            <v>To create</v>
          </cell>
          <cell r="B205" t="str">
            <v>(plan)</v>
          </cell>
          <cell r="C205" t="str">
            <v>-</v>
          </cell>
          <cell r="D205" t="str">
            <v>-</v>
          </cell>
          <cell r="E205" t="str">
            <v>To analyze</v>
          </cell>
          <cell r="F205" t="str">
            <v>(material)</v>
          </cell>
          <cell r="G205" t="str">
            <v>-</v>
          </cell>
          <cell r="H205" t="str">
            <v>-</v>
          </cell>
          <cell r="I205" t="str">
            <v>To criticize</v>
          </cell>
          <cell r="J205" t="str">
            <v>(lab data)</v>
          </cell>
          <cell r="K205" t="str">
            <v>To generate</v>
          </cell>
          <cell r="L205" t="str">
            <v>(feasible process)</v>
          </cell>
        </row>
        <row r="206">
          <cell r="A206" t="str">
            <v>-</v>
          </cell>
          <cell r="B206" t="str">
            <v>-</v>
          </cell>
          <cell r="C206" t="str">
            <v>-</v>
          </cell>
          <cell r="D206" t="str">
            <v>-</v>
          </cell>
          <cell r="E206" t="str">
            <v>To evaluate</v>
          </cell>
          <cell r="F206" t="str">
            <v>(materail response)</v>
          </cell>
          <cell r="G206" t="str">
            <v>-</v>
          </cell>
          <cell r="H206" t="str">
            <v>-</v>
          </cell>
          <cell r="I206" t="str">
            <v>To illustrate</v>
          </cell>
          <cell r="J206" t="str">
            <v>(relationships)</v>
          </cell>
          <cell r="K206" t="str">
            <v>To explain</v>
          </cell>
          <cell r="L206" t="str">
            <v>(mechanism)</v>
          </cell>
        </row>
        <row r="207">
          <cell r="A207" t="str">
            <v>-</v>
          </cell>
          <cell r="B207" t="str">
            <v>-</v>
          </cell>
          <cell r="C207" t="str">
            <v>-</v>
          </cell>
          <cell r="D207" t="str">
            <v>-</v>
          </cell>
          <cell r="E207" t="str">
            <v>To prepare</v>
          </cell>
          <cell r="F207" t="str">
            <v>(samples)</v>
          </cell>
          <cell r="G207" t="str">
            <v>-</v>
          </cell>
          <cell r="H207" t="str">
            <v>-</v>
          </cell>
          <cell r="I207" t="str">
            <v>-</v>
          </cell>
          <cell r="J207" t="str">
            <v>-</v>
          </cell>
          <cell r="K207" t="str">
            <v>-</v>
          </cell>
          <cell r="L207" t="str">
            <v>-</v>
          </cell>
        </row>
        <row r="208">
          <cell r="A208" t="str">
            <v>-</v>
          </cell>
          <cell r="B208" t="str">
            <v>-</v>
          </cell>
          <cell r="C208" t="str">
            <v>-</v>
          </cell>
          <cell r="D208" t="str">
            <v>-</v>
          </cell>
          <cell r="E208" t="str">
            <v>To test</v>
          </cell>
          <cell r="F208" t="str">
            <v>(material response)</v>
          </cell>
          <cell r="G208" t="str">
            <v>-</v>
          </cell>
          <cell r="H208" t="str">
            <v>-</v>
          </cell>
          <cell r="I208" t="str">
            <v>-</v>
          </cell>
          <cell r="J208" t="str">
            <v>-</v>
          </cell>
          <cell r="K208" t="str">
            <v>-</v>
          </cell>
          <cell r="L208" t="str">
            <v>-</v>
          </cell>
        </row>
        <row r="209">
          <cell r="A209" t="str">
            <v>To explain</v>
          </cell>
          <cell r="B209" t="str">
            <v>(complexity)</v>
          </cell>
          <cell r="C209" t="str">
            <v>To generate</v>
          </cell>
          <cell r="D209" t="str">
            <v>(ideas)</v>
          </cell>
          <cell r="E209" t="str">
            <v>To synthesize</v>
          </cell>
          <cell r="F209" t="str">
            <v>(fundamentals)</v>
          </cell>
          <cell r="G209" t="str">
            <v>To combine</v>
          </cell>
          <cell r="H209" t="str">
            <v>(constraint)</v>
          </cell>
          <cell r="I209" t="str">
            <v>To review</v>
          </cell>
          <cell r="J209" t="str">
            <v>(arguments, evidence)</v>
          </cell>
          <cell r="K209" t="str">
            <v>To defend</v>
          </cell>
          <cell r="L209" t="str">
            <v>(claims)</v>
          </cell>
        </row>
        <row r="210">
          <cell r="A210" t="str">
            <v>To extend</v>
          </cell>
          <cell r="B210" t="str">
            <v>(knowledge)</v>
          </cell>
          <cell r="C210" t="str">
            <v>To practice</v>
          </cell>
          <cell r="D210" t="str">
            <v>(judgement, failure)</v>
          </cell>
          <cell r="E210" t="str">
            <v>To develop</v>
          </cell>
          <cell r="F210" t="str">
            <v>(idea)</v>
          </cell>
          <cell r="G210" t="str">
            <v>To illustrate</v>
          </cell>
          <cell r="H210" t="str">
            <v>(concept)</v>
          </cell>
          <cell r="I210" t="str">
            <v>To compute</v>
          </cell>
          <cell r="J210" t="str">
            <v>(misfit strain)</v>
          </cell>
          <cell r="K210" t="str">
            <v>To order</v>
          </cell>
          <cell r="L210" t="str">
            <v>(processes)</v>
          </cell>
        </row>
        <row r="211">
          <cell r="A211" t="str">
            <v>To define</v>
          </cell>
          <cell r="B211" t="str">
            <v>(problem)</v>
          </cell>
          <cell r="C211" t="str">
            <v>To describe</v>
          </cell>
          <cell r="D211" t="str">
            <v>(use case)</v>
          </cell>
          <cell r="E211" t="str">
            <v>To indicate</v>
          </cell>
          <cell r="F211" t="str">
            <v>(relevance)</v>
          </cell>
          <cell r="G211" t="str">
            <v>To interpret</v>
          </cell>
          <cell r="H211" t="str">
            <v>(ambiguity)</v>
          </cell>
          <cell r="I211" t="str">
            <v>To estimate</v>
          </cell>
          <cell r="J211" t="str">
            <v>(financials)</v>
          </cell>
          <cell r="K211" t="str">
            <v>To justify</v>
          </cell>
          <cell r="L211" t="str">
            <v>(arguments)</v>
          </cell>
        </row>
        <row r="212">
          <cell r="A212" t="str">
            <v>To name</v>
          </cell>
          <cell r="B212" t="str">
            <v>(issues)</v>
          </cell>
          <cell r="C212" t="str">
            <v>To identify</v>
          </cell>
          <cell r="D212" t="str">
            <v>(solution)</v>
          </cell>
          <cell r="E212" t="str">
            <v>To list</v>
          </cell>
          <cell r="F212" t="str">
            <v>(specification)</v>
          </cell>
          <cell r="G212" t="str">
            <v>To apply</v>
          </cell>
          <cell r="H212" t="str">
            <v>(safety standards)</v>
          </cell>
          <cell r="I212" t="str">
            <v>To criticize</v>
          </cell>
          <cell r="J212" t="str">
            <v>(arguments)</v>
          </cell>
          <cell r="K212" t="str">
            <v>To choose</v>
          </cell>
          <cell r="L212" t="str">
            <v>(matarial)</v>
          </cell>
        </row>
        <row r="213">
          <cell r="A213" t="str">
            <v>To discuss</v>
          </cell>
          <cell r="B213" t="str">
            <v>(complex problems)</v>
          </cell>
          <cell r="C213" t="str">
            <v>To infer</v>
          </cell>
          <cell r="D213" t="str">
            <v>(connections)</v>
          </cell>
          <cell r="E213" t="str">
            <v>-</v>
          </cell>
          <cell r="F213" t="str">
            <v>-</v>
          </cell>
          <cell r="G213" t="str">
            <v>To classify</v>
          </cell>
          <cell r="H213" t="str">
            <v>(materials)</v>
          </cell>
          <cell r="I213" t="str">
            <v>To test</v>
          </cell>
          <cell r="J213" t="str">
            <v>(ideas, designs)</v>
          </cell>
          <cell r="K213" t="str">
            <v>To design</v>
          </cell>
          <cell r="L213" t="str">
            <v>(for society)</v>
          </cell>
        </row>
        <row r="214">
          <cell r="A214" t="str">
            <v>-</v>
          </cell>
          <cell r="B214" t="str">
            <v>-</v>
          </cell>
          <cell r="C214" t="str">
            <v>-</v>
          </cell>
          <cell r="D214" t="str">
            <v>-</v>
          </cell>
          <cell r="E214" t="str">
            <v>-</v>
          </cell>
          <cell r="F214" t="str">
            <v>-</v>
          </cell>
          <cell r="G214" t="str">
            <v>To prepare</v>
          </cell>
          <cell r="H214" t="str">
            <v>(people)</v>
          </cell>
          <cell r="I214" t="str">
            <v>To evaluate</v>
          </cell>
          <cell r="J214" t="str">
            <v>(design)</v>
          </cell>
          <cell r="K214" t="str">
            <v>To conclude</v>
          </cell>
          <cell r="L214" t="str">
            <v>(problem with evidence)</v>
          </cell>
        </row>
        <row r="215">
          <cell r="A215" t="str">
            <v>-</v>
          </cell>
          <cell r="B215" t="str">
            <v>-</v>
          </cell>
          <cell r="C215" t="str">
            <v>-</v>
          </cell>
          <cell r="D215" t="str">
            <v>-</v>
          </cell>
          <cell r="E215" t="str">
            <v>-</v>
          </cell>
          <cell r="F215" t="str">
            <v>-</v>
          </cell>
          <cell r="G215" t="str">
            <v>To compare</v>
          </cell>
          <cell r="H215" t="str">
            <v>(properties)</v>
          </cell>
          <cell r="I215" t="str">
            <v>To analyze</v>
          </cell>
          <cell r="J215" t="str">
            <v>(variables)</v>
          </cell>
          <cell r="K215" t="str">
            <v>To create</v>
          </cell>
          <cell r="L215" t="str">
            <v>(solution)</v>
          </cell>
        </row>
        <row r="216">
          <cell r="A216" t="str">
            <v>-</v>
          </cell>
          <cell r="B216" t="str">
            <v>-</v>
          </cell>
          <cell r="C216" t="str">
            <v>-</v>
          </cell>
          <cell r="D216" t="str">
            <v>-</v>
          </cell>
          <cell r="E216" t="str">
            <v>-</v>
          </cell>
          <cell r="F216" t="str">
            <v>-</v>
          </cell>
          <cell r="G216" t="str">
            <v>To model</v>
          </cell>
          <cell r="H216" t="str">
            <v>(professionalism, behavior)</v>
          </cell>
          <cell r="I216" t="str">
            <v>To modify</v>
          </cell>
          <cell r="J216" t="str">
            <v>(design)</v>
          </cell>
          <cell r="K216" t="str">
            <v>To solve</v>
          </cell>
          <cell r="L216" t="str">
            <v>(problem)</v>
          </cell>
        </row>
        <row r="217">
          <cell r="A217" t="str">
            <v>-</v>
          </cell>
          <cell r="B217" t="str">
            <v>-</v>
          </cell>
          <cell r="C217" t="str">
            <v>-</v>
          </cell>
          <cell r="D217" t="str">
            <v>-</v>
          </cell>
          <cell r="E217" t="str">
            <v>-</v>
          </cell>
          <cell r="F217" t="str">
            <v>-</v>
          </cell>
          <cell r="G217" t="str">
            <v>-</v>
          </cell>
          <cell r="H217" t="str">
            <v>-</v>
          </cell>
          <cell r="I217" t="str">
            <v>To distinguish</v>
          </cell>
          <cell r="J217" t="str">
            <v>(optimum)</v>
          </cell>
          <cell r="K217" t="str">
            <v>-</v>
          </cell>
          <cell r="L217" t="str">
            <v>-</v>
          </cell>
        </row>
        <row r="218">
          <cell r="A218" t="str">
            <v>-</v>
          </cell>
          <cell r="B218" t="str">
            <v>-</v>
          </cell>
          <cell r="C218" t="str">
            <v>-</v>
          </cell>
          <cell r="D218" t="str">
            <v>-</v>
          </cell>
          <cell r="E218" t="str">
            <v>-</v>
          </cell>
          <cell r="F218" t="str">
            <v>-</v>
          </cell>
          <cell r="G218" t="str">
            <v>-</v>
          </cell>
          <cell r="H218" t="str">
            <v>-</v>
          </cell>
          <cell r="I218" t="str">
            <v>To recognize</v>
          </cell>
          <cell r="J218" t="str">
            <v>(weaknesses, strength)</v>
          </cell>
          <cell r="K218" t="str">
            <v>-</v>
          </cell>
          <cell r="L218" t="str">
            <v>-</v>
          </cell>
        </row>
        <row r="219">
          <cell r="A219" t="str">
            <v>-</v>
          </cell>
          <cell r="B219" t="str">
            <v>-</v>
          </cell>
          <cell r="C219" t="str">
            <v>-</v>
          </cell>
          <cell r="D219" t="str">
            <v>-</v>
          </cell>
          <cell r="E219" t="str">
            <v>-</v>
          </cell>
          <cell r="F219" t="str">
            <v>-</v>
          </cell>
          <cell r="G219" t="str">
            <v>-</v>
          </cell>
          <cell r="H219" t="str">
            <v>-</v>
          </cell>
          <cell r="I219" t="str">
            <v>To calculate</v>
          </cell>
          <cell r="J219" t="str">
            <v>(stress, strain)</v>
          </cell>
          <cell r="K219" t="str">
            <v>-</v>
          </cell>
          <cell r="L219" t="str">
            <v>-</v>
          </cell>
        </row>
        <row r="220">
          <cell r="A220" t="str">
            <v>-</v>
          </cell>
          <cell r="B220" t="str">
            <v>-</v>
          </cell>
          <cell r="C220" t="str">
            <v>-</v>
          </cell>
          <cell r="D220" t="str">
            <v>-</v>
          </cell>
          <cell r="E220" t="str">
            <v>-</v>
          </cell>
          <cell r="F220" t="str">
            <v>-</v>
          </cell>
          <cell r="G220" t="str">
            <v>-</v>
          </cell>
          <cell r="H220" t="str">
            <v>-</v>
          </cell>
          <cell r="I220" t="str">
            <v>To predict</v>
          </cell>
          <cell r="J220" t="str">
            <v>(behavior)</v>
          </cell>
          <cell r="K220" t="str">
            <v>-</v>
          </cell>
          <cell r="L220" t="str">
            <v>-</v>
          </cell>
        </row>
        <row r="221">
          <cell r="A221" t="str">
            <v>To generate</v>
          </cell>
          <cell r="B221" t="str">
            <v>(excitement)</v>
          </cell>
          <cell r="C221" t="str">
            <v>To interpret</v>
          </cell>
          <cell r="D221" t="str">
            <v>(behaviors)</v>
          </cell>
          <cell r="E221" t="str">
            <v>To model</v>
          </cell>
          <cell r="F221" t="str">
            <v>(behaviors)</v>
          </cell>
          <cell r="G221" t="str">
            <v>To combine</v>
          </cell>
          <cell r="H221" t="str">
            <v>(components)</v>
          </cell>
          <cell r="I221" t="str">
            <v>To test</v>
          </cell>
          <cell r="J221" t="str">
            <v>(prototypes)</v>
          </cell>
          <cell r="K221" t="str">
            <v>-</v>
          </cell>
          <cell r="L221" t="str">
            <v>-</v>
          </cell>
        </row>
        <row r="222">
          <cell r="A222" t="str">
            <v>To prepare</v>
          </cell>
          <cell r="B222" t="str">
            <v>(the ground)</v>
          </cell>
          <cell r="C222" t="str">
            <v>To recognize</v>
          </cell>
          <cell r="D222" t="str">
            <v>(trends)</v>
          </cell>
          <cell r="E222" t="str">
            <v>To design</v>
          </cell>
          <cell r="F222" t="str">
            <v>(systems)</v>
          </cell>
          <cell r="G222" t="str">
            <v>To compute</v>
          </cell>
          <cell r="H222" t="str">
            <v>(mathematical expressions)</v>
          </cell>
          <cell r="I222" t="str">
            <v>To distinguish</v>
          </cell>
          <cell r="J222" t="str">
            <v>(anomalies)</v>
          </cell>
          <cell r="K222" t="str">
            <v>-</v>
          </cell>
          <cell r="L222" t="str">
            <v>-</v>
          </cell>
        </row>
        <row r="223">
          <cell r="A223" t="str">
            <v>To define</v>
          </cell>
          <cell r="B223" t="str">
            <v>(system to be developed)</v>
          </cell>
          <cell r="C223" t="str">
            <v>To order</v>
          </cell>
          <cell r="D223" t="str">
            <v>(facts)</v>
          </cell>
          <cell r="E223" t="str">
            <v>To modify</v>
          </cell>
          <cell r="F223" t="str">
            <v>(systems)</v>
          </cell>
          <cell r="G223" t="str">
            <v>To review</v>
          </cell>
          <cell r="H223" t="str">
            <v>(proposed systems)</v>
          </cell>
          <cell r="I223" t="str">
            <v>To infer</v>
          </cell>
          <cell r="J223" t="str">
            <v>(behaviors)</v>
          </cell>
          <cell r="K223" t="str">
            <v>-</v>
          </cell>
          <cell r="L223" t="str">
            <v>-</v>
          </cell>
        </row>
        <row r="224">
          <cell r="A224" t="str">
            <v>-</v>
          </cell>
          <cell r="B224" t="str">
            <v>-</v>
          </cell>
          <cell r="C224" t="str">
            <v>To justify</v>
          </cell>
          <cell r="D224" t="str">
            <v>(hypothesis)</v>
          </cell>
          <cell r="E224" t="str">
            <v>To name</v>
          </cell>
          <cell r="F224" t="str">
            <v>(components)</v>
          </cell>
          <cell r="G224" t="str">
            <v>-</v>
          </cell>
          <cell r="H224" t="str">
            <v>-</v>
          </cell>
          <cell r="I224" t="str">
            <v>-</v>
          </cell>
          <cell r="J224" t="str">
            <v>-</v>
          </cell>
          <cell r="K224" t="str">
            <v>-</v>
          </cell>
          <cell r="L224" t="str">
            <v>-</v>
          </cell>
        </row>
        <row r="225">
          <cell r="A225" t="str">
            <v>-</v>
          </cell>
          <cell r="B225" t="str">
            <v>-</v>
          </cell>
          <cell r="C225" t="str">
            <v>To solve</v>
          </cell>
          <cell r="D225" t="str">
            <v>(contradictions)</v>
          </cell>
          <cell r="E225" t="str">
            <v>To classify</v>
          </cell>
          <cell r="F225" t="str">
            <v>(sub-systems)</v>
          </cell>
          <cell r="G225" t="str">
            <v>-</v>
          </cell>
          <cell r="H225" t="str">
            <v>-</v>
          </cell>
          <cell r="I225" t="str">
            <v>-</v>
          </cell>
          <cell r="J225" t="str">
            <v>-</v>
          </cell>
          <cell r="K225" t="str">
            <v>-</v>
          </cell>
          <cell r="L225" t="str">
            <v>-</v>
          </cell>
        </row>
        <row r="226">
          <cell r="A226" t="str">
            <v>-</v>
          </cell>
          <cell r="B226" t="str">
            <v>-</v>
          </cell>
          <cell r="C226" t="str">
            <v>To synthesize</v>
          </cell>
          <cell r="D226" t="str">
            <v>(essentials)</v>
          </cell>
          <cell r="E226" t="str">
            <v>-</v>
          </cell>
          <cell r="F226" t="str">
            <v>-</v>
          </cell>
          <cell r="G226" t="str">
            <v>-</v>
          </cell>
          <cell r="H226" t="str">
            <v>-</v>
          </cell>
          <cell r="I226" t="str">
            <v>-</v>
          </cell>
          <cell r="J226" t="str">
            <v>-</v>
          </cell>
          <cell r="K226" t="str">
            <v>-</v>
          </cell>
          <cell r="L226" t="str">
            <v>-</v>
          </cell>
        </row>
        <row r="227">
          <cell r="A227" t="str">
            <v>-</v>
          </cell>
          <cell r="B227" t="str">
            <v>-</v>
          </cell>
          <cell r="C227" t="str">
            <v>To describe</v>
          </cell>
          <cell r="D227" t="str">
            <v>(behaviors)</v>
          </cell>
          <cell r="E227" t="str">
            <v>-</v>
          </cell>
          <cell r="F227" t="str">
            <v>-</v>
          </cell>
          <cell r="G227" t="str">
            <v>-</v>
          </cell>
          <cell r="H227" t="str">
            <v>-</v>
          </cell>
          <cell r="I227" t="str">
            <v>-</v>
          </cell>
          <cell r="J227" t="str">
            <v>-</v>
          </cell>
          <cell r="K227" t="str">
            <v>-</v>
          </cell>
          <cell r="L227" t="str">
            <v>-</v>
          </cell>
        </row>
        <row r="228">
          <cell r="A228" t="str">
            <v>-</v>
          </cell>
          <cell r="B228" t="str">
            <v>-</v>
          </cell>
          <cell r="C228" t="str">
            <v>To estimate</v>
          </cell>
          <cell r="D228" t="str">
            <v>(values)</v>
          </cell>
          <cell r="E228" t="str">
            <v>-</v>
          </cell>
          <cell r="F228" t="str">
            <v>-</v>
          </cell>
          <cell r="G228" t="str">
            <v>-</v>
          </cell>
          <cell r="H228" t="str">
            <v>-</v>
          </cell>
          <cell r="I228" t="str">
            <v>-</v>
          </cell>
          <cell r="J228" t="str">
            <v>-</v>
          </cell>
          <cell r="K228" t="str">
            <v>-</v>
          </cell>
          <cell r="L228" t="str">
            <v>-</v>
          </cell>
        </row>
        <row r="229">
          <cell r="A229" t="str">
            <v>-</v>
          </cell>
          <cell r="B229" t="str">
            <v>-</v>
          </cell>
          <cell r="C229" t="str">
            <v>To defend</v>
          </cell>
          <cell r="D229" t="str">
            <v>(intuition)</v>
          </cell>
          <cell r="E229" t="str">
            <v>-</v>
          </cell>
          <cell r="F229" t="str">
            <v>-</v>
          </cell>
          <cell r="G229" t="str">
            <v>-</v>
          </cell>
          <cell r="H229" t="str">
            <v>-</v>
          </cell>
          <cell r="I229" t="str">
            <v>-</v>
          </cell>
          <cell r="J229" t="str">
            <v>-</v>
          </cell>
          <cell r="K229" t="str">
            <v>-</v>
          </cell>
          <cell r="L229" t="str">
            <v>-</v>
          </cell>
        </row>
        <row r="230">
          <cell r="A230" t="str">
            <v>-</v>
          </cell>
          <cell r="B230" t="str">
            <v>-</v>
          </cell>
          <cell r="C230" t="str">
            <v>To criticize</v>
          </cell>
          <cell r="D230" t="str">
            <v>(pitfalls)</v>
          </cell>
          <cell r="E230" t="str">
            <v>-</v>
          </cell>
          <cell r="F230" t="str">
            <v>-</v>
          </cell>
          <cell r="G230" t="str">
            <v>-</v>
          </cell>
          <cell r="H230" t="str">
            <v>-</v>
          </cell>
          <cell r="I230" t="str">
            <v>-</v>
          </cell>
          <cell r="J230" t="str">
            <v>-</v>
          </cell>
          <cell r="K230" t="str">
            <v>-</v>
          </cell>
          <cell r="L230" t="str">
            <v>-</v>
          </cell>
        </row>
        <row r="231">
          <cell r="A231" t="str">
            <v>-</v>
          </cell>
          <cell r="B231" t="str">
            <v>-</v>
          </cell>
          <cell r="C231" t="str">
            <v>To extend</v>
          </cell>
          <cell r="D231" t="str">
            <v>(thoughts)</v>
          </cell>
          <cell r="E231" t="str">
            <v>-</v>
          </cell>
          <cell r="F231" t="str">
            <v>-</v>
          </cell>
          <cell r="G231" t="str">
            <v>-</v>
          </cell>
          <cell r="H231" t="str">
            <v>-</v>
          </cell>
          <cell r="I231" t="str">
            <v>-</v>
          </cell>
          <cell r="J231" t="str">
            <v>-</v>
          </cell>
          <cell r="K231" t="str">
            <v>-</v>
          </cell>
          <cell r="L231" t="str">
            <v>-</v>
          </cell>
        </row>
        <row r="232">
          <cell r="A232" t="str">
            <v>-</v>
          </cell>
          <cell r="B232" t="str">
            <v>-</v>
          </cell>
          <cell r="C232" t="str">
            <v>To explain</v>
          </cell>
          <cell r="D232" t="str">
            <v>(thoughts)</v>
          </cell>
          <cell r="E232" t="str">
            <v>-</v>
          </cell>
          <cell r="F232" t="str">
            <v>-</v>
          </cell>
          <cell r="G232" t="str">
            <v>-</v>
          </cell>
          <cell r="H232" t="str">
            <v>-</v>
          </cell>
          <cell r="I232" t="str">
            <v>-</v>
          </cell>
          <cell r="J232" t="str">
            <v>-</v>
          </cell>
          <cell r="K232" t="str">
            <v>-</v>
          </cell>
          <cell r="L232" t="str">
            <v>-</v>
          </cell>
        </row>
        <row r="233">
          <cell r="A233" t="str">
            <v>-</v>
          </cell>
          <cell r="B233" t="str">
            <v>-</v>
          </cell>
          <cell r="C233" t="str">
            <v>To practice</v>
          </cell>
          <cell r="D233" t="str">
            <v>(engineering)</v>
          </cell>
          <cell r="E233" t="str">
            <v>-</v>
          </cell>
          <cell r="F233" t="str">
            <v>-</v>
          </cell>
          <cell r="G233" t="str">
            <v>-</v>
          </cell>
          <cell r="H233" t="str">
            <v>-</v>
          </cell>
          <cell r="I233" t="str">
            <v>-</v>
          </cell>
          <cell r="J233" t="str">
            <v>-</v>
          </cell>
          <cell r="K233" t="str">
            <v>-</v>
          </cell>
          <cell r="L233" t="str">
            <v>-</v>
          </cell>
        </row>
        <row r="234">
          <cell r="A234" t="str">
            <v>-</v>
          </cell>
          <cell r="B234" t="str">
            <v>-</v>
          </cell>
          <cell r="C234" t="str">
            <v>To apply</v>
          </cell>
          <cell r="D234" t="str">
            <v>(laws of natures)</v>
          </cell>
          <cell r="E234" t="str">
            <v>-</v>
          </cell>
          <cell r="F234" t="str">
            <v>-</v>
          </cell>
          <cell r="G234" t="str">
            <v>-</v>
          </cell>
          <cell r="H234" t="str">
            <v>-</v>
          </cell>
          <cell r="I234" t="str">
            <v>-</v>
          </cell>
          <cell r="J234" t="str">
            <v>-</v>
          </cell>
          <cell r="K234" t="str">
            <v>-</v>
          </cell>
          <cell r="L234" t="str">
            <v>-</v>
          </cell>
        </row>
        <row r="235">
          <cell r="A235" t="str">
            <v>-</v>
          </cell>
          <cell r="B235" t="str">
            <v>-</v>
          </cell>
          <cell r="C235" t="str">
            <v>To discuss</v>
          </cell>
          <cell r="D235" t="str">
            <v>(relationships of phenomena)</v>
          </cell>
          <cell r="E235" t="str">
            <v>-</v>
          </cell>
          <cell r="F235" t="str">
            <v>-</v>
          </cell>
          <cell r="G235" t="str">
            <v>-</v>
          </cell>
          <cell r="H235" t="str">
            <v>-</v>
          </cell>
          <cell r="I235" t="str">
            <v>-</v>
          </cell>
          <cell r="J235" t="str">
            <v>-</v>
          </cell>
          <cell r="K235" t="str">
            <v>-</v>
          </cell>
          <cell r="L235" t="str">
            <v>-</v>
          </cell>
        </row>
        <row r="236">
          <cell r="A236" t="str">
            <v>-</v>
          </cell>
          <cell r="B236" t="str">
            <v>-</v>
          </cell>
          <cell r="C236" t="str">
            <v>To conclude</v>
          </cell>
          <cell r="D236" t="str">
            <v>(an agreement)</v>
          </cell>
          <cell r="E236" t="str">
            <v>-</v>
          </cell>
          <cell r="F236" t="str">
            <v>-</v>
          </cell>
          <cell r="G236" t="str">
            <v>-</v>
          </cell>
          <cell r="H236" t="str">
            <v>-</v>
          </cell>
          <cell r="I236" t="str">
            <v>-</v>
          </cell>
          <cell r="J236" t="str">
            <v>-</v>
          </cell>
          <cell r="K236" t="str">
            <v>-</v>
          </cell>
          <cell r="L236" t="str">
            <v>-</v>
          </cell>
        </row>
        <row r="237">
          <cell r="A237" t="str">
            <v>-</v>
          </cell>
          <cell r="B237" t="str">
            <v>-</v>
          </cell>
          <cell r="C237" t="str">
            <v>To calculate</v>
          </cell>
          <cell r="D237" t="str">
            <v>(mathematical expressions)</v>
          </cell>
          <cell r="E237" t="str">
            <v>-</v>
          </cell>
          <cell r="F237" t="str">
            <v>-</v>
          </cell>
          <cell r="G237" t="str">
            <v>-</v>
          </cell>
          <cell r="H237" t="str">
            <v>-</v>
          </cell>
          <cell r="I237" t="str">
            <v>-</v>
          </cell>
          <cell r="J237" t="str">
            <v>-</v>
          </cell>
          <cell r="K237" t="str">
            <v>-</v>
          </cell>
          <cell r="L237" t="str">
            <v>-</v>
          </cell>
        </row>
        <row r="238">
          <cell r="A238" t="str">
            <v>-</v>
          </cell>
          <cell r="B238" t="str">
            <v>-</v>
          </cell>
          <cell r="C238" t="str">
            <v>To compare</v>
          </cell>
          <cell r="D238" t="str">
            <v>(alternatives)</v>
          </cell>
          <cell r="E238" t="str">
            <v>-</v>
          </cell>
          <cell r="F238" t="str">
            <v>-</v>
          </cell>
          <cell r="G238" t="str">
            <v>-</v>
          </cell>
          <cell r="H238" t="str">
            <v>-</v>
          </cell>
          <cell r="I238" t="str">
            <v>-</v>
          </cell>
          <cell r="J238" t="str">
            <v>-</v>
          </cell>
          <cell r="K238" t="str">
            <v>-</v>
          </cell>
          <cell r="L238" t="str">
            <v>-</v>
          </cell>
        </row>
        <row r="239">
          <cell r="A239" t="str">
            <v>-</v>
          </cell>
          <cell r="B239" t="str">
            <v>-</v>
          </cell>
          <cell r="C239" t="str">
            <v>To analyze</v>
          </cell>
          <cell r="D239" t="str">
            <v>(physics involved)</v>
          </cell>
          <cell r="E239" t="str">
            <v>-</v>
          </cell>
          <cell r="F239" t="str">
            <v>-</v>
          </cell>
          <cell r="G239" t="str">
            <v>-</v>
          </cell>
          <cell r="H239" t="str">
            <v>-</v>
          </cell>
          <cell r="I239" t="str">
            <v>-</v>
          </cell>
          <cell r="J239" t="str">
            <v>-</v>
          </cell>
          <cell r="K239" t="str">
            <v>-</v>
          </cell>
          <cell r="L239" t="str">
            <v>-</v>
          </cell>
        </row>
        <row r="240">
          <cell r="A240" t="str">
            <v>-</v>
          </cell>
          <cell r="B240" t="str">
            <v>-</v>
          </cell>
          <cell r="C240" t="str">
            <v>To choose</v>
          </cell>
          <cell r="D240" t="str">
            <v>(dominant physics)</v>
          </cell>
          <cell r="E240" t="str">
            <v>-</v>
          </cell>
          <cell r="F240" t="str">
            <v>-</v>
          </cell>
          <cell r="G240" t="str">
            <v>-</v>
          </cell>
          <cell r="H240" t="str">
            <v>-</v>
          </cell>
          <cell r="I240" t="str">
            <v>-</v>
          </cell>
          <cell r="J240" t="str">
            <v>-</v>
          </cell>
          <cell r="K240" t="str">
            <v>-</v>
          </cell>
          <cell r="L240" t="str">
            <v>-</v>
          </cell>
        </row>
        <row r="241">
          <cell r="A241" t="str">
            <v>-</v>
          </cell>
          <cell r="B241" t="str">
            <v>-</v>
          </cell>
          <cell r="C241" t="str">
            <v>To identify</v>
          </cell>
          <cell r="D241" t="str">
            <v>(dominant physics)</v>
          </cell>
          <cell r="E241" t="str">
            <v>-</v>
          </cell>
          <cell r="F241" t="str">
            <v>-</v>
          </cell>
          <cell r="G241" t="str">
            <v>-</v>
          </cell>
          <cell r="H241" t="str">
            <v>-</v>
          </cell>
          <cell r="I241" t="str">
            <v>-</v>
          </cell>
          <cell r="J241" t="str">
            <v>-</v>
          </cell>
          <cell r="K241" t="str">
            <v>-</v>
          </cell>
          <cell r="L241" t="str">
            <v>-</v>
          </cell>
        </row>
        <row r="242">
          <cell r="A242" t="str">
            <v>-</v>
          </cell>
          <cell r="B242" t="str">
            <v>-</v>
          </cell>
          <cell r="C242" t="str">
            <v>To list</v>
          </cell>
          <cell r="D242" t="str">
            <v>(relevant physics)</v>
          </cell>
          <cell r="E242" t="str">
            <v>-</v>
          </cell>
          <cell r="F242" t="str">
            <v>-</v>
          </cell>
          <cell r="G242" t="str">
            <v>-</v>
          </cell>
          <cell r="H242" t="str">
            <v>-</v>
          </cell>
          <cell r="I242" t="str">
            <v>-</v>
          </cell>
          <cell r="J242" t="str">
            <v>-</v>
          </cell>
          <cell r="K242" t="str">
            <v>-</v>
          </cell>
          <cell r="L242" t="str">
            <v>-</v>
          </cell>
        </row>
        <row r="243">
          <cell r="A243" t="str">
            <v>-</v>
          </cell>
          <cell r="B243" t="str">
            <v>-</v>
          </cell>
          <cell r="C243" t="str">
            <v>To create</v>
          </cell>
          <cell r="D243" t="str">
            <v>(relations)</v>
          </cell>
          <cell r="E243" t="str">
            <v>-</v>
          </cell>
          <cell r="F243" t="str">
            <v>-</v>
          </cell>
          <cell r="G243" t="str">
            <v>-</v>
          </cell>
          <cell r="H243" t="str">
            <v>-</v>
          </cell>
          <cell r="I243" t="str">
            <v>-</v>
          </cell>
          <cell r="J243" t="str">
            <v>-</v>
          </cell>
          <cell r="K243" t="str">
            <v>-</v>
          </cell>
          <cell r="L243" t="str">
            <v>-</v>
          </cell>
        </row>
        <row r="244">
          <cell r="A244" t="str">
            <v>-</v>
          </cell>
          <cell r="B244" t="str">
            <v>-</v>
          </cell>
          <cell r="C244" t="str">
            <v>To illustrate</v>
          </cell>
          <cell r="D244" t="str">
            <v>(behavior)</v>
          </cell>
          <cell r="E244" t="str">
            <v>-</v>
          </cell>
          <cell r="F244" t="str">
            <v>-</v>
          </cell>
          <cell r="G244" t="str">
            <v>-</v>
          </cell>
          <cell r="H244" t="str">
            <v>-</v>
          </cell>
          <cell r="I244" t="str">
            <v>-</v>
          </cell>
          <cell r="J244" t="str">
            <v>-</v>
          </cell>
          <cell r="K244" t="str">
            <v>-</v>
          </cell>
          <cell r="L244" t="str">
            <v>-</v>
          </cell>
        </row>
        <row r="245">
          <cell r="A245" t="str">
            <v>-</v>
          </cell>
          <cell r="B245" t="str">
            <v>-</v>
          </cell>
          <cell r="C245" t="str">
            <v>To evaluate</v>
          </cell>
          <cell r="D245" t="str">
            <v>(interactions)</v>
          </cell>
          <cell r="E245" t="str">
            <v>-</v>
          </cell>
          <cell r="F245" t="str">
            <v>-</v>
          </cell>
          <cell r="G245" t="str">
            <v>-</v>
          </cell>
          <cell r="H245" t="str">
            <v>-</v>
          </cell>
          <cell r="I245" t="str">
            <v>-</v>
          </cell>
          <cell r="J245" t="str">
            <v>-</v>
          </cell>
          <cell r="K245" t="str">
            <v>-</v>
          </cell>
          <cell r="L245" t="str">
            <v>-</v>
          </cell>
        </row>
        <row r="246">
          <cell r="A246" t="str">
            <v>-</v>
          </cell>
          <cell r="B246" t="str">
            <v>-</v>
          </cell>
          <cell r="C246" t="str">
            <v>To develop</v>
          </cell>
          <cell r="D246" t="str">
            <v>(functionality)</v>
          </cell>
          <cell r="E246" t="str">
            <v>-</v>
          </cell>
          <cell r="F246" t="str">
            <v>-</v>
          </cell>
          <cell r="G246" t="str">
            <v>-</v>
          </cell>
          <cell r="H246" t="str">
            <v>-</v>
          </cell>
          <cell r="I246" t="str">
            <v>-</v>
          </cell>
          <cell r="J246" t="str">
            <v>-</v>
          </cell>
          <cell r="K246" t="str">
            <v>-</v>
          </cell>
          <cell r="L246" t="str">
            <v>-</v>
          </cell>
        </row>
        <row r="247">
          <cell r="A247" t="str">
            <v>-</v>
          </cell>
          <cell r="B247" t="str">
            <v>-</v>
          </cell>
          <cell r="C247" t="str">
            <v>To indicate</v>
          </cell>
          <cell r="D247" t="str">
            <v>(leading behavior)</v>
          </cell>
          <cell r="E247" t="str">
            <v>-</v>
          </cell>
          <cell r="F247" t="str">
            <v>-</v>
          </cell>
          <cell r="G247" t="str">
            <v>-</v>
          </cell>
          <cell r="H247" t="str">
            <v>-</v>
          </cell>
          <cell r="I247" t="str">
            <v>-</v>
          </cell>
          <cell r="J247" t="str">
            <v>-</v>
          </cell>
          <cell r="K247" t="str">
            <v>-</v>
          </cell>
          <cell r="L247" t="str">
            <v>-</v>
          </cell>
        </row>
        <row r="248">
          <cell r="A248" t="str">
            <v>-</v>
          </cell>
          <cell r="B248" t="str">
            <v>-</v>
          </cell>
          <cell r="C248" t="str">
            <v>To predict</v>
          </cell>
          <cell r="D248" t="str">
            <v>(behavior)</v>
          </cell>
          <cell r="E248" t="str">
            <v>-</v>
          </cell>
          <cell r="F248" t="str">
            <v>-</v>
          </cell>
          <cell r="G248" t="str">
            <v>-</v>
          </cell>
          <cell r="H248" t="str">
            <v>-</v>
          </cell>
          <cell r="I248" t="str">
            <v>-</v>
          </cell>
          <cell r="J248" t="str">
            <v>-</v>
          </cell>
          <cell r="K248" t="str">
            <v>-</v>
          </cell>
          <cell r="L248" t="str">
            <v>-</v>
          </cell>
        </row>
        <row r="249">
          <cell r="A249" t="str">
            <v>To recognize</v>
          </cell>
          <cell r="B249" t="str">
            <v>(need)</v>
          </cell>
          <cell r="C249" t="str">
            <v>To generate</v>
          </cell>
          <cell r="D249" t="str">
            <v>(priliminary concept)</v>
          </cell>
          <cell r="E249" t="str">
            <v>To explain</v>
          </cell>
          <cell r="F249" t="str">
            <v>(need)</v>
          </cell>
          <cell r="G249" t="str">
            <v>To compute</v>
          </cell>
          <cell r="H249" t="str">
            <v>(output with input)</v>
          </cell>
          <cell r="I249" t="str">
            <v>To test</v>
          </cell>
          <cell r="J249" t="str">
            <v>(design)</v>
          </cell>
          <cell r="K249" t="str">
            <v>To review</v>
          </cell>
          <cell r="L249" t="str">
            <v>(feedback)</v>
          </cell>
        </row>
        <row r="250">
          <cell r="A250" t="str">
            <v>To define</v>
          </cell>
          <cell r="B250" t="str">
            <v>(problem)</v>
          </cell>
          <cell r="C250" t="str">
            <v>To develop</v>
          </cell>
          <cell r="D250" t="str">
            <v>(strategy)</v>
          </cell>
          <cell r="E250" t="str">
            <v>To design</v>
          </cell>
          <cell r="F250" t="str">
            <v>(stats)</v>
          </cell>
          <cell r="G250" t="str">
            <v>To solve</v>
          </cell>
          <cell r="H250" t="str">
            <v>(problems)</v>
          </cell>
          <cell r="I250" t="str">
            <v>To conclude</v>
          </cell>
          <cell r="J250" t="str">
            <v>(findings)</v>
          </cell>
          <cell r="K250" t="str">
            <v>To extend</v>
          </cell>
          <cell r="L250" t="str">
            <v>(design accordingly)</v>
          </cell>
        </row>
        <row r="251">
          <cell r="A251" t="str">
            <v>To indicate</v>
          </cell>
          <cell r="B251" t="str">
            <v>(ctiteria)</v>
          </cell>
          <cell r="C251" t="str">
            <v>To distinguish</v>
          </cell>
          <cell r="D251" t="str">
            <v>(more problem areas)</v>
          </cell>
          <cell r="E251" t="str">
            <v>To model</v>
          </cell>
          <cell r="F251" t="str">
            <v>(create)</v>
          </cell>
          <cell r="G251" t="str">
            <v>To calculate</v>
          </cell>
          <cell r="H251" t="str">
            <v>(needed component)</v>
          </cell>
          <cell r="I251" t="str">
            <v>To illustrate</v>
          </cell>
          <cell r="J251" t="str">
            <v>(concept)</v>
          </cell>
          <cell r="K251" t="str">
            <v>-</v>
          </cell>
          <cell r="L251" t="str">
            <v>-</v>
          </cell>
        </row>
        <row r="252">
          <cell r="A252" t="str">
            <v>To list</v>
          </cell>
          <cell r="B252" t="str">
            <v>(assumptions)</v>
          </cell>
          <cell r="C252" t="str">
            <v>To classify</v>
          </cell>
          <cell r="D252" t="str">
            <v>(main sub section)</v>
          </cell>
          <cell r="E252" t="str">
            <v>To infer</v>
          </cell>
          <cell r="F252" t="str">
            <v>(parts)</v>
          </cell>
          <cell r="G252" t="str">
            <v>To predict</v>
          </cell>
          <cell r="H252" t="str">
            <v>(output of design)</v>
          </cell>
          <cell r="I252" t="str">
            <v>-</v>
          </cell>
          <cell r="J252" t="str">
            <v>-</v>
          </cell>
          <cell r="K252" t="str">
            <v>-</v>
          </cell>
          <cell r="L252" t="str">
            <v>-</v>
          </cell>
        </row>
        <row r="253">
          <cell r="A253" t="str">
            <v>To identify</v>
          </cell>
          <cell r="B253" t="str">
            <v>(resources)</v>
          </cell>
          <cell r="C253" t="str">
            <v>To synthesize</v>
          </cell>
          <cell r="D253" t="str">
            <v>(group)</v>
          </cell>
          <cell r="E253" t="str">
            <v>To prepare</v>
          </cell>
          <cell r="F253" t="str">
            <v>(chart)</v>
          </cell>
          <cell r="G253" t="str">
            <v>To apply</v>
          </cell>
          <cell r="H253" t="str">
            <v>(fundamental knowledge)</v>
          </cell>
          <cell r="I253" t="str">
            <v>-</v>
          </cell>
          <cell r="J253" t="str">
            <v>-</v>
          </cell>
          <cell r="K253" t="str">
            <v>-</v>
          </cell>
          <cell r="L253" t="str">
            <v>-</v>
          </cell>
        </row>
        <row r="254">
          <cell r="A254" t="str">
            <v>To discuss</v>
          </cell>
          <cell r="B254" t="str">
            <v>(preliminary definitions)</v>
          </cell>
          <cell r="C254" t="str">
            <v>To combine</v>
          </cell>
          <cell r="D254" t="str">
            <v>(or separate)</v>
          </cell>
          <cell r="E254" t="str">
            <v>-</v>
          </cell>
          <cell r="F254" t="str">
            <v>-</v>
          </cell>
          <cell r="G254" t="str">
            <v>To modify</v>
          </cell>
          <cell r="H254" t="str">
            <v>(if needed)</v>
          </cell>
          <cell r="I254" t="str">
            <v>-</v>
          </cell>
          <cell r="J254" t="str">
            <v>-</v>
          </cell>
          <cell r="K254" t="str">
            <v>-</v>
          </cell>
          <cell r="L254" t="str">
            <v>-</v>
          </cell>
        </row>
        <row r="255">
          <cell r="A255" t="str">
            <v>To name</v>
          </cell>
          <cell r="B255" t="str">
            <v>(chart)</v>
          </cell>
          <cell r="C255" t="str">
            <v>To compare</v>
          </cell>
          <cell r="D255" t="str">
            <v>(design)</v>
          </cell>
          <cell r="E255" t="str">
            <v>-</v>
          </cell>
          <cell r="F255" t="str">
            <v>-</v>
          </cell>
          <cell r="G255" t="str">
            <v>To evaluate</v>
          </cell>
          <cell r="H255" t="str">
            <v>(findings)</v>
          </cell>
          <cell r="I255" t="str">
            <v>-</v>
          </cell>
          <cell r="J255" t="str">
            <v>-</v>
          </cell>
          <cell r="K255" t="str">
            <v>-</v>
          </cell>
          <cell r="L255" t="str">
            <v>-</v>
          </cell>
        </row>
        <row r="256">
          <cell r="A256" t="str">
            <v>To interpret</v>
          </cell>
          <cell r="B256" t="str">
            <v>(challenges)</v>
          </cell>
          <cell r="C256" t="str">
            <v>To order</v>
          </cell>
          <cell r="D256" t="str">
            <v>(design)</v>
          </cell>
          <cell r="E256" t="str">
            <v>-</v>
          </cell>
          <cell r="F256" t="str">
            <v>-</v>
          </cell>
          <cell r="G256" t="str">
            <v>To practice</v>
          </cell>
          <cell r="H256" t="str">
            <v>(knowledge based calculations)</v>
          </cell>
          <cell r="I256" t="str">
            <v>-</v>
          </cell>
          <cell r="J256" t="str">
            <v>-</v>
          </cell>
          <cell r="K256" t="str">
            <v>-</v>
          </cell>
          <cell r="L256" t="str">
            <v>-</v>
          </cell>
        </row>
        <row r="257">
          <cell r="A257" t="str">
            <v>To create</v>
          </cell>
          <cell r="B257" t="str">
            <v>(data base)</v>
          </cell>
          <cell r="C257" t="str">
            <v>To critisize</v>
          </cell>
          <cell r="D257" t="str">
            <v>(findings)</v>
          </cell>
          <cell r="E257" t="str">
            <v>-</v>
          </cell>
          <cell r="F257" t="str">
            <v>-</v>
          </cell>
          <cell r="G257" t="str">
            <v>To defend</v>
          </cell>
          <cell r="H257" t="str">
            <v>(findings)</v>
          </cell>
          <cell r="I257" t="str">
            <v>-</v>
          </cell>
          <cell r="J257" t="str">
            <v>-</v>
          </cell>
          <cell r="K257" t="str">
            <v>-</v>
          </cell>
          <cell r="L257" t="str">
            <v>-</v>
          </cell>
        </row>
        <row r="258">
          <cell r="A258" t="str">
            <v>To describe</v>
          </cell>
          <cell r="B258" t="str">
            <v>(time frame)</v>
          </cell>
          <cell r="C258" t="str">
            <v>To analyze</v>
          </cell>
          <cell r="D258" t="str">
            <v>(finding)</v>
          </cell>
          <cell r="E258" t="str">
            <v>-</v>
          </cell>
          <cell r="F258" t="str">
            <v>-</v>
          </cell>
          <cell r="G258" t="str">
            <v>-</v>
          </cell>
          <cell r="H258" t="str">
            <v>-</v>
          </cell>
          <cell r="I258" t="str">
            <v>-</v>
          </cell>
          <cell r="J258" t="str">
            <v>-</v>
          </cell>
          <cell r="K258" t="str">
            <v>-</v>
          </cell>
          <cell r="L258" t="str">
            <v>-</v>
          </cell>
        </row>
        <row r="259">
          <cell r="A259" t="str">
            <v>To estimate</v>
          </cell>
          <cell r="B259" t="str">
            <v>(need)</v>
          </cell>
          <cell r="C259" t="str">
            <v>To justify</v>
          </cell>
          <cell r="D259" t="str">
            <v>(results of decision)</v>
          </cell>
          <cell r="E259" t="str">
            <v>-</v>
          </cell>
          <cell r="F259" t="str">
            <v>-</v>
          </cell>
          <cell r="G259" t="str">
            <v>-</v>
          </cell>
          <cell r="H259" t="str">
            <v>-</v>
          </cell>
          <cell r="I259" t="str">
            <v>-</v>
          </cell>
          <cell r="J259" t="str">
            <v>-</v>
          </cell>
          <cell r="K259" t="str">
            <v>-</v>
          </cell>
          <cell r="L259" t="str">
            <v>-</v>
          </cell>
        </row>
        <row r="260">
          <cell r="A260" t="str">
            <v>To choose</v>
          </cell>
          <cell r="B260" t="str">
            <v>(team)</v>
          </cell>
          <cell r="C260" t="str">
            <v>-</v>
          </cell>
          <cell r="D260" t="str">
            <v>-</v>
          </cell>
          <cell r="E260" t="str">
            <v>-</v>
          </cell>
          <cell r="F260" t="str">
            <v>-</v>
          </cell>
          <cell r="G260" t="str">
            <v>-</v>
          </cell>
          <cell r="H260" t="str">
            <v>-</v>
          </cell>
          <cell r="I260" t="str">
            <v>-</v>
          </cell>
          <cell r="J260" t="str">
            <v>-</v>
          </cell>
          <cell r="K260" t="str">
            <v>-</v>
          </cell>
          <cell r="L260" t="str">
            <v>-</v>
          </cell>
        </row>
        <row r="261">
          <cell r="A261" t="str">
            <v>To interpret</v>
          </cell>
          <cell r="B261" t="str">
            <v>(specifications)</v>
          </cell>
          <cell r="C261" t="str">
            <v>To generate</v>
          </cell>
          <cell r="D261" t="str">
            <v>(design concepts)</v>
          </cell>
          <cell r="E261" t="str">
            <v>To distinguish</v>
          </cell>
          <cell r="F261" t="str">
            <v>(manufacturing processes)</v>
          </cell>
          <cell r="G261" t="str">
            <v>To predict</v>
          </cell>
          <cell r="H261" t="str">
            <v>(performance)</v>
          </cell>
          <cell r="I261" t="str">
            <v>To test</v>
          </cell>
          <cell r="J261" t="str">
            <v>(prototypes)</v>
          </cell>
          <cell r="K261" t="str">
            <v>-</v>
          </cell>
          <cell r="L261" t="str">
            <v>-</v>
          </cell>
        </row>
        <row r="262">
          <cell r="A262" t="str">
            <v>To recognize</v>
          </cell>
          <cell r="B262" t="str">
            <v>(design constraints)</v>
          </cell>
          <cell r="C262" t="str">
            <v>To model</v>
          </cell>
          <cell r="D262" t="str">
            <v>(design concepts)</v>
          </cell>
          <cell r="E262" t="str">
            <v>To modify</v>
          </cell>
          <cell r="F262" t="str">
            <v>(design concepts)</v>
          </cell>
          <cell r="G262" t="str">
            <v>To solve</v>
          </cell>
          <cell r="H262" t="str">
            <v>(analysis)</v>
          </cell>
          <cell r="I262" t="str">
            <v>To prepare</v>
          </cell>
          <cell r="J262" t="str">
            <v>(documentation)</v>
          </cell>
          <cell r="K262" t="str">
            <v>-</v>
          </cell>
          <cell r="L262" t="str">
            <v>-</v>
          </cell>
        </row>
        <row r="263">
          <cell r="A263" t="str">
            <v>To order</v>
          </cell>
          <cell r="B263" t="str">
            <v>(design processes)</v>
          </cell>
          <cell r="C263" t="str">
            <v>To justify</v>
          </cell>
          <cell r="D263" t="str">
            <v>(design decisions)</v>
          </cell>
          <cell r="E263" t="str">
            <v>To classify</v>
          </cell>
          <cell r="F263" t="str">
            <v>(manufacturing processes)</v>
          </cell>
          <cell r="G263" t="str">
            <v>To apply</v>
          </cell>
          <cell r="H263" t="str">
            <v>(engineering science)</v>
          </cell>
          <cell r="I263" t="str">
            <v>To review</v>
          </cell>
          <cell r="J263" t="str">
            <v>(documentation)</v>
          </cell>
          <cell r="K263" t="str">
            <v>-</v>
          </cell>
          <cell r="L263" t="str">
            <v>-</v>
          </cell>
        </row>
        <row r="264">
          <cell r="A264" t="str">
            <v>To name</v>
          </cell>
          <cell r="B264" t="str">
            <v>(design processes)</v>
          </cell>
          <cell r="C264" t="str">
            <v>To synthesize</v>
          </cell>
          <cell r="D264" t="str">
            <v>(design solutions)</v>
          </cell>
          <cell r="E264" t="str">
            <v>To estimate</v>
          </cell>
          <cell r="F264" t="str">
            <v>(manufacturing effort)</v>
          </cell>
          <cell r="G264" t="str">
            <v>To calculate</v>
          </cell>
          <cell r="H264" t="str">
            <v>(performance)</v>
          </cell>
          <cell r="I264" t="str">
            <v>To combine</v>
          </cell>
          <cell r="J264" t="str">
            <v>(results data)</v>
          </cell>
          <cell r="K264" t="str">
            <v>-</v>
          </cell>
          <cell r="L264" t="str">
            <v>-</v>
          </cell>
        </row>
        <row r="265">
          <cell r="A265" t="str">
            <v>To infer</v>
          </cell>
          <cell r="B265" t="str">
            <v>(client needs)</v>
          </cell>
          <cell r="C265" t="str">
            <v>To discuss</v>
          </cell>
          <cell r="D265" t="str">
            <v>(design decisions)</v>
          </cell>
          <cell r="E265" t="str">
            <v>To identify</v>
          </cell>
          <cell r="F265" t="str">
            <v>(manufacturing processes)</v>
          </cell>
          <cell r="G265" t="str">
            <v>To compute</v>
          </cell>
          <cell r="H265" t="str">
            <v>(performance data)</v>
          </cell>
          <cell r="I265" t="str">
            <v>To create</v>
          </cell>
          <cell r="J265" t="str">
            <v>(design documentation)</v>
          </cell>
          <cell r="K265" t="str">
            <v>-</v>
          </cell>
          <cell r="L265" t="str">
            <v>-</v>
          </cell>
        </row>
        <row r="266">
          <cell r="A266" t="str">
            <v>To  describe</v>
          </cell>
          <cell r="B266" t="str">
            <v>(specifications)</v>
          </cell>
          <cell r="C266" t="str">
            <v>To compare</v>
          </cell>
          <cell r="D266" t="str">
            <v>(design concepts)</v>
          </cell>
          <cell r="E266" t="str">
            <v>-</v>
          </cell>
          <cell r="F266" t="str">
            <v>-</v>
          </cell>
          <cell r="G266" t="str">
            <v>To analyze</v>
          </cell>
          <cell r="H266" t="str">
            <v>(performance)</v>
          </cell>
          <cell r="I266" t="str">
            <v>To conclude</v>
          </cell>
          <cell r="J266" t="str">
            <v>(design project)</v>
          </cell>
          <cell r="K266" t="str">
            <v>-</v>
          </cell>
          <cell r="L266" t="str">
            <v>-</v>
          </cell>
        </row>
        <row r="267">
          <cell r="A267" t="str">
            <v>To extend</v>
          </cell>
          <cell r="B267" t="str">
            <v>(project management skills)</v>
          </cell>
          <cell r="C267" t="str">
            <v>To design</v>
          </cell>
          <cell r="D267" t="str">
            <v>(problem solution)</v>
          </cell>
          <cell r="E267" t="str">
            <v>-</v>
          </cell>
          <cell r="F267" t="str">
            <v>-</v>
          </cell>
          <cell r="G267" t="str">
            <v>To evaluate</v>
          </cell>
          <cell r="H267" t="str">
            <v>(performance)</v>
          </cell>
          <cell r="I267" t="str">
            <v>-</v>
          </cell>
          <cell r="J267" t="str">
            <v>-</v>
          </cell>
          <cell r="K267" t="str">
            <v>-</v>
          </cell>
          <cell r="L267" t="str">
            <v>-</v>
          </cell>
        </row>
        <row r="268">
          <cell r="A268" t="str">
            <v>To practice</v>
          </cell>
          <cell r="B268" t="str">
            <v>(design process)</v>
          </cell>
          <cell r="C268" t="str">
            <v>To defend</v>
          </cell>
          <cell r="D268" t="str">
            <v>(design decision)</v>
          </cell>
          <cell r="E268" t="str">
            <v>-</v>
          </cell>
          <cell r="F268" t="str">
            <v>-</v>
          </cell>
          <cell r="G268" t="str">
            <v>To develop</v>
          </cell>
          <cell r="H268" t="str">
            <v>(detailed design)</v>
          </cell>
          <cell r="I268" t="str">
            <v>-</v>
          </cell>
          <cell r="J268" t="str">
            <v>-</v>
          </cell>
          <cell r="K268" t="str">
            <v>-</v>
          </cell>
          <cell r="L268" t="str">
            <v>-</v>
          </cell>
        </row>
        <row r="269">
          <cell r="A269" t="str">
            <v>To define</v>
          </cell>
          <cell r="B269" t="str">
            <v>(specifications)</v>
          </cell>
          <cell r="C269" t="str">
            <v>To criticize</v>
          </cell>
          <cell r="D269" t="str">
            <v>(design decisions)</v>
          </cell>
          <cell r="E269" t="str">
            <v>-</v>
          </cell>
          <cell r="F269" t="str">
            <v>-</v>
          </cell>
          <cell r="G269" t="str">
            <v>-</v>
          </cell>
          <cell r="H269" t="str">
            <v>-</v>
          </cell>
          <cell r="I269" t="str">
            <v>-</v>
          </cell>
          <cell r="J269" t="str">
            <v>-</v>
          </cell>
          <cell r="K269" t="str">
            <v>-</v>
          </cell>
          <cell r="L269" t="str">
            <v>-</v>
          </cell>
        </row>
        <row r="270">
          <cell r="A270" t="str">
            <v>To list</v>
          </cell>
          <cell r="B270" t="str">
            <v>(specifications)</v>
          </cell>
          <cell r="C270" t="str">
            <v>To explain</v>
          </cell>
          <cell r="D270" t="str">
            <v>(design decisions)</v>
          </cell>
          <cell r="E270" t="str">
            <v>-</v>
          </cell>
          <cell r="F270" t="str">
            <v>-</v>
          </cell>
          <cell r="G270" t="str">
            <v>-</v>
          </cell>
          <cell r="H270" t="str">
            <v>-</v>
          </cell>
          <cell r="I270" t="str">
            <v>-</v>
          </cell>
          <cell r="J270" t="str">
            <v>-</v>
          </cell>
          <cell r="K270" t="str">
            <v>-</v>
          </cell>
          <cell r="L270" t="str">
            <v>-</v>
          </cell>
        </row>
        <row r="271">
          <cell r="A271" t="str">
            <v>-</v>
          </cell>
          <cell r="B271" t="str">
            <v>-</v>
          </cell>
          <cell r="C271" t="str">
            <v>To choose</v>
          </cell>
          <cell r="D271" t="str">
            <v>(design concepts)</v>
          </cell>
          <cell r="E271" t="str">
            <v>-</v>
          </cell>
          <cell r="F271" t="str">
            <v>-</v>
          </cell>
          <cell r="G271" t="str">
            <v>-</v>
          </cell>
          <cell r="H271" t="str">
            <v>-</v>
          </cell>
          <cell r="I271" t="str">
            <v>-</v>
          </cell>
          <cell r="J271" t="str">
            <v>-</v>
          </cell>
          <cell r="K271" t="str">
            <v>-</v>
          </cell>
          <cell r="L271" t="str">
            <v>-</v>
          </cell>
        </row>
        <row r="272">
          <cell r="A272" t="str">
            <v>-</v>
          </cell>
          <cell r="B272" t="str">
            <v>-</v>
          </cell>
          <cell r="C272" t="str">
            <v>To illustrate</v>
          </cell>
          <cell r="D272" t="str">
            <v>(design concepts)</v>
          </cell>
          <cell r="E272" t="str">
            <v>-</v>
          </cell>
          <cell r="F272" t="str">
            <v>-</v>
          </cell>
          <cell r="G272" t="str">
            <v>-</v>
          </cell>
          <cell r="H272" t="str">
            <v>-</v>
          </cell>
          <cell r="I272" t="str">
            <v>-</v>
          </cell>
          <cell r="J272" t="str">
            <v>-</v>
          </cell>
          <cell r="K272" t="str">
            <v>-</v>
          </cell>
          <cell r="L272" t="str">
            <v>-</v>
          </cell>
        </row>
        <row r="273">
          <cell r="A273" t="str">
            <v>-</v>
          </cell>
          <cell r="B273" t="str">
            <v>-</v>
          </cell>
          <cell r="C273" t="str">
            <v>To indicate</v>
          </cell>
          <cell r="D273" t="str">
            <v>(feasibility)</v>
          </cell>
          <cell r="E273" t="str">
            <v>-</v>
          </cell>
          <cell r="F273" t="str">
            <v>-</v>
          </cell>
          <cell r="G273" t="str">
            <v>-</v>
          </cell>
          <cell r="H273" t="str">
            <v>-</v>
          </cell>
          <cell r="I273" t="str">
            <v>-</v>
          </cell>
          <cell r="J273" t="str">
            <v>-</v>
          </cell>
          <cell r="K273" t="str">
            <v>-</v>
          </cell>
          <cell r="L273" t="str">
            <v>-</v>
          </cell>
        </row>
        <row r="274">
          <cell r="A274" t="str">
            <v>To prepare</v>
          </cell>
          <cell r="B274" t="str">
            <v>(meaning)</v>
          </cell>
          <cell r="C274" t="str">
            <v>To model</v>
          </cell>
          <cell r="D274" t="str">
            <v>(physics)</v>
          </cell>
          <cell r="E274" t="str">
            <v>To recognize</v>
          </cell>
          <cell r="F274" t="str">
            <v>(alternative ,solutions)</v>
          </cell>
          <cell r="G274" t="str">
            <v>To predict</v>
          </cell>
          <cell r="H274" t="str">
            <v>(performance)</v>
          </cell>
          <cell r="I274" t="str">
            <v>To generate</v>
          </cell>
          <cell r="J274" t="str">
            <v>(drawings, solutions)</v>
          </cell>
          <cell r="K274" t="str">
            <v>To order</v>
          </cell>
          <cell r="L274" t="str">
            <v>(parts, products)</v>
          </cell>
        </row>
        <row r="275">
          <cell r="A275" t="str">
            <v>To define</v>
          </cell>
          <cell r="B275" t="str">
            <v>(the problem)</v>
          </cell>
          <cell r="C275" t="str">
            <v>To justify</v>
          </cell>
          <cell r="D275" t="str">
            <v>(alternatives, approaches)</v>
          </cell>
          <cell r="E275" t="str">
            <v>To solve</v>
          </cell>
          <cell r="F275" t="str">
            <v>(problems)</v>
          </cell>
          <cell r="G275" t="str">
            <v>To conclude</v>
          </cell>
          <cell r="H275" t="str">
            <v>(solutions)</v>
          </cell>
          <cell r="I275" t="str">
            <v>To review</v>
          </cell>
          <cell r="J275" t="str">
            <v>(the results)</v>
          </cell>
          <cell r="K275" t="str">
            <v>-</v>
          </cell>
          <cell r="L275" t="str">
            <v>-</v>
          </cell>
        </row>
        <row r="276">
          <cell r="A276" t="str">
            <v>To illustrate</v>
          </cell>
          <cell r="B276" t="str">
            <v>(solutions)</v>
          </cell>
          <cell r="C276" t="str">
            <v>To synthesize</v>
          </cell>
          <cell r="D276" t="str">
            <v>(solutons)</v>
          </cell>
          <cell r="E276" t="str">
            <v>To choose</v>
          </cell>
          <cell r="F276" t="str">
            <v>(a solution)</v>
          </cell>
          <cell r="G276" t="str">
            <v>To calculate</v>
          </cell>
          <cell r="H276" t="str">
            <v>(performance, options)</v>
          </cell>
          <cell r="I276" t="str">
            <v>To test</v>
          </cell>
          <cell r="J276" t="str">
            <v>(solutions, prototypes)</v>
          </cell>
          <cell r="K276" t="str">
            <v>-</v>
          </cell>
          <cell r="L276" t="str">
            <v>-</v>
          </cell>
        </row>
        <row r="277">
          <cell r="A277" t="str">
            <v>To classify</v>
          </cell>
          <cell r="B277" t="str">
            <v>(alternatives, solutions)</v>
          </cell>
          <cell r="C277" t="str">
            <v>To analyze</v>
          </cell>
          <cell r="D277" t="str">
            <v>(the problem)</v>
          </cell>
          <cell r="E277" t="str">
            <v>To create</v>
          </cell>
          <cell r="F277" t="str">
            <v>(opportunities)</v>
          </cell>
          <cell r="G277" t="str">
            <v>To modify</v>
          </cell>
          <cell r="H277" t="str">
            <v>(parts)</v>
          </cell>
          <cell r="I277" t="str">
            <v>To interpret</v>
          </cell>
          <cell r="J277" t="str">
            <v>(results, meanings)</v>
          </cell>
          <cell r="K277" t="str">
            <v>-</v>
          </cell>
          <cell r="L277" t="str">
            <v>-</v>
          </cell>
        </row>
        <row r="278">
          <cell r="A278" t="str">
            <v>To describe</v>
          </cell>
          <cell r="B278" t="str">
            <v>(meanings)</v>
          </cell>
          <cell r="C278" t="str">
            <v>To identify</v>
          </cell>
          <cell r="D278" t="str">
            <v>(a solution, alternative)</v>
          </cell>
          <cell r="E278" t="str">
            <v>To indicate</v>
          </cell>
          <cell r="F278" t="str">
            <v>(the path forward)</v>
          </cell>
          <cell r="G278" t="str">
            <v>To name</v>
          </cell>
          <cell r="H278" t="str">
            <v>(alternatives, parts)</v>
          </cell>
          <cell r="I278" t="str">
            <v>To evaluate</v>
          </cell>
          <cell r="J278" t="str">
            <v>(solutions)</v>
          </cell>
          <cell r="K278" t="str">
            <v>-</v>
          </cell>
          <cell r="L278" t="str">
            <v>-</v>
          </cell>
        </row>
        <row r="279">
          <cell r="A279" t="str">
            <v>To practice</v>
          </cell>
          <cell r="B279" t="str">
            <v>(performance)</v>
          </cell>
          <cell r="C279" t="str">
            <v>To list</v>
          </cell>
          <cell r="D279" t="str">
            <v>(solutions)</v>
          </cell>
          <cell r="E279" t="str">
            <v>To infer</v>
          </cell>
          <cell r="F279" t="str">
            <v>(a path)</v>
          </cell>
          <cell r="G279" t="str">
            <v>To compute</v>
          </cell>
          <cell r="H279" t="str">
            <v>(solutions, results)</v>
          </cell>
          <cell r="I279" t="str">
            <v>To compare</v>
          </cell>
          <cell r="J279" t="str">
            <v>(performance, solutions)</v>
          </cell>
          <cell r="K279" t="str">
            <v>-</v>
          </cell>
          <cell r="L279" t="str">
            <v>-</v>
          </cell>
        </row>
        <row r="280">
          <cell r="A280" t="str">
            <v>-</v>
          </cell>
          <cell r="B280" t="str">
            <v>-</v>
          </cell>
          <cell r="C280" t="str">
            <v>To develop</v>
          </cell>
          <cell r="D280" t="str">
            <v>(alternative solutions)</v>
          </cell>
          <cell r="E280" t="str">
            <v>To combine</v>
          </cell>
          <cell r="F280" t="str">
            <v>(solutions, alternatives)</v>
          </cell>
          <cell r="G280" t="str">
            <v>To defend</v>
          </cell>
          <cell r="H280" t="str">
            <v>(reasoning)</v>
          </cell>
          <cell r="I280" t="str">
            <v>To explain</v>
          </cell>
          <cell r="J280" t="str">
            <v>(results, conclusions)</v>
          </cell>
          <cell r="K280" t="str">
            <v>-</v>
          </cell>
          <cell r="L280" t="str">
            <v>-</v>
          </cell>
        </row>
        <row r="281">
          <cell r="A281" t="str">
            <v>-</v>
          </cell>
          <cell r="B281" t="str">
            <v>-</v>
          </cell>
          <cell r="C281" t="str">
            <v>To apply</v>
          </cell>
          <cell r="D281" t="str">
            <v>(analysis, alternatives)</v>
          </cell>
          <cell r="E281" t="str">
            <v>To estimate</v>
          </cell>
          <cell r="F281" t="str">
            <v>(performance)</v>
          </cell>
          <cell r="G281" t="str">
            <v>-</v>
          </cell>
          <cell r="H281" t="str">
            <v>-</v>
          </cell>
          <cell r="I281" t="str">
            <v>-</v>
          </cell>
          <cell r="J281" t="str">
            <v>-</v>
          </cell>
          <cell r="K281" t="str">
            <v>-</v>
          </cell>
          <cell r="L281" t="str">
            <v>-</v>
          </cell>
        </row>
        <row r="282">
          <cell r="A282" t="str">
            <v>-</v>
          </cell>
          <cell r="B282" t="str">
            <v>-</v>
          </cell>
          <cell r="C282" t="str">
            <v>To discuss</v>
          </cell>
          <cell r="D282" t="str">
            <v>(alternatives)</v>
          </cell>
          <cell r="E282" t="str">
            <v>-</v>
          </cell>
          <cell r="F282" t="str">
            <v>-</v>
          </cell>
          <cell r="G282" t="str">
            <v>-</v>
          </cell>
          <cell r="H282" t="str">
            <v>-</v>
          </cell>
          <cell r="I282" t="str">
            <v>-</v>
          </cell>
          <cell r="J282" t="str">
            <v>-</v>
          </cell>
          <cell r="K282" t="str">
            <v>-</v>
          </cell>
          <cell r="L282" t="str">
            <v>-</v>
          </cell>
        </row>
        <row r="283">
          <cell r="A283" t="str">
            <v>-</v>
          </cell>
          <cell r="B283" t="str">
            <v>-</v>
          </cell>
          <cell r="C283" t="str">
            <v>To distinguish</v>
          </cell>
          <cell r="D283" t="str">
            <v>(alternatives)</v>
          </cell>
          <cell r="E283" t="str">
            <v>-</v>
          </cell>
          <cell r="F283" t="str">
            <v>-</v>
          </cell>
          <cell r="G283" t="str">
            <v>-</v>
          </cell>
          <cell r="H283" t="str">
            <v>-</v>
          </cell>
          <cell r="I283" t="str">
            <v>-</v>
          </cell>
          <cell r="J283" t="str">
            <v>-</v>
          </cell>
          <cell r="K283" t="str">
            <v>-</v>
          </cell>
          <cell r="L283" t="str">
            <v>-</v>
          </cell>
        </row>
        <row r="284">
          <cell r="A284" t="str">
            <v>-</v>
          </cell>
          <cell r="B284" t="str">
            <v>-</v>
          </cell>
          <cell r="C284" t="str">
            <v>To design</v>
          </cell>
          <cell r="D284" t="str">
            <v>(solutions)</v>
          </cell>
          <cell r="E284" t="str">
            <v>-</v>
          </cell>
          <cell r="F284" t="str">
            <v>-</v>
          </cell>
          <cell r="G284" t="str">
            <v>-</v>
          </cell>
          <cell r="H284" t="str">
            <v>-</v>
          </cell>
          <cell r="I284" t="str">
            <v>-</v>
          </cell>
          <cell r="J284" t="str">
            <v>-</v>
          </cell>
          <cell r="K284" t="str">
            <v>-</v>
          </cell>
          <cell r="L284" t="str">
            <v>-</v>
          </cell>
        </row>
        <row r="285">
          <cell r="A285" t="str">
            <v>-</v>
          </cell>
          <cell r="B285" t="str">
            <v>-</v>
          </cell>
          <cell r="C285" t="str">
            <v>To criticize</v>
          </cell>
          <cell r="D285" t="str">
            <v>(problem, definitions)</v>
          </cell>
          <cell r="E285" t="str">
            <v>-</v>
          </cell>
          <cell r="F285" t="str">
            <v>-</v>
          </cell>
          <cell r="G285" t="str">
            <v>-</v>
          </cell>
          <cell r="H285" t="str">
            <v>-</v>
          </cell>
          <cell r="I285" t="str">
            <v>-</v>
          </cell>
          <cell r="J285" t="str">
            <v>-</v>
          </cell>
          <cell r="K285" t="str">
            <v>-</v>
          </cell>
          <cell r="L285" t="str">
            <v>-</v>
          </cell>
        </row>
        <row r="286">
          <cell r="A286" t="str">
            <v>-</v>
          </cell>
          <cell r="B286" t="str">
            <v>-</v>
          </cell>
          <cell r="C286" t="str">
            <v>To extend</v>
          </cell>
          <cell r="D286" t="str">
            <v>(reasoning)</v>
          </cell>
          <cell r="E286" t="str">
            <v>-</v>
          </cell>
          <cell r="F286" t="str">
            <v>-</v>
          </cell>
          <cell r="G286" t="str">
            <v>-</v>
          </cell>
          <cell r="H286" t="str">
            <v>-</v>
          </cell>
          <cell r="I286" t="str">
            <v>-</v>
          </cell>
          <cell r="J286" t="str">
            <v>-</v>
          </cell>
          <cell r="K286" t="str">
            <v>-</v>
          </cell>
          <cell r="L286" t="str">
            <v>-</v>
          </cell>
        </row>
        <row r="287">
          <cell r="A287" t="str">
            <v>To recognize</v>
          </cell>
          <cell r="B287" t="str">
            <v>(need)</v>
          </cell>
          <cell r="C287" t="str">
            <v>To interpret</v>
          </cell>
          <cell r="D287" t="str">
            <v>(environmental impact)</v>
          </cell>
          <cell r="E287" t="str">
            <v>To apply</v>
          </cell>
          <cell r="F287" t="str">
            <v>(functionality)</v>
          </cell>
          <cell r="G287" t="str">
            <v>To model</v>
          </cell>
          <cell r="H287" t="str">
            <v>(component)</v>
          </cell>
          <cell r="I287" t="str">
            <v>To modify</v>
          </cell>
          <cell r="J287" t="str">
            <v>(iteration)</v>
          </cell>
          <cell r="K287" t="str">
            <v>To order</v>
          </cell>
          <cell r="L287" t="str">
            <v>(materials, parts)</v>
          </cell>
        </row>
        <row r="288">
          <cell r="A288" t="str">
            <v>To name</v>
          </cell>
          <cell r="B288" t="str">
            <v>(specification)</v>
          </cell>
          <cell r="C288" t="str">
            <v>To discuss</v>
          </cell>
          <cell r="D288" t="str">
            <v>(teamwork)</v>
          </cell>
          <cell r="E288" t="str">
            <v>To compare</v>
          </cell>
          <cell r="F288" t="str">
            <v>(decision matrix)</v>
          </cell>
          <cell r="G288" t="str">
            <v>To calculate</v>
          </cell>
          <cell r="H288" t="str">
            <v>(analysis)</v>
          </cell>
          <cell r="I288" t="str">
            <v>To solve</v>
          </cell>
          <cell r="J288" t="str">
            <v>(engineering problem)</v>
          </cell>
          <cell r="K288" t="str">
            <v>To conclude</v>
          </cell>
          <cell r="L288" t="str">
            <v>(report)</v>
          </cell>
        </row>
        <row r="289">
          <cell r="A289" t="str">
            <v>To infer</v>
          </cell>
          <cell r="B289" t="str">
            <v>(idea)</v>
          </cell>
          <cell r="C289" t="str">
            <v>To distinguish</v>
          </cell>
          <cell r="D289" t="str">
            <v>(decision matrix)</v>
          </cell>
          <cell r="E289" t="str">
            <v>To defend</v>
          </cell>
          <cell r="F289" t="str">
            <v>(design choice)</v>
          </cell>
          <cell r="G289" t="str">
            <v>To design</v>
          </cell>
          <cell r="H289" t="str">
            <v>(iteration)</v>
          </cell>
          <cell r="I289" t="str">
            <v>To review</v>
          </cell>
          <cell r="J289" t="str">
            <v>(team work)</v>
          </cell>
          <cell r="K289" t="str">
            <v>To illustrate</v>
          </cell>
          <cell r="L289" t="str">
            <v>(operation process)</v>
          </cell>
        </row>
        <row r="290">
          <cell r="A290" t="str">
            <v>To describe</v>
          </cell>
          <cell r="B290" t="str">
            <v>(problem)</v>
          </cell>
          <cell r="C290" t="str">
            <v>To justify</v>
          </cell>
          <cell r="D290" t="str">
            <v>(choice)</v>
          </cell>
          <cell r="E290" t="str">
            <v>To generate</v>
          </cell>
          <cell r="F290" t="str">
            <v>(function)</v>
          </cell>
          <cell r="G290" t="str">
            <v>To classify</v>
          </cell>
          <cell r="H290" t="str">
            <v>(material selections)</v>
          </cell>
          <cell r="I290" t="str">
            <v>To test</v>
          </cell>
          <cell r="J290" t="str">
            <v>(idea, component)</v>
          </cell>
          <cell r="K290" t="str">
            <v>To indicate</v>
          </cell>
          <cell r="L290" t="str">
            <v>(the technical meaning)</v>
          </cell>
        </row>
        <row r="291">
          <cell r="A291" t="str">
            <v>To indentify</v>
          </cell>
          <cell r="B291" t="str">
            <v>(application)</v>
          </cell>
          <cell r="C291" t="str">
            <v>To synthesize</v>
          </cell>
          <cell r="D291" t="str">
            <v>(ideas)</v>
          </cell>
          <cell r="E291" t="str">
            <v>To develop</v>
          </cell>
          <cell r="F291" t="str">
            <v>(methodology)</v>
          </cell>
          <cell r="G291" t="str">
            <v>To combine</v>
          </cell>
          <cell r="H291" t="str">
            <v>(load and displacement)</v>
          </cell>
          <cell r="I291" t="str">
            <v>To choose</v>
          </cell>
          <cell r="J291" t="str">
            <v>(a component)</v>
          </cell>
          <cell r="K291" t="str">
            <v>To prepare</v>
          </cell>
          <cell r="L291" t="str">
            <v>(report)</v>
          </cell>
        </row>
        <row r="292">
          <cell r="A292" t="str">
            <v>To define</v>
          </cell>
          <cell r="B292" t="str">
            <v>(problem)</v>
          </cell>
          <cell r="C292" t="str">
            <v>To criticize</v>
          </cell>
          <cell r="D292" t="str">
            <v>(current design)</v>
          </cell>
          <cell r="E292" t="str">
            <v>-</v>
          </cell>
          <cell r="F292" t="str">
            <v>-</v>
          </cell>
          <cell r="G292" t="str">
            <v>To compute</v>
          </cell>
          <cell r="H292" t="str">
            <v>(fatigue life)</v>
          </cell>
          <cell r="I292" t="str">
            <v>-</v>
          </cell>
          <cell r="J292" t="str">
            <v>-</v>
          </cell>
          <cell r="K292" t="str">
            <v>-</v>
          </cell>
          <cell r="L292" t="str">
            <v>-</v>
          </cell>
        </row>
        <row r="293">
          <cell r="A293" t="str">
            <v>-</v>
          </cell>
          <cell r="B293" t="str">
            <v>-</v>
          </cell>
          <cell r="C293" t="str">
            <v>To explain</v>
          </cell>
          <cell r="D293" t="str">
            <v>(ideas)</v>
          </cell>
          <cell r="E293" t="str">
            <v>-</v>
          </cell>
          <cell r="F293" t="str">
            <v>-</v>
          </cell>
          <cell r="G293" t="str">
            <v>To estimate</v>
          </cell>
          <cell r="H293" t="str">
            <v>(strength)</v>
          </cell>
          <cell r="I293" t="str">
            <v>-</v>
          </cell>
          <cell r="J293" t="str">
            <v>-</v>
          </cell>
          <cell r="K293" t="str">
            <v>-</v>
          </cell>
          <cell r="L293" t="str">
            <v>-</v>
          </cell>
        </row>
        <row r="294">
          <cell r="A294" t="str">
            <v>-</v>
          </cell>
          <cell r="B294" t="str">
            <v>-</v>
          </cell>
          <cell r="C294" t="str">
            <v>To list</v>
          </cell>
          <cell r="D294" t="str">
            <v>(specifications, constraints)</v>
          </cell>
          <cell r="E294" t="str">
            <v>-</v>
          </cell>
          <cell r="F294" t="str">
            <v>-</v>
          </cell>
          <cell r="G294" t="str">
            <v>To extend</v>
          </cell>
          <cell r="H294" t="str">
            <v>(application of certain criteria)</v>
          </cell>
          <cell r="I294" t="str">
            <v>-</v>
          </cell>
          <cell r="J294" t="str">
            <v>-</v>
          </cell>
          <cell r="K294" t="str">
            <v>-</v>
          </cell>
          <cell r="L294" t="str">
            <v>-</v>
          </cell>
        </row>
        <row r="295">
          <cell r="A295" t="str">
            <v>-</v>
          </cell>
          <cell r="B295" t="str">
            <v>-</v>
          </cell>
          <cell r="C295" t="str">
            <v>To evaluate</v>
          </cell>
          <cell r="D295" t="str">
            <v>(group member)</v>
          </cell>
          <cell r="E295" t="str">
            <v>-</v>
          </cell>
          <cell r="F295" t="str">
            <v>-</v>
          </cell>
          <cell r="G295" t="str">
            <v>To practice</v>
          </cell>
          <cell r="H295" t="str">
            <v>(modeling design, analysis)</v>
          </cell>
          <cell r="I295" t="str">
            <v>-</v>
          </cell>
          <cell r="J295" t="str">
            <v>-</v>
          </cell>
          <cell r="K295" t="str">
            <v>-</v>
          </cell>
          <cell r="L295" t="str">
            <v>-</v>
          </cell>
        </row>
        <row r="296">
          <cell r="A296" t="str">
            <v>-</v>
          </cell>
          <cell r="B296" t="str">
            <v>-</v>
          </cell>
          <cell r="C296" t="str">
            <v>To predict</v>
          </cell>
          <cell r="D296" t="str">
            <v>(market)</v>
          </cell>
          <cell r="E296" t="str">
            <v>-</v>
          </cell>
          <cell r="F296" t="str">
            <v>-</v>
          </cell>
          <cell r="G296" t="str">
            <v>To anlayze</v>
          </cell>
          <cell r="H296" t="str">
            <v>(problem)</v>
          </cell>
          <cell r="I296" t="str">
            <v>-</v>
          </cell>
          <cell r="J296" t="str">
            <v>-</v>
          </cell>
          <cell r="K296" t="str">
            <v>-</v>
          </cell>
          <cell r="L296" t="str">
            <v>-</v>
          </cell>
        </row>
        <row r="297">
          <cell r="A297" t="str">
            <v>-</v>
          </cell>
          <cell r="B297" t="str">
            <v>-</v>
          </cell>
          <cell r="C297" t="str">
            <v>-</v>
          </cell>
          <cell r="D297" t="str">
            <v>-</v>
          </cell>
          <cell r="E297" t="str">
            <v>-</v>
          </cell>
          <cell r="F297" t="str">
            <v>-</v>
          </cell>
          <cell r="G297" t="str">
            <v>To create</v>
          </cell>
          <cell r="H297" t="str">
            <v>(formula)</v>
          </cell>
          <cell r="I297" t="str">
            <v>-</v>
          </cell>
          <cell r="J297" t="str">
            <v>-</v>
          </cell>
          <cell r="K297" t="str">
            <v>-</v>
          </cell>
          <cell r="L297" t="str">
            <v>-</v>
          </cell>
        </row>
        <row r="298">
          <cell r="A298" t="str">
            <v>To choose</v>
          </cell>
          <cell r="B298" t="str">
            <v>(team)</v>
          </cell>
          <cell r="C298" t="str">
            <v>To classify</v>
          </cell>
          <cell r="D298" t="str">
            <v>(solutions)</v>
          </cell>
          <cell r="E298" t="str">
            <v>To model</v>
          </cell>
          <cell r="F298" t="str">
            <v>(failure)</v>
          </cell>
          <cell r="G298" t="str">
            <v>To justify</v>
          </cell>
          <cell r="H298" t="str">
            <v>(design choices)</v>
          </cell>
          <cell r="I298" t="str">
            <v>To interpret</v>
          </cell>
          <cell r="J298" t="str">
            <v>(results)</v>
          </cell>
          <cell r="K298" t="str">
            <v>To order</v>
          </cell>
          <cell r="L298" t="str">
            <v>(components, tooling)</v>
          </cell>
        </row>
        <row r="299">
          <cell r="A299" t="str">
            <v>To synthesize</v>
          </cell>
          <cell r="B299" t="str">
            <v>(information)</v>
          </cell>
          <cell r="C299" t="str">
            <v>To combine</v>
          </cell>
          <cell r="D299" t="str">
            <v>(ideas, disciplines)</v>
          </cell>
          <cell r="E299" t="str">
            <v>To compute</v>
          </cell>
          <cell r="F299" t="str">
            <v>(failure with tools)</v>
          </cell>
          <cell r="G299" t="str">
            <v>To defend</v>
          </cell>
          <cell r="H299" t="str">
            <v>(design choices)</v>
          </cell>
          <cell r="I299" t="str">
            <v>To predict</v>
          </cell>
          <cell r="J299" t="str">
            <v>(outcomes of performance)</v>
          </cell>
          <cell r="K299" t="str">
            <v>To create</v>
          </cell>
          <cell r="L299" t="str">
            <v>(products, ideas)</v>
          </cell>
        </row>
        <row r="300">
          <cell r="A300" t="str">
            <v>To recognize</v>
          </cell>
          <cell r="B300" t="str">
            <v>(challenges)</v>
          </cell>
          <cell r="C300" t="str">
            <v>To illustrate</v>
          </cell>
          <cell r="D300" t="str">
            <v>(conceptual design)</v>
          </cell>
          <cell r="E300" t="str">
            <v>To estimate</v>
          </cell>
          <cell r="F300" t="str">
            <v>(loads, cost)</v>
          </cell>
          <cell r="G300" t="str">
            <v>To infer</v>
          </cell>
          <cell r="H300" t="str">
            <v>(information)</v>
          </cell>
          <cell r="I300" t="str">
            <v>To review</v>
          </cell>
          <cell r="J300" t="str">
            <v>(analysis)</v>
          </cell>
          <cell r="K300" t="str">
            <v>-</v>
          </cell>
          <cell r="L300" t="str">
            <v>-</v>
          </cell>
        </row>
        <row r="301">
          <cell r="A301" t="str">
            <v>To generate</v>
          </cell>
          <cell r="B301" t="str">
            <v>(new ideas)</v>
          </cell>
          <cell r="C301" t="str">
            <v>-</v>
          </cell>
          <cell r="D301" t="str">
            <v>-</v>
          </cell>
          <cell r="E301" t="str">
            <v>To practice</v>
          </cell>
          <cell r="F301" t="str">
            <v>(engineering design)</v>
          </cell>
          <cell r="G301" t="str">
            <v>-</v>
          </cell>
          <cell r="H301" t="str">
            <v>-</v>
          </cell>
          <cell r="I301" t="str">
            <v>To test</v>
          </cell>
          <cell r="J301" t="str">
            <v>(components)</v>
          </cell>
          <cell r="K301" t="str">
            <v>-</v>
          </cell>
          <cell r="L301" t="str">
            <v>-</v>
          </cell>
        </row>
        <row r="302">
          <cell r="A302" t="str">
            <v>To prepare</v>
          </cell>
          <cell r="B302" t="str">
            <v>(reports, presentations)</v>
          </cell>
          <cell r="C302" t="str">
            <v>-</v>
          </cell>
          <cell r="D302" t="str">
            <v>-</v>
          </cell>
          <cell r="E302" t="str">
            <v>To analyze</v>
          </cell>
          <cell r="F302" t="str">
            <v>(subsystem with tools)</v>
          </cell>
          <cell r="G302" t="str">
            <v>-</v>
          </cell>
          <cell r="H302" t="str">
            <v>-</v>
          </cell>
          <cell r="I302" t="str">
            <v>To criticize</v>
          </cell>
          <cell r="J302" t="str">
            <v>(choices)</v>
          </cell>
          <cell r="K302" t="str">
            <v>-</v>
          </cell>
          <cell r="L302" t="str">
            <v>-</v>
          </cell>
        </row>
        <row r="303">
          <cell r="A303" t="str">
            <v>To describe</v>
          </cell>
          <cell r="B303" t="str">
            <v>(technical specs)</v>
          </cell>
          <cell r="C303" t="str">
            <v>-</v>
          </cell>
          <cell r="D303" t="str">
            <v>-</v>
          </cell>
          <cell r="E303" t="str">
            <v>To apply</v>
          </cell>
          <cell r="F303" t="str">
            <v>(engineering concepts)</v>
          </cell>
          <cell r="G303" t="str">
            <v>-</v>
          </cell>
          <cell r="H303" t="str">
            <v>-</v>
          </cell>
          <cell r="I303" t="str">
            <v>To explain</v>
          </cell>
          <cell r="J303" t="str">
            <v>(design choices)</v>
          </cell>
          <cell r="K303" t="str">
            <v>-</v>
          </cell>
          <cell r="L303" t="str">
            <v>-</v>
          </cell>
        </row>
        <row r="304">
          <cell r="A304" t="str">
            <v>To extend</v>
          </cell>
          <cell r="B304" t="str">
            <v>(timelines)</v>
          </cell>
          <cell r="C304" t="str">
            <v>-</v>
          </cell>
          <cell r="D304" t="str">
            <v>-</v>
          </cell>
          <cell r="E304" t="str">
            <v>To calculate</v>
          </cell>
          <cell r="F304" t="str">
            <v>(stress, failure)</v>
          </cell>
          <cell r="G304" t="str">
            <v>-</v>
          </cell>
          <cell r="H304" t="str">
            <v>-</v>
          </cell>
          <cell r="I304" t="str">
            <v>To evaluate</v>
          </cell>
          <cell r="J304" t="str">
            <v>(design choices, reports)</v>
          </cell>
          <cell r="K304" t="str">
            <v>-</v>
          </cell>
          <cell r="L304" t="str">
            <v>-</v>
          </cell>
        </row>
        <row r="305">
          <cell r="A305" t="str">
            <v>To define</v>
          </cell>
          <cell r="B305" t="str">
            <v>(problem, challenges)</v>
          </cell>
          <cell r="C305" t="str">
            <v>-</v>
          </cell>
          <cell r="D305" t="str">
            <v>-</v>
          </cell>
          <cell r="E305" t="str">
            <v>To compare</v>
          </cell>
          <cell r="F305" t="str">
            <v>(designs, choices)</v>
          </cell>
          <cell r="G305" t="str">
            <v>-</v>
          </cell>
          <cell r="H305" t="str">
            <v>-</v>
          </cell>
          <cell r="I305" t="str">
            <v>To conclude</v>
          </cell>
          <cell r="J305" t="str">
            <v>(choices, reports)</v>
          </cell>
          <cell r="K305" t="str">
            <v>-</v>
          </cell>
          <cell r="L305" t="str">
            <v>-</v>
          </cell>
        </row>
        <row r="306">
          <cell r="A306" t="str">
            <v>To identify</v>
          </cell>
          <cell r="B306" t="str">
            <v>(hazards, problem)</v>
          </cell>
          <cell r="C306" t="str">
            <v>-</v>
          </cell>
          <cell r="D306" t="str">
            <v>-</v>
          </cell>
          <cell r="E306" t="str">
            <v>To design</v>
          </cell>
          <cell r="F306" t="str">
            <v>(components, materials)</v>
          </cell>
          <cell r="G306" t="str">
            <v>-</v>
          </cell>
          <cell r="H306" t="str">
            <v>-</v>
          </cell>
          <cell r="I306" t="str">
            <v>To distinguish</v>
          </cell>
          <cell r="J306" t="str">
            <v>(benefits)</v>
          </cell>
          <cell r="K306" t="str">
            <v>-</v>
          </cell>
          <cell r="L306" t="str">
            <v>-</v>
          </cell>
        </row>
        <row r="307">
          <cell r="A307" t="str">
            <v>To list</v>
          </cell>
          <cell r="B307" t="str">
            <v>(to do list, benefits)</v>
          </cell>
          <cell r="C307" t="str">
            <v>-</v>
          </cell>
          <cell r="D307" t="str">
            <v>-</v>
          </cell>
          <cell r="E307" t="str">
            <v>-</v>
          </cell>
          <cell r="F307" t="str">
            <v>-</v>
          </cell>
          <cell r="G307" t="str">
            <v>-</v>
          </cell>
          <cell r="H307" t="str">
            <v>-</v>
          </cell>
          <cell r="I307" t="str">
            <v>To modify</v>
          </cell>
          <cell r="J307" t="str">
            <v>(existing components, fabrication processes)</v>
          </cell>
          <cell r="K307" t="str">
            <v>-</v>
          </cell>
          <cell r="L307" t="str">
            <v>-</v>
          </cell>
        </row>
        <row r="308">
          <cell r="A308" t="str">
            <v>To develop</v>
          </cell>
          <cell r="B308" t="str">
            <v>(solutions)</v>
          </cell>
          <cell r="C308" t="str">
            <v>-</v>
          </cell>
          <cell r="D308" t="str">
            <v>-</v>
          </cell>
          <cell r="E308" t="str">
            <v>-</v>
          </cell>
          <cell r="F308" t="str">
            <v>-</v>
          </cell>
          <cell r="G308" t="str">
            <v>-</v>
          </cell>
          <cell r="H308" t="str">
            <v>-</v>
          </cell>
          <cell r="I308" t="str">
            <v>-</v>
          </cell>
          <cell r="J308" t="str">
            <v>-</v>
          </cell>
          <cell r="K308" t="str">
            <v>-</v>
          </cell>
          <cell r="L308" t="str">
            <v>-</v>
          </cell>
        </row>
        <row r="309">
          <cell r="A309" t="str">
            <v>To indicate</v>
          </cell>
          <cell r="B309" t="str">
            <v>(satisfaction with outcomes)</v>
          </cell>
          <cell r="C309" t="str">
            <v>-</v>
          </cell>
          <cell r="D309" t="str">
            <v>-</v>
          </cell>
          <cell r="E309" t="str">
            <v>-</v>
          </cell>
          <cell r="F309" t="str">
            <v>-</v>
          </cell>
          <cell r="G309" t="str">
            <v>-</v>
          </cell>
          <cell r="H309" t="str">
            <v>-</v>
          </cell>
          <cell r="I309" t="str">
            <v>-</v>
          </cell>
          <cell r="J309" t="str">
            <v>-</v>
          </cell>
          <cell r="K309" t="str">
            <v>-</v>
          </cell>
          <cell r="L309" t="str">
            <v>-</v>
          </cell>
        </row>
        <row r="310">
          <cell r="A310" t="str">
            <v>To discuss</v>
          </cell>
          <cell r="B310" t="str">
            <v>(challenges, analysis)</v>
          </cell>
          <cell r="C310" t="str">
            <v>-</v>
          </cell>
          <cell r="D310" t="str">
            <v>-</v>
          </cell>
          <cell r="E310" t="str">
            <v>-</v>
          </cell>
          <cell r="F310" t="str">
            <v>-</v>
          </cell>
          <cell r="G310" t="str">
            <v>-</v>
          </cell>
          <cell r="H310" t="str">
            <v>-</v>
          </cell>
          <cell r="I310" t="str">
            <v>-</v>
          </cell>
          <cell r="J310" t="str">
            <v>-</v>
          </cell>
          <cell r="K310" t="str">
            <v>-</v>
          </cell>
          <cell r="L310" t="str">
            <v>-</v>
          </cell>
        </row>
        <row r="311">
          <cell r="A311" t="str">
            <v>To name</v>
          </cell>
          <cell r="B311" t="str">
            <v>(company, design)</v>
          </cell>
          <cell r="C311" t="str">
            <v>-</v>
          </cell>
          <cell r="D311" t="str">
            <v>-</v>
          </cell>
          <cell r="E311" t="str">
            <v>-</v>
          </cell>
          <cell r="F311" t="str">
            <v>-</v>
          </cell>
          <cell r="G311" t="str">
            <v>-</v>
          </cell>
          <cell r="H311" t="str">
            <v>-</v>
          </cell>
          <cell r="I311" t="str">
            <v>-</v>
          </cell>
          <cell r="J311" t="str">
            <v>-</v>
          </cell>
          <cell r="K311" t="str">
            <v>-</v>
          </cell>
          <cell r="L311" t="str">
            <v>-</v>
          </cell>
        </row>
        <row r="312">
          <cell r="A312" t="str">
            <v>To solve</v>
          </cell>
          <cell r="B312" t="str">
            <v>(challenging problems)</v>
          </cell>
          <cell r="C312" t="str">
            <v>-</v>
          </cell>
          <cell r="D312" t="str">
            <v>-</v>
          </cell>
          <cell r="E312" t="str">
            <v>-</v>
          </cell>
          <cell r="F312" t="str">
            <v>-</v>
          </cell>
          <cell r="G312" t="str">
            <v>-</v>
          </cell>
          <cell r="H312" t="str">
            <v>-</v>
          </cell>
          <cell r="I312" t="str">
            <v>-</v>
          </cell>
          <cell r="J312" t="str">
            <v>-</v>
          </cell>
          <cell r="K312" t="str">
            <v>-</v>
          </cell>
          <cell r="L312" t="str">
            <v>-</v>
          </cell>
        </row>
        <row r="313">
          <cell r="A313" t="str">
            <v>To list</v>
          </cell>
          <cell r="B313" t="str">
            <v>(problems)</v>
          </cell>
          <cell r="C313" t="str">
            <v>To choose</v>
          </cell>
          <cell r="D313" t="str">
            <v>(best design)</v>
          </cell>
          <cell r="E313" t="str">
            <v>To identify</v>
          </cell>
          <cell r="F313" t="str">
            <v>(worst case scenario)</v>
          </cell>
          <cell r="G313" t="str">
            <v>To analyze</v>
          </cell>
          <cell r="H313" t="str">
            <v>(loading)</v>
          </cell>
          <cell r="I313" t="str">
            <v>To design</v>
          </cell>
          <cell r="J313" t="str">
            <v>(a prototype)</v>
          </cell>
          <cell r="K313" t="str">
            <v>To order</v>
          </cell>
          <cell r="L313" t="str">
            <v>(parts)</v>
          </cell>
        </row>
        <row r="314">
          <cell r="A314" t="str">
            <v>To define</v>
          </cell>
          <cell r="B314" t="str">
            <v>(specifications)</v>
          </cell>
          <cell r="C314" t="str">
            <v>To extend</v>
          </cell>
          <cell r="D314" t="str">
            <v>(upon team mates ideas)</v>
          </cell>
          <cell r="E314" t="str">
            <v>To evaluate</v>
          </cell>
          <cell r="F314" t="str">
            <v>(system function)</v>
          </cell>
          <cell r="G314" t="str">
            <v>To create</v>
          </cell>
          <cell r="H314" t="str">
            <v>(beauty)</v>
          </cell>
          <cell r="I314" t="str">
            <v>To indicate</v>
          </cell>
          <cell r="J314" t="str">
            <v>(optimal design)</v>
          </cell>
          <cell r="K314" t="str">
            <v>To prepare</v>
          </cell>
          <cell r="L314" t="str">
            <v>(a report)</v>
          </cell>
        </row>
        <row r="315">
          <cell r="A315" t="str">
            <v>To describe</v>
          </cell>
          <cell r="B315" t="str">
            <v>(client needs)</v>
          </cell>
          <cell r="C315" t="str">
            <v>To combine</v>
          </cell>
          <cell r="D315" t="str">
            <v>(sub-system)</v>
          </cell>
          <cell r="E315" t="str">
            <v>To calculate</v>
          </cell>
          <cell r="F315" t="str">
            <v>(stress)</v>
          </cell>
          <cell r="G315" t="str">
            <v>To compute</v>
          </cell>
          <cell r="H315" t="str">
            <v>(matlab)</v>
          </cell>
          <cell r="I315" t="str">
            <v>To test</v>
          </cell>
          <cell r="J315" t="str">
            <v>(a prototype)</v>
          </cell>
          <cell r="K315" t="str">
            <v>To develop</v>
          </cell>
          <cell r="L315" t="str">
            <v>(a product)</v>
          </cell>
        </row>
        <row r="316">
          <cell r="A316" t="str">
            <v>To classify</v>
          </cell>
          <cell r="B316" t="str">
            <v>(client needs)</v>
          </cell>
          <cell r="C316" t="str">
            <v>To defend</v>
          </cell>
          <cell r="D316" t="str">
            <v>(design ideas)</v>
          </cell>
          <cell r="E316" t="str">
            <v>To apply</v>
          </cell>
          <cell r="F316" t="str">
            <v>(principles)</v>
          </cell>
          <cell r="G316" t="str">
            <v>To estimate</v>
          </cell>
          <cell r="H316" t="str">
            <v>(cost)</v>
          </cell>
          <cell r="I316" t="str">
            <v>-</v>
          </cell>
          <cell r="J316" t="str">
            <v>-</v>
          </cell>
          <cell r="K316" t="str">
            <v>-</v>
          </cell>
          <cell r="L316" t="str">
            <v>-</v>
          </cell>
        </row>
        <row r="317">
          <cell r="A317" t="str">
            <v>To name</v>
          </cell>
          <cell r="B317" t="str">
            <v>(a team leader)</v>
          </cell>
          <cell r="C317" t="str">
            <v>To distinguish</v>
          </cell>
          <cell r="D317" t="str">
            <v>(between designs)</v>
          </cell>
          <cell r="E317" t="str">
            <v>To solve</v>
          </cell>
          <cell r="F317" t="str">
            <v>(problems)</v>
          </cell>
          <cell r="G317" t="str">
            <v>To review</v>
          </cell>
          <cell r="H317" t="str">
            <v>(drawings, calculations)</v>
          </cell>
          <cell r="I317" t="str">
            <v>-</v>
          </cell>
          <cell r="J317" t="str">
            <v>-</v>
          </cell>
          <cell r="K317" t="str">
            <v>-</v>
          </cell>
          <cell r="L317" t="str">
            <v>-</v>
          </cell>
        </row>
        <row r="318">
          <cell r="A318" t="str">
            <v>To recognize</v>
          </cell>
          <cell r="B318" t="str">
            <v>(problems, client needs)</v>
          </cell>
          <cell r="C318" t="str">
            <v>To compare</v>
          </cell>
          <cell r="D318" t="str">
            <v>(different designs)</v>
          </cell>
          <cell r="E318" t="str">
            <v>To model</v>
          </cell>
          <cell r="F318" t="str">
            <v>(3d model, solid works)</v>
          </cell>
          <cell r="G318" t="str">
            <v>To criticize</v>
          </cell>
          <cell r="H318" t="str">
            <v>(design)</v>
          </cell>
          <cell r="I318" t="str">
            <v>-</v>
          </cell>
          <cell r="J318" t="str">
            <v>-</v>
          </cell>
          <cell r="K318" t="str">
            <v>-</v>
          </cell>
          <cell r="L318" t="str">
            <v>-</v>
          </cell>
        </row>
        <row r="319">
          <cell r="A319" t="str">
            <v>To conclude</v>
          </cell>
          <cell r="B319" t="str">
            <v>(objectives)</v>
          </cell>
          <cell r="C319" t="str">
            <v>To modify</v>
          </cell>
          <cell r="D319" t="str">
            <v>(extisting design)</v>
          </cell>
          <cell r="E319" t="str">
            <v>To predict</v>
          </cell>
          <cell r="F319" t="str">
            <v>(failure)</v>
          </cell>
          <cell r="G319" t="str">
            <v>To illustrate</v>
          </cell>
          <cell r="H319" t="str">
            <v>(function)</v>
          </cell>
          <cell r="I319" t="str">
            <v>-</v>
          </cell>
          <cell r="J319" t="str">
            <v>-</v>
          </cell>
          <cell r="K319" t="str">
            <v>-</v>
          </cell>
          <cell r="L319" t="str">
            <v>-</v>
          </cell>
        </row>
        <row r="320">
          <cell r="A320" t="str">
            <v>To practice</v>
          </cell>
          <cell r="B320" t="str">
            <v>(engineering)</v>
          </cell>
          <cell r="C320" t="str">
            <v>To generate</v>
          </cell>
          <cell r="D320" t="str">
            <v>(design ideas)</v>
          </cell>
          <cell r="E320" t="str">
            <v>To discuss</v>
          </cell>
          <cell r="F320" t="str">
            <v>(problems)</v>
          </cell>
          <cell r="G320" t="str">
            <v>-</v>
          </cell>
          <cell r="H320" t="str">
            <v>-</v>
          </cell>
          <cell r="I320" t="str">
            <v>-</v>
          </cell>
          <cell r="J320" t="str">
            <v>-</v>
          </cell>
          <cell r="K320" t="str">
            <v>-</v>
          </cell>
          <cell r="L320" t="str">
            <v>-</v>
          </cell>
        </row>
        <row r="321">
          <cell r="A321" t="str">
            <v>-</v>
          </cell>
          <cell r="B321" t="str">
            <v>-</v>
          </cell>
          <cell r="C321" t="str">
            <v>To synthesize</v>
          </cell>
          <cell r="D321" t="str">
            <v>(ideas)</v>
          </cell>
          <cell r="E321" t="str">
            <v>-</v>
          </cell>
          <cell r="F321" t="str">
            <v>-</v>
          </cell>
          <cell r="G321" t="str">
            <v>-</v>
          </cell>
          <cell r="H321" t="str">
            <v>-</v>
          </cell>
          <cell r="I321" t="str">
            <v>-</v>
          </cell>
          <cell r="J321" t="str">
            <v>-</v>
          </cell>
          <cell r="K321" t="str">
            <v>-</v>
          </cell>
          <cell r="L321" t="str">
            <v>-</v>
          </cell>
        </row>
        <row r="322">
          <cell r="A322" t="str">
            <v>-</v>
          </cell>
          <cell r="B322" t="str">
            <v>-</v>
          </cell>
          <cell r="C322" t="str">
            <v>To interpret</v>
          </cell>
          <cell r="D322" t="str">
            <v>(team mate ideas)</v>
          </cell>
          <cell r="E322" t="str">
            <v>-</v>
          </cell>
          <cell r="F322" t="str">
            <v>-</v>
          </cell>
          <cell r="G322" t="str">
            <v>-</v>
          </cell>
          <cell r="H322" t="str">
            <v>-</v>
          </cell>
          <cell r="I322" t="str">
            <v>-</v>
          </cell>
          <cell r="J322" t="str">
            <v>-</v>
          </cell>
          <cell r="K322" t="str">
            <v>-</v>
          </cell>
          <cell r="L322" t="str">
            <v>-</v>
          </cell>
        </row>
        <row r="323">
          <cell r="A323" t="str">
            <v>-</v>
          </cell>
          <cell r="B323" t="str">
            <v>-</v>
          </cell>
          <cell r="C323" t="str">
            <v>To infer</v>
          </cell>
          <cell r="D323" t="str">
            <v>(a solution)</v>
          </cell>
          <cell r="E323" t="str">
            <v>-</v>
          </cell>
          <cell r="F323" t="str">
            <v>-</v>
          </cell>
          <cell r="G323" t="str">
            <v>-</v>
          </cell>
          <cell r="H323" t="str">
            <v>-</v>
          </cell>
          <cell r="I323" t="str">
            <v>-</v>
          </cell>
          <cell r="J323" t="str">
            <v>-</v>
          </cell>
          <cell r="K323" t="str">
            <v>-</v>
          </cell>
          <cell r="L323" t="str">
            <v>-</v>
          </cell>
        </row>
        <row r="324">
          <cell r="A324" t="str">
            <v>-</v>
          </cell>
          <cell r="B324" t="str">
            <v>-</v>
          </cell>
          <cell r="C324" t="str">
            <v>To explain</v>
          </cell>
          <cell r="D324" t="str">
            <v>(to a client)</v>
          </cell>
          <cell r="E324" t="str">
            <v>-</v>
          </cell>
          <cell r="F324" t="str">
            <v>-</v>
          </cell>
          <cell r="G324" t="str">
            <v>-</v>
          </cell>
          <cell r="H324" t="str">
            <v>-</v>
          </cell>
          <cell r="I324" t="str">
            <v>-</v>
          </cell>
          <cell r="J324" t="str">
            <v>-</v>
          </cell>
          <cell r="K324" t="str">
            <v>-</v>
          </cell>
          <cell r="L324" t="str">
            <v>-</v>
          </cell>
        </row>
        <row r="325">
          <cell r="A325" t="str">
            <v>-</v>
          </cell>
          <cell r="B325" t="str">
            <v>-</v>
          </cell>
          <cell r="C325" t="str">
            <v>To justify</v>
          </cell>
          <cell r="D325" t="str">
            <v>(decisions)</v>
          </cell>
          <cell r="E325" t="str">
            <v>-</v>
          </cell>
          <cell r="F325" t="str">
            <v>-</v>
          </cell>
          <cell r="G325" t="str">
            <v>-</v>
          </cell>
          <cell r="H325" t="str">
            <v>-</v>
          </cell>
          <cell r="I325" t="str">
            <v>-</v>
          </cell>
          <cell r="J325" t="str">
            <v>-</v>
          </cell>
          <cell r="K325" t="str">
            <v>-</v>
          </cell>
          <cell r="L325" t="str">
            <v>-</v>
          </cell>
        </row>
        <row r="326">
          <cell r="A326" t="str">
            <v>To describe</v>
          </cell>
          <cell r="B326" t="str">
            <v>(scope of work, what product will do)</v>
          </cell>
          <cell r="C326" t="str">
            <v>To generate</v>
          </cell>
          <cell r="D326" t="str">
            <v>(ideas)</v>
          </cell>
          <cell r="E326" t="str">
            <v>To combine</v>
          </cell>
          <cell r="F326" t="str">
            <v>(aspects of ideas)</v>
          </cell>
          <cell r="G326" t="str">
            <v>To prepare</v>
          </cell>
          <cell r="H326" t="str">
            <v>(drawings)</v>
          </cell>
          <cell r="I326" t="str">
            <v>To compute</v>
          </cell>
          <cell r="J326" t="str">
            <v>(numerical simulations of components and system)</v>
          </cell>
          <cell r="K326" t="str">
            <v>To develop</v>
          </cell>
          <cell r="L326" t="str">
            <v>(manufacturable product)</v>
          </cell>
        </row>
        <row r="327">
          <cell r="A327" t="str">
            <v>To estimate</v>
          </cell>
          <cell r="B327" t="str">
            <v>(cost, time)</v>
          </cell>
          <cell r="C327" t="str">
            <v>To classify</v>
          </cell>
          <cell r="D327" t="str">
            <v>(design alternatives, design stages)</v>
          </cell>
          <cell r="E327" t="str">
            <v>To defend</v>
          </cell>
          <cell r="F327" t="str">
            <v>Iideas)</v>
          </cell>
          <cell r="G327" t="str">
            <v>To order</v>
          </cell>
          <cell r="H327" t="str">
            <v>(parts, BOM)</v>
          </cell>
          <cell r="I327" t="str">
            <v>To review</v>
          </cell>
          <cell r="J327" t="str">
            <v>(calculations)</v>
          </cell>
          <cell r="K327" t="str">
            <v>To conclude</v>
          </cell>
          <cell r="L327" t="str">
            <v>(the work and present it)</v>
          </cell>
        </row>
        <row r="328">
          <cell r="A328" t="str">
            <v>To solve</v>
          </cell>
          <cell r="B328" t="str">
            <v>(a need)</v>
          </cell>
          <cell r="C328" t="str">
            <v>To extend</v>
          </cell>
          <cell r="D328" t="str">
            <v>(the concept)</v>
          </cell>
          <cell r="E328" t="str">
            <v>To critisize</v>
          </cell>
          <cell r="F328" t="str">
            <v>(idea, not person)</v>
          </cell>
          <cell r="G328" t="str">
            <v>To analyze</v>
          </cell>
          <cell r="H328" t="str">
            <v>(physical behavior)</v>
          </cell>
          <cell r="I328" t="str">
            <v>To test</v>
          </cell>
          <cell r="J328" t="str">
            <v>(functionality, failure modes)</v>
          </cell>
          <cell r="K328" t="str">
            <v>To design</v>
          </cell>
          <cell r="L328" t="str">
            <v>(what the client needs)</v>
          </cell>
        </row>
        <row r="329">
          <cell r="A329" t="str">
            <v>To practice</v>
          </cell>
          <cell r="B329" t="str">
            <v>(working together as team)</v>
          </cell>
          <cell r="C329" t="str">
            <v>To justify</v>
          </cell>
          <cell r="D329" t="str">
            <v>(reasoning for promoting an idea)</v>
          </cell>
          <cell r="E329" t="str">
            <v>To explain</v>
          </cell>
          <cell r="F329" t="str">
            <v>(the design intent, the rationale)</v>
          </cell>
          <cell r="G329" t="str">
            <v>To apply</v>
          </cell>
          <cell r="H329" t="str">
            <v>(methods)</v>
          </cell>
          <cell r="I329" t="str">
            <v>To predict</v>
          </cell>
          <cell r="J329" t="str">
            <v>(despite uncertainty)</v>
          </cell>
          <cell r="K329" t="str">
            <v>-</v>
          </cell>
          <cell r="L329" t="str">
            <v>-</v>
          </cell>
        </row>
        <row r="330">
          <cell r="A330" t="str">
            <v>To define</v>
          </cell>
          <cell r="B330" t="str">
            <v>(clients need, specifications)</v>
          </cell>
          <cell r="C330" t="str">
            <v>To synthesize</v>
          </cell>
          <cell r="D330" t="str">
            <v>(a solution)</v>
          </cell>
          <cell r="E330" t="str">
            <v>To model</v>
          </cell>
          <cell r="F330" t="str">
            <v>(the behavior of aspects of the product)</v>
          </cell>
          <cell r="G330" t="str">
            <v>-</v>
          </cell>
          <cell r="H330" t="str">
            <v>-</v>
          </cell>
          <cell r="I330" t="str">
            <v>To evaluate</v>
          </cell>
          <cell r="J330" t="str">
            <v>(performance, cost)</v>
          </cell>
          <cell r="K330" t="str">
            <v>-</v>
          </cell>
          <cell r="L330" t="str">
            <v>-</v>
          </cell>
        </row>
        <row r="331">
          <cell r="A331" t="str">
            <v>To list</v>
          </cell>
          <cell r="B331" t="str">
            <v>(requirements)</v>
          </cell>
          <cell r="C331" t="str">
            <v>To rocognize</v>
          </cell>
          <cell r="D331" t="str">
            <v>(possible great new ideas, fatal flaws)</v>
          </cell>
          <cell r="E331" t="str">
            <v>To interpret</v>
          </cell>
          <cell r="F331" t="str">
            <v>(what others are saying)</v>
          </cell>
          <cell r="G331" t="str">
            <v>-</v>
          </cell>
          <cell r="H331" t="str">
            <v>-</v>
          </cell>
          <cell r="I331" t="str">
            <v>To infer</v>
          </cell>
          <cell r="J331" t="str">
            <v>(effet on how client will respond)</v>
          </cell>
          <cell r="K331" t="str">
            <v>-</v>
          </cell>
          <cell r="L331" t="str">
            <v>-</v>
          </cell>
        </row>
        <row r="332">
          <cell r="A332" t="str">
            <v>To name</v>
          </cell>
          <cell r="B332" t="str">
            <v>(functions)</v>
          </cell>
          <cell r="C332" t="str">
            <v>To create</v>
          </cell>
          <cell r="D332" t="str">
            <v>(novel concepts)</v>
          </cell>
          <cell r="E332" t="str">
            <v>To indicate</v>
          </cell>
          <cell r="F332" t="str">
            <v>(weakness, strength)</v>
          </cell>
          <cell r="G332" t="str">
            <v>-</v>
          </cell>
          <cell r="H332" t="str">
            <v>-</v>
          </cell>
          <cell r="I332" t="str">
            <v>To calculate</v>
          </cell>
          <cell r="J332" t="str">
            <v>(mathematical physics)</v>
          </cell>
          <cell r="K332" t="str">
            <v>-</v>
          </cell>
          <cell r="L332" t="str">
            <v>-</v>
          </cell>
        </row>
        <row r="333">
          <cell r="A333" t="str">
            <v>-</v>
          </cell>
          <cell r="B333" t="str">
            <v>-</v>
          </cell>
          <cell r="C333" t="str">
            <v>To choose</v>
          </cell>
          <cell r="D333" t="str">
            <v>(alternative approaches)</v>
          </cell>
          <cell r="E333" t="str">
            <v>To identify</v>
          </cell>
          <cell r="F333" t="str">
            <v>(possible synergies and limitations)</v>
          </cell>
          <cell r="G333" t="str">
            <v>-</v>
          </cell>
          <cell r="H333" t="str">
            <v>-</v>
          </cell>
          <cell r="I333" t="str">
            <v>To compare</v>
          </cell>
          <cell r="J333" t="str">
            <v>(aspects of ideas against ctiteria)</v>
          </cell>
          <cell r="K333" t="str">
            <v>-</v>
          </cell>
          <cell r="L333" t="str">
            <v>-</v>
          </cell>
        </row>
        <row r="334">
          <cell r="A334" t="str">
            <v>-</v>
          </cell>
          <cell r="B334" t="str">
            <v>-</v>
          </cell>
          <cell r="C334" t="str">
            <v>To discuss</v>
          </cell>
          <cell r="D334" t="str">
            <v>(general and specific aspects)</v>
          </cell>
          <cell r="E334" t="str">
            <v>To illustrate</v>
          </cell>
          <cell r="F334" t="str">
            <v>finctionality and operation)</v>
          </cell>
          <cell r="G334" t="str">
            <v>-</v>
          </cell>
          <cell r="H334" t="str">
            <v>-</v>
          </cell>
          <cell r="I334" t="str">
            <v>-</v>
          </cell>
          <cell r="J334" t="str">
            <v>-</v>
          </cell>
          <cell r="K334" t="str">
            <v>-</v>
          </cell>
          <cell r="L334" t="str">
            <v>-</v>
          </cell>
        </row>
        <row r="335">
          <cell r="A335" t="str">
            <v>-</v>
          </cell>
          <cell r="B335" t="str">
            <v>-</v>
          </cell>
          <cell r="C335" t="str">
            <v>To distinguish</v>
          </cell>
          <cell r="D335" t="str">
            <v>(between ideas that progress the design)</v>
          </cell>
          <cell r="E335" t="str">
            <v>To modify</v>
          </cell>
          <cell r="F335" t="str">
            <v>(ideas to meet intends)</v>
          </cell>
          <cell r="G335" t="str">
            <v>-</v>
          </cell>
          <cell r="H335" t="str">
            <v>-</v>
          </cell>
          <cell r="I335" t="str">
            <v>-</v>
          </cell>
          <cell r="J335" t="str">
            <v>-</v>
          </cell>
          <cell r="K335" t="str">
            <v>-</v>
          </cell>
          <cell r="L335" t="str">
            <v>-</v>
          </cell>
        </row>
        <row r="336">
          <cell r="A336" t="str">
            <v>To practice</v>
          </cell>
          <cell r="B336" t="str">
            <v>(ethics, teamwork)</v>
          </cell>
          <cell r="C336" t="str">
            <v>To discuss</v>
          </cell>
          <cell r="D336" t="str">
            <v>(solution, commitment)</v>
          </cell>
          <cell r="E336" t="str">
            <v>To predict</v>
          </cell>
          <cell r="F336" t="str">
            <v>(feasibility, market acceptance)</v>
          </cell>
          <cell r="G336" t="str">
            <v>To solve</v>
          </cell>
          <cell r="H336" t="str">
            <v>(problem, equation)</v>
          </cell>
          <cell r="I336" t="str">
            <v>To order</v>
          </cell>
          <cell r="J336" t="str">
            <v>(office supplies)</v>
          </cell>
          <cell r="K336" t="str">
            <v>-</v>
          </cell>
          <cell r="L336" t="str">
            <v>-</v>
          </cell>
        </row>
        <row r="337">
          <cell r="A337" t="str">
            <v>To indicate</v>
          </cell>
          <cell r="B337" t="str">
            <v>(interest)</v>
          </cell>
          <cell r="C337" t="str">
            <v>To model</v>
          </cell>
          <cell r="D337" t="str">
            <v>(concept)</v>
          </cell>
          <cell r="E337" t="str">
            <v>To synthesize</v>
          </cell>
          <cell r="F337" t="str">
            <v>(differen requirements, constrains)</v>
          </cell>
          <cell r="G337" t="str">
            <v>To calculate</v>
          </cell>
          <cell r="H337" t="str">
            <v>(quantity, parameter)</v>
          </cell>
          <cell r="I337" t="str">
            <v>To test</v>
          </cell>
          <cell r="J337" t="str">
            <v>(workability)</v>
          </cell>
          <cell r="K337" t="str">
            <v>-</v>
          </cell>
          <cell r="L337" t="str">
            <v>-</v>
          </cell>
        </row>
        <row r="338">
          <cell r="A338" t="str">
            <v>To identify</v>
          </cell>
          <cell r="B338" t="str">
            <v>(needs)</v>
          </cell>
          <cell r="C338" t="str">
            <v>To recognize</v>
          </cell>
          <cell r="D338" t="str">
            <v>(need, priorities)</v>
          </cell>
          <cell r="E338" t="str">
            <v>To apply</v>
          </cell>
          <cell r="F338" t="str">
            <v>(principles)</v>
          </cell>
          <cell r="G338" t="str">
            <v>To distinguish</v>
          </cell>
          <cell r="H338" t="str">
            <v>(driving factors)</v>
          </cell>
          <cell r="I338" t="str">
            <v>To modify</v>
          </cell>
          <cell r="J338" t="str">
            <v>(design)</v>
          </cell>
          <cell r="K338" t="str">
            <v>-</v>
          </cell>
          <cell r="L338" t="str">
            <v>-</v>
          </cell>
        </row>
        <row r="339">
          <cell r="A339" t="str">
            <v>To define</v>
          </cell>
          <cell r="B339" t="str">
            <v>(scope, specifications)</v>
          </cell>
          <cell r="C339" t="str">
            <v>To interpret</v>
          </cell>
          <cell r="D339" t="str">
            <v>(suggestions, client requirement)</v>
          </cell>
          <cell r="E339" t="str">
            <v>To compare</v>
          </cell>
          <cell r="F339" t="str">
            <v>(solutions, options)</v>
          </cell>
          <cell r="G339" t="str">
            <v>To infer</v>
          </cell>
          <cell r="H339" t="str">
            <v>(built-in relations in working system)</v>
          </cell>
          <cell r="I339" t="str">
            <v>To name</v>
          </cell>
          <cell r="J339" t="str">
            <v>(invention)</v>
          </cell>
          <cell r="K339" t="str">
            <v>-</v>
          </cell>
          <cell r="L339" t="str">
            <v>-</v>
          </cell>
        </row>
        <row r="340">
          <cell r="A340" t="str">
            <v>To prepare</v>
          </cell>
          <cell r="B340" t="str">
            <v>(a plan)</v>
          </cell>
          <cell r="C340" t="str">
            <v>To justify</v>
          </cell>
          <cell r="D340" t="str">
            <v>(cost, approach)</v>
          </cell>
          <cell r="E340" t="str">
            <v>To design</v>
          </cell>
          <cell r="F340" t="str">
            <v>(mechanism)</v>
          </cell>
          <cell r="G340" t="str">
            <v>To analyze</v>
          </cell>
          <cell r="H340" t="str">
            <v>(suitability, manufacturability)</v>
          </cell>
          <cell r="I340" t="str">
            <v>To evaluate</v>
          </cell>
          <cell r="J340" t="str">
            <v>(compliance)</v>
          </cell>
          <cell r="K340" t="str">
            <v>-</v>
          </cell>
          <cell r="L340" t="str">
            <v>-</v>
          </cell>
        </row>
        <row r="341">
          <cell r="A341" t="str">
            <v>-</v>
          </cell>
          <cell r="B341" t="str">
            <v>-</v>
          </cell>
          <cell r="C341" t="str">
            <v>To review</v>
          </cell>
          <cell r="D341" t="str">
            <v>(concept)</v>
          </cell>
          <cell r="E341" t="str">
            <v>To list</v>
          </cell>
          <cell r="F341" t="str">
            <v>(standards, regulations)</v>
          </cell>
          <cell r="G341" t="str">
            <v>To illustrate</v>
          </cell>
          <cell r="H341" t="str">
            <v>(concepts, assembly method)</v>
          </cell>
          <cell r="I341" t="str">
            <v>-</v>
          </cell>
          <cell r="J341" t="str">
            <v>-</v>
          </cell>
          <cell r="K341" t="str">
            <v>-</v>
          </cell>
          <cell r="L341" t="str">
            <v>-</v>
          </cell>
        </row>
        <row r="342">
          <cell r="A342" t="str">
            <v>-</v>
          </cell>
          <cell r="B342" t="str">
            <v>-</v>
          </cell>
          <cell r="C342" t="str">
            <v>To generate</v>
          </cell>
          <cell r="D342" t="str">
            <v>(idea, solution)</v>
          </cell>
          <cell r="E342" t="str">
            <v>To clasify</v>
          </cell>
          <cell r="F342" t="str">
            <v>(importance of all specs)</v>
          </cell>
          <cell r="G342" t="str">
            <v>To develop</v>
          </cell>
          <cell r="H342" t="str">
            <v>(detail design)</v>
          </cell>
          <cell r="I342" t="str">
            <v>-</v>
          </cell>
          <cell r="J342" t="str">
            <v>-</v>
          </cell>
          <cell r="K342" t="str">
            <v>-</v>
          </cell>
          <cell r="L342" t="str">
            <v>-</v>
          </cell>
        </row>
        <row r="343">
          <cell r="A343" t="str">
            <v>-</v>
          </cell>
          <cell r="B343" t="str">
            <v>-</v>
          </cell>
          <cell r="C343" t="str">
            <v>To conclude</v>
          </cell>
          <cell r="D343" t="str">
            <v>(decision)</v>
          </cell>
          <cell r="E343" t="str">
            <v>-</v>
          </cell>
          <cell r="F343" t="str">
            <v>-</v>
          </cell>
          <cell r="G343" t="str">
            <v>To extend</v>
          </cell>
          <cell r="H343" t="str">
            <v>(support)</v>
          </cell>
          <cell r="I343" t="str">
            <v>-</v>
          </cell>
          <cell r="J343" t="str">
            <v>-</v>
          </cell>
          <cell r="K343" t="str">
            <v>-</v>
          </cell>
          <cell r="L343" t="str">
            <v>-</v>
          </cell>
        </row>
        <row r="344">
          <cell r="A344" t="str">
            <v>-</v>
          </cell>
          <cell r="B344" t="str">
            <v>-</v>
          </cell>
          <cell r="C344" t="str">
            <v>To choose</v>
          </cell>
          <cell r="D344" t="str">
            <v>(best solution)</v>
          </cell>
          <cell r="E344" t="str">
            <v>-</v>
          </cell>
          <cell r="F344" t="str">
            <v>-</v>
          </cell>
          <cell r="G344" t="str">
            <v>To estimate</v>
          </cell>
          <cell r="H344" t="str">
            <v>(cost, period of time to complete a job)</v>
          </cell>
          <cell r="I344" t="str">
            <v>-</v>
          </cell>
          <cell r="J344" t="str">
            <v>-</v>
          </cell>
          <cell r="K344" t="str">
            <v>-</v>
          </cell>
          <cell r="L344" t="str">
            <v>-</v>
          </cell>
        </row>
        <row r="345">
          <cell r="A345" t="str">
            <v>-</v>
          </cell>
          <cell r="B345" t="str">
            <v>-</v>
          </cell>
          <cell r="C345" t="str">
            <v>To create</v>
          </cell>
          <cell r="D345" t="str">
            <v>(idea, solution)</v>
          </cell>
          <cell r="E345" t="str">
            <v>-</v>
          </cell>
          <cell r="F345" t="str">
            <v>-</v>
          </cell>
          <cell r="G345" t="str">
            <v>To compute</v>
          </cell>
          <cell r="H345" t="str">
            <v>(stress distribution)</v>
          </cell>
          <cell r="I345" t="str">
            <v>-</v>
          </cell>
          <cell r="J345" t="str">
            <v>-</v>
          </cell>
          <cell r="K345" t="str">
            <v>-</v>
          </cell>
          <cell r="L345" t="str">
            <v>-</v>
          </cell>
        </row>
        <row r="346">
          <cell r="A346" t="str">
            <v>-</v>
          </cell>
          <cell r="B346" t="str">
            <v>-</v>
          </cell>
          <cell r="C346" t="str">
            <v>To explain</v>
          </cell>
          <cell r="D346" t="str">
            <v>(reasons)</v>
          </cell>
          <cell r="E346" t="str">
            <v>-</v>
          </cell>
          <cell r="F346" t="str">
            <v>-</v>
          </cell>
          <cell r="G346" t="str">
            <v>To combine</v>
          </cell>
          <cell r="H346" t="str">
            <v>(multiple aspects)</v>
          </cell>
          <cell r="I346" t="str">
            <v>-</v>
          </cell>
          <cell r="J346" t="str">
            <v>-</v>
          </cell>
          <cell r="K346" t="str">
            <v>-</v>
          </cell>
          <cell r="L346" t="str">
            <v>-</v>
          </cell>
        </row>
        <row r="347">
          <cell r="A347" t="str">
            <v>-</v>
          </cell>
          <cell r="B347" t="str">
            <v>-</v>
          </cell>
          <cell r="C347" t="str">
            <v>To criticize</v>
          </cell>
          <cell r="D347" t="str">
            <v>(approach)</v>
          </cell>
          <cell r="E347" t="str">
            <v>-</v>
          </cell>
          <cell r="F347" t="str">
            <v>-</v>
          </cell>
          <cell r="G347" t="str">
            <v>-</v>
          </cell>
          <cell r="H347" t="str">
            <v>-</v>
          </cell>
          <cell r="I347" t="str">
            <v>-</v>
          </cell>
          <cell r="J347" t="str">
            <v>-</v>
          </cell>
          <cell r="K347" t="str">
            <v>-</v>
          </cell>
          <cell r="L347" t="str">
            <v>-</v>
          </cell>
        </row>
        <row r="348">
          <cell r="A348" t="str">
            <v>-</v>
          </cell>
          <cell r="B348" t="str">
            <v>-</v>
          </cell>
          <cell r="C348" t="str">
            <v>To defend</v>
          </cell>
          <cell r="D348" t="str">
            <v>(choice, position)</v>
          </cell>
          <cell r="E348" t="str">
            <v>-</v>
          </cell>
          <cell r="F348" t="str">
            <v>-</v>
          </cell>
          <cell r="G348" t="str">
            <v>-</v>
          </cell>
          <cell r="H348" t="str">
            <v>-</v>
          </cell>
          <cell r="I348" t="str">
            <v>-</v>
          </cell>
          <cell r="J348" t="str">
            <v>-</v>
          </cell>
          <cell r="K348" t="str">
            <v>-</v>
          </cell>
          <cell r="L348" t="str">
            <v>-</v>
          </cell>
        </row>
        <row r="349">
          <cell r="A349" t="str">
            <v>-</v>
          </cell>
          <cell r="B349" t="str">
            <v>-</v>
          </cell>
          <cell r="C349" t="str">
            <v>To desribe</v>
          </cell>
          <cell r="D349" t="str">
            <v>(solution concept, justification)</v>
          </cell>
          <cell r="E349" t="str">
            <v>-</v>
          </cell>
          <cell r="F349" t="str">
            <v>-</v>
          </cell>
          <cell r="G349" t="str">
            <v>-</v>
          </cell>
          <cell r="H349" t="str">
            <v>-</v>
          </cell>
          <cell r="I349" t="str">
            <v>-</v>
          </cell>
          <cell r="J349" t="str">
            <v>-</v>
          </cell>
          <cell r="K349" t="str">
            <v>-</v>
          </cell>
          <cell r="L349" t="str">
            <v>-</v>
          </cell>
        </row>
        <row r="350">
          <cell r="A350" t="str">
            <v>To define</v>
          </cell>
          <cell r="B350" t="str">
            <v>(probem)</v>
          </cell>
          <cell r="C350" t="str">
            <v>To create</v>
          </cell>
          <cell r="D350" t="str">
            <v>(designs)</v>
          </cell>
          <cell r="E350" t="str">
            <v>To analyze</v>
          </cell>
          <cell r="F350" t="str">
            <v>(system)</v>
          </cell>
          <cell r="G350" t="str">
            <v>To choose</v>
          </cell>
          <cell r="H350" t="str">
            <v>(component)</v>
          </cell>
          <cell r="I350" t="str">
            <v>To criticize</v>
          </cell>
          <cell r="J350" t="str">
            <v>(assumptions)</v>
          </cell>
          <cell r="K350" t="str">
            <v>To order</v>
          </cell>
          <cell r="L350" t="str">
            <v>(parts, components)</v>
          </cell>
        </row>
        <row r="351">
          <cell r="A351" t="str">
            <v>To identify</v>
          </cell>
          <cell r="B351" t="str">
            <v>(problem)</v>
          </cell>
          <cell r="C351" t="str">
            <v>To illustratute</v>
          </cell>
          <cell r="D351" t="str">
            <v>(solutions)</v>
          </cell>
          <cell r="E351" t="str">
            <v>To combine</v>
          </cell>
          <cell r="F351" t="str">
            <v>(solutions)</v>
          </cell>
          <cell r="G351" t="str">
            <v>To evaluate</v>
          </cell>
          <cell r="H351" t="str">
            <v>(solutions)</v>
          </cell>
          <cell r="I351" t="str">
            <v>To extend</v>
          </cell>
          <cell r="J351" t="str">
            <v>(analysis)</v>
          </cell>
          <cell r="K351" t="str">
            <v>To prepare</v>
          </cell>
          <cell r="L351" t="str">
            <v>(a cake, a salad)</v>
          </cell>
        </row>
        <row r="352">
          <cell r="A352" t="str">
            <v>To list</v>
          </cell>
          <cell r="B352" t="str">
            <v>(requirements)</v>
          </cell>
          <cell r="C352" t="str">
            <v>To develop</v>
          </cell>
          <cell r="D352" t="str">
            <v>(alternatives)</v>
          </cell>
          <cell r="E352" t="str">
            <v>To design</v>
          </cell>
          <cell r="F352" t="str">
            <v>(systems, components)</v>
          </cell>
          <cell r="G352" t="str">
            <v>To compute</v>
          </cell>
          <cell r="H352" t="str">
            <v>(temperature, solution field)</v>
          </cell>
          <cell r="I352" t="str">
            <v>To conclude</v>
          </cell>
          <cell r="J352" t="str">
            <v>(solution)</v>
          </cell>
          <cell r="K352" t="str">
            <v>-</v>
          </cell>
          <cell r="L352" t="str">
            <v>-</v>
          </cell>
        </row>
        <row r="353">
          <cell r="A353" t="str">
            <v>To describe</v>
          </cell>
          <cell r="B353" t="str">
            <v>(alternatives)</v>
          </cell>
          <cell r="C353" t="str">
            <v>To indicate</v>
          </cell>
          <cell r="D353" t="str">
            <v>(differences)</v>
          </cell>
          <cell r="E353" t="str">
            <v>To model</v>
          </cell>
          <cell r="F353" t="str">
            <v>(components, systems)</v>
          </cell>
          <cell r="G353" t="str">
            <v>To defend</v>
          </cell>
          <cell r="H353" t="str">
            <v>(solutions)</v>
          </cell>
          <cell r="I353" t="str">
            <v>To modify</v>
          </cell>
          <cell r="J353" t="str">
            <v>(design, product)</v>
          </cell>
          <cell r="K353" t="str">
            <v>-</v>
          </cell>
          <cell r="L353" t="str">
            <v>-</v>
          </cell>
        </row>
        <row r="354">
          <cell r="A354" t="str">
            <v>To name</v>
          </cell>
          <cell r="B354" t="str">
            <v>(requirements, constraints)</v>
          </cell>
          <cell r="C354" t="str">
            <v>To classify</v>
          </cell>
          <cell r="D354" t="str">
            <v>(solutions)</v>
          </cell>
          <cell r="E354" t="str">
            <v>-</v>
          </cell>
          <cell r="F354" t="str">
            <v>-</v>
          </cell>
          <cell r="G354" t="str">
            <v>To practice</v>
          </cell>
          <cell r="H354" t="str">
            <v>(discipline)</v>
          </cell>
          <cell r="I354" t="str">
            <v>To infer</v>
          </cell>
          <cell r="J354" t="str">
            <v>(pitfalls, drawbacks)</v>
          </cell>
          <cell r="K354" t="str">
            <v>-</v>
          </cell>
          <cell r="L354" t="str">
            <v>-</v>
          </cell>
        </row>
        <row r="355">
          <cell r="A355" t="str">
            <v>-</v>
          </cell>
          <cell r="B355" t="str">
            <v>-</v>
          </cell>
          <cell r="C355" t="str">
            <v>To estimate</v>
          </cell>
          <cell r="D355" t="str">
            <v>(outcomes, constraints)</v>
          </cell>
          <cell r="E355" t="str">
            <v>-</v>
          </cell>
          <cell r="F355" t="str">
            <v>-</v>
          </cell>
          <cell r="G355" t="str">
            <v>To apply</v>
          </cell>
          <cell r="H355" t="str">
            <v>(engineering concepts)</v>
          </cell>
          <cell r="I355" t="str">
            <v>To recognize</v>
          </cell>
          <cell r="J355" t="str">
            <v>(errors, drawbacks)</v>
          </cell>
          <cell r="K355" t="str">
            <v>-</v>
          </cell>
          <cell r="L355" t="str">
            <v>-</v>
          </cell>
        </row>
        <row r="356">
          <cell r="A356" t="str">
            <v>-</v>
          </cell>
          <cell r="B356" t="str">
            <v>-</v>
          </cell>
          <cell r="C356" t="str">
            <v>To explain</v>
          </cell>
          <cell r="D356" t="str">
            <v>(analysis, assumptions)</v>
          </cell>
          <cell r="E356" t="str">
            <v>-</v>
          </cell>
          <cell r="F356" t="str">
            <v>-</v>
          </cell>
          <cell r="G356" t="str">
            <v>To calculate</v>
          </cell>
          <cell r="H356" t="str">
            <v>(temperature, stress, solution field)</v>
          </cell>
          <cell r="I356" t="str">
            <v>To justify</v>
          </cell>
          <cell r="J356" t="str">
            <v>(assumptions, life decisions)</v>
          </cell>
          <cell r="K356" t="str">
            <v>-</v>
          </cell>
          <cell r="L356" t="str">
            <v>-</v>
          </cell>
        </row>
        <row r="357">
          <cell r="A357" t="str">
            <v>-</v>
          </cell>
          <cell r="B357" t="str">
            <v>-</v>
          </cell>
          <cell r="C357" t="str">
            <v>To discuss</v>
          </cell>
          <cell r="D357" t="str">
            <v>(solutions, alternatives)</v>
          </cell>
          <cell r="E357" t="str">
            <v>-</v>
          </cell>
          <cell r="F357" t="str">
            <v>-</v>
          </cell>
          <cell r="G357" t="str">
            <v>To interpret</v>
          </cell>
          <cell r="H357" t="str">
            <v>(results)</v>
          </cell>
          <cell r="I357" t="str">
            <v>To review</v>
          </cell>
          <cell r="J357" t="str">
            <v>(papers, pre-concieved ideas)</v>
          </cell>
          <cell r="K357" t="str">
            <v>-</v>
          </cell>
          <cell r="L357" t="str">
            <v>-</v>
          </cell>
        </row>
        <row r="358">
          <cell r="A358" t="str">
            <v>-</v>
          </cell>
          <cell r="B358" t="str">
            <v>-</v>
          </cell>
          <cell r="C358" t="str">
            <v>To compare</v>
          </cell>
          <cell r="D358" t="str">
            <v>(outcomes, designs)</v>
          </cell>
          <cell r="E358" t="str">
            <v>-</v>
          </cell>
          <cell r="F358" t="str">
            <v>-</v>
          </cell>
          <cell r="G358" t="str">
            <v>To predict</v>
          </cell>
          <cell r="H358" t="str">
            <v>(outcomes, drawbacks/advantages)</v>
          </cell>
          <cell r="I358" t="str">
            <v>To test</v>
          </cell>
          <cell r="J358" t="str">
            <v>(hypothesis, pre-concieved ideas)</v>
          </cell>
          <cell r="K358" t="str">
            <v>-</v>
          </cell>
          <cell r="L358" t="str">
            <v>-</v>
          </cell>
        </row>
        <row r="359">
          <cell r="A359" t="str">
            <v>-</v>
          </cell>
          <cell r="B359" t="str">
            <v>-</v>
          </cell>
          <cell r="C359" t="str">
            <v>To distinguish</v>
          </cell>
          <cell r="D359" t="str">
            <v>(alternatives)</v>
          </cell>
          <cell r="E359" t="str">
            <v>-</v>
          </cell>
          <cell r="F359" t="str">
            <v>-</v>
          </cell>
          <cell r="G359" t="str">
            <v>To solve</v>
          </cell>
          <cell r="H359" t="str">
            <v>(problem)</v>
          </cell>
          <cell r="I359" t="str">
            <v>-</v>
          </cell>
          <cell r="J359" t="str">
            <v>-</v>
          </cell>
          <cell r="K359" t="str">
            <v>-</v>
          </cell>
          <cell r="L359" t="str">
            <v>-</v>
          </cell>
        </row>
        <row r="360">
          <cell r="A360" t="str">
            <v>-</v>
          </cell>
          <cell r="B360" t="str">
            <v>-</v>
          </cell>
          <cell r="C360" t="str">
            <v>To generate</v>
          </cell>
          <cell r="D360" t="str">
            <v>(ideas)</v>
          </cell>
          <cell r="E360" t="str">
            <v>-</v>
          </cell>
          <cell r="F360" t="str">
            <v>-</v>
          </cell>
          <cell r="G360" t="str">
            <v>To synthesize</v>
          </cell>
          <cell r="H360" t="str">
            <v>(polymers, new materials)</v>
          </cell>
          <cell r="I360" t="str">
            <v>-</v>
          </cell>
          <cell r="J360" t="str">
            <v>-</v>
          </cell>
          <cell r="K360" t="str">
            <v>-</v>
          </cell>
          <cell r="L360" t="str">
            <v>-</v>
          </cell>
        </row>
        <row r="361">
          <cell r="A361" t="str">
            <v>To predict</v>
          </cell>
          <cell r="B361" t="str">
            <v>(cut off grade reserve)</v>
          </cell>
          <cell r="C361" t="str">
            <v>To model</v>
          </cell>
          <cell r="D361" t="str">
            <v>(onebody hydrogeology)</v>
          </cell>
          <cell r="E361" t="str">
            <v>To choose</v>
          </cell>
          <cell r="F361" t="str">
            <v>(mining method, equipment)</v>
          </cell>
          <cell r="G361" t="str">
            <v>To create</v>
          </cell>
          <cell r="H361" t="str">
            <v>(geological blockmodel, economic boundaries)</v>
          </cell>
          <cell r="I361" t="str">
            <v>To estimate</v>
          </cell>
          <cell r="J361" t="str">
            <v>(cost, profit reserve)</v>
          </cell>
          <cell r="K361" t="str">
            <v>To defend</v>
          </cell>
          <cell r="L361" t="str">
            <v>(chapter, final report)</v>
          </cell>
        </row>
        <row r="362">
          <cell r="A362" t="str">
            <v>To interpret</v>
          </cell>
          <cell r="B362" t="str">
            <v>(onebody statistical analysis)</v>
          </cell>
          <cell r="C362" t="str">
            <v>To recognize</v>
          </cell>
          <cell r="D362" t="str">
            <v>(CSR problem, equipment selection)</v>
          </cell>
          <cell r="E362" t="str">
            <v>To identify</v>
          </cell>
          <cell r="F362" t="str">
            <v>(mining method, environmental problems)</v>
          </cell>
          <cell r="G362" t="str">
            <v>To develop</v>
          </cell>
          <cell r="H362" t="str">
            <v>(waste dump map, mine network)</v>
          </cell>
          <cell r="I362" t="str">
            <v>To generate</v>
          </cell>
          <cell r="J362" t="str">
            <v>(block model, economic table)</v>
          </cell>
          <cell r="K362" t="str">
            <v>To practice</v>
          </cell>
          <cell r="L362" t="str">
            <v>(report preparation)</v>
          </cell>
        </row>
        <row r="363">
          <cell r="A363" t="str">
            <v>To define</v>
          </cell>
          <cell r="B363" t="str">
            <v>(problem, assumptions)</v>
          </cell>
          <cell r="C363" t="str">
            <v>To list</v>
          </cell>
          <cell r="D363" t="str">
            <v>(equipment, waste dump investigation)</v>
          </cell>
          <cell r="E363" t="str">
            <v>To evaluate</v>
          </cell>
          <cell r="F363" t="str">
            <v>(reserve, mine profit)</v>
          </cell>
          <cell r="G363" t="str">
            <v>To describe</v>
          </cell>
          <cell r="H363" t="str">
            <v>(mining method, closure)</v>
          </cell>
          <cell r="I363" t="str">
            <v>To review</v>
          </cell>
          <cell r="J363" t="str">
            <v>(economic, report)</v>
          </cell>
          <cell r="K363" t="str">
            <v>To prepare</v>
          </cell>
          <cell r="L363" t="str">
            <v>(report, evaluation form)</v>
          </cell>
        </row>
        <row r="364">
          <cell r="A364" t="str">
            <v>To name</v>
          </cell>
          <cell r="B364" t="str">
            <v>(company)</v>
          </cell>
          <cell r="C364" t="str">
            <v>To illustrate</v>
          </cell>
          <cell r="D364" t="str">
            <v>(mine operation/reserve)</v>
          </cell>
          <cell r="E364" t="str">
            <v>To classify</v>
          </cell>
          <cell r="F364" t="str">
            <v>(material type, waste type)</v>
          </cell>
          <cell r="G364" t="str">
            <v>To compute</v>
          </cell>
          <cell r="H364" t="str">
            <v>(tonnage-grade, waste tonnage)</v>
          </cell>
          <cell r="I364" t="str">
            <v>To test</v>
          </cell>
          <cell r="J364" t="str">
            <v>(contingency plan, closure plan)</v>
          </cell>
          <cell r="K364" t="str">
            <v>-</v>
          </cell>
          <cell r="L364" t="str">
            <v>-</v>
          </cell>
        </row>
        <row r="365">
          <cell r="A365" t="str">
            <v>To synthesize</v>
          </cell>
          <cell r="B365" t="str">
            <v>()</v>
          </cell>
          <cell r="C365" t="str">
            <v>To indicate</v>
          </cell>
          <cell r="D365" t="str">
            <v>(CSR problems, tonnage-grade)</v>
          </cell>
          <cell r="E365" t="str">
            <v>To combine</v>
          </cell>
          <cell r="F365" t="str">
            <v>(presenting hybrid method)</v>
          </cell>
          <cell r="G365" t="str">
            <v>To explain</v>
          </cell>
          <cell r="H365" t="str">
            <v>(mining sequence, closure plan)</v>
          </cell>
          <cell r="I365" t="str">
            <v>To solve</v>
          </cell>
          <cell r="J365" t="str">
            <v>(environmental problem, prediction delay)</v>
          </cell>
          <cell r="K365" t="str">
            <v>-</v>
          </cell>
          <cell r="L365" t="str">
            <v>-</v>
          </cell>
        </row>
        <row r="366">
          <cell r="A366" t="str">
            <v>-</v>
          </cell>
          <cell r="B366" t="str">
            <v>-</v>
          </cell>
          <cell r="C366" t="str">
            <v>To order</v>
          </cell>
          <cell r="D366" t="str">
            <v>(equipment, software)</v>
          </cell>
          <cell r="E366" t="str">
            <v>To infer</v>
          </cell>
          <cell r="F366" t="str">
            <v>()</v>
          </cell>
          <cell r="G366" t="str">
            <v>To apply</v>
          </cell>
          <cell r="H366" t="str">
            <v>(optimization method, design algorithm)</v>
          </cell>
          <cell r="I366" t="str">
            <v>To conclude</v>
          </cell>
          <cell r="J366" t="str">
            <v>(go-or-no go profit)</v>
          </cell>
          <cell r="K366" t="str">
            <v>-</v>
          </cell>
          <cell r="L366" t="str">
            <v>-</v>
          </cell>
        </row>
        <row r="367">
          <cell r="A367" t="str">
            <v>-</v>
          </cell>
          <cell r="B367" t="str">
            <v>-</v>
          </cell>
          <cell r="C367" t="str">
            <v>To justify</v>
          </cell>
          <cell r="D367" t="str">
            <v>()</v>
          </cell>
          <cell r="E367" t="str">
            <v>-</v>
          </cell>
          <cell r="F367" t="str">
            <v>-</v>
          </cell>
          <cell r="G367" t="str">
            <v>To discuss</v>
          </cell>
          <cell r="H367" t="str">
            <v>(advantage/disadvantage, longterm benefits)</v>
          </cell>
          <cell r="I367" t="str">
            <v>To compare</v>
          </cell>
          <cell r="J367" t="str">
            <v>(mining methods, equipment)</v>
          </cell>
          <cell r="K367" t="str">
            <v>-</v>
          </cell>
          <cell r="L367" t="str">
            <v>-</v>
          </cell>
        </row>
        <row r="368">
          <cell r="A368" t="str">
            <v>-</v>
          </cell>
          <cell r="B368" t="str">
            <v>-</v>
          </cell>
          <cell r="C368" t="str">
            <v>To critisize</v>
          </cell>
          <cell r="D368" t="str">
            <v>()</v>
          </cell>
          <cell r="E368" t="str">
            <v>-</v>
          </cell>
          <cell r="F368" t="str">
            <v>-</v>
          </cell>
          <cell r="G368" t="str">
            <v>To calculate</v>
          </cell>
          <cell r="H368" t="str">
            <v>(tonnage grade)</v>
          </cell>
          <cell r="I368" t="str">
            <v>To modify</v>
          </cell>
          <cell r="J368" t="str">
            <v>(mine plan, taillings storage)</v>
          </cell>
          <cell r="K368" t="str">
            <v>-</v>
          </cell>
          <cell r="L368" t="str">
            <v>-</v>
          </cell>
        </row>
        <row r="369">
          <cell r="A369" t="str">
            <v>-</v>
          </cell>
          <cell r="B369" t="str">
            <v>-</v>
          </cell>
          <cell r="C369" t="str">
            <v>To distinguish</v>
          </cell>
          <cell r="D369" t="str">
            <v>(method and equipment)</v>
          </cell>
          <cell r="E369" t="str">
            <v>-</v>
          </cell>
          <cell r="F369" t="str">
            <v>-</v>
          </cell>
          <cell r="G369" t="str">
            <v>To design</v>
          </cell>
          <cell r="H369" t="str">
            <v>(mining method, processing plant)</v>
          </cell>
          <cell r="I369" t="str">
            <v>To extend</v>
          </cell>
          <cell r="J369" t="str">
            <v>()</v>
          </cell>
          <cell r="K369" t="str">
            <v>-</v>
          </cell>
          <cell r="L369" t="str">
            <v>-</v>
          </cell>
        </row>
        <row r="370">
          <cell r="A370" t="str">
            <v>-</v>
          </cell>
          <cell r="B370" t="str">
            <v>-</v>
          </cell>
          <cell r="C370" t="str">
            <v>-</v>
          </cell>
          <cell r="D370" t="str">
            <v>-</v>
          </cell>
          <cell r="E370" t="str">
            <v>-</v>
          </cell>
          <cell r="F370" t="str">
            <v>-</v>
          </cell>
          <cell r="G370" t="str">
            <v>To analyse</v>
          </cell>
          <cell r="H370" t="str">
            <v>(mining method, economic)</v>
          </cell>
          <cell r="I370" t="str">
            <v>-</v>
          </cell>
          <cell r="J370" t="str">
            <v>-</v>
          </cell>
          <cell r="K370" t="str">
            <v>-</v>
          </cell>
          <cell r="L370" t="str">
            <v>-</v>
          </cell>
        </row>
        <row r="371">
          <cell r="A371" t="str">
            <v>To define</v>
          </cell>
          <cell r="B371" t="str">
            <v>(problem)</v>
          </cell>
          <cell r="C371" t="str">
            <v>To choose</v>
          </cell>
          <cell r="D371" t="str">
            <v>(the best)</v>
          </cell>
          <cell r="E371" t="str">
            <v>To list</v>
          </cell>
          <cell r="F371" t="str">
            <v>(alternatives)</v>
          </cell>
          <cell r="G371" t="str">
            <v>To analyze</v>
          </cell>
          <cell r="H371" t="str">
            <v>(structure)</v>
          </cell>
          <cell r="I371" t="str">
            <v>To critisize</v>
          </cell>
          <cell r="J371" t="str">
            <v>(inspection)</v>
          </cell>
          <cell r="K371" t="str">
            <v>To generate</v>
          </cell>
          <cell r="L371" t="str">
            <v>(cash flow)</v>
          </cell>
        </row>
        <row r="372">
          <cell r="A372" t="str">
            <v>To identify</v>
          </cell>
          <cell r="B372" t="str">
            <v>(needs)</v>
          </cell>
          <cell r="C372" t="str">
            <v>To illustrate</v>
          </cell>
          <cell r="D372" t="str">
            <v>(concepts)</v>
          </cell>
          <cell r="E372" t="str">
            <v>To evaluate</v>
          </cell>
          <cell r="F372" t="str">
            <v>(properties)</v>
          </cell>
          <cell r="G372" t="str">
            <v>To create</v>
          </cell>
          <cell r="H372" t="str">
            <v>(solutions)</v>
          </cell>
          <cell r="I372" t="str">
            <v>To model</v>
          </cell>
          <cell r="J372" t="str">
            <v>(behavior)</v>
          </cell>
          <cell r="K372" t="str">
            <v>To conclude</v>
          </cell>
          <cell r="L372" t="str">
            <v>(closure)</v>
          </cell>
        </row>
        <row r="373">
          <cell r="A373" t="str">
            <v>To extend</v>
          </cell>
          <cell r="B373" t="str">
            <v>(mine life)</v>
          </cell>
          <cell r="C373" t="str">
            <v>To develop</v>
          </cell>
          <cell r="D373" t="str">
            <v>(plan)</v>
          </cell>
          <cell r="E373" t="str">
            <v>To describe</v>
          </cell>
          <cell r="F373" t="str">
            <v>(processes)</v>
          </cell>
          <cell r="G373" t="str">
            <v>To classify</v>
          </cell>
          <cell r="H373" t="str">
            <v>(properties)</v>
          </cell>
          <cell r="I373" t="str">
            <v>To predict</v>
          </cell>
          <cell r="J373" t="str">
            <v>(factor of safety)</v>
          </cell>
          <cell r="K373" t="str">
            <v>-</v>
          </cell>
          <cell r="L373" t="str">
            <v>-</v>
          </cell>
        </row>
        <row r="374">
          <cell r="A374" t="str">
            <v>To practice</v>
          </cell>
          <cell r="B374" t="str">
            <v>(professionalism)</v>
          </cell>
          <cell r="C374" t="str">
            <v>To indicate</v>
          </cell>
          <cell r="D374" t="str">
            <v>(direction)</v>
          </cell>
          <cell r="E374" t="str">
            <v>To estimate</v>
          </cell>
          <cell r="F374" t="str">
            <v>(costs)</v>
          </cell>
          <cell r="G374" t="str">
            <v>To compute</v>
          </cell>
          <cell r="H374" t="str">
            <v>(factors of safety)</v>
          </cell>
          <cell r="I374" t="str">
            <v>To name</v>
          </cell>
          <cell r="J374" t="str">
            <v>(engineer of record)</v>
          </cell>
          <cell r="K374" t="str">
            <v>-</v>
          </cell>
          <cell r="L374" t="str">
            <v>-</v>
          </cell>
        </row>
        <row r="375">
          <cell r="A375" t="str">
            <v>To order</v>
          </cell>
          <cell r="B375" t="str">
            <v>(management, structure)</v>
          </cell>
          <cell r="C375" t="str">
            <v>To combine</v>
          </cell>
          <cell r="D375" t="str">
            <v>(waste streams)</v>
          </cell>
          <cell r="E375" t="str">
            <v>To defend</v>
          </cell>
          <cell r="F375" t="str">
            <v>(solution)</v>
          </cell>
          <cell r="G375" t="str">
            <v>To prepare</v>
          </cell>
          <cell r="H375" t="str">
            <v>(reports)</v>
          </cell>
          <cell r="I375" t="str">
            <v>To infer</v>
          </cell>
          <cell r="J375" t="str">
            <v>(unknowns)</v>
          </cell>
          <cell r="K375" t="str">
            <v>-</v>
          </cell>
          <cell r="L375" t="str">
            <v>-</v>
          </cell>
        </row>
        <row r="376">
          <cell r="A376" t="str">
            <v>To justify</v>
          </cell>
          <cell r="B376" t="str">
            <v>(needs)</v>
          </cell>
          <cell r="C376" t="str">
            <v>To synthesize</v>
          </cell>
          <cell r="D376" t="str">
            <v>(processes)</v>
          </cell>
          <cell r="E376" t="str">
            <v>To explain</v>
          </cell>
          <cell r="F376" t="str">
            <v>(mechanisms)</v>
          </cell>
          <cell r="G376" t="str">
            <v>To test</v>
          </cell>
          <cell r="H376" t="str">
            <v>(material properties)</v>
          </cell>
          <cell r="I376" t="str">
            <v>-</v>
          </cell>
          <cell r="J376" t="str">
            <v>-</v>
          </cell>
          <cell r="K376" t="str">
            <v>-</v>
          </cell>
          <cell r="L376" t="str">
            <v>-</v>
          </cell>
        </row>
        <row r="377">
          <cell r="A377" t="str">
            <v>To modify</v>
          </cell>
          <cell r="B377" t="str">
            <v>(existing design)</v>
          </cell>
          <cell r="C377" t="str">
            <v>To solve</v>
          </cell>
          <cell r="D377" t="str">
            <v>(problem)</v>
          </cell>
          <cell r="E377" t="str">
            <v>To review</v>
          </cell>
          <cell r="F377" t="str">
            <v>(reports)</v>
          </cell>
          <cell r="G377" t="str">
            <v>To recognize</v>
          </cell>
          <cell r="H377" t="str">
            <v>(failure, mechanisms)</v>
          </cell>
          <cell r="I377" t="str">
            <v>-</v>
          </cell>
          <cell r="J377" t="str">
            <v>-</v>
          </cell>
          <cell r="K377" t="str">
            <v>-</v>
          </cell>
          <cell r="L377" t="str">
            <v>-</v>
          </cell>
        </row>
        <row r="378">
          <cell r="A378" t="str">
            <v>-</v>
          </cell>
          <cell r="B378" t="str">
            <v>-</v>
          </cell>
          <cell r="C378" t="str">
            <v>To apply</v>
          </cell>
          <cell r="D378" t="str">
            <v>(methods)</v>
          </cell>
          <cell r="E378" t="str">
            <v>To discuss</v>
          </cell>
          <cell r="F378" t="str">
            <v>(outcomes)</v>
          </cell>
          <cell r="G378" t="str">
            <v>To interpret</v>
          </cell>
          <cell r="H378" t="str">
            <v>(solutions)</v>
          </cell>
          <cell r="I378" t="str">
            <v>-</v>
          </cell>
          <cell r="J378" t="str">
            <v>-</v>
          </cell>
          <cell r="K378" t="str">
            <v>-</v>
          </cell>
          <cell r="L378" t="str">
            <v>-</v>
          </cell>
        </row>
        <row r="379">
          <cell r="A379" t="str">
            <v>-</v>
          </cell>
          <cell r="B379" t="str">
            <v>-</v>
          </cell>
          <cell r="C379" t="str">
            <v>To design</v>
          </cell>
          <cell r="D379" t="str">
            <v>(impoundment and dams)</v>
          </cell>
          <cell r="E379" t="str">
            <v>To compare</v>
          </cell>
          <cell r="F379" t="str">
            <v>(alternatives)</v>
          </cell>
          <cell r="G379" t="str">
            <v>To calculate</v>
          </cell>
          <cell r="H379" t="str">
            <v>(displacement)</v>
          </cell>
          <cell r="I379" t="str">
            <v>-</v>
          </cell>
          <cell r="J379" t="str">
            <v>-</v>
          </cell>
          <cell r="K379" t="str">
            <v>-</v>
          </cell>
          <cell r="L379" t="str">
            <v>-</v>
          </cell>
        </row>
        <row r="380">
          <cell r="A380" t="str">
            <v>-</v>
          </cell>
          <cell r="B380" t="str">
            <v>-</v>
          </cell>
          <cell r="C380" t="str">
            <v>-</v>
          </cell>
          <cell r="D380" t="str">
            <v>-</v>
          </cell>
          <cell r="E380" t="str">
            <v>-</v>
          </cell>
          <cell r="F380" t="str">
            <v>-</v>
          </cell>
          <cell r="G380" t="str">
            <v>To distinguish</v>
          </cell>
          <cell r="H380" t="str">
            <v>(failure modes)</v>
          </cell>
          <cell r="I380" t="str">
            <v>-</v>
          </cell>
          <cell r="J380" t="str">
            <v>-</v>
          </cell>
          <cell r="K380" t="str">
            <v>-</v>
          </cell>
          <cell r="L380" t="str">
            <v>-</v>
          </cell>
        </row>
        <row r="381">
          <cell r="A381" t="str">
            <v>To design</v>
          </cell>
          <cell r="B381" t="str">
            <v>(a power ful engine)</v>
          </cell>
          <cell r="C381" t="str">
            <v>To compare</v>
          </cell>
          <cell r="D381" t="str">
            <v>(two different designs)</v>
          </cell>
          <cell r="E381" t="str">
            <v>To apply</v>
          </cell>
          <cell r="F381" t="str">
            <v>(knowledge in design process)</v>
          </cell>
          <cell r="G381" t="str">
            <v>To name</v>
          </cell>
          <cell r="H381" t="str">
            <v>(a representative)</v>
          </cell>
          <cell r="I381" t="str">
            <v>To discuss</v>
          </cell>
          <cell r="J381" t="str">
            <v>(the final outlook of the product)</v>
          </cell>
          <cell r="K381" t="str">
            <v>To conclude</v>
          </cell>
          <cell r="L381" t="str">
            <v>(the final design)</v>
          </cell>
        </row>
        <row r="382">
          <cell r="A382" t="str">
            <v>To develop</v>
          </cell>
          <cell r="B382" t="str">
            <v>(a road map)</v>
          </cell>
          <cell r="C382" t="str">
            <v>To distinguish</v>
          </cell>
          <cell r="D382" t="str">
            <v>(the differences between two design methods)</v>
          </cell>
          <cell r="E382" t="str">
            <v>To calculate</v>
          </cell>
          <cell r="F382" t="str">
            <v>(the pressure rating of system)</v>
          </cell>
          <cell r="G382" t="str">
            <v>To solve</v>
          </cell>
          <cell r="H382" t="str">
            <v>(data logging problems)</v>
          </cell>
          <cell r="I382" t="str">
            <v>To order</v>
          </cell>
          <cell r="J382" t="str">
            <v>(the different components before assembly)</v>
          </cell>
          <cell r="K382" t="str">
            <v>To synthesize</v>
          </cell>
          <cell r="L382" t="str">
            <v>(the diagnostics report of the product)</v>
          </cell>
        </row>
        <row r="383">
          <cell r="A383" t="str">
            <v>-</v>
          </cell>
          <cell r="B383" t="str">
            <v>-</v>
          </cell>
          <cell r="C383" t="str">
            <v>To infer</v>
          </cell>
          <cell r="D383" t="str">
            <v>( a functionality of the product)</v>
          </cell>
          <cell r="E383" t="str">
            <v>To modify</v>
          </cell>
          <cell r="F383" t="str">
            <v>(the current design)</v>
          </cell>
          <cell r="G383" t="str">
            <v>To indicate</v>
          </cell>
          <cell r="H383" t="str">
            <v>(the meaning of a component)</v>
          </cell>
          <cell r="I383" t="str">
            <v>To evaluate</v>
          </cell>
          <cell r="J383" t="str">
            <v>(a project report)</v>
          </cell>
          <cell r="K383" t="str">
            <v>To explain</v>
          </cell>
          <cell r="L383" t="str">
            <v>(how the system works)</v>
          </cell>
        </row>
        <row r="384">
          <cell r="A384" t="str">
            <v>-</v>
          </cell>
          <cell r="B384" t="str">
            <v>-</v>
          </cell>
          <cell r="C384" t="str">
            <v>To justify</v>
          </cell>
          <cell r="D384" t="str">
            <v>(the design method)</v>
          </cell>
          <cell r="E384" t="str">
            <v>To illustrate</v>
          </cell>
          <cell r="F384" t="str">
            <v>(an example)</v>
          </cell>
          <cell r="G384" t="str">
            <v>To classify</v>
          </cell>
          <cell r="H384" t="str">
            <v>(the subsystems of the product)</v>
          </cell>
          <cell r="I384" t="str">
            <v>To create</v>
          </cell>
          <cell r="J384" t="str">
            <v>(a prototype)</v>
          </cell>
          <cell r="K384" t="str">
            <v>To describe</v>
          </cell>
          <cell r="L384" t="str">
            <v>(the functions of the final product)</v>
          </cell>
        </row>
        <row r="385">
          <cell r="A385" t="str">
            <v>-</v>
          </cell>
          <cell r="B385" t="str">
            <v>-</v>
          </cell>
          <cell r="C385" t="str">
            <v>To define</v>
          </cell>
          <cell r="D385" t="str">
            <v>(a concept)</v>
          </cell>
          <cell r="E385" t="str">
            <v>To list</v>
          </cell>
          <cell r="F385" t="str">
            <v>(the tasks)</v>
          </cell>
          <cell r="G385" t="str">
            <v>To combine</v>
          </cell>
          <cell r="H385" t="str">
            <v>(knowledge of economics and engineering)</v>
          </cell>
          <cell r="I385" t="str">
            <v>To analyze</v>
          </cell>
          <cell r="J385" t="str">
            <v>( simulation result)</v>
          </cell>
          <cell r="K385" t="str">
            <v>To interpret</v>
          </cell>
          <cell r="L385" t="str">
            <v>(the diagnostics report of product)</v>
          </cell>
        </row>
        <row r="386">
          <cell r="A386" t="str">
            <v>-</v>
          </cell>
          <cell r="B386" t="str">
            <v>-</v>
          </cell>
          <cell r="C386" t="str">
            <v>To choose</v>
          </cell>
          <cell r="D386" t="str">
            <v>(a method for design)</v>
          </cell>
          <cell r="E386" t="str">
            <v>To identify</v>
          </cell>
          <cell r="F386" t="str">
            <v>(key components)</v>
          </cell>
          <cell r="G386" t="str">
            <v>To practice</v>
          </cell>
          <cell r="H386" t="str">
            <v>(engineering design methods)</v>
          </cell>
          <cell r="I386" t="str">
            <v>To extend</v>
          </cell>
          <cell r="J386" t="str">
            <v>(the functionality of the product)</v>
          </cell>
          <cell r="K386" t="str">
            <v>To generate</v>
          </cell>
          <cell r="L386" t="str">
            <v>(a summary report)</v>
          </cell>
        </row>
        <row r="387">
          <cell r="A387" t="str">
            <v>-</v>
          </cell>
          <cell r="B387" t="str">
            <v>-</v>
          </cell>
          <cell r="C387" t="str">
            <v>To criticize</v>
          </cell>
          <cell r="D387" t="str">
            <v>(other group's design)</v>
          </cell>
          <cell r="E387" t="str">
            <v>To compute</v>
          </cell>
          <cell r="F387" t="str">
            <v>(the life cycle of the product)</v>
          </cell>
          <cell r="G387" t="str">
            <v>To test</v>
          </cell>
          <cell r="H387" t="str">
            <v>(if the subsystem functions well)</v>
          </cell>
          <cell r="I387" t="str">
            <v>To model</v>
          </cell>
          <cell r="J387" t="str">
            <v>( how the system works)</v>
          </cell>
          <cell r="K387" t="str">
            <v>To prepare</v>
          </cell>
          <cell r="L387" t="str">
            <v>(a presentation showing of the design)</v>
          </cell>
        </row>
        <row r="388">
          <cell r="A388" t="str">
            <v>-</v>
          </cell>
          <cell r="B388" t="str">
            <v>-</v>
          </cell>
          <cell r="C388" t="str">
            <v>-</v>
          </cell>
          <cell r="D388" t="str">
            <v>-</v>
          </cell>
          <cell r="E388" t="str">
            <v>To estimate</v>
          </cell>
          <cell r="F388" t="str">
            <v>(the total construction cost)</v>
          </cell>
          <cell r="G388" t="str">
            <v>-</v>
          </cell>
          <cell r="H388" t="str">
            <v>-</v>
          </cell>
          <cell r="I388" t="str">
            <v>To recognize</v>
          </cell>
          <cell r="J388" t="str">
            <v>(the key advantage and disadvantage of designs)</v>
          </cell>
          <cell r="K388" t="str">
            <v>-</v>
          </cell>
          <cell r="L388" t="str">
            <v>-</v>
          </cell>
        </row>
        <row r="389">
          <cell r="A389" t="str">
            <v>-</v>
          </cell>
          <cell r="B389" t="str">
            <v>-</v>
          </cell>
          <cell r="C389" t="str">
            <v>-</v>
          </cell>
          <cell r="D389" t="str">
            <v>-</v>
          </cell>
          <cell r="E389" t="str">
            <v>To defend</v>
          </cell>
          <cell r="F389" t="str">
            <v>(the advantage of one design)</v>
          </cell>
          <cell r="G389" t="str">
            <v>-</v>
          </cell>
          <cell r="H389" t="str">
            <v>-</v>
          </cell>
          <cell r="I389" t="str">
            <v>To review</v>
          </cell>
          <cell r="J389" t="str">
            <v>(the safety issues)</v>
          </cell>
          <cell r="K389" t="str">
            <v>-</v>
          </cell>
          <cell r="L389" t="str">
            <v>-</v>
          </cell>
        </row>
        <row r="390">
          <cell r="A390" t="str">
            <v>-</v>
          </cell>
          <cell r="B390" t="str">
            <v>-</v>
          </cell>
          <cell r="C390" t="str">
            <v>-</v>
          </cell>
          <cell r="D390" t="str">
            <v>-</v>
          </cell>
          <cell r="E390" t="str">
            <v>To predict</v>
          </cell>
          <cell r="F390" t="str">
            <v>(how and when the system breaks down)</v>
          </cell>
          <cell r="G390" t="str">
            <v>-</v>
          </cell>
          <cell r="H390" t="str">
            <v>-</v>
          </cell>
          <cell r="I390" t="str">
            <v>-</v>
          </cell>
          <cell r="J390" t="str">
            <v>-</v>
          </cell>
          <cell r="K390" t="str">
            <v>-</v>
          </cell>
          <cell r="L390" t="str">
            <v>-</v>
          </cell>
        </row>
        <row r="391">
          <cell r="A391" t="str">
            <v>To solve</v>
          </cell>
          <cell r="B391" t="str">
            <v>(problems)</v>
          </cell>
          <cell r="C391" t="str">
            <v>To generate</v>
          </cell>
          <cell r="D391" t="str">
            <v>(ideas)</v>
          </cell>
          <cell r="E391" t="str">
            <v>To model</v>
          </cell>
          <cell r="F391" t="str">
            <v>(process)</v>
          </cell>
          <cell r="G391" t="str">
            <v>To develop</v>
          </cell>
          <cell r="H391" t="str">
            <v>(drawings)</v>
          </cell>
          <cell r="I391" t="str">
            <v>To indicate</v>
          </cell>
          <cell r="J391" t="str">
            <v>(controls)</v>
          </cell>
          <cell r="K391" t="str">
            <v>To review</v>
          </cell>
          <cell r="L391" t="str">
            <v>(final report)</v>
          </cell>
        </row>
        <row r="392">
          <cell r="A392" t="str">
            <v>To recognize</v>
          </cell>
          <cell r="B392" t="str">
            <v>(requirements)</v>
          </cell>
          <cell r="C392" t="str">
            <v>To prepare</v>
          </cell>
          <cell r="D392" t="str">
            <v>(concepts)</v>
          </cell>
          <cell r="E392" t="str">
            <v>To combine</v>
          </cell>
          <cell r="F392" t="str">
            <v>(stages)</v>
          </cell>
          <cell r="G392" t="str">
            <v>To compute</v>
          </cell>
          <cell r="H392" t="str">
            <v>(cost)</v>
          </cell>
          <cell r="I392" t="str">
            <v>To criticize</v>
          </cell>
          <cell r="J392" t="str">
            <v>(with 5 WHYs)</v>
          </cell>
          <cell r="K392" t="str">
            <v>To order</v>
          </cell>
          <cell r="L392" t="str">
            <v>(BOM)</v>
          </cell>
        </row>
        <row r="393">
          <cell r="A393" t="str">
            <v>To interpret</v>
          </cell>
          <cell r="B393" t="str">
            <v>(customer needs)</v>
          </cell>
          <cell r="C393" t="str">
            <v>To test</v>
          </cell>
          <cell r="D393" t="str">
            <v>(ideas)</v>
          </cell>
          <cell r="E393" t="str">
            <v>-</v>
          </cell>
          <cell r="F393" t="str">
            <v>-</v>
          </cell>
          <cell r="G393" t="str">
            <v>To defend</v>
          </cell>
          <cell r="H393" t="str">
            <v>(stages, problems)</v>
          </cell>
          <cell r="I393" t="str">
            <v>-</v>
          </cell>
          <cell r="J393" t="str">
            <v>-</v>
          </cell>
          <cell r="K393" t="str">
            <v>To estimate</v>
          </cell>
          <cell r="L393" t="str">
            <v>(time)</v>
          </cell>
        </row>
        <row r="394">
          <cell r="A394" t="str">
            <v>To predict</v>
          </cell>
          <cell r="B394" t="str">
            <v>(future)</v>
          </cell>
          <cell r="C394" t="str">
            <v>To justify</v>
          </cell>
          <cell r="D394" t="str">
            <v>(your decisions)</v>
          </cell>
          <cell r="E394" t="str">
            <v>-</v>
          </cell>
          <cell r="F394" t="str">
            <v>-</v>
          </cell>
          <cell r="G394" t="str">
            <v>To calculate</v>
          </cell>
          <cell r="H394" t="str">
            <v>(costs)</v>
          </cell>
          <cell r="I394" t="str">
            <v>-</v>
          </cell>
          <cell r="J394" t="str">
            <v>-</v>
          </cell>
          <cell r="K394" t="str">
            <v>To conclude</v>
          </cell>
          <cell r="L394" t="str">
            <v>(project)</v>
          </cell>
        </row>
        <row r="395">
          <cell r="A395" t="str">
            <v>To synthesize</v>
          </cell>
          <cell r="B395" t="str">
            <v>(design stages)</v>
          </cell>
          <cell r="C395" t="str">
            <v>To analyze</v>
          </cell>
          <cell r="D395" t="str">
            <v>(solutions)</v>
          </cell>
          <cell r="E395" t="str">
            <v>-</v>
          </cell>
          <cell r="F395" t="str">
            <v>-</v>
          </cell>
          <cell r="G395" t="str">
            <v>-</v>
          </cell>
          <cell r="H395" t="str">
            <v>-</v>
          </cell>
          <cell r="I395" t="str">
            <v>-</v>
          </cell>
          <cell r="J395" t="str">
            <v>-</v>
          </cell>
          <cell r="K395" t="str">
            <v>-</v>
          </cell>
          <cell r="L395" t="str">
            <v>-</v>
          </cell>
        </row>
        <row r="396">
          <cell r="A396" t="str">
            <v>To define</v>
          </cell>
          <cell r="B396" t="str">
            <v>(problems)</v>
          </cell>
          <cell r="C396" t="str">
            <v>To choose</v>
          </cell>
          <cell r="D396" t="str">
            <v>(between concepts)</v>
          </cell>
          <cell r="E396" t="str">
            <v>-</v>
          </cell>
          <cell r="F396" t="str">
            <v>-</v>
          </cell>
          <cell r="G396" t="str">
            <v>-</v>
          </cell>
          <cell r="H396" t="str">
            <v>-</v>
          </cell>
          <cell r="I396" t="str">
            <v>-</v>
          </cell>
          <cell r="J396" t="str">
            <v>-</v>
          </cell>
          <cell r="K396" t="str">
            <v>-</v>
          </cell>
          <cell r="L396" t="str">
            <v>-</v>
          </cell>
        </row>
        <row r="397">
          <cell r="A397" t="str">
            <v>To classify</v>
          </cell>
          <cell r="B397" t="str">
            <v>(stages)</v>
          </cell>
          <cell r="C397" t="str">
            <v>To identify</v>
          </cell>
          <cell r="D397" t="str">
            <v>(solution)</v>
          </cell>
          <cell r="E397" t="str">
            <v>-</v>
          </cell>
          <cell r="F397" t="str">
            <v>-</v>
          </cell>
          <cell r="G397" t="str">
            <v>-</v>
          </cell>
          <cell r="H397" t="str">
            <v>-</v>
          </cell>
          <cell r="I397" t="str">
            <v>-</v>
          </cell>
          <cell r="J397" t="str">
            <v>-</v>
          </cell>
          <cell r="K397" t="str">
            <v>-</v>
          </cell>
          <cell r="L397" t="str">
            <v>-</v>
          </cell>
        </row>
        <row r="398">
          <cell r="A398" t="str">
            <v>To describe</v>
          </cell>
          <cell r="B398" t="str">
            <v>(problem)</v>
          </cell>
          <cell r="C398" t="str">
            <v>To list</v>
          </cell>
          <cell r="D398" t="str">
            <v>(all ideas)</v>
          </cell>
          <cell r="E398" t="str">
            <v>-</v>
          </cell>
          <cell r="F398" t="str">
            <v>-</v>
          </cell>
          <cell r="G398" t="str">
            <v>-</v>
          </cell>
          <cell r="H398" t="str">
            <v>-</v>
          </cell>
          <cell r="I398" t="str">
            <v>-</v>
          </cell>
          <cell r="J398" t="str">
            <v>-</v>
          </cell>
          <cell r="K398" t="str">
            <v>-</v>
          </cell>
          <cell r="L398" t="str">
            <v>-</v>
          </cell>
        </row>
        <row r="399">
          <cell r="A399" t="str">
            <v>To extend</v>
          </cell>
          <cell r="B399" t="str">
            <v>(collaboration between stages)</v>
          </cell>
          <cell r="C399" t="str">
            <v>To create</v>
          </cell>
          <cell r="D399" t="str">
            <v>(solutions)</v>
          </cell>
          <cell r="E399" t="str">
            <v>-</v>
          </cell>
          <cell r="F399" t="str">
            <v>-</v>
          </cell>
          <cell r="G399" t="str">
            <v>-</v>
          </cell>
          <cell r="H399" t="str">
            <v>-</v>
          </cell>
          <cell r="I399" t="str">
            <v>-</v>
          </cell>
          <cell r="J399" t="str">
            <v>-</v>
          </cell>
          <cell r="K399" t="str">
            <v>-</v>
          </cell>
          <cell r="L399" t="str">
            <v>-</v>
          </cell>
        </row>
        <row r="400">
          <cell r="A400" t="str">
            <v>To practice</v>
          </cell>
          <cell r="B400" t="str">
            <v>(models)</v>
          </cell>
          <cell r="C400" t="str">
            <v>To illustrate</v>
          </cell>
          <cell r="D400" t="str">
            <v>(ideas)</v>
          </cell>
          <cell r="E400" t="str">
            <v>-</v>
          </cell>
          <cell r="F400" t="str">
            <v>-</v>
          </cell>
          <cell r="G400" t="str">
            <v>-</v>
          </cell>
          <cell r="H400" t="str">
            <v>-</v>
          </cell>
          <cell r="I400" t="str">
            <v>-</v>
          </cell>
          <cell r="J400" t="str">
            <v>-</v>
          </cell>
          <cell r="K400" t="str">
            <v>-</v>
          </cell>
          <cell r="L400" t="str">
            <v>-</v>
          </cell>
        </row>
        <row r="401">
          <cell r="A401" t="str">
            <v>To distinguish</v>
          </cell>
          <cell r="B401" t="str">
            <v>(stages)</v>
          </cell>
          <cell r="C401" t="str">
            <v>To evaluate</v>
          </cell>
          <cell r="D401" t="str">
            <v>(concepts)</v>
          </cell>
          <cell r="E401" t="str">
            <v>-</v>
          </cell>
          <cell r="F401" t="str">
            <v>-</v>
          </cell>
          <cell r="G401" t="str">
            <v>-</v>
          </cell>
          <cell r="H401" t="str">
            <v>-</v>
          </cell>
          <cell r="I401" t="str">
            <v>-</v>
          </cell>
          <cell r="J401" t="str">
            <v>-</v>
          </cell>
          <cell r="K401" t="str">
            <v>-</v>
          </cell>
          <cell r="L401" t="str">
            <v>-</v>
          </cell>
        </row>
        <row r="402">
          <cell r="A402" t="str">
            <v>To design</v>
          </cell>
          <cell r="B402" t="str">
            <v>(for user's requirements)</v>
          </cell>
          <cell r="C402" t="str">
            <v>To explain</v>
          </cell>
          <cell r="D402" t="str">
            <v>(concepts)</v>
          </cell>
          <cell r="E402" t="str">
            <v>-</v>
          </cell>
          <cell r="F402" t="str">
            <v>-</v>
          </cell>
          <cell r="G402" t="str">
            <v>-</v>
          </cell>
          <cell r="H402" t="str">
            <v>-</v>
          </cell>
          <cell r="I402" t="str">
            <v>-</v>
          </cell>
          <cell r="J402" t="str">
            <v>-</v>
          </cell>
          <cell r="K402" t="str">
            <v>-</v>
          </cell>
          <cell r="L402" t="str">
            <v>-</v>
          </cell>
        </row>
        <row r="403">
          <cell r="A403" t="str">
            <v>To infer</v>
          </cell>
          <cell r="B403" t="str">
            <v>(phases of design)</v>
          </cell>
          <cell r="C403" t="str">
            <v>To apply</v>
          </cell>
          <cell r="D403" t="str">
            <v>(solutions)</v>
          </cell>
          <cell r="E403" t="str">
            <v>-</v>
          </cell>
          <cell r="F403" t="str">
            <v>-</v>
          </cell>
          <cell r="G403" t="str">
            <v>-</v>
          </cell>
          <cell r="H403" t="str">
            <v>-</v>
          </cell>
          <cell r="I403" t="str">
            <v>-</v>
          </cell>
          <cell r="J403" t="str">
            <v>-</v>
          </cell>
          <cell r="K403" t="str">
            <v>-</v>
          </cell>
          <cell r="L403" t="str">
            <v>-</v>
          </cell>
        </row>
        <row r="404">
          <cell r="A404" t="str">
            <v>-</v>
          </cell>
          <cell r="B404" t="str">
            <v>-</v>
          </cell>
          <cell r="C404" t="str">
            <v>To discuss</v>
          </cell>
          <cell r="D404" t="str">
            <v>(ideas)</v>
          </cell>
          <cell r="E404" t="str">
            <v>-</v>
          </cell>
          <cell r="F404" t="str">
            <v>-</v>
          </cell>
          <cell r="G404" t="str">
            <v>-</v>
          </cell>
          <cell r="H404" t="str">
            <v>-</v>
          </cell>
          <cell r="I404" t="str">
            <v>-</v>
          </cell>
          <cell r="J404" t="str">
            <v>-</v>
          </cell>
          <cell r="K404" t="str">
            <v>-</v>
          </cell>
          <cell r="L404" t="str">
            <v>-</v>
          </cell>
        </row>
        <row r="405">
          <cell r="A405" t="str">
            <v>-</v>
          </cell>
          <cell r="B405" t="str">
            <v>-</v>
          </cell>
          <cell r="C405" t="str">
            <v>To compare</v>
          </cell>
          <cell r="D405" t="str">
            <v>(concepts)</v>
          </cell>
          <cell r="E405" t="str">
            <v>-</v>
          </cell>
          <cell r="F405" t="str">
            <v>-</v>
          </cell>
          <cell r="G405" t="str">
            <v>-</v>
          </cell>
          <cell r="H405" t="str">
            <v>-</v>
          </cell>
          <cell r="I405" t="str">
            <v>-</v>
          </cell>
          <cell r="J405" t="str">
            <v>-</v>
          </cell>
          <cell r="K405" t="str">
            <v>-</v>
          </cell>
          <cell r="L405" t="str">
            <v>-</v>
          </cell>
        </row>
        <row r="406">
          <cell r="A406" t="str">
            <v>-</v>
          </cell>
          <cell r="B406" t="str">
            <v>-</v>
          </cell>
          <cell r="C406" t="str">
            <v>To modify</v>
          </cell>
          <cell r="D406" t="str">
            <v>(for manufacturing)</v>
          </cell>
          <cell r="E406" t="str">
            <v>-</v>
          </cell>
          <cell r="F406" t="str">
            <v>-</v>
          </cell>
          <cell r="G406" t="str">
            <v>-</v>
          </cell>
          <cell r="H406" t="str">
            <v>-</v>
          </cell>
          <cell r="I406" t="str">
            <v>-</v>
          </cell>
          <cell r="J406" t="str">
            <v>-</v>
          </cell>
          <cell r="K406" t="str">
            <v>-</v>
          </cell>
          <cell r="L406" t="str">
            <v>-</v>
          </cell>
        </row>
        <row r="407">
          <cell r="A407" t="str">
            <v>-</v>
          </cell>
          <cell r="B407" t="str">
            <v>-</v>
          </cell>
          <cell r="C407" t="str">
            <v>To name</v>
          </cell>
          <cell r="D407" t="str">
            <v>(ideas, concepts)</v>
          </cell>
          <cell r="E407" t="str">
            <v>-</v>
          </cell>
          <cell r="F407" t="str">
            <v>-</v>
          </cell>
          <cell r="G407" t="str">
            <v>-</v>
          </cell>
          <cell r="H407" t="str">
            <v>-</v>
          </cell>
          <cell r="I407" t="str">
            <v>-</v>
          </cell>
          <cell r="J407" t="str">
            <v>-</v>
          </cell>
          <cell r="K407" t="str">
            <v>-</v>
          </cell>
          <cell r="L407" t="str">
            <v>-</v>
          </cell>
        </row>
      </sheetData>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externalLink>
</file>

<file path=xl/externalLinks/externalLink5.xml><?xml version="1.0" encoding="utf-8"?>
<externalLink xmlns="http://schemas.openxmlformats.org/spreadsheetml/2006/main">
  <externalBook xmlns:r="http://schemas.openxmlformats.org/officeDocument/2006/relationships" r:id="rId1"/>
</externalLink>
</file>

<file path=xl/worksheets/_rels/sheet4.xml.rels><?xml version="1.0" encoding="UTF-8"?>
<Relationships xmlns="http://schemas.openxmlformats.org/package/2006/relationships"><Relationship Id="rId1" Type="http://schemas.openxmlformats.org/officeDocument/2006/relationships/hyperlink" Target="http://sigma.ontologyportal.org:8080/sigma/WordNet.jsp?synset=109367203&amp;kb=SUMO&amp;flang=SUO-KIF&amp;lang=EnglishLanguage&amp;kb=SUMO" TargetMode="External"/><Relationship Id="rId2" Type="http://schemas.openxmlformats.org/officeDocument/2006/relationships/hyperlink" Target="http://sigma.ontologyportal.org:8080/sigma/WordNet.jsp?synset=109367203&amp;kb=SUMO&amp;flang=SUO-KIF&amp;lang=EnglishLanguage&amp;kb=SUMO" TargetMode="External"/><Relationship Id="rId3" Type="http://schemas.openxmlformats.org/officeDocument/2006/relationships/hyperlink" Target="http://sigma.ontologyportal.org:8080/sigma/WordNet.jsp?synset=109367203&amp;kb=SUMO&amp;flang=SUO-KIF&amp;lang=EnglishLanguage&amp;kb=SUMO" TargetMode="External"/><Relationship Id="rId4" Type="http://schemas.openxmlformats.org/officeDocument/2006/relationships/hyperlink" Target="http://sigma.ontologyportal.org:8080/sigma/WordNet.jsp?synset=109367203&amp;kb=SUMO&amp;flang=SUO-KIF&amp;lang=EnglishLanguage&amp;kb=SUMO" TargetMode="External"/><Relationship Id="rId5" Type="http://schemas.openxmlformats.org/officeDocument/2006/relationships/hyperlink" Target="http://sigma.ontologyportal.org:8080/sigma/WordNet.jsp?synset=106663617&amp;kb=SUMO&amp;flang=SUO-KIF&amp;lang=EnglishLanguage&amp;kb=SUMO" TargetMode="External"/><Relationship Id="rId6" Type="http://schemas.openxmlformats.org/officeDocument/2006/relationships/hyperlink" Target="http://sigma.ontologyportal.org:8080/sigma/WordNet.jsp?synset=105682950&amp;kb=SUMO&amp;flang=SUO-KIF&amp;lang=EnglishLanguage&amp;kb=SUMO" TargetMode="External"/><Relationship Id="rId7" Type="http://schemas.openxmlformats.org/officeDocument/2006/relationships/hyperlink" Target="http://sigma.ontologyportal.org:8080/sigma/WordNet.jsp?synset=109367203&amp;kb=SUMO&amp;flang=SUO-KIF&amp;lang=EnglishLanguage&amp;kb=SUMO" TargetMode="External"/><Relationship Id="rId8" Type="http://schemas.openxmlformats.org/officeDocument/2006/relationships/hyperlink" Target="http://sigma.ontologyportal.org:8080/sigma/WordNet.jsp?synset=109367203&amp;kb=SUMO&amp;flang=SUO-KIF&amp;lang=EnglishLanguage&amp;kb=SUMO" TargetMode="External"/><Relationship Id="rId9" Type="http://schemas.openxmlformats.org/officeDocument/2006/relationships/hyperlink" Target="http://sigma.ontologyportal.org:8080/sigma/WordNet.jsp?synset=109367203&amp;kb=SUMO&amp;flang=SUO-KIF&amp;lang=EnglishLanguage&amp;kb=SUM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A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RowHeight="15"/>
  <cols>
    <col collapsed="false" hidden="false" max="1025" min="1" style="0" width="8.57085020242915"/>
  </cols>
  <sheetData>
    <row r="3" customFormat="false" ht="15" hidden="false" customHeight="false" outlineLevel="0" collapsed="false">
      <c r="A3" s="0" t="s">
        <v>0</v>
      </c>
    </row>
    <row r="4" customFormat="false" ht="15" hidden="false" customHeight="false" outlineLevel="0" collapsed="false">
      <c r="A4" s="0" t="s">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22"/>
  <sheetViews>
    <sheetView windowProtection="true" showFormulas="false" showGridLines="true" showRowColHeaders="true" showZeros="true" rightToLeft="false" tabSelected="false" showOutlineSymbols="true" defaultGridColor="true" view="normal" topLeftCell="F1" colorId="64" zoomScale="75" zoomScaleNormal="75" zoomScalePageLayoutView="100" workbookViewId="0">
      <pane xSplit="0" ySplit="1" topLeftCell="A2" activePane="bottomLeft" state="frozen"/>
      <selection pane="topLeft" activeCell="F1" activeCellId="0" sqref="F1"/>
      <selection pane="bottomLeft" activeCell="L276" activeCellId="0" sqref="L276"/>
    </sheetView>
  </sheetViews>
  <sheetFormatPr defaultRowHeight="15"/>
  <cols>
    <col collapsed="false" hidden="false" max="1" min="1" style="6" width="29.3522267206478"/>
    <col collapsed="false" hidden="false" max="3" min="2" style="66" width="35.4574898785425"/>
    <col collapsed="false" hidden="false" max="4" min="4" style="6" width="98.336032388664"/>
    <col collapsed="false" hidden="false" max="5" min="5" style="82" width="26.7813765182186"/>
    <col collapsed="false" hidden="false" max="6" min="6" style="6" width="46.0607287449393"/>
    <col collapsed="false" hidden="false" max="9" min="7" style="6" width="26.7813765182186"/>
    <col collapsed="false" hidden="false" max="10" min="10" style="6" width="20.1376518218623"/>
    <col collapsed="false" hidden="false" max="1025" min="11" style="6" width="9.10526315789474"/>
  </cols>
  <sheetData>
    <row r="1" customFormat="false" ht="13.8" hidden="false" customHeight="false" outlineLevel="0" collapsed="false">
      <c r="A1" s="64" t="s">
        <v>21</v>
      </c>
      <c r="B1" s="4" t="s">
        <v>22</v>
      </c>
      <c r="C1" s="4" t="s">
        <v>982</v>
      </c>
      <c r="D1" s="4" t="s">
        <v>24</v>
      </c>
      <c r="E1" s="83" t="s">
        <v>25</v>
      </c>
      <c r="F1" s="4" t="s">
        <v>983</v>
      </c>
      <c r="G1" s="4" t="s">
        <v>29</v>
      </c>
      <c r="H1" s="64" t="s">
        <v>518</v>
      </c>
      <c r="I1" s="64" t="s">
        <v>34</v>
      </c>
      <c r="J1" s="4" t="s">
        <v>20</v>
      </c>
    </row>
    <row r="2" customFormat="false" ht="13.8" hidden="false" customHeight="false" outlineLevel="0" collapsed="false">
      <c r="A2" s="84" t="str">
        <f aca="false">VLOOKUP(B2,entities_stage1,2,0)</f>
        <v>philosophy</v>
      </c>
      <c r="B2" s="66" t="s">
        <v>56</v>
      </c>
      <c r="C2" s="0"/>
      <c r="D2" s="72" t="str">
        <f aca="false">HYPERLINK(CONCATENATE("http://sigma.ontologyportal.org:8080/sigma/WordNet.jsp?word=",B2,"&amp;POS=1"))</f>
        <v>http://sigma.ontologyportal.org:8080/sigma/WordNet.jsp?word=philosophy&amp;POS=1</v>
      </c>
      <c r="E2" s="82" t="n">
        <f aca="false">VLOOKUP(B2,stage1,4,0)</f>
        <v>105943300</v>
      </c>
      <c r="F2" s="6" t="str">
        <f aca="false">VLOOKUP(B2,stage1,7,0)</f>
        <v>Proposition</v>
      </c>
      <c r="G2" s="6" t="str">
        <f aca="false">VLOOKUP(B2,stage1,13,0)</f>
        <v>Psycological feature</v>
      </c>
      <c r="J2" s="66" t="s">
        <v>35</v>
      </c>
    </row>
    <row r="3" customFormat="false" ht="13.8" hidden="false" customHeight="false" outlineLevel="0" collapsed="false">
      <c r="A3" s="84" t="str">
        <f aca="false">VLOOKUP(B3,entities_stage1,2,0)</f>
        <v>thoughts</v>
      </c>
      <c r="B3" s="66" t="s">
        <v>58</v>
      </c>
      <c r="C3" s="0"/>
      <c r="D3" s="72" t="str">
        <f aca="false">HYPERLINK(CONCATENATE("http://sigma.ontologyportal.org:8080/sigma/WordNet.jsp?word=",B3,"&amp;POS=1"))</f>
        <v>http://sigma.ontologyportal.org:8080/sigma/WordNet.jsp?word=thoughts&amp;POS=1</v>
      </c>
      <c r="E3" s="82" t="n">
        <f aca="false">VLOOKUP(B3,stage1,4,0)</f>
        <v>105833840</v>
      </c>
      <c r="F3" s="6" t="str">
        <f aca="false">VLOOKUP(B3,stage1,7,0)</f>
        <v>Proposition</v>
      </c>
      <c r="G3" s="6" t="str">
        <f aca="false">VLOOKUP(B3,stage1,13,0)</f>
        <v>Psycological feature</v>
      </c>
      <c r="J3" s="66" t="s">
        <v>35</v>
      </c>
    </row>
    <row r="4" customFormat="false" ht="13.8" hidden="false" customHeight="false" outlineLevel="0" collapsed="false">
      <c r="A4" s="84" t="str">
        <f aca="false">VLOOKUP(B4,entities_stage1,2,0)</f>
        <v>features</v>
      </c>
      <c r="B4" s="66" t="s">
        <v>60</v>
      </c>
      <c r="C4" s="0"/>
      <c r="D4" s="72" t="str">
        <f aca="false">HYPERLINK(CONCATENATE("http://sigma.ontologyportal.org:8080/sigma/WordNet.jsp?word=",B4,"&amp;POS=1"))</f>
        <v>http://sigma.ontologyportal.org:8080/sigma/WordNet.jsp?word=features&amp;POS=1</v>
      </c>
      <c r="E4" s="82" t="n">
        <f aca="false">VLOOKUP(B4,stage1,4,0)</f>
        <v>105849789</v>
      </c>
      <c r="F4" s="6" t="str">
        <f aca="false">VLOOKUP(B4,stage1,7,0)</f>
        <v>Attribute</v>
      </c>
      <c r="G4" s="6" t="str">
        <f aca="false">VLOOKUP(B4,stage1,13,0)</f>
        <v>Psycological feature</v>
      </c>
      <c r="J4" s="66" t="s">
        <v>35</v>
      </c>
    </row>
    <row r="5" customFormat="false" ht="13.8" hidden="false" customHeight="false" outlineLevel="0" collapsed="false">
      <c r="A5" s="84" t="str">
        <f aca="false">VLOOKUP(B5,entities_stage1,2,0)</f>
        <v>shortcoming</v>
      </c>
      <c r="B5" s="66" t="s">
        <v>64</v>
      </c>
      <c r="C5" s="0"/>
      <c r="D5" s="72" t="str">
        <f aca="false">HYPERLINK(CONCATENATE("http://sigma.ontologyportal.org:8080/sigma/WordNet.jsp?word=",B5,"&amp;POS=1"))</f>
        <v>http://sigma.ontologyportal.org:8080/sigma/WordNet.jsp?word=shortcoming&amp;POS=1</v>
      </c>
      <c r="E5" s="82" t="n">
        <f aca="false">VLOOKUP(B5,stage1,4,0)</f>
        <v>105162642</v>
      </c>
      <c r="F5" s="6" t="str">
        <f aca="false">VLOOKUP(B5,stage1,7,0)</f>
        <v>SubjectiveAssessmentAttribute</v>
      </c>
      <c r="G5" s="6" t="str">
        <f aca="false">VLOOKUP(B5,stage1,13,0)</f>
        <v>Quality</v>
      </c>
      <c r="J5" s="66" t="s">
        <v>35</v>
      </c>
    </row>
    <row r="6" customFormat="false" ht="13.8" hidden="false" customHeight="false" outlineLevel="0" collapsed="false">
      <c r="A6" s="84" t="str">
        <f aca="false">VLOOKUP(B6,entities_stage1,2,0)</f>
        <v>opportunity</v>
      </c>
      <c r="B6" s="66" t="s">
        <v>70</v>
      </c>
      <c r="C6" s="0"/>
      <c r="D6" s="72" t="str">
        <f aca="false">HYPERLINK(CONCATENATE("http://sigma.ontologyportal.org:8080/sigma/WordNet.jsp?word=",B6,"&amp;POS=1"))</f>
        <v>http://sigma.ontologyportal.org:8080/sigma/WordNet.jsp?word=opportunity&amp;POS=1</v>
      </c>
      <c r="E6" s="82" t="n">
        <f aca="false">VLOOKUP(B6,stage1,4,0)</f>
        <v>114483917</v>
      </c>
      <c r="F6" s="6" t="str">
        <f aca="false">VLOOKUP(B6,stage1,7,0)</f>
        <v>SubjectiveAssessmentAttribute</v>
      </c>
      <c r="G6" s="6" t="str">
        <f aca="false">VLOOKUP(B6,stage1,13,0)</f>
        <v>State</v>
      </c>
      <c r="J6" s="66" t="s">
        <v>35</v>
      </c>
    </row>
    <row r="7" customFormat="false" ht="13.8" hidden="false" customHeight="false" outlineLevel="0" collapsed="false">
      <c r="A7" s="84" t="str">
        <f aca="false">VLOOKUP(B7,entities_stage1,2,0)</f>
        <v>options</v>
      </c>
      <c r="B7" s="66" t="s">
        <v>73</v>
      </c>
      <c r="C7" s="0"/>
      <c r="D7" s="72" t="str">
        <f aca="false">HYPERLINK(CONCATENATE("http://sigma.ontologyportal.org:8080/sigma/WordNet.jsp?word=",B7,"&amp;POS=1"))</f>
        <v>http://sigma.ontologyportal.org:8080/sigma/WordNet.jsp?word=options&amp;POS=1</v>
      </c>
      <c r="E7" s="82" t="n">
        <f aca="false">VLOOKUP(B7,stage1,4,0)</f>
        <v>105790944</v>
      </c>
      <c r="F7" s="6" t="str">
        <f aca="false">VLOOKUP(B7,stage1,7,0)</f>
        <v>SubjectiveAssessmentAttribute</v>
      </c>
      <c r="G7" s="6" t="str">
        <f aca="false">VLOOKUP(B7,stage1,13,0)</f>
        <v>Psycological feature</v>
      </c>
      <c r="J7" s="66" t="s">
        <v>35</v>
      </c>
    </row>
    <row r="8" customFormat="false" ht="13.8" hidden="false" customHeight="false" outlineLevel="0" collapsed="false">
      <c r="A8" s="84" t="str">
        <f aca="false">VLOOKUP(B8,entities_stage1,2,0)</f>
        <v>alternatives</v>
      </c>
      <c r="B8" s="66" t="s">
        <v>75</v>
      </c>
      <c r="C8" s="0"/>
      <c r="D8" s="72" t="str">
        <f aca="false">HYPERLINK(CONCATENATE("http://sigma.ontologyportal.org:8080/sigma/WordNet.jsp?word=",B8,"&amp;POS=1"))</f>
        <v>http://sigma.ontologyportal.org:8080/sigma/WordNet.jsp?word=alternatives&amp;POS=1</v>
      </c>
      <c r="E8" s="82" t="n">
        <f aca="false">VLOOKUP(B8,stage1,4,0)</f>
        <v>105790944</v>
      </c>
      <c r="F8" s="6" t="str">
        <f aca="false">VLOOKUP(B8,stage1,7,0)</f>
        <v>SubjectiveAssessmentAttribute</v>
      </c>
      <c r="G8" s="6" t="str">
        <f aca="false">VLOOKUP(B8,stage1,13,0)</f>
        <v>Psycological feature</v>
      </c>
      <c r="J8" s="66" t="s">
        <v>35</v>
      </c>
    </row>
    <row r="9" customFormat="false" ht="13.8" hidden="false" customHeight="false" outlineLevel="0" collapsed="false">
      <c r="A9" s="84" t="str">
        <f aca="false">VLOOKUP(B9,entities_stage1,2,0)</f>
        <v>constraints</v>
      </c>
      <c r="B9" s="66" t="s">
        <v>77</v>
      </c>
      <c r="C9" s="0"/>
      <c r="D9" s="72" t="str">
        <f aca="false">HYPERLINK(CONCATENATE("http://sigma.ontologyportal.org:8080/sigma/WordNet.jsp?word=",B9,"&amp;POS=1"))</f>
        <v>http://sigma.ontologyportal.org:8080/sigma/WordNet.jsp?word=constraints&amp;POS=1</v>
      </c>
      <c r="E9" s="82" t="n">
        <f aca="false">VLOOKUP(B9,stage1,4,0)</f>
        <v>101149621</v>
      </c>
      <c r="F9" s="6" t="str">
        <f aca="false">VLOOKUP(B9,stage1,7,0)</f>
        <v>Decreasing</v>
      </c>
      <c r="G9" s="6" t="str">
        <f aca="false">VLOOKUP(B9,stage1,13,0)</f>
        <v>Psycological feature</v>
      </c>
      <c r="J9" s="66" t="s">
        <v>35</v>
      </c>
    </row>
    <row r="10" customFormat="false" ht="13.8" hidden="false" customHeight="false" outlineLevel="0" collapsed="false">
      <c r="A10" s="84" t="str">
        <f aca="false">VLOOKUP(B10,entities_stage1,2,0)</f>
        <v>design criteria</v>
      </c>
      <c r="B10" s="66" t="s">
        <v>82</v>
      </c>
      <c r="C10" s="0"/>
      <c r="D10" s="72" t="str">
        <f aca="false">HYPERLINK(CONCATENATE("http://sigma.ontologyportal.org:8080/sigma/WordNet.jsp?word=",C10,"&amp;POS=1"))</f>
        <v>http://sigma.ontologyportal.org:8080/sigma/WordNet.jsp?word=&amp;POS=1</v>
      </c>
      <c r="E10" s="82" t="n">
        <f aca="false">VLOOKUP(B10,stage1,4,0)</f>
        <v>105925177</v>
      </c>
      <c r="F10" s="6" t="str">
        <f aca="false">VLOOKUP(B10,stage1,7,0)</f>
        <v>SubjectiveAssessmentAttribute</v>
      </c>
      <c r="G10" s="6" t="str">
        <f aca="false">VLOOKUP(B10,stage1,13,0)</f>
        <v>Psycological feature</v>
      </c>
      <c r="J10" s="66" t="s">
        <v>35</v>
      </c>
    </row>
    <row r="11" customFormat="false" ht="13.8" hidden="false" customHeight="false" outlineLevel="0" collapsed="false">
      <c r="A11" s="84" t="str">
        <f aca="false">VLOOKUP(B11,entities_stage1,2,0)</f>
        <v>condition</v>
      </c>
      <c r="B11" s="66" t="s">
        <v>85</v>
      </c>
      <c r="C11" s="0"/>
      <c r="D11" s="72" t="str">
        <f aca="false">HYPERLINK(CONCATENATE("http://sigma.ontologyportal.org:8080/sigma/WordNet.jsp?word=",B11,"&amp;POS=1"))</f>
        <v>http://sigma.ontologyportal.org:8080/sigma/WordNet.jsp?word=condition&amp;POS=1</v>
      </c>
      <c r="E11" s="82" t="n">
        <f aca="false">VLOOKUP(B11,stage1,4,0)</f>
        <v>105822746</v>
      </c>
      <c r="F11" s="6" t="str">
        <f aca="false">VLOOKUP(B11,stage1,7,0)</f>
        <v>SubjectiveAssessmentAttribute</v>
      </c>
      <c r="G11" s="6" t="str">
        <f aca="false">VLOOKUP(B11,stage1,13,0)</f>
        <v>Psycological feature</v>
      </c>
      <c r="J11" s="66" t="s">
        <v>35</v>
      </c>
    </row>
    <row r="12" customFormat="false" ht="13.8" hidden="false" customHeight="false" outlineLevel="0" collapsed="false">
      <c r="A12" s="84" t="str">
        <f aca="false">VLOOKUP(B12,entities_stage1,2,0)</f>
        <v>ideas</v>
      </c>
      <c r="B12" s="66" t="s">
        <v>87</v>
      </c>
      <c r="C12" s="0"/>
      <c r="D12" s="72" t="str">
        <f aca="false">HYPERLINK(CONCATENATE("http://sigma.ontologyportal.org:8080/sigma/WordNet.jsp?word=",B12,"&amp;POS=1"))</f>
        <v>http://sigma.ontologyportal.org:8080/sigma/WordNet.jsp?word=ideas&amp;POS=1</v>
      </c>
      <c r="E12" s="82" t="n">
        <f aca="false">VLOOKUP(B12,stage1,4,0)</f>
        <v>105833840</v>
      </c>
      <c r="F12" s="6" t="str">
        <f aca="false">VLOOKUP(B12,stage1,7,0)</f>
        <v>Proposition</v>
      </c>
      <c r="G12" s="6" t="str">
        <f aca="false">VLOOKUP(B12,stage1,13,0)</f>
        <v>Psycological feature</v>
      </c>
      <c r="J12" s="66" t="s">
        <v>35</v>
      </c>
    </row>
    <row r="13" customFormat="false" ht="13.8" hidden="false" customHeight="false" outlineLevel="0" collapsed="false">
      <c r="A13" s="84" t="str">
        <f aca="false">VLOOKUP(B13,entities_stage1,2,0)</f>
        <v>the team</v>
      </c>
      <c r="B13" s="66" t="s">
        <v>90</v>
      </c>
      <c r="C13" s="0"/>
      <c r="D13" s="72" t="str">
        <f aca="false">HYPERLINK(CONCATENATE("http://sigma.ontologyportal.org:8080/sigma/WordNet.jsp?word=",B13,"&amp;POS=1"))</f>
        <v>http://sigma.ontologyportal.org:8080/sigma/WordNet.jsp?word=team&amp;POS=1</v>
      </c>
      <c r="E13" s="82" t="n">
        <f aca="false">VLOOKUP(B13,stage1,4,0)</f>
        <v>108208560</v>
      </c>
      <c r="F13" s="6" t="str">
        <f aca="false">VLOOKUP(B13,stage1,7,0)</f>
        <v>organization</v>
      </c>
      <c r="G13" s="6" t="str">
        <f aca="false">VLOOKUP(B13,stage1,13,0)</f>
        <v>Group</v>
      </c>
      <c r="J13" s="66" t="s">
        <v>88</v>
      </c>
    </row>
    <row r="14" customFormat="false" ht="13.8" hidden="false" customHeight="false" outlineLevel="0" collapsed="false">
      <c r="A14" s="84" t="str">
        <f aca="false">VLOOKUP(B14,entities_stage1,2,0)</f>
        <v>a schedule</v>
      </c>
      <c r="B14" s="66" t="s">
        <v>533</v>
      </c>
      <c r="C14" s="0"/>
      <c r="D14" s="72" t="str">
        <f aca="false">HYPERLINK(CONCATENATE("http://sigma.ontologyportal.org:8080/sigma/WordNet.jsp?word=",B14,"&amp;POS=1"))</f>
        <v>http://sigma.ontologyportal.org:8080/sigma/WordNet.jsp?word=schedule&amp;POS=1</v>
      </c>
      <c r="E14" s="82" t="e">
        <f aca="false">VLOOKUP(B14,stage1,4,0)</f>
        <v>#N/A</v>
      </c>
      <c r="F14" s="6" t="e">
        <f aca="false">VLOOKUP(B14,stage1,7,0)</f>
        <v>#N/A</v>
      </c>
      <c r="G14" s="6" t="e">
        <f aca="false">VLOOKUP(B14,stage1,13,0)</f>
        <v>#N/A</v>
      </c>
      <c r="J14" s="66" t="s">
        <v>88</v>
      </c>
    </row>
    <row r="15" customFormat="false" ht="13.8" hidden="false" customHeight="false" outlineLevel="0" collapsed="false">
      <c r="A15" s="84" t="str">
        <f aca="false">VLOOKUP(B15,entities_stage1,2,0)</f>
        <v>tasks</v>
      </c>
      <c r="B15" s="66" t="s">
        <v>100</v>
      </c>
      <c r="C15" s="0"/>
      <c r="D15" s="72" t="str">
        <f aca="false">HYPERLINK(CONCATENATE("http://sigma.ontologyportal.org:8080/sigma/WordNet.jsp?word=",B15,"&amp;POS=1"))</f>
        <v>http://sigma.ontologyportal.org:8080/sigma/WordNet.jsp?word=tasks&amp;POS=1</v>
      </c>
      <c r="E15" s="82" t="n">
        <f aca="false">VLOOKUP(B15,stage1,4,0)</f>
        <v>100795720</v>
      </c>
      <c r="F15" s="6" t="str">
        <f aca="false">VLOOKUP(B15,stage1,7,0)</f>
        <v>Intentional Process</v>
      </c>
      <c r="G15" s="6" t="str">
        <f aca="false">VLOOKUP(B15,stage1,13,0)</f>
        <v>Psycological feature</v>
      </c>
      <c r="J15" s="66" t="s">
        <v>88</v>
      </c>
    </row>
    <row r="16" customFormat="false" ht="13.8" hidden="false" customHeight="false" outlineLevel="0" collapsed="false">
      <c r="A16" s="84" t="str">
        <f aca="false">VLOOKUP(B16,entities_stage1,2,0)</f>
        <v>the required time</v>
      </c>
      <c r="B16" s="66" t="s">
        <v>104</v>
      </c>
      <c r="C16" s="0"/>
      <c r="D16" s="72" t="str">
        <f aca="false">HYPERLINK(CONCATENATE("http://sigma.ontologyportal.org:8080/sigma/WordNet.jsp?word=",B16,"&amp;POS=1"))</f>
        <v>http://sigma.ontologyportal.org:8080/sigma/WordNet.jsp?word=time&amp;POS=1</v>
      </c>
      <c r="E16" s="82" t="n">
        <f aca="false">VLOOKUP(B16,stage1,4,0)</f>
        <v>115270431</v>
      </c>
      <c r="F16" s="6" t="str">
        <f aca="false">VLOOKUP(B16,stage1,7,0)</f>
        <v>TimeInterval</v>
      </c>
      <c r="G16" s="6" t="str">
        <f aca="false">VLOOKUP(B16,stage1,13,0)</f>
        <v>Quantity</v>
      </c>
      <c r="J16" s="66" t="s">
        <v>88</v>
      </c>
    </row>
    <row r="17" customFormat="false" ht="13.8" hidden="false" customHeight="false" outlineLevel="0" collapsed="false">
      <c r="A17" s="84" t="str">
        <f aca="false">VLOOKUP(B17,entities_stage1,2,0)</f>
        <v>data</v>
      </c>
      <c r="B17" s="66" t="s">
        <v>113</v>
      </c>
      <c r="C17" s="0"/>
      <c r="D17" s="72" t="str">
        <f aca="false">HYPERLINK(CONCATENATE("http://sigma.ontologyportal.org:8080/sigma/WordNet.jsp?word=",B17,"&amp;POS=1"))</f>
        <v>http://sigma.ontologyportal.org:8080/sigma/WordNet.jsp?word=data&amp;POS=1</v>
      </c>
      <c r="E17" s="82" t="n">
        <f aca="false">VLOOKUP(B17,stage1,4,0)</f>
        <v>108462320</v>
      </c>
      <c r="F17" s="6" t="str">
        <f aca="false">VLOOKUP(B17,stage1,7,0)</f>
        <v>Factual text</v>
      </c>
      <c r="G17" s="6" t="str">
        <f aca="false">VLOOKUP(B17,stage1,13,0)</f>
        <v>Group</v>
      </c>
      <c r="J17" s="66" t="s">
        <v>88</v>
      </c>
    </row>
    <row r="18" customFormat="false" ht="13.8" hidden="false" customHeight="false" outlineLevel="0" collapsed="false">
      <c r="A18" s="84" t="str">
        <f aca="false">VLOOKUP(B18,entities_stage1,2,0)</f>
        <v>literature</v>
      </c>
      <c r="B18" s="66" t="s">
        <v>119</v>
      </c>
      <c r="C18" s="0"/>
      <c r="D18" s="72" t="str">
        <f aca="false">HYPERLINK(CONCATENATE("http://sigma.ontologyportal.org:8080/sigma/WordNet.jsp?word=",B18,"&amp;POS=1"))</f>
        <v>http://sigma.ontologyportal.org:8080/sigma/WordNet.jsp?word=literature&amp;POS=1</v>
      </c>
      <c r="E18" s="82" t="n">
        <f aca="false">VLOOKUP(B18,stage1,4,0)</f>
        <v>106365102</v>
      </c>
      <c r="F18" s="6" t="str">
        <f aca="false">VLOOKUP(B18,stage1,7,0)</f>
        <v>text</v>
      </c>
      <c r="G18" s="6" t="str">
        <f aca="false">VLOOKUP(B18,stage1,13,0)</f>
        <v>Communication</v>
      </c>
      <c r="J18" s="66" t="s">
        <v>88</v>
      </c>
    </row>
    <row r="19" customFormat="false" ht="13.8" hidden="false" customHeight="false" outlineLevel="0" collapsed="false">
      <c r="A19" s="84" t="str">
        <f aca="false">VLOOKUP(B19,entities_stage1,2,0)</f>
        <v>self-learning</v>
      </c>
      <c r="B19" s="66" t="s">
        <v>126</v>
      </c>
      <c r="C19" s="0"/>
      <c r="D19" s="72" t="str">
        <f aca="false">HYPERLINK(CONCATENATE("http://sigma.ontologyportal.org:8080/sigma/WordNet.jsp?word=",B19,"&amp;POS=1"))</f>
        <v>http://sigma.ontologyportal.org:8080/sigma/WordNet.jsp?word=learning&amp;POS=1</v>
      </c>
      <c r="E19" s="82" t="n">
        <f aca="false">VLOOKUP(B19,stage1,4,0)</f>
        <v>105752544</v>
      </c>
      <c r="F19" s="6" t="str">
        <f aca="false">VLOOKUP(B19,stage1,7,0)</f>
        <v>learning</v>
      </c>
      <c r="G19" s="6" t="str">
        <f aca="false">VLOOKUP(B19,stage1,13,0)</f>
        <v>Psycological feature</v>
      </c>
      <c r="J19" s="66" t="s">
        <v>88</v>
      </c>
    </row>
    <row r="20" customFormat="false" ht="13.8" hidden="false" customHeight="false" outlineLevel="0" collapsed="false">
      <c r="A20" s="84" t="str">
        <f aca="false">VLOOKUP(B20,entities_stage1,2,0)</f>
        <v>project</v>
      </c>
      <c r="B20" s="66" t="s">
        <v>129</v>
      </c>
      <c r="C20" s="0"/>
      <c r="D20" s="72" t="str">
        <f aca="false">HYPERLINK(CONCATENATE("http://sigma.ontologyportal.org:8080/sigma/WordNet.jsp?word=",B20,"&amp;POS=1"))</f>
        <v>http://sigma.ontologyportal.org:8080/sigma/WordNet.jsp?word=project&amp;POS=1</v>
      </c>
      <c r="E20" s="82" t="n">
        <f aca="false">VLOOKUP(B20,stage1,4,0)</f>
        <v>105910453</v>
      </c>
      <c r="F20" s="6" t="str">
        <f aca="false">VLOOKUP(B20,stage1,7,0)</f>
        <v>plan</v>
      </c>
      <c r="G20" s="6" t="str">
        <f aca="false">VLOOKUP(B20,stage1,13,0)</f>
        <v>Psycological feature</v>
      </c>
      <c r="J20" s="66" t="s">
        <v>88</v>
      </c>
    </row>
    <row r="21" customFormat="false" ht="13.8" hidden="false" customHeight="false" outlineLevel="0" collapsed="false">
      <c r="A21" s="84" t="str">
        <f aca="false">VLOOKUP(B21,entities_stage1,2,0)</f>
        <v>best practices</v>
      </c>
      <c r="B21" s="66" t="s">
        <v>131</v>
      </c>
      <c r="C21" s="0"/>
      <c r="D21" s="72" t="str">
        <f aca="false">HYPERLINK(CONCATENATE("http://sigma.ontologyportal.org:8080/sigma/WordNet.jsp?word=",B21,"&amp;POS=1"))</f>
        <v>http://sigma.ontologyportal.org:8080/sigma/WordNet.jsp?word=practices&amp;POS=1</v>
      </c>
      <c r="E21" s="82" t="n">
        <f aca="false">VLOOKUP(B21,stage1,4,0)</f>
        <v>105667196</v>
      </c>
      <c r="F21" s="6" t="str">
        <f aca="false">VLOOKUP(B21,stage1,7,0)</f>
        <v>NormativeAttribute</v>
      </c>
      <c r="G21" s="6" t="str">
        <f aca="false">VLOOKUP(B21,stage1,13,0)</f>
        <v>Psycological feature</v>
      </c>
      <c r="J21" s="66" t="s">
        <v>88</v>
      </c>
    </row>
    <row r="22" customFormat="false" ht="13.8" hidden="false" customHeight="false" outlineLevel="0" collapsed="false">
      <c r="A22" s="84" t="str">
        <f aca="false">VLOOKUP(B22,entities_stage1,2,0)</f>
        <v>users</v>
      </c>
      <c r="B22" s="66" t="s">
        <v>134</v>
      </c>
      <c r="C22" s="0"/>
      <c r="D22" s="72" t="str">
        <f aca="false">HYPERLINK(CONCATENATE("http://sigma.ontologyportal.org:8080/sigma/WordNet.jsp?word=",B22,"&amp;POS=1"))</f>
        <v>http://sigma.ontologyportal.org:8080/sigma/WordNet.jsp?word=users&amp;POS=1</v>
      </c>
      <c r="E22" s="82" t="n">
        <f aca="false">VLOOKUP(B22,stage1,4,0)</f>
        <v>110741590</v>
      </c>
      <c r="F22" s="6" t="str">
        <f aca="false">VLOOKUP(B22,stage1,7,0)</f>
        <v>Socialrole</v>
      </c>
      <c r="G22" s="6" t="str">
        <f aca="false">VLOOKUP(B22,stage1,13,0)</f>
        <v>Unit</v>
      </c>
      <c r="J22" s="66" t="s">
        <v>133</v>
      </c>
    </row>
    <row r="23" customFormat="false" ht="13.8" hidden="false" customHeight="false" outlineLevel="0" collapsed="false">
      <c r="A23" s="84" t="str">
        <f aca="false">VLOOKUP(B23,entities_stage1,2,0)</f>
        <v>user needs</v>
      </c>
      <c r="B23" s="66" t="s">
        <v>138</v>
      </c>
      <c r="C23" s="0"/>
      <c r="D23" s="72" t="str">
        <f aca="false">HYPERLINK(CONCATENATE("http://sigma.ontologyportal.org:8080/sigma/WordNet.jsp?word=",B23,"&amp;POS=1"))</f>
        <v>http://sigma.ontologyportal.org:8080/sigma/WordNet.jsp?word=needs&amp;POS=1</v>
      </c>
      <c r="E23" s="82" t="n">
        <f aca="false">VLOOKUP(B23,stage1,4,0)</f>
        <v>109367991</v>
      </c>
      <c r="F23" s="6" t="str">
        <f aca="false">VLOOKUP(B23,stage1,7,0)</f>
        <v>NormativeAttribute</v>
      </c>
      <c r="G23" s="6" t="str">
        <f aca="false">VLOOKUP(B23,stage1,13,0)</f>
        <v>Thing</v>
      </c>
      <c r="J23" s="66" t="s">
        <v>133</v>
      </c>
    </row>
    <row r="24" customFormat="false" ht="13.8" hidden="false" customHeight="false" outlineLevel="0" collapsed="false">
      <c r="A24" s="84" t="str">
        <f aca="false">VLOOKUP(B24,entities_stage1,2,0)</f>
        <v>user roles</v>
      </c>
      <c r="B24" s="66" t="s">
        <v>142</v>
      </c>
      <c r="C24" s="0"/>
      <c r="D24" s="72" t="str">
        <f aca="false">HYPERLINK(CONCATENATE("http://sigma.ontologyportal.org:8080/sigma/WordNet.jsp?word=",B24,"&amp;POS=1"))</f>
        <v>http://sigma.ontologyportal.org:8080/sigma/WordNet.jsp?word=roles&amp;POS=1</v>
      </c>
      <c r="E24" s="82" t="n">
        <f aca="false">VLOOKUP(B24,stage1,4,0)</f>
        <v>100722061</v>
      </c>
      <c r="F24" s="6" t="str">
        <f aca="false">VLOOKUP(B24,stage1,7,0)</f>
        <v>Intentionalprocess</v>
      </c>
      <c r="G24" s="6" t="str">
        <f aca="false">VLOOKUP(B24,stage1,13,0)</f>
        <v>Psycological feature</v>
      </c>
      <c r="J24" s="66" t="s">
        <v>133</v>
      </c>
    </row>
    <row r="25" customFormat="false" ht="13.8" hidden="false" customHeight="false" outlineLevel="0" collapsed="false">
      <c r="A25" s="84" t="str">
        <f aca="false">VLOOKUP(B25,entities_stage1,2,0)</f>
        <v>requirements</v>
      </c>
      <c r="B25" s="66" t="s">
        <v>145</v>
      </c>
      <c r="C25" s="0"/>
      <c r="D25" s="72" t="str">
        <f aca="false">HYPERLINK(CONCATENATE("http://sigma.ontologyportal.org:8080/sigma/WordNet.jsp?word=",B25,"&amp;POS=1"))</f>
        <v>http://sigma.ontologyportal.org:8080/sigma/WordNet.jsp?word=requirements&amp;POS=1</v>
      </c>
      <c r="E25" s="82" t="n">
        <f aca="false">VLOOKUP(B25,stage1,4,0)</f>
        <v>109367203</v>
      </c>
      <c r="F25" s="6" t="str">
        <f aca="false">VLOOKUP(B25,stage1,7,0)</f>
        <v>Necessity</v>
      </c>
      <c r="G25" s="6" t="str">
        <f aca="false">VLOOKUP(B25,stage1,13,0)</f>
        <v>Thing</v>
      </c>
      <c r="J25" s="66" t="s">
        <v>133</v>
      </c>
    </row>
    <row r="26" customFormat="false" ht="13.8" hidden="false" customHeight="false" outlineLevel="0" collapsed="false">
      <c r="A26" s="84" t="str">
        <f aca="false">VLOOKUP(B26,entities_stage1,2,0)</f>
        <v>risks</v>
      </c>
      <c r="B26" s="66" t="s">
        <v>148</v>
      </c>
      <c r="C26" s="0"/>
      <c r="D26" s="72" t="str">
        <f aca="false">HYPERLINK(CONCATENATE("http://sigma.ontologyportal.org:8080/sigma/WordNet.jsp?word=",B26,"&amp;POS=1"))</f>
        <v>http://sigma.ontologyportal.org:8080/sigma/WordNet.jsp?word=risks&amp;POS=1</v>
      </c>
      <c r="E26" s="82" t="n">
        <f aca="false">VLOOKUP(B26,stage1,4,0)</f>
        <v>114541852</v>
      </c>
      <c r="F26" s="6" t="str">
        <f aca="false">VLOOKUP(B26,stage1,7,0)</f>
        <v>SubjectiveAssessmentAttribute</v>
      </c>
      <c r="G26" s="6" t="str">
        <f aca="false">VLOOKUP(B26,stage1,13,0)</f>
        <v>Cause</v>
      </c>
      <c r="J26" s="66" t="s">
        <v>133</v>
      </c>
    </row>
    <row r="27" customFormat="false" ht="13.8" hidden="false" customHeight="false" outlineLevel="0" collapsed="false">
      <c r="A27" s="84" t="str">
        <f aca="false">VLOOKUP(B27,entities_stage1,2,0)</f>
        <v>efforts</v>
      </c>
      <c r="B27" s="66" t="s">
        <v>150</v>
      </c>
      <c r="C27" s="0"/>
      <c r="D27" s="72" t="str">
        <f aca="false">HYPERLINK(CONCATENATE("http://sigma.ontologyportal.org:8080/sigma/WordNet.jsp?word=",B27,"&amp;POS=1"))</f>
        <v>http://sigma.ontologyportal.org:8080/sigma/WordNet.jsp?word=efforts&amp;POS=1</v>
      </c>
      <c r="E27" s="82" t="n">
        <f aca="false">VLOOKUP(B27,stage1,4,0)</f>
        <v>100786195</v>
      </c>
      <c r="F27" s="6" t="str">
        <f aca="false">VLOOKUP(B27,stage1,7,0)</f>
        <v>Intentionalprocess</v>
      </c>
      <c r="G27" s="6" t="str">
        <f aca="false">VLOOKUP(B27,stage1,13,0)</f>
        <v>Psycological feature</v>
      </c>
      <c r="J27" s="66" t="s">
        <v>133</v>
      </c>
    </row>
    <row r="28" customFormat="false" ht="13.8" hidden="false" customHeight="false" outlineLevel="0" collapsed="false">
      <c r="A28" s="84" t="str">
        <f aca="false">VLOOKUP(B28,entities_stage1,2,0)</f>
        <v>listening</v>
      </c>
      <c r="B28" s="66" t="s">
        <v>152</v>
      </c>
      <c r="C28" s="0"/>
      <c r="D28" s="72" t="str">
        <f aca="false">HYPERLINK(CONCATENATE("http://sigma.ontologyportal.org:8080/sigma/WordNet.jsp?word=",B28,"&amp;POS=1"))</f>
        <v>http://sigma.ontologyportal.org:8080/sigma/WordNet.jsp?word=listening&amp;POS=1</v>
      </c>
      <c r="E28" s="82" t="n">
        <f aca="false">VLOOKUP(B28,stage1,4,0)</f>
        <v>100882159</v>
      </c>
      <c r="F28" s="6" t="n">
        <f aca="false">VLOOKUP(B28,stage1,7,0)</f>
        <v>0</v>
      </c>
      <c r="G28" s="6" t="n">
        <f aca="false">VLOOKUP(B28,stage1,13,0)</f>
        <v>0</v>
      </c>
      <c r="J28" s="66" t="s">
        <v>151</v>
      </c>
    </row>
    <row r="29" customFormat="false" ht="13.8" hidden="false" customHeight="false" outlineLevel="0" collapsed="false">
      <c r="A29" s="84" t="str">
        <f aca="false">VLOOKUP(B29,entities_stage1,2,0)</f>
        <v>a problem statement</v>
      </c>
      <c r="B29" s="66" t="s">
        <v>154</v>
      </c>
      <c r="C29" s="0"/>
      <c r="D29" s="72" t="str">
        <f aca="false">HYPERLINK(CONCATENATE("http://sigma.ontologyportal.org:8080/sigma/WordNet.jsp?word=",B29,"&amp;POS=1"))</f>
        <v>http://sigma.ontologyportal.org:8080/sigma/WordNet.jsp?word=statement&amp;POS=1</v>
      </c>
      <c r="E29" s="82" t="n">
        <f aca="false">VLOOKUP(B29,stage1,4,0)</f>
        <v>106722453</v>
      </c>
      <c r="F29" s="6" t="str">
        <f aca="false">VLOOKUP(B29,stage1,7,0)</f>
        <v>Statement</v>
      </c>
      <c r="G29" s="6" t="str">
        <f aca="false">VLOOKUP(B29,stage1,13,0)</f>
        <v>Communication</v>
      </c>
      <c r="J29" s="66" t="s">
        <v>151</v>
      </c>
    </row>
    <row r="30" customFormat="false" ht="13.8" hidden="false" customHeight="false" outlineLevel="0" collapsed="false">
      <c r="A30" s="84" t="str">
        <f aca="false">VLOOKUP(B30,entities_stage1,2,0)</f>
        <v>electricity</v>
      </c>
      <c r="B30" s="66" t="s">
        <v>159</v>
      </c>
      <c r="C30" s="0"/>
      <c r="D30" s="72" t="str">
        <f aca="false">HYPERLINK(CONCATENATE("http://sigma.ontologyportal.org:8080/sigma/WordNet.jsp?word=",B30,"&amp;POS=1"))</f>
        <v>http://sigma.ontologyportal.org:8080/sigma/WordNet.jsp?word=electricity&amp;POS=1</v>
      </c>
      <c r="E30" s="82" t="n">
        <f aca="false">VLOOKUP(B30,stage1,4,0)</f>
        <v>115303987</v>
      </c>
      <c r="F30" s="6" t="str">
        <f aca="false">VLOOKUP(B30,stage1,7,0)</f>
        <v>Electricity</v>
      </c>
      <c r="G30" s="6" t="n">
        <f aca="false">VLOOKUP(B30,stage1,13,0)</f>
        <v>0</v>
      </c>
      <c r="J30" s="66" t="s">
        <v>151</v>
      </c>
    </row>
    <row r="31" customFormat="false" ht="13.8" hidden="false" customHeight="false" outlineLevel="0" collapsed="false">
      <c r="A31" s="84" t="str">
        <f aca="false">VLOOKUP(B31,entities_stage1,2,0)</f>
        <v>application</v>
      </c>
      <c r="B31" s="66" t="s">
        <v>163</v>
      </c>
      <c r="C31" s="0"/>
      <c r="D31" s="72" t="str">
        <f aca="false">HYPERLINK(CONCATENATE("http://sigma.ontologyportal.org:8080/sigma/WordNet.jsp?word=",B31,"&amp;POS=1"))</f>
        <v>http://sigma.ontologyportal.org:8080/sigma/WordNet.jsp?word=application&amp;POS=1</v>
      </c>
      <c r="E31" s="82" t="n">
        <f aca="false">VLOOKUP(B31,stage1,4,0)</f>
        <v>100949134</v>
      </c>
      <c r="F31" s="6" t="str">
        <f aca="false">VLOOKUP(B31,stage1,7,0)</f>
        <v>Intentionalprocess</v>
      </c>
      <c r="G31" s="6" t="str">
        <f aca="false">VLOOKUP(B31,stage1,13,0)</f>
        <v>Psycological feature</v>
      </c>
      <c r="J31" s="66" t="s">
        <v>151</v>
      </c>
    </row>
    <row r="32" customFormat="false" ht="13.8" hidden="false" customHeight="false" outlineLevel="0" collapsed="false">
      <c r="A32" s="84" t="str">
        <f aca="false">VLOOKUP(B32,entities_stage1,2,0)</f>
        <v>possibilities</v>
      </c>
      <c r="B32" s="66" t="s">
        <v>167</v>
      </c>
      <c r="C32" s="0"/>
      <c r="D32" s="72" t="str">
        <f aca="false">HYPERLINK(CONCATENATE("http://sigma.ontologyportal.org:8080/sigma/WordNet.jsp?word=",B32,"&amp;POS=1"))</f>
        <v>http://sigma.ontologyportal.org:8080/sigma/WordNet.jsp?word=possibilities&amp;POS=1</v>
      </c>
      <c r="E32" s="82" t="n">
        <f aca="false">VLOOKUP(B32,stage1,4,0)</f>
        <v>115307893</v>
      </c>
      <c r="F32" s="6" t="str">
        <f aca="false">VLOOKUP(B32,stage1,7,0)</f>
        <v>Possibility</v>
      </c>
      <c r="G32" s="6" t="str">
        <f aca="false">VLOOKUP(B32,stage1,13,0)</f>
        <v>Psycological feature</v>
      </c>
      <c r="J32" s="66" t="s">
        <v>151</v>
      </c>
    </row>
    <row r="33" customFormat="false" ht="13.8" hidden="false" customHeight="false" outlineLevel="0" collapsed="false">
      <c r="A33" s="84" t="str">
        <f aca="false">VLOOKUP(B33,entities_stage1,2,0)</f>
        <v>outcome</v>
      </c>
      <c r="B33" s="66" t="s">
        <v>170</v>
      </c>
      <c r="C33" s="0"/>
      <c r="D33" s="72" t="str">
        <f aca="false">HYPERLINK(CONCATENATE("http://sigma.ontologyportal.org:8080/sigma/WordNet.jsp?word=",B33,"&amp;POS=1"))</f>
        <v>http://sigma.ontologyportal.org:8080/sigma/WordNet.jsp?word=outcome&amp;POS=1</v>
      </c>
      <c r="E33" s="82" t="n">
        <f aca="false">VLOOKUP(B33,stage1,4,0)</f>
        <v>111410625</v>
      </c>
      <c r="F33" s="6" t="str">
        <f aca="false">VLOOKUP(B33,stage1,7,0)</f>
        <v>Process</v>
      </c>
      <c r="G33" s="6" t="str">
        <f aca="false">VLOOKUP(B33,stage1,13,0)</f>
        <v>Phenomenon</v>
      </c>
      <c r="J33" s="66" t="s">
        <v>151</v>
      </c>
    </row>
    <row r="34" customFormat="false" ht="13.8" hidden="false" customHeight="false" outlineLevel="0" collapsed="false">
      <c r="A34" s="84" t="str">
        <f aca="false">VLOOKUP(B34,entities_stage1,2,0)</f>
        <v>the design</v>
      </c>
      <c r="B34" s="66" t="s">
        <v>175</v>
      </c>
      <c r="C34" s="0"/>
      <c r="D34" s="72" t="str">
        <f aca="false">HYPERLINK(CONCATENATE("http://sigma.ontologyportal.org:8080/sigma/WordNet.jsp?word=",B34,"&amp;POS=1"))</f>
        <v>http://sigma.ontologyportal.org:8080/sigma/WordNet.jsp?word=design&amp;POS=1</v>
      </c>
      <c r="E34" s="82" t="n">
        <f aca="false">VLOOKUP(B34,stage1,4,0)</f>
        <v>105902327</v>
      </c>
      <c r="F34" s="6" t="str">
        <f aca="false">VLOOKUP(B34,stage1,7,0)</f>
        <v>Plan</v>
      </c>
      <c r="G34" s="6" t="str">
        <f aca="false">VLOOKUP(B34,stage1,13,0)</f>
        <v>Psycological feature</v>
      </c>
      <c r="J34" s="66" t="s">
        <v>151</v>
      </c>
    </row>
    <row r="35" customFormat="false" ht="13.8" hidden="false" customHeight="false" outlineLevel="0" collapsed="false">
      <c r="A35" s="84" t="str">
        <f aca="false">VLOOKUP(B35,entities_stage1,2,0)</f>
        <v>team potential</v>
      </c>
      <c r="B35" s="66" t="s">
        <v>177</v>
      </c>
      <c r="C35" s="0"/>
      <c r="D35" s="72" t="str">
        <f aca="false">HYPERLINK(CONCATENATE("http://sigma.ontologyportal.org:8080/sigma/WordNet.jsp?word=",B35,"&amp;POS=1"))</f>
        <v>http://sigma.ontologyportal.org:8080/sigma/WordNet.jsp?word=potential&amp;POS=1</v>
      </c>
      <c r="E35" s="82" t="n">
        <f aca="false">VLOOKUP(B35,stage1,4,0)</f>
        <v>114482620</v>
      </c>
      <c r="F35" s="6" t="str">
        <f aca="false">VLOOKUP(B35,stage1,7,0)</f>
        <v>Attribute</v>
      </c>
      <c r="G35" s="6" t="str">
        <f aca="false">VLOOKUP(B35,stage1,13,0)</f>
        <v>State</v>
      </c>
      <c r="J35" s="66" t="s">
        <v>151</v>
      </c>
    </row>
    <row r="36" customFormat="false" ht="13.8" hidden="false" customHeight="false" outlineLevel="0" collapsed="false">
      <c r="A36" s="84" t="str">
        <f aca="false">VLOOKUP(B36,entities_stage1,2,0)</f>
        <v>with team members</v>
      </c>
      <c r="B36" s="66" t="s">
        <v>179</v>
      </c>
      <c r="C36" s="0"/>
      <c r="D36" s="72" t="str">
        <f aca="false">HYPERLINK(CONCATENATE("http://sigma.ontologyportal.org:8080/sigma/WordNet.jsp?word=",B36,"&amp;POS=1"))</f>
        <v>http://sigma.ontologyportal.org:8080/sigma/WordNet.jsp?word=members&amp;POS=1</v>
      </c>
      <c r="E36" s="82" t="n">
        <f aca="false">VLOOKUP(B36,stage1,4,0)</f>
        <v>110307234</v>
      </c>
      <c r="F36" s="6" t="str">
        <f aca="false">VLOOKUP(B36,stage1,7,0)</f>
        <v>Group of people</v>
      </c>
      <c r="G36" s="6" t="str">
        <f aca="false">VLOOKUP(B36,stage1,13,0)</f>
        <v>Whole</v>
      </c>
      <c r="J36" s="66" t="s">
        <v>151</v>
      </c>
    </row>
    <row r="37" customFormat="false" ht="13.8" hidden="false" customHeight="false" outlineLevel="0" collapsed="false">
      <c r="A37" s="84" t="str">
        <f aca="false">VLOOKUP(B37,entities_stage1,2,0)</f>
        <v>for client</v>
      </c>
      <c r="B37" s="66" t="s">
        <v>183</v>
      </c>
      <c r="C37" s="0"/>
      <c r="D37" s="72" t="str">
        <f aca="false">HYPERLINK(CONCATENATE("http://sigma.ontologyportal.org:8080/sigma/WordNet.jsp?word=",B37,"&amp;POS=1"))</f>
        <v>http://sigma.ontologyportal.org:8080/sigma/WordNet.jsp?word=client&amp;POS=1</v>
      </c>
      <c r="E37" s="82" t="n">
        <f aca="false">VLOOKUP(B37,stage1,4,0)</f>
        <v>109984659</v>
      </c>
      <c r="F37" s="6" t="str">
        <f aca="false">VLOOKUP(B37,stage1,7,0)</f>
        <v>human</v>
      </c>
      <c r="G37" s="6" t="str">
        <f aca="false">VLOOKUP(B37,stage1,13,0)</f>
        <v>Whole</v>
      </c>
      <c r="J37" s="66" t="s">
        <v>151</v>
      </c>
    </row>
    <row r="38" customFormat="false" ht="13.8" hidden="false" customHeight="false" outlineLevel="0" collapsed="false">
      <c r="A38" s="84" t="str">
        <f aca="false">VLOOKUP(B38,entities_stage1,2,0)</f>
        <v>group leader</v>
      </c>
      <c r="B38" s="66" t="s">
        <v>189</v>
      </c>
      <c r="C38" s="0"/>
      <c r="D38" s="72" t="str">
        <f aca="false">HYPERLINK(CONCATENATE("http://sigma.ontologyportal.org:8080/sigma/WordNet.jsp?word=",B38,"&amp;POS=1"))</f>
        <v>http://sigma.ontologyportal.org:8080/sigma/WordNet.jsp?word=leader&amp;POS=1</v>
      </c>
      <c r="E38" s="82" t="n">
        <f aca="false">VLOOKUP(B38,stage1,4,0)</f>
        <v>115305814</v>
      </c>
      <c r="F38" s="6" t="str">
        <f aca="false">VLOOKUP(B38,stage1,7,0)</f>
        <v>Leader</v>
      </c>
      <c r="G38" s="6" t="n">
        <f aca="false">VLOOKUP(B38,stage1,13,0)</f>
        <v>0</v>
      </c>
      <c r="J38" s="66" t="s">
        <v>151</v>
      </c>
    </row>
    <row r="39" customFormat="false" ht="13.8" hidden="false" customHeight="false" outlineLevel="0" collapsed="false">
      <c r="A39" s="84" t="str">
        <f aca="false">VLOOKUP(B39,entities_stage1,2,0)</f>
        <v>the issues</v>
      </c>
      <c r="B39" s="66" t="s">
        <v>194</v>
      </c>
      <c r="C39" s="0"/>
      <c r="D39" s="72" t="str">
        <f aca="false">HYPERLINK(CONCATENATE("http://sigma.ontologyportal.org:8080/sigma/WordNet.jsp?word=",B39,"&amp;POS=1"))</f>
        <v>http://sigma.ontologyportal.org:8080/sigma/WordNet.jsp?word=issues&amp;POS=1</v>
      </c>
      <c r="E39" s="82" t="n">
        <f aca="false">VLOOKUP(B39,stage1,4,0)</f>
        <v>105814650</v>
      </c>
      <c r="F39" s="6" t="str">
        <f aca="false">VLOOKUP(B39,stage1,7,0)</f>
        <v>Proposition</v>
      </c>
      <c r="G39" s="6" t="str">
        <f aca="false">VLOOKUP(B39,stage1,13,0)</f>
        <v>Psycological feature</v>
      </c>
      <c r="J39" s="66" t="s">
        <v>192</v>
      </c>
    </row>
    <row r="40" customFormat="false" ht="13.8" hidden="false" customHeight="false" outlineLevel="0" collapsed="false">
      <c r="A40" s="84" t="str">
        <f aca="false">VLOOKUP(B40,entities_stage1,2,0)</f>
        <v>a product</v>
      </c>
      <c r="B40" s="66" t="s">
        <v>196</v>
      </c>
      <c r="C40" s="0"/>
      <c r="D40" s="72" t="str">
        <f aca="false">HYPERLINK(CONCATENATE("http://sigma.ontologyportal.org:8080/sigma/WordNet.jsp?word=",B40,"&amp;POS=1"))</f>
        <v>http://sigma.ontologyportal.org:8080/sigma/WordNet.jsp?word=product&amp;POS=1</v>
      </c>
      <c r="E40" s="82" t="n">
        <f aca="false">VLOOKUP(B40,stage1,4,0)</f>
        <v>115312169</v>
      </c>
      <c r="F40" s="6" t="str">
        <f aca="false">VLOOKUP(B40,stage1,7,0)</f>
        <v>Product</v>
      </c>
      <c r="G40" s="6" t="n">
        <f aca="false">VLOOKUP(B40,stage1,13,0)</f>
        <v>0</v>
      </c>
      <c r="J40" s="66" t="s">
        <v>192</v>
      </c>
    </row>
    <row r="41" customFormat="false" ht="13.8" hidden="false" customHeight="false" outlineLevel="0" collapsed="false">
      <c r="A41" s="84" t="str">
        <f aca="false">VLOOKUP(B41,entities_stage1,2,0)</f>
        <v>solutions</v>
      </c>
      <c r="B41" s="24" t="s">
        <v>984</v>
      </c>
      <c r="C41" s="0"/>
      <c r="D41" s="72" t="str">
        <f aca="false">HYPERLINK(CONCATENATE("http://sigma.ontologyportal.org:8080/sigma/WordNet.jsp?word=",B41,"&amp;POS=1"))</f>
        <v>http://sigma.ontologyportal.org:8080/sigma/WordNet.jsp?word= solutions&amp;POS=1</v>
      </c>
      <c r="E41" s="82" t="e">
        <f aca="false">VLOOKUP(B41,stage1,4,0)</f>
        <v>#N/A</v>
      </c>
      <c r="F41" s="6" t="e">
        <f aca="false">VLOOKUP(B41,stage1,7,0)</f>
        <v>#N/A</v>
      </c>
      <c r="G41" s="6" t="e">
        <f aca="false">VLOOKUP(B41,stage1,13,0)</f>
        <v>#N/A</v>
      </c>
      <c r="J41" s="66" t="s">
        <v>192</v>
      </c>
    </row>
    <row r="42" customFormat="false" ht="13.8" hidden="false" customHeight="false" outlineLevel="0" collapsed="false">
      <c r="A42" s="84" t="str">
        <f aca="false">VLOOKUP(B42,entities_stage1,2,0)</f>
        <v>possible causes</v>
      </c>
      <c r="B42" s="66" t="s">
        <v>201</v>
      </c>
      <c r="C42" s="0"/>
      <c r="D42" s="72" t="str">
        <f aca="false">HYPERLINK(CONCATENATE("http://sigma.ontologyportal.org:8080/sigma/WordNet.jsp?word=",B42,"&amp;POS=1"))</f>
        <v>http://sigma.ontologyportal.org:8080/sigma/WordNet.jsp?word=causes&amp;POS=1</v>
      </c>
      <c r="E42" s="82" t="n">
        <f aca="false">VLOOKUP(B42,stage1,4,0)</f>
        <v>100007347</v>
      </c>
      <c r="F42" s="6" t="str">
        <f aca="false">VLOOKUP(B42,stage1,7,0)</f>
        <v>Agent</v>
      </c>
      <c r="G42" s="6" t="n">
        <f aca="false">VLOOKUP(B42,stage1,13,0)</f>
        <v>0</v>
      </c>
      <c r="J42" s="66" t="s">
        <v>192</v>
      </c>
    </row>
    <row r="43" customFormat="false" ht="13.8" hidden="false" customHeight="false" outlineLevel="0" collapsed="false">
      <c r="A43" s="84" t="str">
        <f aca="false">VLOOKUP(B43,entities_stage1,2,0)</f>
        <v>low cost mill</v>
      </c>
      <c r="B43" s="66" t="s">
        <v>203</v>
      </c>
      <c r="C43" s="0"/>
      <c r="D43" s="72" t="str">
        <f aca="false">HYPERLINK(CONCATENATE("http://sigma.ontologyportal.org:8080/sigma/WordNet.jsp?word=",B43,"&amp;POS=1"))</f>
        <v>http://sigma.ontologyportal.org:8080/sigma/WordNet.jsp?word=mill&amp;POS=1</v>
      </c>
      <c r="E43" s="82" t="n">
        <f aca="false">VLOOKUP(B43,stage1,4,0)</f>
        <v>103765561</v>
      </c>
      <c r="F43" s="6" t="str">
        <f aca="false">VLOOKUP(B43,stage1,7,0)</f>
        <v>machine</v>
      </c>
      <c r="G43" s="6" t="str">
        <f aca="false">VLOOKUP(B43,stage1,13,0)</f>
        <v>Whole</v>
      </c>
      <c r="J43" s="66" t="s">
        <v>192</v>
      </c>
    </row>
    <row r="44" customFormat="false" ht="13.8" hidden="false" customHeight="false" outlineLevel="0" collapsed="false">
      <c r="A44" s="84" t="str">
        <f aca="false">VLOOKUP(B44,entities_stage1,2,0)</f>
        <v>failure</v>
      </c>
      <c r="B44" s="66" t="s">
        <v>206</v>
      </c>
      <c r="C44" s="0"/>
      <c r="D44" s="72" t="str">
        <f aca="false">HYPERLINK(CONCATENATE("http://sigma.ontologyportal.org:8080/sigma/WordNet.jsp?word=",B44,"&amp;POS=1"))</f>
        <v>http://sigma.ontologyportal.org:8080/sigma/WordNet.jsp?word=failure&amp;POS=1</v>
      </c>
      <c r="E44" s="82" t="n">
        <f aca="false">VLOOKUP(B44,stage1,4,0)</f>
        <v>107317764</v>
      </c>
      <c r="F44" s="6" t="str">
        <f aca="false">VLOOKUP(B44,stage1,7,0)</f>
        <v>SubjectiveAssessmentAttribute</v>
      </c>
      <c r="G44" s="6" t="str">
        <f aca="false">VLOOKUP(B44,stage1,13,0)</f>
        <v>Psycological feature</v>
      </c>
      <c r="J44" s="66" t="s">
        <v>192</v>
      </c>
    </row>
    <row r="45" customFormat="false" ht="13.8" hidden="false" customHeight="false" outlineLevel="0" collapsed="false">
      <c r="A45" s="84" t="str">
        <f aca="false">VLOOKUP(B45,entities_stage1,2,0)</f>
        <v>objective</v>
      </c>
      <c r="B45" s="66" t="s">
        <v>207</v>
      </c>
      <c r="C45" s="0"/>
      <c r="D45" s="72" t="str">
        <f aca="false">HYPERLINK(CONCATENATE("http://sigma.ontologyportal.org:8080/sigma/WordNet.jsp?word=",B45,"&amp;POS=1"))</f>
        <v>http://sigma.ontologyportal.org:8080/sigma/WordNet.jsp?word=objective&amp;POS=1</v>
      </c>
      <c r="E45" s="82" t="n">
        <f aca="false">VLOOKUP(B45,stage1,4,0)</f>
        <v>105981230</v>
      </c>
      <c r="F45" s="6" t="str">
        <f aca="false">VLOOKUP(B45,stage1,7,0)</f>
        <v>Entity</v>
      </c>
      <c r="G45" s="6" t="str">
        <f aca="false">VLOOKUP(B45,stage1,13,0)</f>
        <v>Psycological feature</v>
      </c>
      <c r="J45" s="66" t="s">
        <v>192</v>
      </c>
    </row>
    <row r="46" customFormat="false" ht="13.8" hidden="false" customHeight="false" outlineLevel="0" collapsed="false">
      <c r="A46" s="84" t="str">
        <f aca="false">VLOOKUP(B46,entities_stage1,2,0)</f>
        <v>complexity</v>
      </c>
      <c r="B46" s="66" t="s">
        <v>663</v>
      </c>
      <c r="C46" s="0"/>
      <c r="D46" s="72" t="str">
        <f aca="false">HYPERLINK(CONCATENATE("http://sigma.ontologyportal.org:8080/sigma/WordNet.jsp?word=",B46,"&amp;POS=1"))</f>
        <v>http://sigma.ontologyportal.org:8080/sigma/WordNet.jsp?word=complexity&amp;POS=1</v>
      </c>
      <c r="E46" s="82" t="e">
        <f aca="false">VLOOKUP(B46,stage1,4,0)</f>
        <v>#N/A</v>
      </c>
      <c r="F46" s="6" t="e">
        <f aca="false">VLOOKUP(B46,stage1,7,0)</f>
        <v>#N/A</v>
      </c>
      <c r="G46" s="6" t="e">
        <f aca="false">VLOOKUP(B46,stage1,13,0)</f>
        <v>#N/A</v>
      </c>
      <c r="J46" s="66" t="s">
        <v>192</v>
      </c>
    </row>
    <row r="47" customFormat="false" ht="13.8" hidden="false" customHeight="false" outlineLevel="0" collapsed="false">
      <c r="A47" s="84" t="str">
        <f aca="false">VLOOKUP(B47,entities_stage1,2,0)</f>
        <v>system to be developed</v>
      </c>
      <c r="B47" s="66" t="s">
        <v>218</v>
      </c>
      <c r="C47" s="0"/>
      <c r="D47" s="72" t="str">
        <f aca="false">HYPERLINK(CONCATENATE("http://sigma.ontologyportal.org:8080/sigma/WordNet.jsp?word=",B47,"&amp;POS=1"))</f>
        <v>http://sigma.ontologyportal.org:8080/sigma/WordNet.jsp?word=system&amp;POS=1</v>
      </c>
      <c r="E47" s="82" t="n">
        <f aca="false">VLOOKUP(B47,stage1,4,0)</f>
        <v>105661996</v>
      </c>
      <c r="F47" s="6" t="str">
        <f aca="false">VLOOKUP(B47,stage1,7,0)</f>
        <v>Procedure</v>
      </c>
      <c r="G47" s="6" t="str">
        <f aca="false">VLOOKUP(B47,stage1,13,0)</f>
        <v>Whole</v>
      </c>
      <c r="J47" s="66" t="s">
        <v>192</v>
      </c>
    </row>
    <row r="48" customFormat="false" ht="13.8" hidden="false" customHeight="false" outlineLevel="0" collapsed="false">
      <c r="A48" s="84" t="str">
        <f aca="false">VLOOKUP(B48,entities_stage1,2,0)</f>
        <v>resources</v>
      </c>
      <c r="B48" s="66" t="s">
        <v>220</v>
      </c>
      <c r="C48" s="0"/>
      <c r="D48" s="72" t="str">
        <f aca="false">HYPERLINK(CONCATENATE("http://sigma.ontologyportal.org:8080/sigma/WordNet.jsp?word=",B48,"&amp;POS=1"))</f>
        <v>http://sigma.ontologyportal.org:8080/sigma/WordNet.jsp?word=resources&amp;POS=1</v>
      </c>
      <c r="E48" s="82" t="n">
        <f aca="false">VLOOKUP(B48,stage1,4,0)</f>
        <v>105154676</v>
      </c>
      <c r="F48" s="6" t="str">
        <f aca="false">VLOOKUP(B48,stage1,7,0)</f>
        <v>SubjectiveAssessmentAttribute</v>
      </c>
      <c r="G48" s="6" t="str">
        <f aca="false">VLOOKUP(B48,stage1,13,0)</f>
        <v>Quality</v>
      </c>
      <c r="J48" s="66" t="s">
        <v>219</v>
      </c>
    </row>
    <row r="49" customFormat="false" ht="13.8" hidden="false" customHeight="false" outlineLevel="0" collapsed="false">
      <c r="A49" s="84" t="str">
        <f aca="false">VLOOKUP(B49,entities_stage1,2,0)</f>
        <v>preliminary definitions</v>
      </c>
      <c r="B49" s="66" t="s">
        <v>222</v>
      </c>
      <c r="C49" s="0"/>
      <c r="D49" s="72" t="str">
        <f aca="false">HYPERLINK(CONCATENATE("http://sigma.ontologyportal.org:8080/sigma/WordNet.jsp?word=",B49,"&amp;POS=1"))</f>
        <v>http://sigma.ontologyportal.org:8080/sigma/WordNet.jsp?word=definition&amp;POS=1</v>
      </c>
      <c r="E49" s="82" t="n">
        <f aca="false">VLOOKUP(B49,stage1,4,0)</f>
        <v>104702957</v>
      </c>
      <c r="F49" s="6" t="str">
        <f aca="false">VLOOKUP(B49,stage1,7,0)</f>
        <v>SubjectiveAssessmentAttribute</v>
      </c>
      <c r="G49" s="6" t="str">
        <f aca="false">VLOOKUP(B49,stage1,13,0)</f>
        <v>Quality</v>
      </c>
      <c r="J49" s="66" t="s">
        <v>219</v>
      </c>
    </row>
    <row r="50" customFormat="false" ht="13.8" hidden="false" customHeight="false" outlineLevel="0" collapsed="false">
      <c r="A50" s="84" t="str">
        <f aca="false">VLOOKUP(B50,entities_stage1,2,0)</f>
        <v>chart</v>
      </c>
      <c r="B50" s="66" t="s">
        <v>223</v>
      </c>
      <c r="C50" s="0"/>
      <c r="D50" s="72" t="str">
        <f aca="false">HYPERLINK(CONCATENATE("http://sigma.ontologyportal.org:8080/sigma/WordNet.jsp?word=",B50,"&amp;POS=1"))</f>
        <v>http://sigma.ontologyportal.org:8080/sigma/WordNet.jsp?word=chart&amp;POS=1</v>
      </c>
      <c r="E50" s="82" t="n">
        <f aca="false">VLOOKUP(B50,stage1,4,0)</f>
        <v>115302879</v>
      </c>
      <c r="F50" s="6" t="str">
        <f aca="false">VLOOKUP(B50,stage1,7,0)</f>
        <v>chart</v>
      </c>
      <c r="G50" s="6" t="n">
        <f aca="false">VLOOKUP(B50,stage1,13,0)</f>
        <v>0</v>
      </c>
      <c r="J50" s="66" t="s">
        <v>219</v>
      </c>
    </row>
    <row r="51" customFormat="false" ht="13.8" hidden="false" customHeight="false" outlineLevel="0" collapsed="false">
      <c r="A51" s="84" t="str">
        <f aca="false">VLOOKUP(B51,entities_stage1,2,0)</f>
        <v>challenges</v>
      </c>
      <c r="B51" s="66" t="s">
        <v>227</v>
      </c>
      <c r="C51" s="0"/>
      <c r="D51" s="72" t="str">
        <f aca="false">HYPERLINK(CONCATENATE("http://sigma.ontologyportal.org:8080/sigma/WordNet.jsp?word=",B51,"&amp;POS=1"))</f>
        <v>http://sigma.ontologyportal.org:8080/sigma/WordNet.jsp?word=challenges&amp;POS=1</v>
      </c>
      <c r="E51" s="82" t="n">
        <f aca="false">VLOOKUP(B51,stage1,4,0)</f>
        <v>113932948</v>
      </c>
      <c r="F51" s="6" t="str">
        <f aca="false">VLOOKUP(B51,stage1,7,0)</f>
        <v>SubjectiveAssessmentAttribute</v>
      </c>
      <c r="G51" s="6" t="str">
        <f aca="false">VLOOKUP(B51,stage1,13,0)</f>
        <v>State</v>
      </c>
      <c r="J51" s="66" t="s">
        <v>219</v>
      </c>
    </row>
    <row r="52" customFormat="false" ht="13.8" hidden="false" customHeight="false" outlineLevel="0" collapsed="false">
      <c r="A52" s="84" t="str">
        <f aca="false">VLOOKUP(B52,entities_stage1,2,0)</f>
        <v>database</v>
      </c>
      <c r="B52" s="66" t="s">
        <v>228</v>
      </c>
      <c r="C52" s="0"/>
      <c r="D52" s="72" t="str">
        <f aca="false">HYPERLINK(CONCATENATE("http://sigma.ontologyportal.org:8080/sigma/WordNet.jsp?word=",B52,"&amp;POS=1"))</f>
        <v>http://sigma.ontologyportal.org:8080/sigma/WordNet.jsp?word=database&amp;POS=1</v>
      </c>
      <c r="E52" s="82" t="n">
        <f aca="false">VLOOKUP(B52,stage1,4,0)</f>
        <v>115303549</v>
      </c>
      <c r="F52" s="6" t="str">
        <f aca="false">VLOOKUP(B52,stage1,7,0)</f>
        <v>Database</v>
      </c>
      <c r="G52" s="6" t="n">
        <f aca="false">VLOOKUP(B52,stage1,13,0)</f>
        <v>0</v>
      </c>
      <c r="J52" s="66" t="s">
        <v>219</v>
      </c>
    </row>
    <row r="53" customFormat="false" ht="13.8" hidden="false" customHeight="false" outlineLevel="0" collapsed="false">
      <c r="A53" s="84" t="str">
        <f aca="false">VLOOKUP(B53,entities_stage1,2,0)</f>
        <v>time frame</v>
      </c>
      <c r="B53" s="66" t="s">
        <v>234</v>
      </c>
      <c r="C53" s="0"/>
      <c r="D53" s="72" t="str">
        <f aca="false">HYPERLINK(CONCATENATE("http://sigma.ontologyportal.org:8080/sigma/WordNet.jsp?word=",B53,"&amp;POS=1"))</f>
        <v>http://sigma.ontologyportal.org:8080/sigma/WordNet.jsp?word=time frame&amp;POS=1</v>
      </c>
      <c r="E53" s="82" t="n">
        <f aca="false">VLOOKUP(B53,stage1,4,0)</f>
        <v>115116095</v>
      </c>
      <c r="F53" s="6" t="str">
        <f aca="false">VLOOKUP(B53,stage1,7,0)</f>
        <v>time duration</v>
      </c>
      <c r="G53" s="6" t="str">
        <f aca="false">VLOOKUP(B53,stage1,13,0)</f>
        <v>Quantity</v>
      </c>
      <c r="J53" s="66" t="s">
        <v>219</v>
      </c>
    </row>
    <row r="54" customFormat="false" ht="13.8" hidden="false" customHeight="false" outlineLevel="0" collapsed="false">
      <c r="A54" s="84" t="str">
        <f aca="false">VLOOKUP(B54,entities_stage1,2,0)</f>
        <v>specifications</v>
      </c>
      <c r="B54" s="66" t="s">
        <v>236</v>
      </c>
      <c r="C54" s="0"/>
      <c r="D54" s="72" t="str">
        <f aca="false">HYPERLINK(CONCATENATE("http://sigma.ontologyportal.org:8080/sigma/WordNet.jsp?word=",B54,"&amp;POS=1"))</f>
        <v>http://sigma.ontologyportal.org:8080/sigma/WordNet.jsp?word=specifications&amp;POS=1</v>
      </c>
      <c r="E54" s="82" t="n">
        <f aca="false">VLOOKUP(B54,stage1,4,0)</f>
        <v>106725067</v>
      </c>
      <c r="F54" s="6" t="str">
        <f aca="false">VLOOKUP(B54,stage1,7,0)</f>
        <v>Plan</v>
      </c>
      <c r="G54" s="6" t="str">
        <f aca="false">VLOOKUP(B54,stage1,13,0)</f>
        <v>Communication</v>
      </c>
      <c r="J54" s="66" t="s">
        <v>219</v>
      </c>
    </row>
    <row r="55" customFormat="false" ht="13.8" hidden="false" customHeight="false" outlineLevel="0" collapsed="false">
      <c r="A55" s="84" t="str">
        <f aca="false">VLOOKUP(B55,entities_stage1,2,0)</f>
        <v>information</v>
      </c>
      <c r="B55" s="66" t="s">
        <v>240</v>
      </c>
      <c r="C55" s="0"/>
      <c r="D55" s="72" t="str">
        <f aca="false">HYPERLINK(CONCATENATE("http://sigma.ontologyportal.org:8080/sigma/WordNet.jsp?word=",B55,"&amp;POS=1"))</f>
        <v>http://sigma.ontologyportal.org:8080/sigma/WordNet.jsp?word=information&amp;POS=1</v>
      </c>
      <c r="E55" s="82" t="n">
        <f aca="false">VLOOKUP(B55,stage1,4,0)</f>
        <v>108462320</v>
      </c>
      <c r="F55" s="6" t="str">
        <f aca="false">VLOOKUP(B55,stage1,7,0)</f>
        <v>Factual Text</v>
      </c>
      <c r="G55" s="6" t="str">
        <f aca="false">VLOOKUP(B55,stage1,13,0)</f>
        <v>Psycological feature</v>
      </c>
      <c r="J55" s="66" t="s">
        <v>219</v>
      </c>
    </row>
    <row r="56" customFormat="false" ht="13.8" hidden="false" customHeight="false" outlineLevel="0" collapsed="false">
      <c r="A56" s="84" t="str">
        <f aca="false">VLOOKUP(B56,entities_stage1,2,0)</f>
        <v>presentations</v>
      </c>
      <c r="B56" s="66" t="s">
        <v>245</v>
      </c>
      <c r="C56" s="0"/>
      <c r="D56" s="72" t="str">
        <f aca="false">HYPERLINK(CONCATENATE("http://sigma.ontologyportal.org:8080/sigma/WordNet.jsp?word=",B56,"&amp;POS=1"))</f>
        <v>http://sigma.ontologyportal.org:8080/sigma/WordNet.jsp?word=presentations&amp;POS=1</v>
      </c>
      <c r="E56" s="82" t="n">
        <f aca="false">VLOOKUP(B56,stage1,4,0)</f>
        <v>100521562</v>
      </c>
      <c r="F56" s="6" t="str">
        <f aca="false">VLOOKUP(B56,stage1,7,0)</f>
        <v>Demonstrating</v>
      </c>
      <c r="G56" s="6" t="str">
        <f aca="false">VLOOKUP(B56,stage1,13,0)</f>
        <v>Psycological feature</v>
      </c>
      <c r="J56" s="66" t="s">
        <v>219</v>
      </c>
    </row>
    <row r="57" customFormat="false" ht="13.8" hidden="false" customHeight="false" outlineLevel="0" collapsed="false">
      <c r="A57" s="84" t="str">
        <f aca="false">VLOOKUP(B57,entities_stage1,2,0)</f>
        <v>timelines</v>
      </c>
      <c r="B57" s="66" t="s">
        <v>249</v>
      </c>
      <c r="C57" s="0"/>
      <c r="D57" s="72" t="str">
        <f aca="false">HYPERLINK(CONCATENATE("http://sigma.ontologyportal.org:8080/sigma/WordNet.jsp?word=",B57,"&amp;POS=1"))</f>
        <v>http://sigma.ontologyportal.org:8080/sigma/WordNet.jsp?word=timelines&amp;POS=1</v>
      </c>
      <c r="E57" s="82" t="n">
        <f aca="false">VLOOKUP(B57,stage1,4,0)</f>
        <v>106504965</v>
      </c>
      <c r="F57" s="6" t="str">
        <f aca="false">VLOOKUP(B57,stage1,7,0)</f>
        <v>Text</v>
      </c>
      <c r="G57" s="6" t="str">
        <f aca="false">VLOOKUP(B57,stage1,13,0)</f>
        <v>Communication</v>
      </c>
      <c r="J57" s="66" t="s">
        <v>219</v>
      </c>
    </row>
    <row r="58" customFormat="false" ht="13.8" hidden="false" customHeight="false" outlineLevel="0" collapsed="false">
      <c r="A58" s="84" t="str">
        <f aca="false">VLOOKUP(B58,entities_stage1,2,0)</f>
        <v>hazards</v>
      </c>
      <c r="B58" s="66" t="s">
        <v>250</v>
      </c>
      <c r="C58" s="0"/>
      <c r="D58" s="72" t="str">
        <f aca="false">HYPERLINK(CONCATENATE("http://sigma.ontologyportal.org:8080/sigma/WordNet.jsp?word=",B58,"&amp;POS=1"))</f>
        <v>http://sigma.ontologyportal.org:8080/sigma/WordNet.jsp?word=hazards&amp;POS=1</v>
      </c>
      <c r="E58" s="82" t="n">
        <f aca="false">VLOOKUP(B58,stage1,4,0)</f>
        <v>114541852</v>
      </c>
      <c r="F58" s="6" t="str">
        <f aca="false">VLOOKUP(B58,stage1,7,0)</f>
        <v>SubjectiveAssessmentAttribute</v>
      </c>
      <c r="G58" s="6" t="str">
        <f aca="false">VLOOKUP(B58,stage1,13,0)</f>
        <v>Cause</v>
      </c>
      <c r="J58" s="66" t="s">
        <v>219</v>
      </c>
    </row>
    <row r="59" customFormat="false" ht="13.8" hidden="false" customHeight="false" outlineLevel="0" collapsed="false">
      <c r="A59" s="84" t="str">
        <f aca="false">VLOOKUP(B59,entities_stage1,2,0)</f>
        <v>benefits</v>
      </c>
      <c r="B59" s="66" t="s">
        <v>253</v>
      </c>
      <c r="C59" s="0"/>
      <c r="D59" s="72" t="str">
        <f aca="false">HYPERLINK(CONCATENATE("http://sigma.ontologyportal.org:8080/sigma/WordNet.jsp?word=",B59,"&amp;POS=1"))</f>
        <v>http://sigma.ontologyportal.org:8080/sigma/WordNet.jsp?word=benefits&amp;POS=1</v>
      </c>
      <c r="E59" s="82" t="n">
        <f aca="false">VLOOKUP(B59,stage1,4,0)</f>
        <v>105142641</v>
      </c>
      <c r="F59" s="6" t="str">
        <f aca="false">VLOOKUP(B59,stage1,7,0)</f>
        <v>SubjectiveAssessmentAttribute</v>
      </c>
      <c r="G59" s="6" t="str">
        <f aca="false">VLOOKUP(B59,stage1,13,0)</f>
        <v>Quality</v>
      </c>
      <c r="J59" s="66" t="s">
        <v>219</v>
      </c>
    </row>
    <row r="60" customFormat="false" ht="13.8" hidden="false" customHeight="false" outlineLevel="0" collapsed="false">
      <c r="A60" s="84" t="str">
        <f aca="false">VLOOKUP(B60,entities_stage1,2,0)</f>
        <v>satisfaction with outcomes</v>
      </c>
      <c r="B60" s="66" t="s">
        <v>255</v>
      </c>
      <c r="C60" s="0"/>
      <c r="D60" s="72" t="str">
        <f aca="false">HYPERLINK(CONCATENATE("http://sigma.ontologyportal.org:8080/sigma/WordNet.jsp?word=",B60,"&amp;POS=1"))</f>
        <v>http://sigma.ontologyportal.org:8080/sigma/WordNet.jsp?word=satisfaction&amp;POS=1</v>
      </c>
      <c r="E60" s="82" t="n">
        <f aca="false">VLOOKUP(B60,stage1,4,0)</f>
        <v>113986679</v>
      </c>
      <c r="F60" s="6" t="str">
        <f aca="false">VLOOKUP(B60,stage1,7,0)</f>
        <v>Satisfaction</v>
      </c>
      <c r="G60" s="6" t="str">
        <f aca="false">VLOOKUP(B60,stage1,13,0)</f>
        <v>State</v>
      </c>
      <c r="J60" s="66" t="s">
        <v>219</v>
      </c>
    </row>
    <row r="61" customFormat="false" ht="13.8" hidden="false" customHeight="false" outlineLevel="0" collapsed="false">
      <c r="A61" s="84" t="str">
        <f aca="false">VLOOKUP(B61,entities_stage1,2,0)</f>
        <v>functions</v>
      </c>
      <c r="B61" s="66" t="s">
        <v>259</v>
      </c>
      <c r="C61" s="0"/>
      <c r="D61" s="72" t="str">
        <f aca="false">HYPERLINK(CONCATENATE("http://sigma.ontologyportal.org:8080/sigma/WordNet.jsp?word=",B61,"&amp;POS=1"))</f>
        <v>http://sigma.ontologyportal.org:8080/sigma/WordNet.jsp?word=functions&amp;POS=1</v>
      </c>
      <c r="E61" s="82" t="n">
        <f aca="false">VLOOKUP(B61,stage1,4,0)</f>
        <v>105149325</v>
      </c>
      <c r="F61" s="6" t="str">
        <f aca="false">VLOOKUP(B61,stage1,7,0)</f>
        <v>Attribute</v>
      </c>
      <c r="G61" s="6" t="str">
        <f aca="false">VLOOKUP(B61,stage1,13,0)</f>
        <v>Quality</v>
      </c>
      <c r="J61" s="66" t="s">
        <v>219</v>
      </c>
    </row>
    <row r="62" customFormat="false" ht="13.8" hidden="false" customHeight="false" outlineLevel="0" collapsed="false">
      <c r="A62" s="84" t="str">
        <f aca="false">VLOOKUP(B62,entities_stage1,2,0)</f>
        <v>ethics</v>
      </c>
      <c r="B62" s="66" t="s">
        <v>260</v>
      </c>
      <c r="C62" s="0"/>
      <c r="D62" s="72" t="str">
        <f aca="false">HYPERLINK(CONCATENATE("http://sigma.ontologyportal.org:8080/sigma/WordNet.jsp?word=",B62,"&amp;POS=1"))</f>
        <v>http://sigma.ontologyportal.org:8080/sigma/WordNet.jsp?word=ethics&amp;POS=1</v>
      </c>
      <c r="E62" s="82" t="n">
        <f aca="false">VLOOKUP(B62,stage1,4,0)</f>
        <v>106663617</v>
      </c>
      <c r="F62" s="6" t="str">
        <f aca="false">VLOOKUP(B62,stage1,7,0)</f>
        <v>Obligation</v>
      </c>
      <c r="G62" s="6" t="str">
        <f aca="false">VLOOKUP(B62,stage1,13,0)</f>
        <v>Psycological feature</v>
      </c>
      <c r="J62" s="66" t="s">
        <v>219</v>
      </c>
    </row>
    <row r="63" customFormat="false" ht="13.8" hidden="false" customHeight="false" outlineLevel="0" collapsed="false">
      <c r="A63" s="84" t="str">
        <f aca="false">VLOOKUP(B63,entities_stage1,2,0)</f>
        <v>teamwork</v>
      </c>
      <c r="B63" s="66" t="s">
        <v>262</v>
      </c>
      <c r="C63" s="0"/>
      <c r="D63" s="72" t="str">
        <f aca="false">HYPERLINK(CONCATENATE("http://sigma.ontologyportal.org:8080/sigma/WordNet.jsp?word=",B63,"&amp;POS=1"))</f>
        <v>http://sigma.ontologyportal.org:8080/sigma/WordNet.jsp?word=teamwork&amp;POS=1</v>
      </c>
      <c r="E63" s="82" t="n">
        <f aca="false">VLOOKUP(B63,stage1,4,0)</f>
        <v>101203494</v>
      </c>
      <c r="F63" s="6" t="str">
        <f aca="false">VLOOKUP(B63,stage1,7,0)</f>
        <v>Cooperation</v>
      </c>
      <c r="G63" s="6" t="str">
        <f aca="false">VLOOKUP(B63,stage1,13,0)</f>
        <v>Psycological feature</v>
      </c>
      <c r="J63" s="66" t="s">
        <v>219</v>
      </c>
    </row>
    <row r="64" customFormat="false" ht="13.8" hidden="false" customHeight="false" outlineLevel="0" collapsed="false">
      <c r="A64" s="84" t="str">
        <f aca="false">VLOOKUP(B64,entities_stage1,2,0)</f>
        <v>reasoning</v>
      </c>
      <c r="B64" s="66" t="s">
        <v>267</v>
      </c>
      <c r="C64" s="0"/>
      <c r="D64" s="72" t="str">
        <f aca="false">HYPERLINK(CONCATENATE("http://sigma.ontologyportal.org:8080/sigma/WordNet.jsp?word=",B64,"&amp;POS=1"))</f>
        <v>http://sigma.ontologyportal.org:8080/sigma/WordNet.jsp?word=reasoning&amp;POS=1</v>
      </c>
      <c r="E64" s="82" t="n">
        <f aca="false">VLOOKUP(B64,stage1,4,0)</f>
        <v>105772356</v>
      </c>
      <c r="F64" s="6" t="str">
        <f aca="false">VLOOKUP(B64,stage1,7,0)</f>
        <v>reasoning</v>
      </c>
      <c r="G64" s="6" t="str">
        <f aca="false">VLOOKUP(B64,stage1,13,0)</f>
        <v>Psycological feature</v>
      </c>
      <c r="J64" s="66" t="s">
        <v>219</v>
      </c>
    </row>
    <row r="65" customFormat="false" ht="13.8" hidden="false" customHeight="false" outlineLevel="0" collapsed="false">
      <c r="A65" s="84" t="str">
        <f aca="false">VLOOKUP(B65,entities_stage1,2,0)</f>
        <v>selection</v>
      </c>
      <c r="B65" s="66" t="s">
        <v>268</v>
      </c>
      <c r="C65" s="0"/>
      <c r="D65" s="72" t="str">
        <f aca="false">HYPERLINK(CONCATENATE("http://sigma.ontologyportal.org:8080/sigma/WordNet.jsp?word=",B65,"&amp;POS=1"))</f>
        <v>http://sigma.ontologyportal.org:8080/sigma/WordNet.jsp?word=selection&amp;POS=1</v>
      </c>
      <c r="E65" s="82" t="n">
        <f aca="false">VLOOKUP(B65,stage1,4,0)</f>
        <v>105790242</v>
      </c>
      <c r="F65" s="6" t="str">
        <f aca="false">VLOOKUP(B65,stage1,7,0)</f>
        <v>Selecting</v>
      </c>
      <c r="G65" s="6" t="str">
        <f aca="false">VLOOKUP(B65,stage1,13,0)</f>
        <v>Psycological feature</v>
      </c>
      <c r="J65" s="66" t="s">
        <v>219</v>
      </c>
    </row>
    <row r="66" customFormat="false" ht="13.8" hidden="false" customHeight="false" outlineLevel="0" collapsed="false">
      <c r="A66" s="84" t="str">
        <f aca="false">VLOOKUP(B66,entities_stage1,2,0)</f>
        <v>decisions</v>
      </c>
      <c r="B66" s="66" t="s">
        <v>270</v>
      </c>
      <c r="C66" s="0"/>
      <c r="D66" s="72" t="str">
        <f aca="false">HYPERLINK(CONCATENATE("http://sigma.ontologyportal.org:8080/sigma/WordNet.jsp?word=",B66,"&amp;POS=1"))</f>
        <v>http://sigma.ontologyportal.org:8080/sigma/WordNet.jsp?word=decisions&amp;POS=1</v>
      </c>
      <c r="E66" s="82" t="n">
        <f aca="false">VLOOKUP(B66,stage1,4,0)</f>
        <v>105838176</v>
      </c>
      <c r="F66" s="6" t="str">
        <f aca="false">VLOOKUP(B66,stage1,7,0)</f>
        <v>Learning</v>
      </c>
      <c r="G66" s="6" t="str">
        <f aca="false">VLOOKUP(B66,stage1,13,0)</f>
        <v>Psycological feature</v>
      </c>
      <c r="J66" s="66" t="s">
        <v>219</v>
      </c>
    </row>
    <row r="67" customFormat="false" ht="13.8" hidden="false" customHeight="false" outlineLevel="0" collapsed="false">
      <c r="A67" s="84" t="str">
        <f aca="false">VLOOKUP(B67,entities_stage1,2,0)</f>
        <v>rationale</v>
      </c>
      <c r="B67" s="66" t="s">
        <v>272</v>
      </c>
      <c r="C67" s="0"/>
      <c r="D67" s="72" t="str">
        <f aca="false">HYPERLINK(CONCATENATE("http://sigma.ontologyportal.org:8080/sigma/WordNet.jsp?word=",B67,"&amp;POS=1"))</f>
        <v>http://sigma.ontologyportal.org:8080/sigma/WordNet.jsp?word=rationale&amp;POS=1</v>
      </c>
      <c r="E67" s="82" t="n">
        <f aca="false">VLOOKUP(B67,stage1,4,0)</f>
        <v>105793210</v>
      </c>
      <c r="F67" s="6" t="str">
        <f aca="false">VLOOKUP(B67,stage1,7,0)</f>
        <v>Reasoning</v>
      </c>
      <c r="G67" s="6" t="str">
        <f aca="false">VLOOKUP(B67,stage1,13,0)</f>
        <v>Psycological feature</v>
      </c>
      <c r="J67" s="66" t="s">
        <v>219</v>
      </c>
    </row>
    <row r="68" customFormat="false" ht="13.8" hidden="false" customHeight="false" outlineLevel="0" collapsed="false">
      <c r="A68" s="84" t="str">
        <f aca="false">VLOOKUP(B68,entities_stage1,2,0)</f>
        <v>goals</v>
      </c>
      <c r="B68" s="66" t="s">
        <v>985</v>
      </c>
      <c r="C68" s="0"/>
      <c r="D68" s="72" t="str">
        <f aca="false">HYPERLINK(CONCATENATE("http://sigma.ontologyportal.org:8080/sigma/WordNet.jsp?word=",B68,"&amp;POS=1"))</f>
        <v>http://sigma.ontologyportal.org:8080/sigma/WordNet.jsp?word= goals&amp;POS=1</v>
      </c>
      <c r="E68" s="82" t="e">
        <f aca="false">VLOOKUP(B68,stage1,4,0)</f>
        <v>#N/A</v>
      </c>
      <c r="F68" s="6" t="e">
        <f aca="false">VLOOKUP(B68,stage1,7,0)</f>
        <v>#N/A</v>
      </c>
      <c r="G68" s="6" t="e">
        <f aca="false">VLOOKUP(B68,stage1,13,0)</f>
        <v>#N/A</v>
      </c>
      <c r="J68" s="66" t="s">
        <v>219</v>
      </c>
    </row>
    <row r="69" customFormat="false" ht="13.8" hidden="false" customHeight="false" outlineLevel="0" collapsed="false">
      <c r="A69" s="84" t="str">
        <f aca="false">VLOOKUP(B69,entities_stage1,2,0)</f>
        <v>limitations</v>
      </c>
      <c r="B69" s="66" t="s">
        <v>275</v>
      </c>
      <c r="C69" s="0"/>
      <c r="D69" s="72" t="str">
        <f aca="false">HYPERLINK(CONCATENATE("http://sigma.ontologyportal.org:8080/sigma/WordNet.jsp?word=",B69,"&amp;POS=1"))</f>
        <v>http://sigma.ontologyportal.org:8080/sigma/WordNet.jsp?word=limitations&amp;POS=1</v>
      </c>
      <c r="E69" s="82" t="n">
        <f aca="false">VLOOKUP(B69,stage1,4,0)</f>
        <v>105846355</v>
      </c>
      <c r="F69" s="6" t="str">
        <f aca="false">VLOOKUP(B69,stage1,7,0)</f>
        <v>Obligation</v>
      </c>
      <c r="G69" s="6" t="str">
        <f aca="false">VLOOKUP(B69,stage1,13,0)</f>
        <v>Psycological feature</v>
      </c>
      <c r="J69" s="66" t="s">
        <v>219</v>
      </c>
    </row>
    <row r="70" customFormat="false" ht="13.8" hidden="false" customHeight="false" outlineLevel="0" collapsed="false">
      <c r="A70" s="84" t="str">
        <f aca="false">VLOOKUP(B70,entities_stage1,2,0)</f>
        <v>materials</v>
      </c>
      <c r="B70" s="66" t="s">
        <v>279</v>
      </c>
      <c r="C70" s="0"/>
      <c r="D70" s="72" t="str">
        <f aca="false">HYPERLINK(CONCATENATE("http://sigma.ontologyportal.org:8080/sigma/WordNet.jsp?word=",B70,"&amp;POS=1"))</f>
        <v>http://sigma.ontologyportal.org:8080/sigma/WordNet.jsp?word=materials&amp;POS=1</v>
      </c>
      <c r="E70" s="82" t="n">
        <f aca="false">VLOOKUP(B70,stage1,4,0)</f>
        <v>115306253</v>
      </c>
      <c r="F70" s="6" t="str">
        <f aca="false">VLOOKUP(B70,stage1,7,0)</f>
        <v>Substance</v>
      </c>
      <c r="G70" s="6" t="n">
        <f aca="false">VLOOKUP(B70,stage1,13,0)</f>
        <v>0</v>
      </c>
      <c r="J70" s="66" t="s">
        <v>219</v>
      </c>
    </row>
    <row r="71" customFormat="false" ht="13.8" hidden="false" customHeight="false" outlineLevel="0" collapsed="false">
      <c r="A71" s="84" t="str">
        <f aca="false">VLOOKUP(B71,entities_stage1,2,0)</f>
        <v>future</v>
      </c>
      <c r="B71" s="66" t="s">
        <v>281</v>
      </c>
      <c r="C71" s="0"/>
      <c r="D71" s="72" t="str">
        <f aca="false">HYPERLINK(CONCATENATE("http://sigma.ontologyportal.org:8080/sigma/WordNet.jsp?word=",B71,"&amp;POS=1"))</f>
        <v>http://sigma.ontologyportal.org:8080/sigma/WordNet.jsp?word=future&amp;POS=1</v>
      </c>
      <c r="E71" s="82" t="n">
        <f aca="false">VLOOKUP(B71,stage1,4,0)</f>
        <v>115121625</v>
      </c>
      <c r="F71" s="6" t="str">
        <f aca="false">VLOOKUP(B71,stage1,7,0)</f>
        <v>FutureFn</v>
      </c>
      <c r="G71" s="6" t="str">
        <f aca="false">VLOOKUP(B71,stage1,13,0)</f>
        <v>Time</v>
      </c>
      <c r="J71" s="66" t="s">
        <v>219</v>
      </c>
    </row>
    <row r="72" customFormat="false" ht="13.8" hidden="false" customHeight="false" outlineLevel="0" collapsed="false">
      <c r="A72" s="84" t="str">
        <f aca="false">VLOOKUP(B72,entities_stage1,2,0)</f>
        <v>design stages</v>
      </c>
      <c r="B72" s="66" t="s">
        <v>286</v>
      </c>
      <c r="C72" s="0"/>
      <c r="D72" s="72" t="str">
        <f aca="false">HYPERLINK(CONCATENATE("http://sigma.ontologyportal.org:8080/sigma/WordNet.jsp?word=",B72,"&amp;POS=1"))</f>
        <v>http://sigma.ontologyportal.org:8080/sigma/WordNet.jsp?word=stages&amp;POS=1</v>
      </c>
      <c r="E72" s="82" t="n">
        <f aca="false">VLOOKUP(B72,stage1,4,0)</f>
        <v>115290337</v>
      </c>
      <c r="F72" s="6" t="str">
        <f aca="false">VLOOKUP(B72,stage1,7,0)</f>
        <v>Time interval</v>
      </c>
      <c r="G72" s="6" t="str">
        <f aca="false">VLOOKUP(B72,stage1,13,0)</f>
        <v>Quantity</v>
      </c>
      <c r="J72" s="66" t="s">
        <v>219</v>
      </c>
    </row>
    <row r="73" customFormat="false" ht="13.8" hidden="false" customHeight="false" outlineLevel="0" collapsed="false">
      <c r="A73" s="84" t="str">
        <f aca="false">VLOOKUP(B73,entities_stage1,2,0)</f>
        <v>collaboration between stages</v>
      </c>
      <c r="B73" s="66" t="s">
        <v>289</v>
      </c>
      <c r="C73" s="0"/>
      <c r="D73" s="72" t="str">
        <f aca="false">HYPERLINK(CONCATENATE("http://sigma.ontologyportal.org:8080/sigma/WordNet.jsp?word=",B73,"&amp;POS=1"))</f>
        <v>http://sigma.ontologyportal.org:8080/sigma/WordNet.jsp?word=collaboration&amp;POS=1</v>
      </c>
      <c r="E73" s="82" t="n">
        <f aca="false">VLOOKUP(B73,stage1,4,0)</f>
        <v>101205156</v>
      </c>
      <c r="F73" s="6" t="str">
        <f aca="false">VLOOKUP(B73,stage1,7,0)</f>
        <v>Cooperation</v>
      </c>
      <c r="G73" s="6" t="str">
        <f aca="false">VLOOKUP(B73,stage1,13,0)</f>
        <v>Psycological feature</v>
      </c>
      <c r="J73" s="66" t="s">
        <v>219</v>
      </c>
    </row>
    <row r="74" customFormat="false" ht="13.8" hidden="false" customHeight="false" outlineLevel="0" collapsed="false">
      <c r="A74" s="84" t="str">
        <f aca="false">VLOOKUP(B74,entities_stage1,2,0)</f>
        <v>models</v>
      </c>
      <c r="B74" s="66" t="s">
        <v>290</v>
      </c>
      <c r="C74" s="0"/>
      <c r="D74" s="72" t="str">
        <f aca="false">HYPERLINK(CONCATENATE("http://sigma.ontologyportal.org:8080/sigma/WordNet.jsp?word=",B74,"&amp;POS=1"))</f>
        <v>http://sigma.ontologyportal.org:8080/sigma/WordNet.jsp?word=models&amp;POS=1</v>
      </c>
      <c r="E74" s="82" t="n">
        <f aca="false">VLOOKUP(B74,stage1,4,0)</f>
        <v>115306532</v>
      </c>
      <c r="F74" s="6" t="str">
        <f aca="false">VLOOKUP(B74,stage1,7,0)</f>
        <v>Model</v>
      </c>
      <c r="G74" s="6" t="n">
        <f aca="false">VLOOKUP(B74,stage1,13,0)</f>
        <v>0</v>
      </c>
      <c r="J74" s="66" t="s">
        <v>219</v>
      </c>
    </row>
    <row r="75" customFormat="false" ht="13.8" hidden="false" customHeight="false" outlineLevel="0" collapsed="false">
      <c r="A75" s="84" t="str">
        <f aca="false">VLOOKUP(B75,entities_stage1,2,0)</f>
        <v>phases of design</v>
      </c>
      <c r="B75" s="66" t="s">
        <v>295</v>
      </c>
      <c r="C75" s="0"/>
      <c r="D75" s="72" t="str">
        <f aca="false">HYPERLINK(CONCATENATE("http://sigma.ontologyportal.org:8080/sigma/WordNet.jsp?word=",B75,"&amp;POS=1"))</f>
        <v>http://sigma.ontologyportal.org:8080/sigma/WordNet.jsp?word=phases&amp;POS=1</v>
      </c>
      <c r="E75" s="82" t="n">
        <f aca="false">VLOOKUP(B75,stage1,4,0)</f>
        <v>115290337</v>
      </c>
      <c r="F75" s="6" t="str">
        <f aca="false">VLOOKUP(B75,stage1,7,0)</f>
        <v>Time interval</v>
      </c>
      <c r="G75" s="6" t="str">
        <f aca="false">VLOOKUP(B75,stage1,13,0)</f>
        <v>Quantity</v>
      </c>
      <c r="J75" s="66" t="s">
        <v>219</v>
      </c>
    </row>
    <row r="76" customFormat="false" ht="13.8" hidden="false" customHeight="false" outlineLevel="0" collapsed="false">
      <c r="A76" s="84" t="str">
        <f aca="false">VLOOKUP(B76,entities_stage1,2,0)</f>
        <v>preference</v>
      </c>
      <c r="B76" s="66" t="s">
        <v>296</v>
      </c>
      <c r="C76" s="0"/>
      <c r="D76" s="72" t="str">
        <f aca="false">HYPERLINK(CONCATENATE("http://sigma.ontologyportal.org:8080/sigma/WordNet.jsp?word=",B76,"&amp;POS=1"))</f>
        <v>http://sigma.ontologyportal.org:8080/sigma/WordNet.jsp?word=preference&amp;POS=1</v>
      </c>
      <c r="E76" s="82" t="n">
        <f aca="false">VLOOKUP(B76,stage1,4,0)</f>
        <v>106200344</v>
      </c>
      <c r="F76" s="6" t="str">
        <f aca="false">VLOOKUP(B76,stage1,7,0)</f>
        <v>Intentionalrelation</v>
      </c>
      <c r="G76" s="6" t="str">
        <f aca="false">VLOOKUP(B76,stage1,13,0)</f>
        <v>Psycological feature</v>
      </c>
      <c r="J76" s="66" t="s">
        <v>219</v>
      </c>
    </row>
    <row r="77" customFormat="false" ht="13.8" hidden="false" customHeight="false" outlineLevel="0" collapsed="false">
      <c r="A77" s="84" t="str">
        <f aca="false">VLOOKUP(B77,entities_stage1,2,0)</f>
        <v>cut off grade reserve</v>
      </c>
      <c r="B77" s="66" t="s">
        <v>300</v>
      </c>
      <c r="C77" s="0"/>
      <c r="D77" s="72" t="str">
        <f aca="false">HYPERLINK(CONCATENATE("http://sigma.ontologyportal.org:8080/sigma/WordNet.jsp?word=",B77,"&amp;POS=1"))</f>
        <v>http://sigma.ontologyportal.org:8080/sigma/WordNet.jsp?word=cut-off&amp;POS=1</v>
      </c>
      <c r="E77" s="82" t="n">
        <f aca="false">VLOOKUP(B77,stage1,4,0)</f>
        <v>113759014</v>
      </c>
      <c r="F77" s="6" t="str">
        <f aca="false">VLOOKUP(B77,stage1,7,0)</f>
        <v>Quantity</v>
      </c>
      <c r="G77" s="6" t="str">
        <f aca="false">VLOOKUP(B77,stage1,13,0)</f>
        <v>Quantity</v>
      </c>
      <c r="J77" s="66" t="s">
        <v>298</v>
      </c>
    </row>
    <row r="78" customFormat="false" ht="13.8" hidden="false" customHeight="false" outlineLevel="0" collapsed="false">
      <c r="A78" s="84" t="str">
        <f aca="false">VLOOKUP(B78,entities_stage1,2,0)</f>
        <v>onebody statistical analysis</v>
      </c>
      <c r="B78" s="66" t="s">
        <v>303</v>
      </c>
      <c r="C78" s="0"/>
      <c r="D78" s="72" t="str">
        <f aca="false">HYPERLINK(CONCATENATE("http://sigma.ontologyportal.org:8080/sigma/WordNet.jsp?word=",B78,"&amp;POS=1"))</f>
        <v>http://sigma.ontologyportal.org:8080/sigma/WordNet.jsp?word=Analysis&amp;POS=1</v>
      </c>
      <c r="E78" s="82" t="n">
        <f aca="false">VLOOKUP(B78,stage1,4,0)</f>
        <v>100634276</v>
      </c>
      <c r="F78" s="6" t="str">
        <f aca="false">VLOOKUP(B78,stage1,7,0)</f>
        <v>Investigating</v>
      </c>
      <c r="G78" s="6" t="str">
        <f aca="false">VLOOKUP(B78,stage1,13,0)</f>
        <v>Psycological feature</v>
      </c>
      <c r="J78" s="66" t="s">
        <v>298</v>
      </c>
    </row>
    <row r="79" customFormat="false" ht="13.8" hidden="false" customHeight="false" outlineLevel="0" collapsed="false">
      <c r="A79" s="84" t="str">
        <f aca="false">VLOOKUP(B79,entities_stage1,2,0)</f>
        <v>assumptions</v>
      </c>
      <c r="B79" s="66" t="s">
        <v>305</v>
      </c>
      <c r="C79" s="0"/>
      <c r="D79" s="72" t="str">
        <f aca="false">HYPERLINK(CONCATENATE("http://sigma.ontologyportal.org:8080/sigma/WordNet.jsp?word=",B79,"&amp;POS=1"))</f>
        <v>http://sigma.ontologyportal.org:8080/sigma/WordNet.jsp?word=assumptions&amp;POS=1</v>
      </c>
      <c r="E79" s="82" t="n">
        <f aca="false">VLOOKUP(B79,stage1,4,0)</f>
        <v>105892096</v>
      </c>
      <c r="F79" s="6" t="str">
        <f aca="false">VLOOKUP(B79,stage1,7,0)</f>
        <v>Proposition</v>
      </c>
      <c r="G79" s="6" t="str">
        <f aca="false">VLOOKUP(B79,stage1,13,0)</f>
        <v>Psycological feature</v>
      </c>
      <c r="J79" s="66" t="s">
        <v>298</v>
      </c>
    </row>
    <row r="80" customFormat="false" ht="13.8" hidden="false" customHeight="false" outlineLevel="0" collapsed="false">
      <c r="A80" s="84" t="str">
        <f aca="false">VLOOKUP(B80,entities_stage1,2,0)</f>
        <v>company</v>
      </c>
      <c r="B80" s="66" t="s">
        <v>946</v>
      </c>
      <c r="C80" s="0"/>
      <c r="D80" s="72" t="str">
        <f aca="false">HYPERLINK(CONCATENATE("http://sigma.ontologyportal.org:8080/sigma/WordNet.jsp?word=",B80,"&amp;POS=1"))</f>
        <v>http://sigma.ontologyportal.org:8080/sigma/WordNet.jsp?word=company&amp;POS=1</v>
      </c>
      <c r="E80" s="82" t="e">
        <f aca="false">VLOOKUP(B80,stage1,4,0)</f>
        <v>#N/A</v>
      </c>
      <c r="F80" s="6" t="e">
        <f aca="false">VLOOKUP(B80,stage1,7,0)</f>
        <v>#N/A</v>
      </c>
      <c r="G80" s="6" t="e">
        <f aca="false">VLOOKUP(B80,stage1,13,0)</f>
        <v>#N/A</v>
      </c>
      <c r="J80" s="66" t="s">
        <v>298</v>
      </c>
    </row>
    <row r="81" customFormat="false" ht="13.8" hidden="false" customHeight="false" outlineLevel="0" collapsed="false">
      <c r="A81" s="84" t="str">
        <f aca="false">VLOOKUP(B81,entities_stage1,2,0)</f>
        <v>problem</v>
      </c>
      <c r="B81" s="66" t="s">
        <v>311</v>
      </c>
      <c r="C81" s="0"/>
      <c r="D81" s="72" t="str">
        <f aca="false">HYPERLINK(CONCATENATE("http://sigma.ontologyportal.org:8080/sigma/WordNet.jsp?word=",B81,"&amp;POS=1"))</f>
        <v>http://sigma.ontologyportal.org:8080/sigma/WordNet.jsp?word=problem&amp;POS=1</v>
      </c>
      <c r="E81" s="82" t="n">
        <f aca="false">VLOOKUP(B81,stage1,4,0)</f>
        <v>114410605</v>
      </c>
      <c r="F81" s="6" t="str">
        <f aca="false">VLOOKUP(B81,stage1,7,0)</f>
        <v>SubjectiveAssessmentAttribute</v>
      </c>
      <c r="G81" s="6" t="str">
        <f aca="false">VLOOKUP(B81,stage1,13,0)</f>
        <v>State</v>
      </c>
      <c r="J81" s="66" t="s">
        <v>298</v>
      </c>
    </row>
    <row r="82" customFormat="false" ht="13.8" hidden="false" customHeight="false" outlineLevel="0" collapsed="false">
      <c r="A82" s="84" t="str">
        <f aca="false">VLOOKUP(B82,entities_stage1,2,0)</f>
        <v>mine life</v>
      </c>
      <c r="B82" s="66" t="s">
        <v>313</v>
      </c>
      <c r="C82" s="0"/>
      <c r="D82" s="72" t="str">
        <f aca="false">HYPERLINK(CONCATENATE("http://sigma.ontologyportal.org:8080/sigma/WordNet.jsp?word=",B82,"&amp;POS=1"))</f>
        <v>http://sigma.ontologyportal.org:8080/sigma/WordNet.jsp?word=life&amp;POS=1</v>
      </c>
      <c r="E82" s="82" t="n">
        <f aca="false">VLOOKUP(B82,stage1,4,0)</f>
        <v>115140405</v>
      </c>
      <c r="F82" s="6" t="str">
        <f aca="false">VLOOKUP(B82,stage1,7,0)</f>
        <v>time interval</v>
      </c>
      <c r="G82" s="6" t="str">
        <f aca="false">VLOOKUP(B82,stage1,13,0)</f>
        <v>Quantity</v>
      </c>
      <c r="J82" s="66" t="s">
        <v>298</v>
      </c>
    </row>
    <row r="83" customFormat="false" ht="13.8" hidden="false" customHeight="false" outlineLevel="0" collapsed="false">
      <c r="A83" s="84" t="str">
        <f aca="false">VLOOKUP(B83,entities_stage1,2,0)</f>
        <v>professionalism</v>
      </c>
      <c r="B83" s="66" t="s">
        <v>315</v>
      </c>
      <c r="C83" s="0"/>
      <c r="D83" s="72" t="str">
        <f aca="false">HYPERLINK(CONCATENATE("http://sigma.ontologyportal.org:8080/sigma/WordNet.jsp?word=",B83,"&amp;POS=1"))</f>
        <v>http://sigma.ontologyportal.org:8080/sigma/WordNet.jsp?word=professionalism&amp;POS=1</v>
      </c>
      <c r="E83" s="82" t="n">
        <f aca="false">VLOOKUP(B83,stage1,4,0)</f>
        <v>105641089</v>
      </c>
      <c r="F83" s="6" t="str">
        <f aca="false">VLOOKUP(B83,stage1,7,0)</f>
        <v>Psycologicalattribute</v>
      </c>
      <c r="G83" s="6" t="str">
        <f aca="false">VLOOKUP(B83,stage1,13,0)</f>
        <v>State</v>
      </c>
      <c r="J83" s="66" t="s">
        <v>298</v>
      </c>
    </row>
    <row r="84" customFormat="false" ht="13.8" hidden="false" customHeight="false" outlineLevel="0" collapsed="false">
      <c r="A84" s="84" t="str">
        <f aca="false">VLOOKUP(B84,entities_stage1,2,0)</f>
        <v>management</v>
      </c>
      <c r="B84" s="66" t="s">
        <v>316</v>
      </c>
      <c r="C84" s="0"/>
      <c r="D84" s="72" t="str">
        <f aca="false">HYPERLINK(CONCATENATE("http://sigma.ontologyportal.org:8080/sigma/WordNet.jsp?word=",B84,"&amp;POS=1"))</f>
        <v>http://sigma.ontologyportal.org:8080/sigma/WordNet.jsp?word=management&amp;POS=1</v>
      </c>
      <c r="E84" s="82" t="n">
        <f aca="false">VLOOKUP(B84,stage1,4,0)</f>
        <v>108381165</v>
      </c>
      <c r="F84" s="6" t="str">
        <f aca="false">VLOOKUP(B84,stage1,7,0)</f>
        <v>Group</v>
      </c>
      <c r="G84" s="6" t="str">
        <f aca="false">VLOOKUP(B84,stage1,13,0)</f>
        <v>Group</v>
      </c>
      <c r="J84" s="66" t="s">
        <v>298</v>
      </c>
    </row>
    <row r="85" customFormat="false" ht="13.8" hidden="false" customHeight="false" outlineLevel="0" collapsed="false">
      <c r="A85" s="84" t="str">
        <f aca="false">VLOOKUP(B85,entities_stage1,2,0)</f>
        <v>structure</v>
      </c>
      <c r="B85" s="66" t="s">
        <v>317</v>
      </c>
      <c r="C85" s="0"/>
      <c r="D85" s="72" t="str">
        <f aca="false">HYPERLINK(CONCATENATE("http://sigma.ontologyportal.org:8080/sigma/WordNet.jsp?word=",B85,"&amp;POS=1"))</f>
        <v>http://sigma.ontologyportal.org:8080/sigma/WordNet.jsp?word=structure&amp;POS=1</v>
      </c>
      <c r="E85" s="82" t="n">
        <f aca="false">VLOOKUP(B85,stage1,4,0)</f>
        <v>104341686</v>
      </c>
      <c r="F85" s="6" t="str">
        <f aca="false">VLOOKUP(B85,stage1,7,0)</f>
        <v>Artifact</v>
      </c>
      <c r="G85" s="6" t="str">
        <f aca="false">VLOOKUP(B85,stage1,13,0)</f>
        <v>Whole</v>
      </c>
      <c r="J85" s="66" t="s">
        <v>298</v>
      </c>
    </row>
    <row r="86" customFormat="false" ht="13.8" hidden="false" customHeight="false" outlineLevel="0" collapsed="false">
      <c r="A86" s="84" t="str">
        <f aca="false">VLOOKUP(B86,entities_stage1,2,0)</f>
        <v>a power ful engine</v>
      </c>
      <c r="B86" s="66" t="s">
        <v>320</v>
      </c>
      <c r="C86" s="0"/>
      <c r="D86" s="72" t="str">
        <f aca="false">HYPERLINK(CONCATENATE("http://sigma.ontologyportal.org:8080/sigma/WordNet.jsp?word=",B86,"&amp;POS=1"))</f>
        <v>http://sigma.ontologyportal.org:8080/sigma/WordNet.jsp?word=engine&amp;POS=1</v>
      </c>
      <c r="E86" s="82" t="n">
        <f aca="false">VLOOKUP(B86,stage1,4,0)</f>
        <v>103287733</v>
      </c>
      <c r="F86" s="6" t="str">
        <f aca="false">VLOOKUP(B86,stage1,7,0)</f>
        <v>Machine</v>
      </c>
      <c r="G86" s="6" t="str">
        <f aca="false">VLOOKUP(B86,stage1,13,0)</f>
        <v>Whole</v>
      </c>
      <c r="J86" s="66" t="s">
        <v>318</v>
      </c>
    </row>
    <row r="87" customFormat="false" ht="13.8" hidden="false" customHeight="false" outlineLevel="0" collapsed="false">
      <c r="A87" s="84" t="str">
        <f aca="false">VLOOKUP(B87,entities_stage1,2,0)</f>
        <v>a road map</v>
      </c>
      <c r="B87" s="66" t="s">
        <v>323</v>
      </c>
      <c r="C87" s="0"/>
      <c r="D87" s="72" t="str">
        <f aca="false">HYPERLINK(CONCATENATE("http://sigma.ontologyportal.org:8080/sigma/WordNet.jsp?word=",B87,"&amp;POS=1"))</f>
        <v>http://sigma.ontologyportal.org:8080/sigma/WordNet.jsp?word=road map&amp;POS=1</v>
      </c>
      <c r="E87" s="82" t="n">
        <f aca="false">VLOOKUP(B87,stage1,4,0)</f>
        <v>105912552</v>
      </c>
      <c r="F87" s="6" t="str">
        <f aca="false">VLOOKUP(B87,stage1,7,0)</f>
        <v>NormativeAttribute</v>
      </c>
      <c r="G87" s="6" t="str">
        <f aca="false">VLOOKUP(B87,stage1,13,0)</f>
        <v>Thing</v>
      </c>
      <c r="J87" s="66" t="s">
        <v>318</v>
      </c>
    </row>
    <row r="88" customFormat="false" ht="13.8" hidden="false" customHeight="false" outlineLevel="0" collapsed="false">
      <c r="A88" s="85" t="str">
        <f aca="false">VLOOKUP(B88,entities_Stage2,2,0)</f>
        <v>hypothesis</v>
      </c>
      <c r="B88" s="66" t="s">
        <v>519</v>
      </c>
      <c r="C88" s="0"/>
      <c r="D88" s="72" t="str">
        <f aca="false">HYPERLINK(CONCATENATE("http://sigma.ontologyportal.org:8080/sigma/WordNet.jsp?word=",B88,"&amp;POS=1"))</f>
        <v>http://sigma.ontologyportal.org:8080/sigma/WordNet.jsp?word=hypothesis&amp;POS=1</v>
      </c>
      <c r="E88" s="82" t="n">
        <f aca="false">VLOOKUP(B88,Stage_2,4,0)</f>
        <v>106782680</v>
      </c>
      <c r="F88" s="6" t="s">
        <v>50</v>
      </c>
      <c r="J88" s="66" t="s">
        <v>35</v>
      </c>
    </row>
    <row r="89" customFormat="false" ht="13.8" hidden="false" customHeight="false" outlineLevel="0" collapsed="false">
      <c r="A89" s="85" t="str">
        <f aca="false">VLOOKUP(B89,entities_Stage2,2,0)</f>
        <v>priorities</v>
      </c>
      <c r="B89" s="66" t="s">
        <v>173</v>
      </c>
      <c r="C89" s="0"/>
      <c r="D89" s="72" t="str">
        <f aca="false">HYPERLINK(CONCATENATE("http://sigma.ontologyportal.org:8080/sigma/WordNet.jsp?word=",B89,"&amp;POS=1"))</f>
        <v>http://sigma.ontologyportal.org:8080/sigma/WordNet.jsp?word=priorities&amp;POS=1</v>
      </c>
      <c r="E89" s="82" t="n">
        <f aca="false">VLOOKUP(B89,Stage_2,4,0)</f>
        <v>113949802</v>
      </c>
      <c r="F89" s="6" t="str">
        <f aca="false">VLOOKUP(B89,stage1,7,0)</f>
        <v>SubjectiveAssessmentAttribute</v>
      </c>
      <c r="J89" s="66" t="s">
        <v>35</v>
      </c>
    </row>
    <row r="90" customFormat="false" ht="13.8" hidden="false" customHeight="false" outlineLevel="0" collapsed="false">
      <c r="A90" s="85" t="str">
        <f aca="false">VLOOKUP(B90,entities_Stage2,2,0)</f>
        <v>techniques</v>
      </c>
      <c r="B90" s="66" t="s">
        <v>520</v>
      </c>
      <c r="C90" s="0"/>
      <c r="D90" s="72" t="str">
        <f aca="false">HYPERLINK(CONCATENATE("http://sigma.ontologyportal.org:8080/sigma/WordNet.jsp?word=",B90,"&amp;POS=1"))</f>
        <v>http://sigma.ontologyportal.org:8080/sigma/WordNet.jsp?word=techniques&amp;POS=1</v>
      </c>
      <c r="E90" s="82" t="n">
        <f aca="false">VLOOKUP(B90,Stage_2,4,0)</f>
        <v>105665146</v>
      </c>
      <c r="F90" s="6" t="s">
        <v>49</v>
      </c>
      <c r="J90" s="66" t="s">
        <v>35</v>
      </c>
    </row>
    <row r="91" customFormat="false" ht="13.8" hidden="false" customHeight="false" outlineLevel="0" collapsed="false">
      <c r="A91" s="85" t="str">
        <f aca="false">VLOOKUP(B91,entities_Stage2,2,0)</f>
        <v>flaws</v>
      </c>
      <c r="B91" s="66" t="s">
        <v>521</v>
      </c>
      <c r="C91" s="0"/>
      <c r="D91" s="72" t="str">
        <f aca="false">HYPERLINK(CONCATENATE("http://sigma.ontologyportal.org:8080/sigma/WordNet.jsp?word=",B91,"&amp;POS=1"))</f>
        <v>http://sigma.ontologyportal.org:8080/sigma/WordNet.jsp?word=flaws&amp;POS=1</v>
      </c>
      <c r="E91" s="82" t="n">
        <f aca="false">VLOOKUP(B91,Stage_2,4,0)</f>
        <v>114464203</v>
      </c>
      <c r="F91" s="6" t="s">
        <v>522</v>
      </c>
      <c r="J91" s="66" t="s">
        <v>35</v>
      </c>
    </row>
    <row r="92" customFormat="false" ht="13.8" hidden="false" customHeight="false" outlineLevel="0" collapsed="false">
      <c r="A92" s="85" t="str">
        <f aca="false">VLOOKUP(B92,entities_Stage2,2,0)</f>
        <v>small differences</v>
      </c>
      <c r="B92" s="66" t="s">
        <v>525</v>
      </c>
      <c r="C92" s="0"/>
      <c r="D92" s="72" t="str">
        <f aca="false">HYPERLINK(CONCATENATE("http://sigma.ontologyportal.org:8080/sigma/WordNet.jsp?word=",B92,"&amp;POS=1"))</f>
        <v>http://sigma.ontologyportal.org:8080/sigma/WordNet.jsp?word=differences&amp;POS=1</v>
      </c>
      <c r="E92" s="82" t="n">
        <f aca="false">VLOOKUP(B92,Stage_2,4,0)</f>
        <v>107366289</v>
      </c>
      <c r="F92" s="6" t="s">
        <v>132</v>
      </c>
      <c r="J92" s="66" t="s">
        <v>35</v>
      </c>
    </row>
    <row r="93" customFormat="false" ht="13.8" hidden="false" customHeight="false" outlineLevel="0" collapsed="false">
      <c r="A93" s="85" t="str">
        <f aca="false">VLOOKUP(B93,entities_Stage2,2,0)</f>
        <v>sustainablity</v>
      </c>
      <c r="B93" s="66" t="s">
        <v>527</v>
      </c>
      <c r="C93" s="0"/>
      <c r="D93" s="72" t="str">
        <f aca="false">HYPERLINK(CONCATENATE("http://sigma.ontologyportal.org:8080/sigma/WordNet.jsp?word=",B93,"&amp;POS=1"))</f>
        <v>http://sigma.ontologyportal.org:8080/sigma/WordNet.jsp?word=sustainability&amp;POS=1</v>
      </c>
      <c r="E93" s="82" t="n">
        <f aca="false">VLOOKUP(B93,Stage_2,4,0)</f>
        <v>105029594</v>
      </c>
      <c r="F93" s="6" t="s">
        <v>62</v>
      </c>
      <c r="J93" s="66" t="s">
        <v>35</v>
      </c>
    </row>
    <row r="94" customFormat="false" ht="13.8" hidden="false" customHeight="false" outlineLevel="0" collapsed="false">
      <c r="A94" s="85" t="str">
        <f aca="false">VLOOKUP(B94,entities_Stage2,2,0)</f>
        <v>results</v>
      </c>
      <c r="B94" s="66" t="s">
        <v>528</v>
      </c>
      <c r="C94" s="0"/>
      <c r="D94" s="72" t="str">
        <f aca="false">HYPERLINK(CONCATENATE("http://sigma.ontologyportal.org:8080/sigma/WordNet.jsp?word=",B94,"&amp;POS=1"))</f>
        <v>http://sigma.ontologyportal.org:8080/sigma/WordNet.jsp?word=results&amp;POS=1</v>
      </c>
      <c r="E94" s="82" t="n">
        <f aca="false">VLOOKUP(B94,Stage_2,4,0)</f>
        <v>111410625</v>
      </c>
      <c r="F94" s="6" t="s">
        <v>40</v>
      </c>
      <c r="J94" s="66" t="s">
        <v>35</v>
      </c>
    </row>
    <row r="95" customFormat="false" ht="13.8" hidden="false" customHeight="false" outlineLevel="0" collapsed="false">
      <c r="A95" s="85" t="str">
        <f aca="false">VLOOKUP(B95,entities_Stage2,2,0)</f>
        <v>responsibilities</v>
      </c>
      <c r="B95" s="66" t="s">
        <v>529</v>
      </c>
      <c r="C95" s="0"/>
      <c r="D95" s="72" t="str">
        <f aca="false">HYPERLINK(CONCATENATE("http://sigma.ontologyportal.org:8080/sigma/WordNet.jsp?word=",B95,"&amp;POS=1"))</f>
        <v>http://sigma.ontologyportal.org:8080/sigma/WordNet.jsp?word=responsibilities&amp;POS=1</v>
      </c>
      <c r="E95" s="82" t="n">
        <f aca="false">VLOOKUP(B95,Stage_2,4,0)</f>
        <v>101129920</v>
      </c>
      <c r="F95" s="6" t="s">
        <v>261</v>
      </c>
      <c r="J95" s="66" t="s">
        <v>88</v>
      </c>
    </row>
    <row r="96" customFormat="false" ht="13.8" hidden="false" customHeight="false" outlineLevel="0" collapsed="false">
      <c r="A96" s="85" t="str">
        <f aca="false">VLOOKUP(B96,entities_Stage2,2,0)</f>
        <v>feasibility</v>
      </c>
      <c r="B96" s="66" t="s">
        <v>535</v>
      </c>
      <c r="C96" s="0"/>
      <c r="D96" s="72" t="str">
        <f aca="false">HYPERLINK(CONCATENATE("http://sigma.ontologyportal.org:8080/sigma/WordNet.jsp?word=",B96,"&amp;POS=1"))</f>
        <v>http://sigma.ontologyportal.org:8080/sigma/WordNet.jsp?word=feasibility&amp;POS=1</v>
      </c>
      <c r="E96" s="82" t="n">
        <f aca="false">VLOOKUP(B96,Stage_2,4,0)</f>
        <v>105152364</v>
      </c>
      <c r="F96" s="6" t="s">
        <v>65</v>
      </c>
      <c r="J96" s="66" t="s">
        <v>88</v>
      </c>
    </row>
    <row r="97" customFormat="false" ht="13.8" hidden="false" customHeight="false" outlineLevel="0" collapsed="false">
      <c r="A97" s="85" t="str">
        <f aca="false">VLOOKUP(B97,entities_Stage2,2,0)</f>
        <v>scope</v>
      </c>
      <c r="B97" s="66" t="s">
        <v>538</v>
      </c>
      <c r="C97" s="0"/>
      <c r="D97" s="72" t="str">
        <f aca="false">HYPERLINK(CONCATENATE("http://sigma.ontologyportal.org:8080/sigma/WordNet.jsp?word=",B97,"&amp;POS=1"))</f>
        <v>http://sigma.ontologyportal.org:8080/sigma/WordNet.jsp?word=scope&amp;POS=1</v>
      </c>
      <c r="E97" s="82" t="n">
        <f aca="false">VLOOKUP(B97,Stage_2,4,0)</f>
        <v>105125377</v>
      </c>
      <c r="F97" s="6" t="s">
        <v>65</v>
      </c>
      <c r="J97" s="66" t="s">
        <v>88</v>
      </c>
    </row>
    <row r="98" customFormat="false" ht="13.8" hidden="false" customHeight="false" outlineLevel="0" collapsed="false">
      <c r="A98" s="85" t="str">
        <f aca="false">VLOOKUP(B98,entities_Stage2,2,0)</f>
        <v>activity</v>
      </c>
      <c r="B98" s="66" t="s">
        <v>539</v>
      </c>
      <c r="C98" s="0"/>
      <c r="D98" s="72" t="str">
        <f aca="false">HYPERLINK(CONCATENATE("http://sigma.ontologyportal.org:8080/sigma/WordNet.jsp?word=",B98,"&amp;POS=1"))</f>
        <v>http://sigma.ontologyportal.org:8080/sigma/WordNet.jsp?word=activity&amp;POS=1</v>
      </c>
      <c r="E98" s="82" t="n">
        <f aca="false">VLOOKUP(B98,Stage_2,4,0)</f>
        <v>100407535</v>
      </c>
      <c r="F98" s="6" t="s">
        <v>101</v>
      </c>
      <c r="J98" s="66" t="s">
        <v>88</v>
      </c>
    </row>
    <row r="99" customFormat="false" ht="13.8" hidden="false" customHeight="false" outlineLevel="0" collapsed="false">
      <c r="A99" s="85" t="str">
        <f aca="false">VLOOKUP(B99,entities_Stage2,2,0)</f>
        <v>variables</v>
      </c>
      <c r="B99" s="66" t="s">
        <v>540</v>
      </c>
      <c r="C99" s="0"/>
      <c r="D99" s="72" t="str">
        <f aca="false">HYPERLINK(CONCATENATE("http://sigma.ontologyportal.org:8080/sigma/WordNet.jsp?word=",B99,"&amp;POS=1"))</f>
        <v>http://sigma.ontologyportal.org:8080/sigma/WordNet.jsp?word=variables&amp;POS=1</v>
      </c>
      <c r="E99" s="82" t="n">
        <f aca="false">VLOOKUP(B99,Stage_2,4,0)</f>
        <v>105857459</v>
      </c>
      <c r="F99" s="6" t="s">
        <v>111</v>
      </c>
      <c r="J99" s="66" t="s">
        <v>88</v>
      </c>
    </row>
    <row r="100" customFormat="false" ht="13.8" hidden="false" customHeight="false" outlineLevel="0" collapsed="false">
      <c r="A100" s="85" t="str">
        <f aca="false">VLOOKUP(B100,entities_Stage2,2,0)</f>
        <v>soils</v>
      </c>
      <c r="B100" s="66" t="s">
        <v>541</v>
      </c>
      <c r="C100" s="0"/>
      <c r="D100" s="72" t="str">
        <f aca="false">HYPERLINK(CONCATENATE("http://sigma.ontologyportal.org:8080/sigma/WordNet.jsp?word=",B100,"&amp;POS=1"))</f>
        <v>http://sigma.ontologyportal.org:8080/sigma/WordNet.jsp?word=soils&amp;POS=1</v>
      </c>
      <c r="E100" s="82" t="n">
        <f aca="false">VLOOKUP(B100,Stage_2,4,0)</f>
        <v>114844693</v>
      </c>
      <c r="F100" s="6" t="s">
        <v>986</v>
      </c>
      <c r="J100" s="66" t="s">
        <v>88</v>
      </c>
    </row>
    <row r="101" customFormat="false" ht="13.8" hidden="false" customHeight="false" outlineLevel="0" collapsed="false">
      <c r="A101" s="85" t="str">
        <f aca="false">VLOOKUP(B101,entities_Stage2,2,0)</f>
        <v>codes</v>
      </c>
      <c r="B101" s="66" t="s">
        <v>542</v>
      </c>
      <c r="C101" s="0"/>
      <c r="D101" s="72" t="str">
        <f aca="false">HYPERLINK(CONCATENATE("http://sigma.ontologyportal.org:8080/sigma/WordNet.jsp?word=",B101,"&amp;POS=1"))</f>
        <v>http://sigma.ontologyportal.org:8080/sigma/WordNet.jsp?word=codes&amp;POS=1</v>
      </c>
      <c r="E101" s="82" t="n">
        <f aca="false">VLOOKUP(B101,Stage_2,4,0)</f>
        <v>106667317</v>
      </c>
      <c r="F101" s="6" t="s">
        <v>261</v>
      </c>
      <c r="J101" s="66" t="s">
        <v>88</v>
      </c>
    </row>
    <row r="102" customFormat="false" ht="13.8" hidden="false" customHeight="false" outlineLevel="0" collapsed="false">
      <c r="A102" s="85" t="str">
        <f aca="false">VLOOKUP(B102,entities_Stage2,2,0)</f>
        <v>components</v>
      </c>
      <c r="B102" s="66" t="s">
        <v>543</v>
      </c>
      <c r="C102" s="0"/>
      <c r="D102" s="72" t="str">
        <f aca="false">HYPERLINK(CONCATENATE("http://sigma.ontologyportal.org:8080/sigma/WordNet.jsp?word=",B102,"&amp;POS=1"))</f>
        <v>http://sigma.ontologyportal.org:8080/sigma/WordNet.jsp?word=components&amp;POS=1</v>
      </c>
      <c r="E102" s="82" t="n">
        <f aca="false">VLOOKUP(B102,Stage_2,4,0)</f>
        <v>103081021</v>
      </c>
      <c r="F102" s="6" t="s">
        <v>987</v>
      </c>
      <c r="J102" s="66" t="s">
        <v>133</v>
      </c>
    </row>
    <row r="103" customFormat="false" ht="13.8" hidden="false" customHeight="false" outlineLevel="0" collapsed="false">
      <c r="A103" s="85" t="str">
        <f aca="false">VLOOKUP(B103,entities_Stage2,2,0)</f>
        <v>design choice</v>
      </c>
      <c r="B103" s="66" t="s">
        <v>545</v>
      </c>
      <c r="C103" s="0"/>
      <c r="D103" s="72" t="str">
        <f aca="false">HYPERLINK(CONCATENATE("http://sigma.ontologyportal.org:8080/sigma/WordNet.jsp?word=",B103,"&amp;POS=1"))</f>
        <v>http://sigma.ontologyportal.org:8080/sigma/WordNet.jsp?word=choice&amp;POS=1</v>
      </c>
      <c r="E103" s="82" t="n">
        <f aca="false">VLOOKUP(B103,Stage_2,4,0)</f>
        <v>105790944</v>
      </c>
      <c r="F103" s="6" t="s">
        <v>65</v>
      </c>
      <c r="J103" s="66" t="s">
        <v>133</v>
      </c>
    </row>
    <row r="104" customFormat="false" ht="13.8" hidden="false" customHeight="false" outlineLevel="0" collapsed="false">
      <c r="A104" s="85" t="str">
        <f aca="false">VLOOKUP(B104,entities_Stage2,2,0)</f>
        <v>topology</v>
      </c>
      <c r="B104" s="66" t="s">
        <v>547</v>
      </c>
      <c r="C104" s="0"/>
      <c r="D104" s="72" t="str">
        <f aca="false">HYPERLINK(CONCATENATE("http://sigma.ontologyportal.org:8080/sigma/WordNet.jsp?word=",B104,"&amp;POS=1"))</f>
        <v>http://sigma.ontologyportal.org:8080/sigma/WordNet.jsp?word=topology&amp;POS=1</v>
      </c>
      <c r="E104" s="82" t="n">
        <f aca="false">VLOOKUP(B104,Stage_2,4,0)</f>
        <v>106017594</v>
      </c>
      <c r="F104" s="6" t="s">
        <v>346</v>
      </c>
      <c r="J104" s="66" t="s">
        <v>151</v>
      </c>
    </row>
    <row r="105" customFormat="false" ht="13.8" hidden="false" customHeight="false" outlineLevel="0" collapsed="false">
      <c r="A105" s="85" t="str">
        <f aca="false">VLOOKUP(B105,entities_Stage2,2,0)</f>
        <v>an advantage</v>
      </c>
      <c r="B105" s="66" t="s">
        <v>549</v>
      </c>
      <c r="C105" s="0"/>
      <c r="D105" s="72" t="str">
        <f aca="false">HYPERLINK(CONCATENATE("http://sigma.ontologyportal.org:8080/sigma/WordNet.jsp?word=",B105,"&amp;POS=1"))</f>
        <v>http://sigma.ontologyportal.org:8080/sigma/WordNet.jsp?word=advantage&amp;POS=1</v>
      </c>
      <c r="E105" s="82" t="n">
        <f aca="false">VLOOKUP(B105,Stage_2,4,0)</f>
        <v>105142863</v>
      </c>
      <c r="F105" s="6" t="s">
        <v>65</v>
      </c>
      <c r="J105" s="66" t="s">
        <v>151</v>
      </c>
    </row>
    <row r="106" customFormat="false" ht="13.8" hidden="false" customHeight="false" outlineLevel="0" collapsed="false">
      <c r="A106" s="85" t="str">
        <f aca="false">VLOOKUP(B106,entities_Stage2,2,0)</f>
        <v>pros and cons</v>
      </c>
      <c r="B106" s="66" t="s">
        <v>550</v>
      </c>
      <c r="C106" s="0"/>
      <c r="D106" s="72" t="str">
        <f aca="false">HYPERLINK(CONCATENATE("http://sigma.ontologyportal.org:8080/sigma/WordNet.jsp?word=",B106,"&amp;POS=1"))</f>
        <v>http://sigma.ontologyportal.org:8080/sigma/WordNet.jsp?word=pros and cons&amp;POS=1</v>
      </c>
      <c r="E106" s="82" t="n">
        <f aca="false">VLOOKUP(B106,Stage_2,4,0)</f>
        <v>0</v>
      </c>
      <c r="F106" s="6" t="s">
        <v>116</v>
      </c>
      <c r="J106" s="66" t="s">
        <v>151</v>
      </c>
    </row>
    <row r="107" customFormat="false" ht="13.8" hidden="false" customHeight="false" outlineLevel="0" collapsed="false">
      <c r="A107" s="85" t="str">
        <f aca="false">VLOOKUP(B107,entities_Stage2,2,0)</f>
        <v>power converter</v>
      </c>
      <c r="B107" s="66" t="s">
        <v>551</v>
      </c>
      <c r="C107" s="66" t="s">
        <v>204</v>
      </c>
      <c r="D107" s="72" t="str">
        <f aca="false">HYPERLINK(CONCATENATE("http://sigma.ontologyportal.org:8080/sigma/WordNet.jsp?word=",C107,"&amp;POS=1"))</f>
        <v>http://sigma.ontologyportal.org:8080/sigma/WordNet.jsp?word=machine&amp;POS=1</v>
      </c>
      <c r="E107" s="82" t="n">
        <f aca="false">VLOOKUP(B107,Stage_2,4,0)</f>
        <v>115314995</v>
      </c>
      <c r="F107" s="6" t="s">
        <v>205</v>
      </c>
      <c r="J107" s="66" t="s">
        <v>151</v>
      </c>
    </row>
    <row r="108" customFormat="false" ht="13.8" hidden="false" customHeight="false" outlineLevel="0" collapsed="false">
      <c r="A108" s="85" t="str">
        <f aca="false">VLOOKUP(B108,entities_Stage2,2,0)</f>
        <v>technology</v>
      </c>
      <c r="B108" s="66" t="s">
        <v>552</v>
      </c>
      <c r="C108" s="0"/>
      <c r="D108" s="72" t="str">
        <f aca="false">HYPERLINK(CONCATENATE("http://sigma.ontologyportal.org:8080/sigma/WordNet.jsp?word=",B108,"&amp;POS=1"))</f>
        <v>http://sigma.ontologyportal.org:8080/sigma/WordNet.jsp?word=technology&amp;POS=1</v>
      </c>
      <c r="E108" s="82" t="n">
        <f aca="false">VLOOKUP(B108,Stage_2,4,0)</f>
        <v>100949619</v>
      </c>
      <c r="F108" s="6" t="s">
        <v>988</v>
      </c>
      <c r="J108" s="66" t="s">
        <v>151</v>
      </c>
    </row>
    <row r="109" customFormat="false" ht="13.8" hidden="false" customHeight="false" outlineLevel="0" collapsed="false">
      <c r="A109" s="85" t="str">
        <f aca="false">VLOOKUP(B109,entities_Stage2,2,0)</f>
        <v>objects</v>
      </c>
      <c r="B109" s="66" t="s">
        <v>553</v>
      </c>
      <c r="C109" s="0"/>
      <c r="D109" s="72" t="str">
        <f aca="false">HYPERLINK(CONCATENATE("http://sigma.ontologyportal.org:8080/sigma/WordNet.jsp?word=",B109,"&amp;POS=1"))</f>
        <v>http://sigma.ontologyportal.org:8080/sigma/WordNet.jsp?word=objects&amp;POS=1</v>
      </c>
      <c r="E109" s="82" t="n">
        <f aca="false">VLOOKUP(B109,Stage_2,4,0)</f>
        <v>115314751</v>
      </c>
      <c r="F109" s="6" t="s">
        <v>94</v>
      </c>
      <c r="J109" s="66" t="s">
        <v>151</v>
      </c>
    </row>
    <row r="110" customFormat="false" ht="13.8" hidden="false" customHeight="false" outlineLevel="0" collapsed="false">
      <c r="A110" s="85" t="str">
        <f aca="false">VLOOKUP(B110,entities_Stage2,2,0)</f>
        <v>approach</v>
      </c>
      <c r="B110" s="66" t="s">
        <v>554</v>
      </c>
      <c r="C110" s="0"/>
      <c r="D110" s="72" t="str">
        <f aca="false">HYPERLINK(CONCATENATE("http://sigma.ontologyportal.org:8080/sigma/WordNet.jsp?word=",B110,"&amp;POS=1"))</f>
        <v>http://sigma.ontologyportal.org:8080/sigma/WordNet.jsp?word=approach&amp;POS=1</v>
      </c>
      <c r="E110" s="82" t="n">
        <f aca="false">VLOOKUP(B110,Stage_2,4,0)</f>
        <v>100941140</v>
      </c>
      <c r="F110" s="6" t="s">
        <v>48</v>
      </c>
      <c r="J110" s="66" t="s">
        <v>151</v>
      </c>
    </row>
    <row r="111" customFormat="false" ht="13.8" hidden="false" customHeight="false" outlineLevel="0" collapsed="false">
      <c r="A111" s="85" t="str">
        <f aca="false">VLOOKUP(B111,entities_Stage2,2,0)</f>
        <v>equation</v>
      </c>
      <c r="B111" s="66" t="s">
        <v>555</v>
      </c>
      <c r="C111" s="0"/>
      <c r="D111" s="72" t="str">
        <f aca="false">HYPERLINK(CONCATENATE("http://sigma.ontologyportal.org:8080/sigma/WordNet.jsp?word=",B111,"&amp;POS=1"))</f>
        <v>http://sigma.ontologyportal.org:8080/sigma/WordNet.jsp?word=equation&amp;POS=1</v>
      </c>
      <c r="E111" s="82" t="n">
        <f aca="false">VLOOKUP(B111,Stage_2,4,0)</f>
        <v>115304121</v>
      </c>
      <c r="F111" s="6" t="s">
        <v>989</v>
      </c>
      <c r="J111" s="66" t="s">
        <v>151</v>
      </c>
    </row>
    <row r="112" customFormat="false" ht="13.8" hidden="false" customHeight="false" outlineLevel="0" collapsed="false">
      <c r="A112" s="85" t="str">
        <f aca="false">VLOOKUP(B112,entities_Stage2,2,0)</f>
        <v>theory</v>
      </c>
      <c r="B112" s="66" t="s">
        <v>556</v>
      </c>
      <c r="C112" s="0"/>
      <c r="D112" s="72" t="str">
        <f aca="false">HYPERLINK(CONCATENATE("http://sigma.ontologyportal.org:8080/sigma/WordNet.jsp?word=",B112,"&amp;POS=1"))</f>
        <v>http://sigma.ontologyportal.org:8080/sigma/WordNet.jsp?word=theory&amp;POS=1</v>
      </c>
      <c r="E112" s="82" t="n">
        <f aca="false">VLOOKUP(B112,Stage_2,4,0)</f>
        <v>105989479</v>
      </c>
      <c r="F112" s="6" t="s">
        <v>50</v>
      </c>
      <c r="J112" s="66" t="s">
        <v>151</v>
      </c>
    </row>
    <row r="113" customFormat="false" ht="13.8" hidden="false" customHeight="false" outlineLevel="0" collapsed="false">
      <c r="A113" s="85" t="str">
        <f aca="false">VLOOKUP(B113,entities_Stage2,2,0)</f>
        <v>discipline</v>
      </c>
      <c r="B113" s="66" t="s">
        <v>557</v>
      </c>
      <c r="C113" s="0"/>
      <c r="D113" s="72" t="str">
        <f aca="false">HYPERLINK(CONCATENATE("http://sigma.ontologyportal.org:8080/sigma/WordNet.jsp?word=",B113,"&amp;POS=1"))</f>
        <v>http://sigma.ontologyportal.org:8080/sigma/WordNet.jsp?word=discipline&amp;POS=1</v>
      </c>
      <c r="E113" s="82" t="n">
        <f aca="false">VLOOKUP(B113,Stage_2,4,0)</f>
        <v>105996646</v>
      </c>
      <c r="F113" s="6" t="s">
        <v>346</v>
      </c>
      <c r="J113" s="66" t="s">
        <v>151</v>
      </c>
    </row>
    <row r="114" customFormat="false" ht="13.8" hidden="false" customHeight="false" outlineLevel="0" collapsed="false">
      <c r="A114" s="85" t="str">
        <f aca="false">VLOOKUP(B114,entities_Stage2,2,0)</f>
        <v>knowledge</v>
      </c>
      <c r="B114" s="66" t="s">
        <v>213</v>
      </c>
      <c r="C114" s="0"/>
      <c r="D114" s="72" t="str">
        <f aca="false">HYPERLINK(CONCATENATE("http://sigma.ontologyportal.org:8080/sigma/WordNet.jsp?word=",B114,"&amp;POS=1"))</f>
        <v>http://sigma.ontologyportal.org:8080/sigma/WordNet.jsp?word=knowledge&amp;POS=1</v>
      </c>
      <c r="E114" s="82" t="n">
        <f aca="false">VLOOKUP(B114,Stage_2,4,0)</f>
        <v>100023271</v>
      </c>
      <c r="F114" s="6" t="s">
        <v>214</v>
      </c>
      <c r="J114" s="66" t="s">
        <v>151</v>
      </c>
    </row>
    <row r="115" customFormat="false" ht="13.8" hidden="false" customHeight="false" outlineLevel="0" collapsed="false">
      <c r="A115" s="85" t="str">
        <f aca="false">VLOOKUP(B115,entities_Stage2,2,0)</f>
        <v>the other areas</v>
      </c>
      <c r="B115" s="66" t="s">
        <v>559</v>
      </c>
      <c r="C115" s="0"/>
      <c r="D115" s="72" t="str">
        <f aca="false">HYPERLINK(CONCATENATE("http://sigma.ontologyportal.org:8080/sigma/WordNet.jsp?word=",B115,"&amp;POS=1"))</f>
        <v>http://sigma.ontologyportal.org:8080/sigma/WordNet.jsp?word=areas&amp;POS=1</v>
      </c>
      <c r="E115" s="82" t="n">
        <f aca="false">VLOOKUP(B115,Stage_2,4,0)</f>
        <v>105815517</v>
      </c>
      <c r="F115" s="6" t="s">
        <v>346</v>
      </c>
      <c r="J115" s="66" t="s">
        <v>151</v>
      </c>
    </row>
    <row r="116" customFormat="false" ht="13.8" hidden="false" customHeight="false" outlineLevel="0" collapsed="false">
      <c r="A116" s="85" t="str">
        <f aca="false">VLOOKUP(B116,entities_Stage2,2,0)</f>
        <v>weakness</v>
      </c>
      <c r="B116" s="66" t="s">
        <v>561</v>
      </c>
      <c r="C116" s="0"/>
      <c r="D116" s="72" t="str">
        <f aca="false">HYPERLINK(CONCATENATE("http://sigma.ontologyportal.org:8080/sigma/WordNet.jsp?word=",B116,"&amp;POS=1"))</f>
        <v>http://sigma.ontologyportal.org:8080/sigma/WordNet.jsp?word=weakness&amp;POS=1</v>
      </c>
      <c r="E116" s="82" t="n">
        <f aca="false">VLOOKUP(B116,Stage_2,4,0)</f>
        <v>105204982</v>
      </c>
      <c r="F116" s="6" t="s">
        <v>65</v>
      </c>
      <c r="J116" s="66" t="s">
        <v>151</v>
      </c>
    </row>
    <row r="117" customFormat="false" ht="13.8" hidden="false" customHeight="false" outlineLevel="0" collapsed="false">
      <c r="A117" s="85" t="str">
        <f aca="false">VLOOKUP(B117,entities_Stage2,2,0)</f>
        <v>principles</v>
      </c>
      <c r="B117" s="66" t="s">
        <v>562</v>
      </c>
      <c r="C117" s="0"/>
      <c r="D117" s="72" t="str">
        <f aca="false">HYPERLINK(CONCATENATE("http://sigma.ontologyportal.org:8080/sigma/WordNet.jsp?word=",B117,"&amp;POS=1"))</f>
        <v>http://sigma.ontologyportal.org:8080/sigma/WordNet.jsp?word=principles&amp;POS=1</v>
      </c>
      <c r="E117" s="82" t="n">
        <f aca="false">VLOOKUP(B117,Stage_2,4,0)</f>
        <v>105874232</v>
      </c>
      <c r="F117" s="6" t="s">
        <v>50</v>
      </c>
      <c r="J117" s="66" t="s">
        <v>192</v>
      </c>
    </row>
    <row r="118" customFormat="false" ht="13.8" hidden="false" customHeight="false" outlineLevel="0" collapsed="false">
      <c r="A118" s="85" t="str">
        <f aca="false">VLOOKUP(B118,entities_Stage2,2,0)</f>
        <v>methodology</v>
      </c>
      <c r="B118" s="66" t="s">
        <v>566</v>
      </c>
      <c r="C118" s="0"/>
      <c r="D118" s="72" t="str">
        <f aca="false">HYPERLINK(CONCATENATE("http://sigma.ontologyportal.org:8080/sigma/WordNet.jsp?word=",B118,"&amp;POS=1"))</f>
        <v>http://sigma.ontologyportal.org:8080/sigma/WordNet.jsp?word=methodology&amp;POS=1</v>
      </c>
      <c r="E118" s="82" t="n">
        <f aca="false">VLOOKUP(B118,Stage_2,4,0)</f>
        <v>105661400</v>
      </c>
      <c r="F118" s="6" t="s">
        <v>49</v>
      </c>
      <c r="J118" s="66" t="s">
        <v>192</v>
      </c>
    </row>
    <row r="119" customFormat="false" ht="13.8" hidden="false" customHeight="false" outlineLevel="0" collapsed="false">
      <c r="A119" s="85" t="str">
        <f aca="false">VLOOKUP(B119,entities_Stage2,2,0)</f>
        <v>judgement</v>
      </c>
      <c r="B119" s="66" t="s">
        <v>567</v>
      </c>
      <c r="C119" s="0"/>
      <c r="D119" s="72" t="str">
        <f aca="false">HYPERLINK(CONCATENATE("http://sigma.ontologyportal.org:8080/sigma/WordNet.jsp?word=",B119,"&amp;POS=1"))</f>
        <v>http://sigma.ontologyportal.org:8080/sigma/WordNet.jsp?word=judgement&amp;POS=1</v>
      </c>
      <c r="E119" s="82" t="n">
        <f aca="false">VLOOKUP(B119,Stage_2,4,0)</f>
        <v>105837957</v>
      </c>
      <c r="F119" s="6" t="s">
        <v>50</v>
      </c>
      <c r="J119" s="66" t="s">
        <v>192</v>
      </c>
    </row>
    <row r="120" customFormat="false" ht="13.8" hidden="false" customHeight="false" outlineLevel="0" collapsed="false">
      <c r="A120" s="85" t="str">
        <f aca="false">VLOOKUP(B120,entities_Stage2,2,0)</f>
        <v>use case</v>
      </c>
      <c r="B120" s="66" t="s">
        <v>569</v>
      </c>
      <c r="C120" s="0"/>
      <c r="D120" s="72" t="str">
        <f aca="false">HYPERLINK(CONCATENATE("http://sigma.ontologyportal.org:8080/sigma/WordNet.jsp?word=",B120,"&amp;POS=1"))</f>
        <v>http://sigma.ontologyportal.org:8080/sigma/WordNet.jsp?word=case&amp;POS=1</v>
      </c>
      <c r="E120" s="82" t="n">
        <f aca="false">VLOOKUP(B120,Stage_2,4,0)</f>
        <v>113943400</v>
      </c>
      <c r="F120" s="6" t="s">
        <v>65</v>
      </c>
      <c r="J120" s="66" t="s">
        <v>192</v>
      </c>
    </row>
    <row r="121" customFormat="false" ht="13.8" hidden="false" customHeight="false" outlineLevel="0" collapsed="false">
      <c r="A121" s="85" t="str">
        <f aca="false">VLOOKUP(B121,entities_Stage2,2,0)</f>
        <v>connections</v>
      </c>
      <c r="B121" s="66" t="s">
        <v>570</v>
      </c>
      <c r="C121" s="0"/>
      <c r="D121" s="72" t="str">
        <f aca="false">HYPERLINK(CONCATENATE("http://sigma.ontologyportal.org:8080/sigma/WordNet.jsp?word=",B121,"&amp;POS=1"))</f>
        <v>http://sigma.ontologyportal.org:8080/sigma/WordNet.jsp?word=connections&amp;POS=1</v>
      </c>
      <c r="E121" s="82" t="n">
        <f aca="false">VLOOKUP(B121,Stage_2,4,0)</f>
        <v>113791389</v>
      </c>
      <c r="F121" s="6" t="s">
        <v>166</v>
      </c>
      <c r="J121" s="66" t="s">
        <v>192</v>
      </c>
    </row>
    <row r="122" customFormat="false" ht="13.8" hidden="false" customHeight="false" outlineLevel="0" collapsed="false">
      <c r="A122" s="85" t="str">
        <f aca="false">VLOOKUP(B122,entities_Stage2,2,0)</f>
        <v>trends</v>
      </c>
      <c r="B122" s="66" t="s">
        <v>571</v>
      </c>
      <c r="C122" s="0"/>
      <c r="D122" s="72" t="str">
        <f aca="false">HYPERLINK(CONCATENATE("http://sigma.ontologyportal.org:8080/sigma/WordNet.jsp?word=",B122,"&amp;POS=1"))</f>
        <v>http://sigma.ontologyportal.org:8080/sigma/WordNet.jsp?word=trends&amp;POS=1</v>
      </c>
      <c r="E122" s="82" t="n">
        <f aca="false">VLOOKUP(B122,Stage_2,4,0)</f>
        <v>106197664</v>
      </c>
      <c r="F122" s="6" t="s">
        <v>65</v>
      </c>
      <c r="J122" s="66" t="s">
        <v>192</v>
      </c>
    </row>
    <row r="123" customFormat="false" ht="13.8" hidden="false" customHeight="false" outlineLevel="0" collapsed="false">
      <c r="A123" s="85" t="str">
        <f aca="false">VLOOKUP(B123,entities_Stage2,2,0)</f>
        <v>facts</v>
      </c>
      <c r="B123" s="66" t="s">
        <v>572</v>
      </c>
      <c r="C123" s="0"/>
      <c r="D123" s="72" t="str">
        <f aca="false">HYPERLINK(CONCATENATE("http://sigma.ontologyportal.org:8080/sigma/WordNet.jsp?word=",B123,"&amp;POS=1"))</f>
        <v>http://sigma.ontologyportal.org:8080/sigma/WordNet.jsp?word=facts&amp;POS=1</v>
      </c>
      <c r="E123" s="82" t="n">
        <f aca="false">VLOOKUP(B123,Stage_2,4,0)</f>
        <v>105889896</v>
      </c>
      <c r="F123" s="6" t="n">
        <f aca="false">TRUE()</f>
        <v>1</v>
      </c>
      <c r="J123" s="66" t="s">
        <v>192</v>
      </c>
    </row>
    <row r="124" customFormat="false" ht="13.8" hidden="false" customHeight="false" outlineLevel="0" collapsed="false">
      <c r="A124" s="85" t="str">
        <f aca="false">VLOOKUP(B124,entities_Stage2,2,0)</f>
        <v>contradictions</v>
      </c>
      <c r="B124" s="66" t="s">
        <v>573</v>
      </c>
      <c r="C124" s="0"/>
      <c r="D124" s="72" t="str">
        <f aca="false">HYPERLINK(CONCATENATE("http://sigma.ontologyportal.org:8080/sigma/WordNet.jsp?word=",B124,"&amp;POS=1"))</f>
        <v>http://sigma.ontologyportal.org:8080/sigma/WordNet.jsp?word=contradictions&amp;POS=1</v>
      </c>
      <c r="E124" s="82" t="n">
        <f aca="false">VLOOKUP(B124,Stage_2,4,0)</f>
        <v>107206887</v>
      </c>
      <c r="F124" s="6" t="s">
        <v>50</v>
      </c>
      <c r="J124" s="66" t="s">
        <v>192</v>
      </c>
    </row>
    <row r="125" customFormat="false" ht="13.8" hidden="false" customHeight="false" outlineLevel="0" collapsed="false">
      <c r="A125" s="85" t="str">
        <f aca="false">VLOOKUP(B125,entities_Stage2,2,0)</f>
        <v>essentials</v>
      </c>
      <c r="B125" s="66" t="s">
        <v>574</v>
      </c>
      <c r="C125" s="0"/>
      <c r="D125" s="72" t="str">
        <f aca="false">HYPERLINK(CONCATENATE("http://sigma.ontologyportal.org:8080/sigma/WordNet.jsp?word=",B125,"&amp;POS=1"))</f>
        <v>http://sigma.ontologyportal.org:8080/sigma/WordNet.jsp?word=essentials&amp;POS=1</v>
      </c>
      <c r="E125" s="82" t="n">
        <f aca="false">VLOOKUP(B125,Stage_2,4,0)</f>
        <v>109367203</v>
      </c>
      <c r="F125" s="6" t="s">
        <v>146</v>
      </c>
      <c r="J125" s="66" t="s">
        <v>192</v>
      </c>
    </row>
    <row r="126" customFormat="false" ht="13.8" hidden="false" customHeight="false" outlineLevel="0" collapsed="false">
      <c r="A126" s="85" t="str">
        <f aca="false">VLOOKUP(B126,entities_Stage2,2,0)</f>
        <v>behaviors</v>
      </c>
      <c r="B126" s="66" t="s">
        <v>575</v>
      </c>
      <c r="C126" s="0"/>
      <c r="D126" s="72" t="str">
        <f aca="false">HYPERLINK(CONCATENATE("http://sigma.ontologyportal.org:8080/sigma/WordNet.jsp?word=",B126,"&amp;POS=1"))</f>
        <v>http://sigma.ontologyportal.org:8080/sigma/WordNet.jsp?word=behaviors&amp;POS=1</v>
      </c>
      <c r="E126" s="82" t="n">
        <f aca="false">VLOOKUP(B126,Stage_2,4,0)</f>
        <v>114008342</v>
      </c>
      <c r="F126" s="6" t="s">
        <v>40</v>
      </c>
      <c r="J126" s="66" t="s">
        <v>192</v>
      </c>
    </row>
    <row r="127" customFormat="false" ht="13.8" hidden="false" customHeight="false" outlineLevel="0" collapsed="false">
      <c r="A127" s="85" t="str">
        <f aca="false">VLOOKUP(B127,entities_Stage2,2,0)</f>
        <v>values</v>
      </c>
      <c r="B127" s="66" t="s">
        <v>576</v>
      </c>
      <c r="C127" s="0"/>
      <c r="D127" s="72" t="str">
        <f aca="false">HYPERLINK(CONCATENATE("http://sigma.ontologyportal.org:8080/sigma/WordNet.jsp?word=",B127,"&amp;POS=1"))</f>
        <v>http://sigma.ontologyportal.org:8080/sigma/WordNet.jsp?word=values&amp;POS=1</v>
      </c>
      <c r="E127" s="82" t="n">
        <f aca="false">VLOOKUP(B127,Stage_2,4,0)</f>
        <v>105856388</v>
      </c>
      <c r="F127" s="6" t="s">
        <v>111</v>
      </c>
      <c r="J127" s="66" t="s">
        <v>192</v>
      </c>
    </row>
    <row r="128" customFormat="false" ht="13.8" hidden="false" customHeight="false" outlineLevel="0" collapsed="false">
      <c r="A128" s="85" t="str">
        <f aca="false">VLOOKUP(B128,entities_Stage2,2,0)</f>
        <v>intuition</v>
      </c>
      <c r="B128" s="66" t="s">
        <v>577</v>
      </c>
      <c r="C128" s="0"/>
      <c r="D128" s="72" t="str">
        <f aca="false">HYPERLINK(CONCATENATE("http://sigma.ontologyportal.org:8080/sigma/WordNet.jsp?word=",B128,"&amp;POS=1"))</f>
        <v>http://sigma.ontologyportal.org:8080/sigma/WordNet.jsp?word=intuition&amp;POS=1</v>
      </c>
      <c r="E128" s="82" t="n">
        <f aca="false">VLOOKUP(B128,Stage_2,4,0)</f>
        <v>105919034</v>
      </c>
      <c r="F128" s="6" t="s">
        <v>50</v>
      </c>
      <c r="J128" s="66" t="s">
        <v>192</v>
      </c>
    </row>
    <row r="129" customFormat="false" ht="13.8" hidden="false" customHeight="false" outlineLevel="0" collapsed="false">
      <c r="A129" s="85" t="str">
        <f aca="false">VLOOKUP(B129,entities_Stage2,2,0)</f>
        <v>pitfalls</v>
      </c>
      <c r="B129" s="66" t="s">
        <v>578</v>
      </c>
      <c r="C129" s="0"/>
      <c r="D129" s="72" t="str">
        <f aca="false">HYPERLINK(CONCATENATE("http://sigma.ontologyportal.org:8080/sigma/WordNet.jsp?word=",B129,"&amp;POS=1"))</f>
        <v>http://sigma.ontologyportal.org:8080/sigma/WordNet.jsp?word=pitfalls&amp;POS=1</v>
      </c>
      <c r="E129" s="82" t="n">
        <f aca="false">VLOOKUP(B129,Stage_2,4,0)</f>
        <v>105688990</v>
      </c>
      <c r="F129" s="6" t="s">
        <v>65</v>
      </c>
      <c r="J129" s="66" t="s">
        <v>192</v>
      </c>
    </row>
    <row r="130" customFormat="false" ht="13.8" hidden="false" customHeight="false" outlineLevel="0" collapsed="false">
      <c r="A130" s="85" t="str">
        <f aca="false">VLOOKUP(B130,entities_Stage2,2,0)</f>
        <v>engineering</v>
      </c>
      <c r="B130" s="66" t="s">
        <v>265</v>
      </c>
      <c r="C130" s="0"/>
      <c r="D130" s="72" t="str">
        <f aca="false">HYPERLINK(CONCATENATE("http://sigma.ontologyportal.org:8080/sigma/WordNet.jsp?word=",B130,"&amp;POS=1"))</f>
        <v>http://sigma.ontologyportal.org:8080/sigma/WordNet.jsp?word=engineering&amp;POS=1</v>
      </c>
      <c r="E130" s="82" t="n">
        <f aca="false">VLOOKUP(B130,Stage_2,4,0)</f>
        <v>106125041</v>
      </c>
      <c r="F130" s="6" t="s">
        <v>346</v>
      </c>
      <c r="J130" s="66" t="s">
        <v>192</v>
      </c>
    </row>
    <row r="131" customFormat="false" ht="13.8" hidden="false" customHeight="false" outlineLevel="0" collapsed="false">
      <c r="A131" s="85" t="str">
        <f aca="false">VLOOKUP(B131,entities_Stage2,2,0)</f>
        <v>laws of natures</v>
      </c>
      <c r="B131" s="66" t="s">
        <v>580</v>
      </c>
      <c r="C131" s="0"/>
      <c r="D131" s="72" t="str">
        <f aca="false">HYPERLINK(CONCATENATE("http://sigma.ontologyportal.org:8080/sigma/WordNet.jsp?word=",B131,"&amp;POS=1"))</f>
        <v>http://sigma.ontologyportal.org:8080/sigma/WordNet.jsp?word=laws&amp;POS=1</v>
      </c>
      <c r="E131" s="82" t="n">
        <f aca="false">VLOOKUP(B131,Stage_2,4,0)</f>
        <v>106532330</v>
      </c>
      <c r="F131" s="6" t="s">
        <v>990</v>
      </c>
      <c r="J131" s="66" t="s">
        <v>192</v>
      </c>
    </row>
    <row r="132" customFormat="false" ht="13.8" hidden="false" customHeight="false" outlineLevel="0" collapsed="false">
      <c r="A132" s="85" t="str">
        <f aca="false">VLOOKUP(B132,entities_Stage2,2,0)</f>
        <v>an agreement</v>
      </c>
      <c r="B132" s="66" t="s">
        <v>582</v>
      </c>
      <c r="C132" s="0"/>
      <c r="D132" s="72" t="str">
        <f aca="false">HYPERLINK(CONCATENATE("http://sigma.ontologyportal.org:8080/sigma/WordNet.jsp?word=",B132,"&amp;POS=1"))</f>
        <v>http://sigma.ontologyportal.org:8080/sigma/WordNet.jsp?word=agreement&amp;POS=1</v>
      </c>
      <c r="E132" s="82" t="n">
        <f aca="false">VLOOKUP(B132,Stage_2,4,0)</f>
        <v>106770275</v>
      </c>
      <c r="F132" s="6" t="s">
        <v>991</v>
      </c>
      <c r="J132" s="66" t="s">
        <v>192</v>
      </c>
    </row>
    <row r="133" customFormat="false" ht="13.8" hidden="false" customHeight="false" outlineLevel="0" collapsed="false">
      <c r="A133" s="85" t="str">
        <f aca="false">VLOOKUP(B133,entities_Stage2,2,0)</f>
        <v>mathematical expressions</v>
      </c>
      <c r="B133" s="66" t="s">
        <v>583</v>
      </c>
      <c r="C133" s="66" t="s">
        <v>992</v>
      </c>
      <c r="D133" s="72" t="str">
        <f aca="false">HYPERLINK(CONCATENATE("http://sigma.ontologyportal.org:8080/sigma/WordNet.jsp?word=",C133,"&amp;POS=1"))</f>
        <v>http://sigma.ontologyportal.org:8080/sigma/WordNet.jsp?word=expressions&amp;POS=1</v>
      </c>
      <c r="E133" s="82" t="n">
        <f aca="false">VLOOKUP(B133,Stage_2,4,0)</f>
        <v>106731802</v>
      </c>
      <c r="F133" s="6" t="s">
        <v>231</v>
      </c>
      <c r="J133" s="66" t="s">
        <v>192</v>
      </c>
    </row>
    <row r="134" customFormat="false" ht="13.8" hidden="false" customHeight="false" outlineLevel="0" collapsed="false">
      <c r="A134" s="85" t="str">
        <f aca="false">VLOOKUP(B134,entities_Stage2,2,0)</f>
        <v>physics involved</v>
      </c>
      <c r="B134" s="66" t="s">
        <v>585</v>
      </c>
      <c r="C134" s="0"/>
      <c r="D134" s="72" t="str">
        <f aca="false">HYPERLINK(CONCATENATE("http://sigma.ontologyportal.org:8080/sigma/WordNet.jsp?word=",B134,"&amp;POS=1"))</f>
        <v>http://sigma.ontologyportal.org:8080/sigma/WordNet.jsp?word=physics&amp;POS=1</v>
      </c>
      <c r="E134" s="82" t="n">
        <f aca="false">VLOOKUP(B134,Stage_2,4,0)</f>
        <v>104025748</v>
      </c>
      <c r="F134" s="6" t="s">
        <v>346</v>
      </c>
      <c r="J134" s="66" t="s">
        <v>192</v>
      </c>
    </row>
    <row r="135" customFormat="false" ht="13.8" hidden="false" customHeight="false" outlineLevel="0" collapsed="false">
      <c r="A135" s="85" t="str">
        <f aca="false">VLOOKUP(B135,entities_Stage2,2,0)</f>
        <v>interactions</v>
      </c>
      <c r="B135" s="66" t="s">
        <v>586</v>
      </c>
      <c r="C135" s="0"/>
      <c r="D135" s="72" t="str">
        <f aca="false">HYPERLINK(CONCATENATE("http://sigma.ontologyportal.org:8080/sigma/WordNet.jsp?word=",B135,"&amp;POS=1"))</f>
        <v>http://sigma.ontologyportal.org:8080/sigma/WordNet.jsp?word=interactions&amp;POS=1</v>
      </c>
      <c r="E135" s="82" t="n">
        <f aca="false">VLOOKUP(B135,Stage_2,4,0)</f>
        <v>100039021</v>
      </c>
      <c r="F135" s="6" t="s">
        <v>993</v>
      </c>
      <c r="J135" s="66" t="s">
        <v>192</v>
      </c>
    </row>
    <row r="136" customFormat="false" ht="13.8" hidden="false" customHeight="false" outlineLevel="0" collapsed="false">
      <c r="A136" s="85" t="str">
        <f aca="false">VLOOKUP(B136,entities_Stage2,2,0)</f>
        <v>parameters</v>
      </c>
      <c r="B136" s="66" t="s">
        <v>587</v>
      </c>
      <c r="C136" s="0"/>
      <c r="D136" s="72" t="str">
        <f aca="false">HYPERLINK(CONCATENATE("http://sigma.ontologyportal.org:8080/sigma/WordNet.jsp?word=",B136,"&amp;POS=1"))</f>
        <v>http://sigma.ontologyportal.org:8080/sigma/WordNet.jsp?word=parameters&amp;POS=1</v>
      </c>
      <c r="E136" s="82" t="n">
        <f aca="false">VLOOKUP(B136,Stage_2,4,0)</f>
        <v>107328305</v>
      </c>
      <c r="F136" s="6" t="s">
        <v>208</v>
      </c>
      <c r="J136" s="66" t="s">
        <v>219</v>
      </c>
    </row>
    <row r="137" customFormat="false" ht="13.8" hidden="false" customHeight="false" outlineLevel="0" collapsed="false">
      <c r="A137" s="85" t="str">
        <f aca="false">VLOOKUP(B137,entities_Stage2,2,0)</f>
        <v>nice-to-have</v>
      </c>
      <c r="B137" s="66" t="s">
        <v>588</v>
      </c>
      <c r="C137" s="0"/>
      <c r="D137" s="72" t="str">
        <f aca="false">HYPERLINK(CONCATENATE("http://sigma.ontologyportal.org:8080/sigma/WordNet.jsp?word=",B137,"&amp;POS=1"))</f>
        <v>http://sigma.ontologyportal.org:8080/sigma/WordNet.jsp?word=nice-to-have&amp;POS=1</v>
      </c>
      <c r="E137" s="82" t="n">
        <f aca="false">VLOOKUP(B137,Stage_2,4,0)</f>
        <v>0</v>
      </c>
      <c r="F137" s="0"/>
      <c r="J137" s="66" t="s">
        <v>219</v>
      </c>
    </row>
    <row r="138" customFormat="false" ht="13.8" hidden="false" customHeight="false" outlineLevel="0" collapsed="false">
      <c r="A138" s="85" t="str">
        <f aca="false">VLOOKUP(B138,entities_Stage2,2,0)</f>
        <v>simplicity</v>
      </c>
      <c r="B138" s="66" t="s">
        <v>589</v>
      </c>
      <c r="C138" s="0"/>
      <c r="D138" s="72" t="str">
        <f aca="false">HYPERLINK(CONCATENATE("http://sigma.ontologyportal.org:8080/sigma/WordNet.jsp?word=",B138,"&amp;POS=1"))</f>
        <v>http://sigma.ontologyportal.org:8080/sigma/WordNet.jsp?word=simplicity&amp;POS=1</v>
      </c>
      <c r="E138" s="82" t="n">
        <f aca="false">VLOOKUP(B138,Stage_2,4,0)</f>
        <v>104766059</v>
      </c>
      <c r="F138" s="6" t="s">
        <v>65</v>
      </c>
      <c r="J138" s="66" t="s">
        <v>219</v>
      </c>
    </row>
    <row r="139" customFormat="false" ht="13.8" hidden="false" customHeight="false" outlineLevel="0" collapsed="false">
      <c r="A139" s="85" t="str">
        <f aca="false">VLOOKUP(B139,entities_Stage2,2,0)</f>
        <v>test</v>
      </c>
      <c r="B139" s="66" t="s">
        <v>590</v>
      </c>
      <c r="C139" s="0"/>
      <c r="D139" s="72" t="str">
        <f aca="false">HYPERLINK(CONCATENATE("http://sigma.ontologyportal.org:8080/sigma/WordNet.jsp?word=",B139,"&amp;POS=1"))</f>
        <v>http://sigma.ontologyportal.org:8080/sigma/WordNet.jsp?word=test&amp;POS=1</v>
      </c>
      <c r="E139" s="82" t="n">
        <f aca="false">VLOOKUP(B139,Stage_2,4,0)</f>
        <v>100791078</v>
      </c>
      <c r="F139" s="6" t="s">
        <v>994</v>
      </c>
      <c r="J139" s="66" t="s">
        <v>219</v>
      </c>
    </row>
    <row r="140" customFormat="false" ht="13.8" hidden="false" customHeight="false" outlineLevel="0" collapsed="false">
      <c r="A140" s="85" t="str">
        <f aca="false">VLOOKUP(B140,entities_Stage2,2,0)</f>
        <v>attributes</v>
      </c>
      <c r="B140" s="66" t="s">
        <v>591</v>
      </c>
      <c r="C140" s="0"/>
      <c r="D140" s="72" t="str">
        <f aca="false">HYPERLINK(CONCATENATE("http://sigma.ontologyportal.org:8080/sigma/WordNet.jsp?word=",B140,"&amp;POS=1"))</f>
        <v>http://sigma.ontologyportal.org:8080/sigma/WordNet.jsp?word=attributes&amp;POS=1</v>
      </c>
      <c r="E140" s="82" t="n">
        <f aca="false">VLOOKUP(B140,Stage_2,4,0)</f>
        <v>115311990</v>
      </c>
      <c r="F140" s="6" t="s">
        <v>62</v>
      </c>
      <c r="J140" s="66" t="s">
        <v>219</v>
      </c>
    </row>
    <row r="141" customFormat="false" ht="13.8" hidden="false" customHeight="false" outlineLevel="0" collapsed="false">
      <c r="A141" s="85" t="str">
        <f aca="false">VLOOKUP(B141,entities_Stage2,2,0)</f>
        <v>prototype</v>
      </c>
      <c r="B141" s="66" t="s">
        <v>592</v>
      </c>
      <c r="C141" s="0"/>
      <c r="D141" s="72" t="str">
        <f aca="false">HYPERLINK(CONCATENATE("http://sigma.ontologyportal.org:8080/sigma/WordNet.jsp?word=",B141,"&amp;POS=1"))</f>
        <v>http://sigma.ontologyportal.org:8080/sigma/WordNet.jsp?word=prototype&amp;POS=1</v>
      </c>
      <c r="E141" s="82" t="n">
        <f aca="false">VLOOKUP(B141,Stage_2,4,0)</f>
        <v>105937524</v>
      </c>
      <c r="F141" s="6" t="s">
        <v>65</v>
      </c>
      <c r="J141" s="66" t="s">
        <v>219</v>
      </c>
    </row>
    <row r="142" customFormat="false" ht="13.8" hidden="false" customHeight="false" outlineLevel="0" collapsed="false">
      <c r="A142" s="85" t="str">
        <f aca="false">VLOOKUP(B142,entities_Stage2,2,0)</f>
        <v>strategy</v>
      </c>
      <c r="B142" s="66" t="s">
        <v>593</v>
      </c>
      <c r="C142" s="0"/>
      <c r="D142" s="72" t="str">
        <f aca="false">HYPERLINK(CONCATENATE("http://sigma.ontologyportal.org:8080/sigma/WordNet.jsp?word=",B142,"&amp;POS=1"))</f>
        <v>http://sigma.ontologyportal.org:8080/sigma/WordNet.jsp?word=strategy&amp;POS=1</v>
      </c>
      <c r="E142" s="82" t="n">
        <f aca="false">VLOOKUP(B142,Stage_2,4,0)</f>
        <v>105905348</v>
      </c>
      <c r="F142" s="6" t="s">
        <v>48</v>
      </c>
      <c r="J142" s="66" t="s">
        <v>219</v>
      </c>
    </row>
    <row r="143" customFormat="false" ht="13.8" hidden="false" customHeight="false" outlineLevel="0" collapsed="false">
      <c r="A143" s="85" t="str">
        <f aca="false">VLOOKUP(B143,entities_Stage2,2,0)</f>
        <v>main sub section</v>
      </c>
      <c r="B143" s="66" t="s">
        <v>595</v>
      </c>
      <c r="C143" s="66" t="s">
        <v>995</v>
      </c>
      <c r="D143" s="72" t="str">
        <f aca="false">HYPERLINK(CONCATENATE("http://sigma.ontologyportal.org:8080/sigma/WordNet.jsp?word=",C143,"&amp;POS=1"))</f>
        <v>http://sigma.ontologyportal.org:8080/sigma/WordNet.jsp?word=subsection&amp;POS=1</v>
      </c>
      <c r="E143" s="82" t="n">
        <v>104348548</v>
      </c>
      <c r="F143" s="6" t="s">
        <v>208</v>
      </c>
      <c r="J143" s="66" t="s">
        <v>219</v>
      </c>
    </row>
    <row r="144" customFormat="false" ht="13.8" hidden="false" customHeight="false" outlineLevel="0" collapsed="false">
      <c r="A144" s="85" t="str">
        <f aca="false">VLOOKUP(B144,entities_Stage2,2,0)</f>
        <v>group</v>
      </c>
      <c r="B144" s="66" t="s">
        <v>596</v>
      </c>
      <c r="C144" s="0"/>
      <c r="D144" s="72" t="str">
        <f aca="false">HYPERLINK(CONCATENATE("http://sigma.ontologyportal.org:8080/sigma/WordNet.jsp?word=",B144,"&amp;POS=1"))</f>
        <v>http://sigma.ontologyportal.org:8080/sigma/WordNet.jsp?word=group&amp;POS=1</v>
      </c>
      <c r="E144" s="82" t="n">
        <f aca="false">VLOOKUP(B144,Stage_2,4,0)</f>
        <v>100031264</v>
      </c>
      <c r="F144" s="6" t="s">
        <v>95</v>
      </c>
      <c r="J144" s="66" t="s">
        <v>219</v>
      </c>
    </row>
    <row r="145" customFormat="false" ht="13.8" hidden="false" customHeight="false" outlineLevel="0" collapsed="false">
      <c r="A145" s="85" t="str">
        <f aca="false">VLOOKUP(B145,entities_Stage2,2,0)</f>
        <v>separate</v>
      </c>
      <c r="B145" s="66" t="s">
        <v>597</v>
      </c>
      <c r="C145" s="0"/>
      <c r="D145" s="72" t="str">
        <f aca="false">HYPERLINK(CONCATENATE("http://sigma.ontologyportal.org:8080/sigma/WordNet.jsp?word=",B145,"&amp;POS=1"))</f>
        <v>http://sigma.ontologyportal.org:8080/sigma/WordNet.jsp?word=separate&amp;POS=1</v>
      </c>
      <c r="E145" s="82" t="n">
        <f aca="false">VLOOKUP(B145,Stage_2,4,0)</f>
        <v>106269785</v>
      </c>
      <c r="F145" s="6" t="s">
        <v>244</v>
      </c>
      <c r="J145" s="66" t="s">
        <v>219</v>
      </c>
    </row>
    <row r="146" customFormat="false" ht="13.8" hidden="false" customHeight="false" outlineLevel="0" collapsed="false">
      <c r="A146" s="85" t="str">
        <f aca="false">VLOOKUP(B146,entities_Stage2,2,0)</f>
        <v>finding</v>
      </c>
      <c r="B146" s="66" t="s">
        <v>598</v>
      </c>
      <c r="C146" s="0"/>
      <c r="D146" s="72" t="str">
        <f aca="false">HYPERLINK(CONCATENATE("http://sigma.ontologyportal.org:8080/sigma/WordNet.jsp?word=",B146,"&amp;POS=1"))</f>
        <v>http://sigma.ontologyportal.org:8080/sigma/WordNet.jsp?word=finding&amp;POS=1</v>
      </c>
      <c r="E146" s="82" t="n">
        <f aca="false">VLOOKUP(B146,Stage_2,4,0)</f>
        <v>100151497</v>
      </c>
      <c r="F146" s="6" t="s">
        <v>271</v>
      </c>
      <c r="J146" s="66" t="s">
        <v>219</v>
      </c>
    </row>
    <row r="147" customFormat="false" ht="13.8" hidden="false" customHeight="false" outlineLevel="0" collapsed="false">
      <c r="A147" s="85" t="str">
        <f aca="false">VLOOKUP(B147,entities_Stage2,2,0)</f>
        <v>environmental impact</v>
      </c>
      <c r="B147" s="66" t="s">
        <v>600</v>
      </c>
      <c r="C147" s="66" t="s">
        <v>996</v>
      </c>
      <c r="D147" s="72" t="str">
        <f aca="false">HYPERLINK(CONCATENATE("http://sigma.ontologyportal.org:8080/sigma/WordNet.jsp?word=",C147,"&amp;POS=1"))</f>
        <v>http://sigma.ontologyportal.org:8080/sigma/WordNet.jsp?word=impact&amp;POS=1</v>
      </c>
      <c r="E147" s="82" t="n">
        <f aca="false">VLOOKUP(B147,Stage_2,4,0)</f>
        <v>111414411</v>
      </c>
      <c r="F147" s="6" t="s">
        <v>40</v>
      </c>
      <c r="J147" s="66" t="s">
        <v>219</v>
      </c>
    </row>
    <row r="148" customFormat="false" ht="13.8" hidden="false" customHeight="false" outlineLevel="0" collapsed="false">
      <c r="A148" s="85" t="str">
        <f aca="false">VLOOKUP(B148,entities_Stage2,2,0)</f>
        <v>market</v>
      </c>
      <c r="B148" s="66" t="s">
        <v>601</v>
      </c>
      <c r="C148" s="0"/>
      <c r="D148" s="72" t="str">
        <f aca="false">HYPERLINK(CONCATENATE("http://sigma.ontologyportal.org:8080/sigma/WordNet.jsp?word=",B148,"&amp;POS=1"))</f>
        <v>http://sigma.ontologyportal.org:8080/sigma/WordNet.jsp?word=market&amp;POS=1</v>
      </c>
      <c r="E148" s="82" t="n">
        <f aca="false">VLOOKUP(B148,Stage_2,4,0)</f>
        <v>108424951</v>
      </c>
      <c r="F148" s="6" t="s">
        <v>180</v>
      </c>
      <c r="J148" s="66" t="s">
        <v>219</v>
      </c>
    </row>
    <row r="149" customFormat="false" ht="13.8" hidden="false" customHeight="false" outlineLevel="0" collapsed="false">
      <c r="A149" s="85" t="str">
        <f aca="false">VLOOKUP(B149,entities_Stage2,2,0)</f>
        <v>sub-system</v>
      </c>
      <c r="B149" s="66" t="s">
        <v>602</v>
      </c>
      <c r="C149" s="66" t="s">
        <v>997</v>
      </c>
      <c r="D149" s="72" t="str">
        <f aca="false">HYPERLINK(CONCATENATE("http://sigma.ontologyportal.org:8080/sigma/WordNet.jsp?word=",C149,"&amp;POS=1"))</f>
        <v>http://sigma.ontologyportal.org:8080/sigma/WordNet.jsp?word=subsystem&amp;POS=1</v>
      </c>
      <c r="E149" s="82" t="n">
        <v>108435937</v>
      </c>
      <c r="F149" s="6" t="s">
        <v>310</v>
      </c>
      <c r="J149" s="66" t="s">
        <v>219</v>
      </c>
    </row>
    <row r="150" customFormat="false" ht="13.8" hidden="false" customHeight="false" outlineLevel="0" collapsed="false">
      <c r="A150" s="85" t="str">
        <f aca="false">VLOOKUP(B150,entities_Stage2,2,0)</f>
        <v>general and specific aspects</v>
      </c>
      <c r="B150" s="66" t="s">
        <v>605</v>
      </c>
      <c r="C150" s="0"/>
      <c r="D150" s="72" t="str">
        <f aca="false">HYPERLINK(CONCATENATE("http://sigma.ontologyportal.org:8080/sigma/WordNet.jsp?word=",B150,"&amp;POS=1"))</f>
        <v>http://sigma.ontologyportal.org:8080/sigma/WordNet.jsp?word=aspects&amp;POS=1</v>
      </c>
      <c r="E150" s="82" t="n">
        <f aca="false">VLOOKUP(B150,Stage_2,4,0)</f>
        <v>104733118</v>
      </c>
      <c r="F150" s="6" t="s">
        <v>62</v>
      </c>
      <c r="J150" s="66" t="s">
        <v>219</v>
      </c>
    </row>
    <row r="151" customFormat="false" ht="13.8" hidden="false" customHeight="false" outlineLevel="0" collapsed="false">
      <c r="A151" s="85" t="str">
        <f aca="false">VLOOKUP(B151,entities_Stage2,2,0)</f>
        <v>commitment</v>
      </c>
      <c r="B151" s="66" t="s">
        <v>606</v>
      </c>
      <c r="C151" s="0"/>
      <c r="D151" s="72" t="str">
        <f aca="false">HYPERLINK(CONCATENATE("http://sigma.ontologyportal.org:8080/sigma/WordNet.jsp?word=",B151,"&amp;POS=1"))</f>
        <v>http://sigma.ontologyportal.org:8080/sigma/WordNet.jsp?word=commitment&amp;POS=1</v>
      </c>
      <c r="E151" s="82" t="n">
        <f aca="false">VLOOKUP(B151,Stage_2,4,0)</f>
        <v>101206153</v>
      </c>
      <c r="F151" s="6" t="s">
        <v>65</v>
      </c>
      <c r="J151" s="66" t="s">
        <v>219</v>
      </c>
    </row>
    <row r="152" customFormat="false" ht="13.8" hidden="false" customHeight="false" outlineLevel="0" collapsed="false">
      <c r="A152" s="85" t="str">
        <f aca="false">VLOOKUP(B152,entities_Stage2,2,0)</f>
        <v>suggestions</v>
      </c>
      <c r="B152" s="66" t="s">
        <v>607</v>
      </c>
      <c r="C152" s="0"/>
      <c r="D152" s="72" t="str">
        <f aca="false">HYPERLINK(CONCATENATE("http://sigma.ontologyportal.org:8080/sigma/WordNet.jsp?word=",B152,"&amp;POS=1"))</f>
        <v>http://sigma.ontologyportal.org:8080/sigma/WordNet.jsp?word=suggestions&amp;POS=1</v>
      </c>
      <c r="E152" s="82" t="n">
        <f aca="false">VLOOKUP(B152,Stage_2,4,0)</f>
        <v>107162680</v>
      </c>
      <c r="F152" s="6" t="s">
        <v>998</v>
      </c>
      <c r="J152" s="66" t="s">
        <v>219</v>
      </c>
    </row>
    <row r="153" customFormat="false" ht="13.8" hidden="false" customHeight="false" outlineLevel="0" collapsed="false">
      <c r="A153" s="85" t="str">
        <f aca="false">VLOOKUP(B153,entities_Stage2,2,0)</f>
        <v>cost</v>
      </c>
      <c r="B153" s="66" t="s">
        <v>164</v>
      </c>
      <c r="C153" s="0"/>
      <c r="D153" s="72" t="str">
        <f aca="false">HYPERLINK(CONCATENATE("http://sigma.ontologyportal.org:8080/sigma/WordNet.jsp?word=",B153,"&amp;POS=1"))</f>
        <v>http://sigma.ontologyportal.org:8080/sigma/WordNet.jsp?word=cost&amp;POS=1</v>
      </c>
      <c r="E153" s="82" t="n">
        <f aca="false">VLOOKUP(B153,Stage_2,4,0)</f>
        <v>113275847</v>
      </c>
      <c r="F153" s="6" t="s">
        <v>165</v>
      </c>
      <c r="J153" s="66" t="s">
        <v>219</v>
      </c>
    </row>
    <row r="154" customFormat="false" ht="13.8" hidden="false" customHeight="false" outlineLevel="0" collapsed="false">
      <c r="A154" s="85" t="str">
        <f aca="false">VLOOKUP(B154,entities_Stage2,2,0)</f>
        <v>position</v>
      </c>
      <c r="B154" s="66" t="s">
        <v>608</v>
      </c>
      <c r="C154" s="0"/>
      <c r="D154" s="72" t="str">
        <f aca="false">HYPERLINK(CONCATENATE("http://sigma.ontologyportal.org:8080/sigma/WordNet.jsp?word=",B154,"&amp;POS=1"))</f>
        <v>http://sigma.ontologyportal.org:8080/sigma/WordNet.jsp?word=position&amp;POS=1</v>
      </c>
      <c r="E154" s="82" t="n">
        <f aca="false">VLOOKUP(B154,Stage_2,4,0)</f>
        <v>113925752</v>
      </c>
      <c r="F154" s="6" t="s">
        <v>50</v>
      </c>
      <c r="J154" s="66" t="s">
        <v>219</v>
      </c>
    </row>
    <row r="155" customFormat="false" ht="13.8" hidden="false" customHeight="false" outlineLevel="0" collapsed="false">
      <c r="A155" s="85" t="str">
        <f aca="false">VLOOKUP(B155,entities_Stage2,2,0)</f>
        <v>justification</v>
      </c>
      <c r="B155" s="66" t="s">
        <v>609</v>
      </c>
      <c r="C155" s="0"/>
      <c r="D155" s="72" t="str">
        <f aca="false">HYPERLINK(CONCATENATE("http://sigma.ontologyportal.org:8080/sigma/WordNet.jsp?word=",B155,"&amp;POS=1"))</f>
        <v>http://sigma.ontologyportal.org:8080/sigma/WordNet.jsp?word=justification&amp;POS=1</v>
      </c>
      <c r="E155" s="82" t="n">
        <f aca="false">VLOOKUP(B155,Stage_2,4,0)</f>
        <v>105823054</v>
      </c>
      <c r="F155" s="6" t="s">
        <v>273</v>
      </c>
      <c r="J155" s="66" t="s">
        <v>219</v>
      </c>
    </row>
    <row r="156" customFormat="false" ht="13.8" hidden="false" customHeight="false" outlineLevel="0" collapsed="false">
      <c r="A156" s="85" t="str">
        <f aca="false">VLOOKUP(B156,entities_Stage2,2,0)</f>
        <v>for manufacturing</v>
      </c>
      <c r="B156" s="66" t="s">
        <v>613</v>
      </c>
      <c r="C156" s="0"/>
      <c r="D156" s="72" t="str">
        <f aca="false">HYPERLINK(CONCATENATE("http://sigma.ontologyportal.org:8080/sigma/WordNet.jsp?word=",B156,"&amp;POS=1"))</f>
        <v>http://sigma.ontologyportal.org:8080/sigma/WordNet.jsp?word=manufacturing&amp;POS=1</v>
      </c>
      <c r="E156" s="82" t="n">
        <f aca="false">VLOOKUP(B156,Stage_2,4,0)</f>
        <v>100924825</v>
      </c>
      <c r="F156" s="6" t="s">
        <v>999</v>
      </c>
      <c r="J156" s="66" t="s">
        <v>219</v>
      </c>
    </row>
    <row r="157" customFormat="false" ht="13.8" hidden="false" customHeight="false" outlineLevel="0" collapsed="false">
      <c r="A157" s="85" t="str">
        <f aca="false">VLOOKUP(B157,entities_Stage2,2,0)</f>
        <v>onebody hydrogeology</v>
      </c>
      <c r="B157" s="66" t="s">
        <v>615</v>
      </c>
      <c r="C157" s="66" t="s">
        <v>1000</v>
      </c>
      <c r="D157" s="72" t="str">
        <f aca="false">HYPERLINK(CONCATENATE("http://sigma.ontologyportal.org:8080/sigma/WordNet.jsp?word=",C157,"&amp;POS=1"))</f>
        <v>http://sigma.ontologyportal.org:8080/sigma/WordNet.jsp?word=geology&amp;POS=1</v>
      </c>
      <c r="E157" s="82" t="n">
        <f aca="false">VLOOKUP(B157,Stage_2,4,0)</f>
        <v>106115701</v>
      </c>
      <c r="F157" s="6" t="s">
        <v>1001</v>
      </c>
      <c r="J157" s="66" t="s">
        <v>298</v>
      </c>
    </row>
    <row r="158" customFormat="false" ht="13.8" hidden="false" customHeight="false" outlineLevel="0" collapsed="false">
      <c r="A158" s="85" t="str">
        <f aca="false">VLOOKUP(B158,entities_Stage2,2,0)</f>
        <v>investigation</v>
      </c>
      <c r="B158" s="66" t="s">
        <v>616</v>
      </c>
      <c r="C158" s="0"/>
      <c r="D158" s="72" t="str">
        <f aca="false">HYPERLINK(CONCATENATE("http://sigma.ontologyportal.org:8080/sigma/WordNet.jsp?word=",B158,"&amp;POS=1"))</f>
        <v>http://sigma.ontologyportal.org:8080/sigma/WordNet.jsp?word=investigation&amp;POS=1</v>
      </c>
      <c r="E158" s="82" t="n">
        <f aca="false">VLOOKUP(B158,Stage_2,4,0)</f>
        <v>100633864</v>
      </c>
      <c r="F158" s="6" t="s">
        <v>304</v>
      </c>
      <c r="J158" s="66" t="s">
        <v>298</v>
      </c>
    </row>
    <row r="159" customFormat="false" ht="13.8" hidden="false" customHeight="false" outlineLevel="0" collapsed="false">
      <c r="A159" s="85" t="str">
        <f aca="false">VLOOKUP(B159,entities_Stage2,2,0)</f>
        <v>equipment</v>
      </c>
      <c r="B159" s="66" t="s">
        <v>617</v>
      </c>
      <c r="C159" s="0"/>
      <c r="D159" s="72" t="str">
        <f aca="false">HYPERLINK(CONCATENATE("http://sigma.ontologyportal.org:8080/sigma/WordNet.jsp?word=",B159,"&amp;POS=1"))</f>
        <v>http://sigma.ontologyportal.org:8080/sigma/WordNet.jsp?word=equipment&amp;POS=1</v>
      </c>
      <c r="E159" s="82" t="n">
        <f aca="false">VLOOKUP(B159,Stage_2,4,0)</f>
        <v>103294048</v>
      </c>
      <c r="F159" s="6" t="s">
        <v>205</v>
      </c>
      <c r="J159" s="66" t="s">
        <v>298</v>
      </c>
    </row>
    <row r="160" customFormat="false" ht="13.8" hidden="false" customHeight="false" outlineLevel="0" collapsed="false">
      <c r="A160" s="85" t="str">
        <f aca="false">VLOOKUP(B160,entities_Stage2,2,0)</f>
        <v>operation/reserve</v>
      </c>
      <c r="B160" s="66" t="s">
        <v>620</v>
      </c>
      <c r="C160" s="0"/>
      <c r="D160" s="72" t="str">
        <f aca="false">HYPERLINK(CONCATENATE("http://sigma.ontologyportal.org:8080/sigma/WordNet.jsp?word=",B160,"&amp;POS=1"))</f>
        <v>http://sigma.ontologyportal.org:8080/sigma/WordNet.jsp?word=reserve&amp;POS=1</v>
      </c>
      <c r="E160" s="82" t="n">
        <f aca="false">VLOOKUP(B160,Stage_2,4,0)</f>
        <v>113759773</v>
      </c>
      <c r="F160" s="6" t="s">
        <v>1002</v>
      </c>
      <c r="J160" s="66" t="s">
        <v>298</v>
      </c>
    </row>
    <row r="161" customFormat="false" ht="13.8" hidden="false" customHeight="false" outlineLevel="0" collapsed="false">
      <c r="A161" s="85" t="str">
        <f aca="false">VLOOKUP(B161,entities_Stage2,2,0)</f>
        <v>tonnage-grade</v>
      </c>
      <c r="B161" s="66" t="s">
        <v>621</v>
      </c>
      <c r="C161" s="0"/>
      <c r="D161" s="72" t="str">
        <f aca="false">HYPERLINK(CONCATENATE("http://sigma.ontologyportal.org:8080/sigma/WordNet.jsp?word=",B161,"&amp;POS=1"))</f>
        <v>http://sigma.ontologyportal.org:8080/sigma/WordNet.jsp?word= tonnage-grade&amp;POS=1</v>
      </c>
      <c r="E161" s="82" t="e">
        <f aca="false">VLOOKUP(B161,Stage_2,4,0)</f>
        <v>#N/A</v>
      </c>
      <c r="F161" s="0"/>
      <c r="J161" s="66" t="s">
        <v>298</v>
      </c>
    </row>
    <row r="162" customFormat="false" ht="13.8" hidden="false" customHeight="false" outlineLevel="0" collapsed="false">
      <c r="A162" s="85" t="str">
        <f aca="false">VLOOKUP(B162,entities_Stage2,2,0)</f>
        <v>software</v>
      </c>
      <c r="B162" s="66" t="s">
        <v>623</v>
      </c>
      <c r="C162" s="0"/>
      <c r="D162" s="72" t="str">
        <f aca="false">HYPERLINK(CONCATENATE("http://sigma.ontologyportal.org:8080/sigma/WordNet.jsp?word=",B162,"&amp;POS=1"))</f>
        <v>http://sigma.ontologyportal.org:8080/sigma/WordNet.jsp?word=software&amp;POS=1</v>
      </c>
      <c r="E162" s="82" t="n">
        <f aca="false">VLOOKUP(B162,Stage_2,4,0)</f>
        <v>106566077</v>
      </c>
      <c r="F162" s="6" t="s">
        <v>1003</v>
      </c>
      <c r="J162" s="66" t="s">
        <v>298</v>
      </c>
    </row>
    <row r="163" customFormat="false" ht="13.8" hidden="false" customHeight="false" outlineLevel="0" collapsed="false">
      <c r="A163" s="85" t="str">
        <f aca="false">VLOOKUP(B163,entities_Stage2,2,0)</f>
        <v>the best</v>
      </c>
      <c r="B163" s="66" t="s">
        <v>625</v>
      </c>
      <c r="C163" s="0"/>
      <c r="D163" s="72" t="str">
        <f aca="false">HYPERLINK(CONCATENATE("http://sigma.ontologyportal.org:8080/sigma/WordNet.jsp?word=",B163,"&amp;POS=1"))</f>
        <v>http://sigma.ontologyportal.org:8080/sigma/WordNet.jsp?word=best&amp;POS=1</v>
      </c>
      <c r="E163" s="82" t="n">
        <f aca="false">VLOOKUP(B163,Stage_2,4,0)</f>
        <v>100127531</v>
      </c>
      <c r="F163" s="6" t="s">
        <v>65</v>
      </c>
      <c r="J163" s="66" t="s">
        <v>298</v>
      </c>
    </row>
    <row r="164" customFormat="false" ht="13.8" hidden="false" customHeight="false" outlineLevel="0" collapsed="false">
      <c r="A164" s="85" t="str">
        <f aca="false">VLOOKUP(B164,entities_Stage2,2,0)</f>
        <v>plan</v>
      </c>
      <c r="B164" s="66" t="s">
        <v>99</v>
      </c>
      <c r="C164" s="0"/>
      <c r="D164" s="72" t="str">
        <f aca="false">HYPERLINK(CONCATENATE("http://sigma.ontologyportal.org:8080/sigma/WordNet.jsp?word=",B164,"&amp;POS=1"))</f>
        <v>http://sigma.ontologyportal.org:8080/sigma/WordNet.jsp?word=plan&amp;POS=1</v>
      </c>
      <c r="E164" s="82" t="n">
        <f aca="false">VLOOKUP(B164,Stage_2,4,0)</f>
        <v>115314669</v>
      </c>
      <c r="F164" s="6" t="s">
        <v>48</v>
      </c>
      <c r="J164" s="66" t="s">
        <v>298</v>
      </c>
    </row>
    <row r="165" customFormat="false" ht="13.8" hidden="false" customHeight="false" outlineLevel="0" collapsed="false">
      <c r="A165" s="85" t="str">
        <f aca="false">VLOOKUP(B165,entities_Stage2,2,0)</f>
        <v>direction</v>
      </c>
      <c r="B165" s="66" t="s">
        <v>626</v>
      </c>
      <c r="C165" s="0"/>
      <c r="D165" s="72" t="str">
        <f aca="false">HYPERLINK(CONCATENATE("http://sigma.ontologyportal.org:8080/sigma/WordNet.jsp?word=",B165,"&amp;POS=1"))</f>
        <v>http://sigma.ontologyportal.org:8080/sigma/WordNet.jsp?word=direction&amp;POS=1</v>
      </c>
      <c r="E165" s="82" t="n">
        <f aca="false">VLOOKUP(B165,Stage_2,4,0)</f>
        <v>106786629</v>
      </c>
      <c r="F165" s="6" t="s">
        <v>49</v>
      </c>
      <c r="J165" s="66" t="s">
        <v>298</v>
      </c>
    </row>
    <row r="166" customFormat="false" ht="13.8" hidden="false" customHeight="false" outlineLevel="0" collapsed="false">
      <c r="A166" s="85" t="str">
        <f aca="false">VLOOKUP(B166,entities_Stage2,2,0)</f>
        <v>waste streams</v>
      </c>
      <c r="B166" s="66" t="s">
        <v>628</v>
      </c>
      <c r="C166" s="0"/>
      <c r="D166" s="72" t="str">
        <f aca="false">HYPERLINK(CONCATENATE("http://sigma.ontologyportal.org:8080/sigma/WordNet.jsp?word=",B166,"&amp;POS=1"))</f>
        <v>http://sigma.ontologyportal.org:8080/sigma/WordNet.jsp?word=waste&amp;POS=1</v>
      </c>
      <c r="E166" s="82" t="n">
        <f aca="false">VLOOKUP(B166,Stage_2,4,0)</f>
        <v>114856263</v>
      </c>
      <c r="F166" s="6" t="s">
        <v>161</v>
      </c>
      <c r="J166" s="66" t="s">
        <v>298</v>
      </c>
    </row>
    <row r="167" customFormat="false" ht="13.8" hidden="false" customHeight="false" outlineLevel="0" collapsed="false">
      <c r="A167" s="85" t="str">
        <f aca="false">VLOOKUP(B167,entities_Stage2,2,0)</f>
        <v>dams</v>
      </c>
      <c r="B167" s="66" t="s">
        <v>630</v>
      </c>
      <c r="C167" s="0"/>
      <c r="D167" s="72" t="str">
        <f aca="false">HYPERLINK(CONCATENATE("http://sigma.ontologyportal.org:8080/sigma/WordNet.jsp?word=",B167,"&amp;POS=1"))</f>
        <v>http://sigma.ontologyportal.org:8080/sigma/WordNet.jsp?word=dams&amp;POS=1</v>
      </c>
      <c r="E167" s="82" t="n">
        <f aca="false">VLOOKUP(B167,Stage_2,4,0)</f>
        <v>103160309</v>
      </c>
      <c r="F167" s="6" t="s">
        <v>1004</v>
      </c>
      <c r="J167" s="66" t="s">
        <v>298</v>
      </c>
    </row>
    <row r="168" customFormat="false" ht="13.8" hidden="false" customHeight="false" outlineLevel="0" collapsed="false">
      <c r="A168" s="85" t="str">
        <f aca="false">VLOOKUP(B168,entities_Stage2,2,0)</f>
        <v>a concept</v>
      </c>
      <c r="B168" s="66" t="s">
        <v>634</v>
      </c>
      <c r="C168" s="0"/>
      <c r="D168" s="72" t="str">
        <f aca="false">HYPERLINK(CONCATENATE("http://sigma.ontologyportal.org:8080/sigma/WordNet.jsp?word=",B168,"&amp;POS=1"))</f>
        <v>http://sigma.ontologyportal.org:8080/sigma/WordNet.jsp?word=concept&amp;POS=1</v>
      </c>
      <c r="E168" s="82" t="n">
        <f aca="false">VLOOKUP(B168,Stage_2,4,0)</f>
        <v>105835747</v>
      </c>
      <c r="F168" s="6" t="s">
        <v>50</v>
      </c>
      <c r="J168" s="66" t="s">
        <v>318</v>
      </c>
    </row>
    <row r="169" customFormat="false" ht="13.8" hidden="false" customHeight="false" outlineLevel="0" collapsed="false">
      <c r="A169" s="85" t="str">
        <f aca="false">VLOOKUP(B169,entities_Stage2,2,0)</f>
        <v>a method for design</v>
      </c>
      <c r="B169" s="66" t="s">
        <v>636</v>
      </c>
      <c r="C169" s="0"/>
      <c r="D169" s="72" t="str">
        <f aca="false">HYPERLINK(CONCATENATE("http://sigma.ontologyportal.org:8080/sigma/WordNet.jsp?word=",B169,"&amp;POS=1"))</f>
        <v>http://sigma.ontologyportal.org:8080/sigma/WordNet.jsp?word=method&amp;POS=1</v>
      </c>
      <c r="E169" s="82" t="n">
        <f aca="false">VLOOKUP(B169,Stage_2,4,0)</f>
        <v>105660268</v>
      </c>
      <c r="F169" s="6" t="s">
        <v>49</v>
      </c>
      <c r="J169" s="66" t="s">
        <v>318</v>
      </c>
    </row>
    <row r="170" customFormat="false" ht="13.8" hidden="false" customHeight="false" outlineLevel="0" collapsed="false">
      <c r="A170" s="86" t="str">
        <f aca="false">VLOOKUP(B170,entities_stage3,2,0)</f>
        <v>reactor</v>
      </c>
      <c r="B170" s="66" t="s">
        <v>641</v>
      </c>
      <c r="C170" s="0"/>
      <c r="D170" s="72" t="str">
        <f aca="false">HYPERLINK(CONCATENATE("http://sigma.ontologyportal.org:8080/sigma/WordNet.jsp?word=",B170,"&amp;POS=1"))</f>
        <v>http://sigma.ontologyportal.org:8080/sigma/WordNet.jsp?word=reactor&amp;POS=1</v>
      </c>
      <c r="E170" s="82" t="n">
        <f aca="false">VLOOKUP(B170,Stage_3,4,0)</f>
        <v>103834040</v>
      </c>
      <c r="F170" s="6" t="s">
        <v>205</v>
      </c>
      <c r="J170" s="66" t="s">
        <v>35</v>
      </c>
    </row>
    <row r="171" customFormat="false" ht="13.8" hidden="false" customHeight="false" outlineLevel="0" collapsed="false">
      <c r="A171" s="86" t="str">
        <f aca="false">VLOOKUP(B171,entities_stage3,2,0)</f>
        <v>size</v>
      </c>
      <c r="B171" s="66" t="s">
        <v>643</v>
      </c>
      <c r="C171" s="0"/>
      <c r="D171" s="72" t="str">
        <f aca="false">HYPERLINK(CONCATENATE("http://sigma.ontologyportal.org:8080/sigma/WordNet.jsp?word=",B171,"&amp;POS=1"))</f>
        <v>http://sigma.ontologyportal.org:8080/sigma/WordNet.jsp?word=size&amp;POS=1</v>
      </c>
      <c r="E171" s="82" t="n">
        <f aca="false">VLOOKUP(B171,Stage_3,4,0)</f>
        <v>105098942</v>
      </c>
      <c r="F171" s="6" t="s">
        <v>62</v>
      </c>
      <c r="J171" s="66" t="s">
        <v>35</v>
      </c>
    </row>
    <row r="172" customFormat="false" ht="13.8" hidden="false" customHeight="false" outlineLevel="0" collapsed="false">
      <c r="A172" s="86" t="str">
        <f aca="false">VLOOKUP(B172,entities_stage3,2,0)</f>
        <v>energy balance</v>
      </c>
      <c r="B172" s="66" t="s">
        <v>645</v>
      </c>
      <c r="C172" s="66" t="s">
        <v>1005</v>
      </c>
      <c r="D172" s="72" t="str">
        <f aca="false">HYPERLINK(CONCATENATE("http://sigma.ontologyportal.org:8080/sigma/WordNet.jsp?word=",C172,"&amp;POS=1"))</f>
        <v>http://sigma.ontologyportal.org:8080/sigma/WordNet.jsp?word=balance&amp;POS=1</v>
      </c>
      <c r="E172" s="82" t="n">
        <f aca="false">VLOOKUP(B172,Stage_3,4,0)</f>
        <v>113897996</v>
      </c>
      <c r="F172" s="6" t="s">
        <v>65</v>
      </c>
      <c r="J172" s="66" t="s">
        <v>35</v>
      </c>
    </row>
    <row r="173" customFormat="false" ht="13.8" hidden="false" customHeight="false" outlineLevel="0" collapsed="false">
      <c r="A173" s="86" t="str">
        <f aca="false">VLOOKUP(B173,entities_stage3,2,0)</f>
        <v>fluid flow equilibrium</v>
      </c>
      <c r="B173" s="66" t="s">
        <v>647</v>
      </c>
      <c r="C173" s="0"/>
      <c r="D173" s="72" t="str">
        <f aca="false">HYPERLINK(CONCATENATE("http://sigma.ontologyportal.org:8080/sigma/WordNet.jsp?word=",B173,"&amp;POS=1"))</f>
        <v>http://sigma.ontologyportal.org:8080/sigma/WordNet.jsp?word=equilibrium&amp;POS=1</v>
      </c>
      <c r="E173" s="82" t="n">
        <f aca="false">VLOOKUP(B173,Stage_3,4,0)</f>
        <v>113897996</v>
      </c>
      <c r="F173" s="6" t="s">
        <v>65</v>
      </c>
      <c r="J173" s="66" t="s">
        <v>35</v>
      </c>
    </row>
    <row r="174" customFormat="false" ht="13.8" hidden="false" customHeight="false" outlineLevel="0" collapsed="false">
      <c r="A174" s="86" t="str">
        <f aca="false">VLOOKUP(B174,entities_stage3,2,0)</f>
        <v>reaction</v>
      </c>
      <c r="B174" s="66" t="s">
        <v>648</v>
      </c>
      <c r="C174" s="0"/>
      <c r="D174" s="72" t="str">
        <f aca="false">HYPERLINK(CONCATENATE("http://sigma.ontologyportal.org:8080/sigma/WordNet.jsp?word=",B174,"&amp;POS=1"))</f>
        <v>http://sigma.ontologyportal.org:8080/sigma/WordNet.jsp?word=reaction&amp;POS=1</v>
      </c>
      <c r="E174" s="82" t="n">
        <f aca="false">VLOOKUP(B174,Stage_3,4,0)</f>
        <v>113447361</v>
      </c>
      <c r="F174" s="6" t="s">
        <v>1006</v>
      </c>
      <c r="J174" s="66" t="s">
        <v>35</v>
      </c>
    </row>
    <row r="175" customFormat="false" ht="13.8" hidden="false" customHeight="false" outlineLevel="0" collapsed="false">
      <c r="A175" s="86" t="str">
        <f aca="false">VLOOKUP(B175,entities_stage3,2,0)</f>
        <v>extent flash</v>
      </c>
      <c r="B175" s="66" t="s">
        <v>650</v>
      </c>
      <c r="C175" s="0"/>
      <c r="D175" s="72" t="str">
        <f aca="false">HYPERLINK(CONCATENATE("http://sigma.ontologyportal.org:8080/sigma/WordNet.jsp?word=",B175,"&amp;POS=1"))</f>
        <v>http://sigma.ontologyportal.org:8080/sigma/WordNet.jsp?word=flash&amp;POS=1</v>
      </c>
      <c r="E175" s="82" t="n">
        <f aca="false">VLOOKUP(B175,Stage_3,4,0)</f>
        <v>107412092</v>
      </c>
      <c r="F175" s="6" t="s">
        <v>1007</v>
      </c>
      <c r="J175" s="66" t="s">
        <v>35</v>
      </c>
    </row>
    <row r="176" customFormat="false" ht="13.8" hidden="false" customHeight="false" outlineLevel="0" collapsed="false">
      <c r="A176" s="86" t="str">
        <f aca="false">VLOOKUP(B176,entities_stage3,2,0)</f>
        <v>step</v>
      </c>
      <c r="B176" s="66" t="s">
        <v>651</v>
      </c>
      <c r="C176" s="0"/>
      <c r="D176" s="72" t="str">
        <f aca="false">HYPERLINK(CONCATENATE("http://sigma.ontologyportal.org:8080/sigma/WordNet.jsp?word=",B176,"&amp;POS=1"))</f>
        <v>http://sigma.ontologyportal.org:8080/sigma/WordNet.jsp?word=step&amp;POS=1</v>
      </c>
      <c r="E176" s="82" t="n">
        <f aca="false">VLOOKUP(B176,Stage_3,4,0)</f>
        <v>100174412</v>
      </c>
      <c r="F176" s="6" t="s">
        <v>49</v>
      </c>
      <c r="J176" s="66" t="s">
        <v>88</v>
      </c>
    </row>
    <row r="177" customFormat="false" ht="13.8" hidden="false" customHeight="false" outlineLevel="0" collapsed="false">
      <c r="A177" s="86" t="str">
        <f aca="false">VLOOKUP(B177,entities_stage3,2,0)</f>
        <v>assignment</v>
      </c>
      <c r="B177" s="66" t="s">
        <v>655</v>
      </c>
      <c r="C177" s="0"/>
      <c r="D177" s="72" t="str">
        <f aca="false">HYPERLINK(CONCATENATE("http://sigma.ontologyportal.org:8080/sigma/WordNet.jsp?word=",B177,"&amp;POS=1"))</f>
        <v>http://sigma.ontologyportal.org:8080/sigma/WordNet.jsp?word=assignment&amp;POS=1</v>
      </c>
      <c r="E177" s="82" t="n">
        <f aca="false">VLOOKUP(B177,Stage_3,4,0)</f>
        <v>100796586</v>
      </c>
      <c r="F177" s="6" t="s">
        <v>101</v>
      </c>
      <c r="J177" s="66" t="s">
        <v>88</v>
      </c>
    </row>
    <row r="178" customFormat="false" ht="13.8" hidden="false" customHeight="false" outlineLevel="0" collapsed="false">
      <c r="A178" s="86" t="str">
        <f aca="false">VLOOKUP(B178,entities_stage3,2,0)</f>
        <v>effectiveness</v>
      </c>
      <c r="B178" s="66" t="s">
        <v>656</v>
      </c>
      <c r="C178" s="0"/>
      <c r="D178" s="72" t="str">
        <f aca="false">HYPERLINK(CONCATENATE("http://sigma.ontologyportal.org:8080/sigma/WordNet.jsp?word=",B178,"&amp;POS=1"))</f>
        <v>http://sigma.ontologyportal.org:8080/sigma/WordNet.jsp?word=effectiveness&amp;POS=1</v>
      </c>
      <c r="E178" s="82" t="n">
        <f aca="false">VLOOKUP(B178,Stage_3,4,0)</f>
        <v>105199286</v>
      </c>
      <c r="F178" s="6" t="s">
        <v>65</v>
      </c>
      <c r="J178" s="66" t="s">
        <v>88</v>
      </c>
    </row>
    <row r="179" customFormat="false" ht="13.8" hidden="false" customHeight="false" outlineLevel="0" collapsed="false">
      <c r="A179" s="86" t="str">
        <f aca="false">VLOOKUP(B179,entities_stage3,2,0)</f>
        <v>mistakes</v>
      </c>
      <c r="B179" s="66" t="s">
        <v>657</v>
      </c>
      <c r="C179" s="0"/>
      <c r="D179" s="72" t="str">
        <f aca="false">HYPERLINK(CONCATENATE("http://sigma.ontologyportal.org:8080/sigma/WordNet.jsp?word=",B179,"&amp;POS=1"))</f>
        <v>http://sigma.ontologyportal.org:8080/sigma/WordNet.jsp?word=mistakes&amp;POS=1</v>
      </c>
      <c r="E179" s="82" t="n">
        <f aca="false">VLOOKUP(B179,Stage_3,4,0)</f>
        <v>100070965</v>
      </c>
      <c r="F179" s="6" t="s">
        <v>65</v>
      </c>
      <c r="J179" s="66" t="s">
        <v>88</v>
      </c>
    </row>
    <row r="180" customFormat="false" ht="13.8" hidden="false" customHeight="false" outlineLevel="0" collapsed="false">
      <c r="A180" s="86" t="str">
        <f aca="false">VLOOKUP(B180,entities_stage3,2,0)</f>
        <v>probability</v>
      </c>
      <c r="B180" s="66" t="s">
        <v>658</v>
      </c>
      <c r="C180" s="0"/>
      <c r="D180" s="72" t="str">
        <f aca="false">HYPERLINK(CONCATENATE("http://sigma.ontologyportal.org:8080/sigma/WordNet.jsp?word=",B180,"&amp;POS=1"))</f>
        <v>http://sigma.ontologyportal.org:8080/sigma/WordNet.jsp?word=probability&amp;POS=1</v>
      </c>
      <c r="E180" s="82" t="n">
        <f aca="false">VLOOKUP(B180,Stage_3,4,0)</f>
        <v>105091770</v>
      </c>
      <c r="F180" s="6" t="s">
        <v>1008</v>
      </c>
      <c r="J180" s="66" t="s">
        <v>88</v>
      </c>
    </row>
    <row r="181" customFormat="false" ht="13.8" hidden="false" customHeight="false" outlineLevel="0" collapsed="false">
      <c r="A181" s="86" t="str">
        <f aca="false">VLOOKUP(B181,entities_stage3,2,0)</f>
        <v>efficiency</v>
      </c>
      <c r="B181" s="66" t="s">
        <v>659</v>
      </c>
      <c r="C181" s="0"/>
      <c r="D181" s="72" t="str">
        <f aca="false">HYPERLINK(CONCATENATE("http://sigma.ontologyportal.org:8080/sigma/WordNet.jsp?word=",B181,"&amp;POS=1"))</f>
        <v>http://sigma.ontologyportal.org:8080/sigma/WordNet.jsp?word=efficiency&amp;POS=1</v>
      </c>
      <c r="E181" s="82" t="n">
        <f aca="false">VLOOKUP(B181,Stage_3,4,0)</f>
        <v>113820993</v>
      </c>
      <c r="F181" s="6" t="s">
        <v>1009</v>
      </c>
      <c r="J181" s="66" t="s">
        <v>88</v>
      </c>
    </row>
    <row r="182" customFormat="false" ht="13.8" hidden="false" customHeight="false" outlineLevel="0" collapsed="false">
      <c r="A182" s="86" t="str">
        <f aca="false">VLOOKUP(B182,entities_stage3,2,0)</f>
        <v>site characterization</v>
      </c>
      <c r="B182" s="66" t="s">
        <v>665</v>
      </c>
      <c r="C182" s="0"/>
      <c r="D182" s="72" t="str">
        <f aca="false">HYPERLINK(CONCATENATE("http://sigma.ontologyportal.org:8080/sigma/WordNet.jsp?word=",B182,"&amp;POS=1"))</f>
        <v>http://sigma.ontologyportal.org:8080/sigma/WordNet.jsp?word=characterization&amp;POS=1</v>
      </c>
      <c r="E182" s="82" t="n">
        <f aca="false">VLOOKUP(B182,Stage_3,4,0)</f>
        <v>107201562</v>
      </c>
      <c r="F182" s="6" t="s">
        <v>1010</v>
      </c>
      <c r="J182" s="66" t="s">
        <v>88</v>
      </c>
    </row>
    <row r="183" customFormat="false" ht="13.8" hidden="false" customHeight="false" outlineLevel="0" collapsed="false">
      <c r="A183" s="86" t="str">
        <f aca="false">VLOOKUP(B183,entities_stage3,2,0)</f>
        <v>class diagram</v>
      </c>
      <c r="B183" s="66" t="s">
        <v>667</v>
      </c>
      <c r="C183" s="0"/>
      <c r="D183" s="72" t="str">
        <f aca="false">HYPERLINK(CONCATENATE("http://sigma.ontologyportal.org:8080/sigma/WordNet.jsp?word=",B183,"&amp;POS=1"))</f>
        <v>http://sigma.ontologyportal.org:8080/sigma/WordNet.jsp?word=diagram&amp;POS=1</v>
      </c>
      <c r="E183" s="82" t="n">
        <f aca="false">VLOOKUP(B183,Stage_3,4,0)</f>
        <v>103186399</v>
      </c>
      <c r="F183" s="6" t="s">
        <v>1011</v>
      </c>
      <c r="J183" s="66" t="s">
        <v>133</v>
      </c>
    </row>
    <row r="184" customFormat="false" ht="13.8" hidden="false" customHeight="false" outlineLevel="0" collapsed="false">
      <c r="A184" s="86" t="str">
        <f aca="false">VLOOKUP(B184,entities_stage3,2,0)</f>
        <v>algorithms</v>
      </c>
      <c r="B184" s="66" t="s">
        <v>669</v>
      </c>
      <c r="C184" s="0"/>
      <c r="D184" s="72" t="str">
        <f aca="false">HYPERLINK(CONCATENATE("http://sigma.ontologyportal.org:8080/sigma/WordNet.jsp?word=",B184,"&amp;POS=1"))</f>
        <v>http://sigma.ontologyportal.org:8080/sigma/WordNet.jsp?word=algorithms&amp;POS=1</v>
      </c>
      <c r="E184" s="82" t="n">
        <f aca="false">VLOOKUP(B184,Stage_3,4,0)</f>
        <v>105847438</v>
      </c>
      <c r="F184" s="6" t="s">
        <v>49</v>
      </c>
      <c r="J184" s="66" t="s">
        <v>133</v>
      </c>
    </row>
    <row r="185" customFormat="false" ht="13.8" hidden="false" customHeight="false" outlineLevel="0" collapsed="false">
      <c r="A185" s="86" t="str">
        <f aca="false">VLOOKUP(B185,entities_stage3,2,0)</f>
        <v>implementations</v>
      </c>
      <c r="B185" s="66" t="s">
        <v>670</v>
      </c>
      <c r="C185" s="0"/>
      <c r="D185" s="72" t="str">
        <f aca="false">HYPERLINK(CONCATENATE("http://sigma.ontologyportal.org:8080/sigma/WordNet.jsp?word=",B185,"&amp;POS=1"))</f>
        <v>http://sigma.ontologyportal.org:8080/sigma/WordNet.jsp?word=implementations&amp;POS=1</v>
      </c>
      <c r="E185" s="82" t="n">
        <f aca="false">VLOOKUP(B185,Stage_3,4,0)</f>
        <v>101127379</v>
      </c>
      <c r="F185" s="6" t="s">
        <v>1012</v>
      </c>
      <c r="J185" s="66" t="s">
        <v>133</v>
      </c>
    </row>
    <row r="186" customFormat="false" ht="13.8" hidden="false" customHeight="false" outlineLevel="0" collapsed="false">
      <c r="A186" s="86" t="str">
        <f aca="false">VLOOKUP(B186,entities_stage3,2,0)</f>
        <v>classes</v>
      </c>
      <c r="B186" s="66" t="s">
        <v>671</v>
      </c>
      <c r="C186" s="0"/>
      <c r="D186" s="72" t="str">
        <f aca="false">HYPERLINK(CONCATENATE("http://sigma.ontologyportal.org:8080/sigma/WordNet.jsp?word=",B186,"&amp;POS=1"))</f>
        <v>http://sigma.ontologyportal.org:8080/sigma/WordNet.jsp?word=classes&amp;POS=1</v>
      </c>
      <c r="E186" s="82" t="n">
        <f aca="false">VLOOKUP(B186,Stage_3,4,0)</f>
        <v>115314476</v>
      </c>
      <c r="F186" s="6" t="s">
        <v>1013</v>
      </c>
      <c r="J186" s="66" t="s">
        <v>133</v>
      </c>
    </row>
    <row r="187" customFormat="false" ht="13.8" hidden="false" customHeight="false" outlineLevel="0" collapsed="false">
      <c r="A187" s="86" t="str">
        <f aca="false">VLOOKUP(B187,entities_stage3,2,0)</f>
        <v>appropriate patterns</v>
      </c>
      <c r="B187" s="66" t="s">
        <v>673</v>
      </c>
      <c r="C187" s="0"/>
      <c r="D187" s="72" t="str">
        <f aca="false">HYPERLINK(CONCATENATE("http://sigma.ontologyportal.org:8080/sigma/WordNet.jsp?word=",B187,"&amp;POS=1"))</f>
        <v>http://sigma.ontologyportal.org:8080/sigma/WordNet.jsp?word=patterns&amp;POS=1</v>
      </c>
      <c r="E187" s="82" t="n">
        <f aca="false">VLOOKUP(B187,Stage_3,4,0)</f>
        <v>105930736</v>
      </c>
      <c r="F187" s="6" t="s">
        <v>1014</v>
      </c>
      <c r="J187" s="66" t="s">
        <v>133</v>
      </c>
    </row>
    <row r="188" customFormat="false" ht="13.8" hidden="false" customHeight="false" outlineLevel="0" collapsed="false">
      <c r="A188" s="86" t="str">
        <f aca="false">VLOOKUP(B188,entities_stage3,2,0)</f>
        <v>math in engineering</v>
      </c>
      <c r="B188" s="66" t="s">
        <v>677</v>
      </c>
      <c r="C188" s="0"/>
      <c r="D188" s="72" t="str">
        <f aca="false">HYPERLINK(CONCATENATE("http://sigma.ontologyportal.org:8080/sigma/WordNet.jsp?word=",B188,"&amp;POS=1"))</f>
        <v>http://sigma.ontologyportal.org:8080/sigma/WordNet.jsp?word=math&amp;POS=1</v>
      </c>
      <c r="E188" s="82" t="n">
        <f aca="false">VLOOKUP(B188,Stage_3,4,0)</f>
        <v>106000644</v>
      </c>
      <c r="F188" s="6" t="s">
        <v>1015</v>
      </c>
      <c r="J188" s="66" t="s">
        <v>151</v>
      </c>
    </row>
    <row r="189" customFormat="false" ht="13.8" hidden="false" customHeight="false" outlineLevel="0" collapsed="false">
      <c r="A189" s="86" t="str">
        <f aca="false">VLOOKUP(B189,entities_stage3,2,0)</f>
        <v>a circuit</v>
      </c>
      <c r="B189" s="66" t="s">
        <v>681</v>
      </c>
      <c r="C189" s="0"/>
      <c r="D189" s="72" t="str">
        <f aca="false">HYPERLINK(CONCATENATE("http://sigma.ontologyportal.org:8080/sigma/WordNet.jsp?word=",B189,"&amp;POS=1"))</f>
        <v>http://sigma.ontologyportal.org:8080/sigma/WordNet.jsp?word=circuit&amp;POS=1</v>
      </c>
      <c r="E189" s="82" t="n">
        <f aca="false">VLOOKUP(B189,Stage_3,4,0)</f>
        <v>103033362</v>
      </c>
      <c r="F189" s="6" t="s">
        <v>1016</v>
      </c>
      <c r="J189" s="66" t="s">
        <v>151</v>
      </c>
    </row>
    <row r="190" customFormat="false" ht="13.8" hidden="false" customHeight="false" outlineLevel="0" collapsed="false">
      <c r="A190" s="86" t="str">
        <f aca="false">VLOOKUP(B190,entities_stage3,2,0)</f>
        <v>own work</v>
      </c>
      <c r="B190" s="66" t="s">
        <v>685</v>
      </c>
      <c r="C190" s="0"/>
      <c r="D190" s="72" t="str">
        <f aca="false">HYPERLINK(CONCATENATE("http://sigma.ontologyportal.org:8080/sigma/WordNet.jsp?word=",B190,"&amp;POS=1"))</f>
        <v>http://sigma.ontologyportal.org:8080/sigma/WordNet.jsp?word=work&amp;POS=1</v>
      </c>
      <c r="E190" s="82" t="n">
        <f aca="false">VLOOKUP(B190,Stage_3,4,0)</f>
        <v>100575741</v>
      </c>
      <c r="F190" s="6" t="s">
        <v>1012</v>
      </c>
      <c r="J190" s="66" t="s">
        <v>151</v>
      </c>
    </row>
    <row r="191" customFormat="false" ht="13.8" hidden="false" customHeight="false" outlineLevel="0" collapsed="false">
      <c r="A191" s="86" t="str">
        <f aca="false">VLOOKUP(B191,entities_stage3,2,0)</f>
        <v>skills</v>
      </c>
      <c r="B191" s="66" t="s">
        <v>686</v>
      </c>
      <c r="C191" s="0"/>
      <c r="D191" s="72" t="str">
        <f aca="false">HYPERLINK(CONCATENATE("http://sigma.ontologyportal.org:8080/sigma/WordNet.jsp?word=",B191,"&amp;POS=1"))</f>
        <v>http://sigma.ontologyportal.org:8080/sigma/WordNet.jsp?word=skills&amp;POS=1</v>
      </c>
      <c r="E191" s="82" t="n">
        <f aca="false">VLOOKUP(B191,Stage_3,4,0)</f>
        <v>105636887</v>
      </c>
      <c r="F191" s="6" t="s">
        <v>50</v>
      </c>
      <c r="J191" s="66" t="s">
        <v>151</v>
      </c>
    </row>
    <row r="192" customFormat="false" ht="13.8" hidden="false" customHeight="false" outlineLevel="0" collapsed="false">
      <c r="A192" s="86" t="str">
        <f aca="false">VLOOKUP(B192,entities_stage3,2,0)</f>
        <v>errors</v>
      </c>
      <c r="B192" s="66" t="s">
        <v>687</v>
      </c>
      <c r="C192" s="0"/>
      <c r="D192" s="72" t="str">
        <f aca="false">HYPERLINK(CONCATENATE("http://sigma.ontologyportal.org:8080/sigma/WordNet.jsp?word=",B192,"&amp;POS=1"))</f>
        <v>http://sigma.ontologyportal.org:8080/sigma/WordNet.jsp?word=errors&amp;POS=1</v>
      </c>
      <c r="E192" s="82" t="n">
        <f aca="false">VLOOKUP(B192,Stage_3,4,0)</f>
        <v>100070965</v>
      </c>
      <c r="F192" s="6" t="s">
        <v>65</v>
      </c>
      <c r="J192" s="66" t="s">
        <v>151</v>
      </c>
    </row>
    <row r="193" customFormat="false" ht="13.8" hidden="false" customHeight="false" outlineLevel="0" collapsed="false">
      <c r="A193" s="86" t="str">
        <f aca="false">VLOOKUP(B193,entities_stage3,2,0)</f>
        <v>suppliers</v>
      </c>
      <c r="B193" s="66" t="s">
        <v>689</v>
      </c>
      <c r="C193" s="0"/>
      <c r="D193" s="72" t="str">
        <f aca="false">HYPERLINK(CONCATENATE("http://sigma.ontologyportal.org:8080/sigma/WordNet.jsp?word=",B193,"&amp;POS=1"))</f>
        <v>http://sigma.ontologyportal.org:8080/sigma/WordNet.jsp?word=suppliers&amp;POS=1</v>
      </c>
      <c r="E193" s="82" t="n">
        <f aca="false">VLOOKUP(B193,Stage_3,4,0)</f>
        <v>110677271</v>
      </c>
      <c r="F193" s="6" t="s">
        <v>1017</v>
      </c>
      <c r="J193" s="66" t="s">
        <v>192</v>
      </c>
    </row>
    <row r="194" customFormat="false" ht="13.8" hidden="false" customHeight="false" outlineLevel="0" collapsed="false">
      <c r="A194" s="86" t="str">
        <f aca="false">VLOOKUP(B194,entities_stage3,2,0)</f>
        <v>samples</v>
      </c>
      <c r="B194" s="66" t="s">
        <v>690</v>
      </c>
      <c r="C194" s="0"/>
      <c r="D194" s="72" t="str">
        <f aca="false">HYPERLINK(CONCATENATE("http://sigma.ontologyportal.org:8080/sigma/WordNet.jsp?word=",B194,"&amp;POS=1"))</f>
        <v>http://sigma.ontologyportal.org:8080/sigma/WordNet.jsp?word=samples&amp;POS=1</v>
      </c>
      <c r="E194" s="82" t="n">
        <f aca="false">VLOOKUP(B194,Stage_3,4,0)</f>
        <v>106026635</v>
      </c>
      <c r="F194" s="6" t="s">
        <v>310</v>
      </c>
      <c r="J194" s="66" t="s">
        <v>192</v>
      </c>
    </row>
    <row r="195" customFormat="false" ht="13.8" hidden="false" customHeight="false" outlineLevel="0" collapsed="false">
      <c r="A195" s="86" t="str">
        <f aca="false">VLOOKUP(B195,entities_stage3,2,0)</f>
        <v>load</v>
      </c>
      <c r="B195" s="66" t="s">
        <v>692</v>
      </c>
      <c r="C195" s="0"/>
      <c r="D195" s="72" t="str">
        <f aca="false">HYPERLINK(CONCATENATE("http://sigma.ontologyportal.org:8080/sigma/WordNet.jsp?word=",B195,"&amp;POS=1"))</f>
        <v>http://sigma.ontologyportal.org:8080/sigma/WordNet.jsp?word=load&amp;POS=1</v>
      </c>
      <c r="E195" s="82" t="n">
        <f aca="false">VLOOKUP(B195,Stage_3,4,0)</f>
        <v>103679986</v>
      </c>
      <c r="F195" s="6" t="s">
        <v>94</v>
      </c>
      <c r="J195" s="66" t="s">
        <v>192</v>
      </c>
    </row>
    <row r="196" customFormat="false" ht="13.8" hidden="false" customHeight="false" outlineLevel="0" collapsed="false">
      <c r="A196" s="86" t="str">
        <f aca="false">VLOOKUP(B196,entities_stage3,2,0)</f>
        <v>stress</v>
      </c>
      <c r="B196" s="66" t="s">
        <v>693</v>
      </c>
      <c r="C196" s="0"/>
      <c r="D196" s="72" t="str">
        <f aca="false">HYPERLINK(CONCATENATE("http://sigma.ontologyportal.org:8080/sigma/WordNet.jsp?word=",B196,"&amp;POS=1"))</f>
        <v>http://sigma.ontologyportal.org:8080/sigma/WordNet.jsp?word=stress&amp;POS=1</v>
      </c>
      <c r="E196" s="82" t="n">
        <f aca="false">VLOOKUP(B196,Stage_3,4,0)</f>
        <v>111514805</v>
      </c>
      <c r="F196" s="6" t="s">
        <v>40</v>
      </c>
      <c r="J196" s="66" t="s">
        <v>192</v>
      </c>
    </row>
    <row r="197" customFormat="false" ht="13.8" hidden="false" customHeight="false" outlineLevel="0" collapsed="false">
      <c r="A197" s="86" t="str">
        <f aca="false">VLOOKUP(B197,entities_stage3,2,0)</f>
        <v>material response</v>
      </c>
      <c r="B197" s="66" t="s">
        <v>697</v>
      </c>
      <c r="C197" s="0"/>
      <c r="D197" s="72" t="str">
        <f aca="false">HYPERLINK(CONCATENATE("http://sigma.ontologyportal.org:8080/sigma/WordNet.jsp?word=",B197,"&amp;POS=1"))</f>
        <v>http://sigma.ontologyportal.org:8080/sigma/WordNet.jsp?word=response&amp;POS=1</v>
      </c>
      <c r="E197" s="82" t="n">
        <f aca="false">VLOOKUP(B197,Stage_3,4,0)</f>
        <v>105212808</v>
      </c>
      <c r="F197" s="6" t="s">
        <v>1018</v>
      </c>
      <c r="J197" s="66" t="s">
        <v>192</v>
      </c>
    </row>
    <row r="198" customFormat="false" ht="13.8" hidden="false" customHeight="false" outlineLevel="0" collapsed="false">
      <c r="A198" s="86" t="str">
        <f aca="false">VLOOKUP(B198,entities_stage3,2,0)</f>
        <v>fundamentals</v>
      </c>
      <c r="B198" s="66" t="s">
        <v>698</v>
      </c>
      <c r="C198" s="0"/>
      <c r="D198" s="72" t="str">
        <f aca="false">HYPERLINK(CONCATENATE("http://sigma.ontologyportal.org:8080/sigma/WordNet.jsp?word=",B198,"&amp;POS=1"))</f>
        <v>http://sigma.ontologyportal.org:8080/sigma/WordNet.jsp?word=fundamentals&amp;POS=1</v>
      </c>
      <c r="E198" s="0"/>
      <c r="F198" s="0"/>
      <c r="J198" s="66" t="s">
        <v>192</v>
      </c>
    </row>
    <row r="199" customFormat="false" ht="13.8" hidden="false" customHeight="false" outlineLevel="0" collapsed="false">
      <c r="A199" s="86" t="str">
        <f aca="false">VLOOKUP(B199,entities_stage3,2,0)</f>
        <v>relevance</v>
      </c>
      <c r="B199" s="66" t="s">
        <v>700</v>
      </c>
      <c r="C199" s="0"/>
      <c r="D199" s="72" t="str">
        <f aca="false">HYPERLINK(CONCATENATE("http://sigma.ontologyportal.org:8080/sigma/WordNet.jsp?word=",B199,"&amp;POS=1"))</f>
        <v>http://sigma.ontologyportal.org:8080/sigma/WordNet.jsp?word=relevance&amp;POS=1</v>
      </c>
      <c r="E199" s="82" t="n">
        <f aca="false">VLOOKUP(B199,Stage_3,4,0)</f>
        <v>113794417</v>
      </c>
      <c r="F199" s="6" t="s">
        <v>166</v>
      </c>
      <c r="J199" s="66" t="s">
        <v>192</v>
      </c>
    </row>
    <row r="200" customFormat="false" ht="13.8" hidden="false" customHeight="false" outlineLevel="0" collapsed="false">
      <c r="A200" s="86" t="str">
        <f aca="false">VLOOKUP(B200,entities_stage3,2,0)</f>
        <v>deadlines</v>
      </c>
      <c r="B200" s="66" t="s">
        <v>703</v>
      </c>
      <c r="C200" s="0"/>
      <c r="D200" s="72" t="str">
        <f aca="false">HYPERLINK(CONCATENATE("http://sigma.ontologyportal.org:8080/sigma/WordNet.jsp?word=",B200,"&amp;POS=1"))</f>
        <v>http://sigma.ontologyportal.org:8080/sigma/WordNet.jsp?word=deadlines&amp;POS=1</v>
      </c>
      <c r="E200" s="82" t="n">
        <f aca="false">VLOOKUP(B200,Stage_3,4,0)</f>
        <v>115180082</v>
      </c>
      <c r="F200" s="6" t="s">
        <v>107</v>
      </c>
      <c r="J200" s="66" t="s">
        <v>219</v>
      </c>
    </row>
    <row r="201" customFormat="false" ht="13.8" hidden="false" customHeight="false" outlineLevel="0" collapsed="false">
      <c r="A201" s="86" t="str">
        <f aca="false">VLOOKUP(B201,entities_stage3,2,0)</f>
        <v>acceptability</v>
      </c>
      <c r="B201" s="66" t="s">
        <v>704</v>
      </c>
      <c r="C201" s="0"/>
      <c r="D201" s="72" t="str">
        <f aca="false">HYPERLINK(CONCATENATE("http://sigma.ontologyportal.org:8080/sigma/WordNet.jsp?word=",B201,"&amp;POS=1"))</f>
        <v>http://sigma.ontologyportal.org:8080/sigma/WordNet.jsp?word=acceptability&amp;POS=1</v>
      </c>
      <c r="E201" s="82" t="n">
        <f aca="false">VLOOKUP(B201,Stage_3,4,0)</f>
        <v>104792679</v>
      </c>
      <c r="F201" s="6" t="s">
        <v>65</v>
      </c>
      <c r="J201" s="66" t="s">
        <v>219</v>
      </c>
    </row>
    <row r="202" customFormat="false" ht="13.8" hidden="false" customHeight="false" outlineLevel="0" collapsed="false">
      <c r="A202" s="86" t="str">
        <f aca="false">VLOOKUP(B202,entities_stage3,2,0)</f>
        <v>flow</v>
      </c>
      <c r="B202" s="66" t="s">
        <v>705</v>
      </c>
      <c r="C202" s="0"/>
      <c r="D202" s="72" t="str">
        <f aca="false">HYPERLINK(CONCATENATE("http://sigma.ontologyportal.org:8080/sigma/WordNet.jsp?word=",B202,"&amp;POS=1"))</f>
        <v>http://sigma.ontologyportal.org:8080/sigma/WordNet.jsp?word=flow&amp;POS=1</v>
      </c>
      <c r="E202" s="82" t="n">
        <v>114005892</v>
      </c>
      <c r="F202" s="6" t="s">
        <v>1019</v>
      </c>
      <c r="J202" s="66" t="s">
        <v>219</v>
      </c>
    </row>
    <row r="203" customFormat="false" ht="13.8" hidden="false" customHeight="false" outlineLevel="0" collapsed="false">
      <c r="A203" s="86" t="str">
        <f aca="false">VLOOKUP(B203,entities_stage3,2,0)</f>
        <v>losses</v>
      </c>
      <c r="B203" s="66" t="s">
        <v>707</v>
      </c>
      <c r="C203" s="0"/>
      <c r="D203" s="72" t="str">
        <f aca="false">HYPERLINK(CONCATENATE("http://sigma.ontologyportal.org:8080/sigma/WordNet.jsp?word=",B203,"&amp;POS=1"))</f>
        <v>http://sigma.ontologyportal.org:8080/sigma/WordNet.jsp?word=losses&amp;POS=1</v>
      </c>
      <c r="E203" s="82" t="n">
        <v>113327676</v>
      </c>
      <c r="F203" s="6" t="s">
        <v>65</v>
      </c>
      <c r="J203" s="66" t="s">
        <v>219</v>
      </c>
    </row>
    <row r="204" customFormat="false" ht="13.8" hidden="false" customHeight="false" outlineLevel="0" collapsed="false">
      <c r="A204" s="86" t="str">
        <f aca="false">VLOOKUP(B204,entities_stage3,2,0)</f>
        <v>proposal</v>
      </c>
      <c r="B204" s="66" t="s">
        <v>708</v>
      </c>
      <c r="C204" s="0"/>
      <c r="D204" s="72" t="str">
        <f aca="false">HYPERLINK(CONCATENATE("http://sigma.ontologyportal.org:8080/sigma/WordNet.jsp?word=",B204,"&amp;POS=1"))</f>
        <v>http://sigma.ontologyportal.org:8080/sigma/WordNet.jsp?word=proposal&amp;POS=1</v>
      </c>
      <c r="E204" s="82" t="n">
        <f aca="false">VLOOKUP(B204,Stage_3,4,0)</f>
        <v>107162194</v>
      </c>
      <c r="F204" s="6" t="s">
        <v>998</v>
      </c>
      <c r="J204" s="66" t="s">
        <v>219</v>
      </c>
    </row>
    <row r="205" customFormat="false" ht="13.8" hidden="false" customHeight="false" outlineLevel="0" collapsed="false">
      <c r="A205" s="86" t="str">
        <f aca="false">VLOOKUP(B205,entities_stage3,2,0)</f>
        <v>stats</v>
      </c>
      <c r="B205" s="66" t="s">
        <v>711</v>
      </c>
      <c r="C205" s="0"/>
      <c r="D205" s="72" t="str">
        <f aca="false">HYPERLINK(CONCATENATE("http://sigma.ontologyportal.org:8080/sigma/WordNet.jsp?word=",B205,"&amp;POS=1"))</f>
        <v>http://sigma.ontologyportal.org:8080/sigma/WordNet.jsp?word=statistics&amp;POS=1</v>
      </c>
      <c r="E205" s="82" t="n">
        <f aca="false">VLOOKUP(B205,Stage_3,4,0)</f>
        <v>106021499</v>
      </c>
      <c r="F205" s="6" t="s">
        <v>111</v>
      </c>
      <c r="J205" s="66" t="s">
        <v>219</v>
      </c>
    </row>
    <row r="206" customFormat="false" ht="13.8" hidden="false" customHeight="false" outlineLevel="0" collapsed="false">
      <c r="A206" s="86" t="str">
        <f aca="false">VLOOKUP(B206,entities_stage3,2,0)</f>
        <v>create</v>
      </c>
      <c r="B206" s="66" t="s">
        <v>712</v>
      </c>
      <c r="C206" s="0"/>
      <c r="D206" s="72" t="str">
        <f aca="false">HYPERLINK(CONCATENATE("http://sigma.ontologyportal.org:8080/sigma/WordNet.jsp?word=",B206,"&amp;POS=1"))</f>
        <v>http://sigma.ontologyportal.org:8080/sigma/WordNet.jsp?word=create&amp;POS=1</v>
      </c>
      <c r="E206" s="82" t="n">
        <f aca="false">VLOOKUP(B206,Stage_3,4,0)</f>
        <v>0</v>
      </c>
      <c r="F206" s="0"/>
      <c r="J206" s="66" t="s">
        <v>219</v>
      </c>
    </row>
    <row r="207" customFormat="false" ht="13.8" hidden="false" customHeight="false" outlineLevel="0" collapsed="false">
      <c r="A207" s="86" t="str">
        <f aca="false">VLOOKUP(B207,entities_stage3,2,0)</f>
        <v>parts</v>
      </c>
      <c r="B207" s="66" t="s">
        <v>713</v>
      </c>
      <c r="C207" s="0"/>
      <c r="D207" s="72" t="str">
        <f aca="false">HYPERLINK(CONCATENATE("http://sigma.ontologyportal.org:8080/sigma/WordNet.jsp?word=",B207,"&amp;POS=1"))</f>
        <v>http://sigma.ontologyportal.org:8080/sigma/WordNet.jsp?word=parts&amp;POS=1</v>
      </c>
      <c r="E207" s="82" t="n">
        <f aca="false">VLOOKUP(B207,Stage_3,4,0)</f>
        <v>105867413</v>
      </c>
      <c r="F207" s="6" t="s">
        <v>208</v>
      </c>
      <c r="J207" s="66" t="s">
        <v>219</v>
      </c>
    </row>
    <row r="208" customFormat="false" ht="13.8" hidden="false" customHeight="false" outlineLevel="0" collapsed="false">
      <c r="A208" s="86" t="str">
        <f aca="false">VLOOKUP(B208,entities_stage3,2,0)</f>
        <v>a path</v>
      </c>
      <c r="B208" s="66" t="s">
        <v>719</v>
      </c>
      <c r="C208" s="0"/>
      <c r="D208" s="72" t="str">
        <f aca="false">HYPERLINK(CONCATENATE("http://sigma.ontologyportal.org:8080/sigma/WordNet.jsp?word=",B208,"&amp;POS=1"))</f>
        <v>http://sigma.ontologyportal.org:8080/sigma/WordNet.jsp?word=path&amp;POS=1</v>
      </c>
      <c r="E208" s="82" t="n">
        <f aca="false">VLOOKUP(B208,Stage_3,4,0)</f>
        <v>100415676</v>
      </c>
      <c r="F208" s="6" t="s">
        <v>65</v>
      </c>
      <c r="J208" s="66" t="s">
        <v>219</v>
      </c>
    </row>
    <row r="209" customFormat="false" ht="13.8" hidden="false" customHeight="false" outlineLevel="0" collapsed="false">
      <c r="A209" s="86" t="str">
        <f aca="false">VLOOKUP(B209,entities_stage3,2,0)</f>
        <v>performance</v>
      </c>
      <c r="B209" s="66" t="s">
        <v>720</v>
      </c>
      <c r="C209" s="0"/>
      <c r="D209" s="72" t="str">
        <f aca="false">HYPERLINK(CONCATENATE("http://sigma.ontologyportal.org:8080/sigma/WordNet.jsp?word=",B209,"&amp;POS=1"))</f>
        <v>http://sigma.ontologyportal.org:8080/sigma/WordNet.jsp?word=performance&amp;POS=1</v>
      </c>
      <c r="E209" s="82" t="n">
        <f aca="false">VLOOKUP(B209,Stage_3,4,0)</f>
        <v>113525549</v>
      </c>
      <c r="F209" s="6" t="s">
        <v>40</v>
      </c>
      <c r="J209" s="66" t="s">
        <v>219</v>
      </c>
    </row>
    <row r="210" customFormat="false" ht="13.8" hidden="false" customHeight="false" outlineLevel="0" collapsed="false">
      <c r="A210" s="86" t="str">
        <f aca="false">VLOOKUP(B210,entities_stage3,2,0)</f>
        <v>decision matrix</v>
      </c>
      <c r="B210" s="66" t="s">
        <v>721</v>
      </c>
      <c r="C210" s="66" t="s">
        <v>1020</v>
      </c>
      <c r="D210" s="72" t="str">
        <f aca="false">HYPERLINK(CONCATENATE("http://sigma.ontologyportal.org:8080/sigma/WordNet.jsp?word=",C210,"&amp;POS=1"))</f>
        <v>http://sigma.ontologyportal.org:8080/sigma/WordNet.jsp?word=matrix&amp;POS=1</v>
      </c>
      <c r="E210" s="82" t="n">
        <f aca="false">VLOOKUP(B210,Stage_3,4,0)</f>
        <v>108267640</v>
      </c>
      <c r="F210" s="6" t="s">
        <v>116</v>
      </c>
      <c r="J210" s="66" t="s">
        <v>219</v>
      </c>
    </row>
    <row r="211" customFormat="false" ht="13.8" hidden="false" customHeight="false" outlineLevel="0" collapsed="false">
      <c r="A211" s="86" t="str">
        <f aca="false">VLOOKUP(B211,entities_stage3,2,0)</f>
        <v>worst case scenario</v>
      </c>
      <c r="B211" s="66" t="s">
        <v>723</v>
      </c>
      <c r="C211" s="0"/>
      <c r="D211" s="72" t="str">
        <f aca="false">HYPERLINK(CONCATENATE("http://sigma.ontologyportal.org:8080/sigma/WordNet.jsp?word=",B211,"&amp;POS=1"))</f>
        <v>http://sigma.ontologyportal.org:8080/sigma/WordNet.jsp?word=scenario&amp;POS=1</v>
      </c>
      <c r="E211" s="82" t="n">
        <f aca="false">VLOOKUP(B211,Stage_3,4,0)</f>
        <v>106756111</v>
      </c>
      <c r="F211" s="6" t="s">
        <v>1021</v>
      </c>
      <c r="J211" s="66" t="s">
        <v>219</v>
      </c>
    </row>
    <row r="212" customFormat="false" ht="13.8" hidden="false" customHeight="false" outlineLevel="0" collapsed="false">
      <c r="A212" s="86" t="str">
        <f aca="false">VLOOKUP(B212,entities_stage3,2,0)</f>
        <v>3d model</v>
      </c>
      <c r="B212" s="66" t="s">
        <v>726</v>
      </c>
      <c r="C212" s="66" t="s">
        <v>534</v>
      </c>
      <c r="D212" s="72" t="str">
        <f aca="false">HYPERLINK(CONCATENATE("http://sigma.ontologyportal.org:8080/sigma/WordNet.jsp?word=",C212,"&amp;POS=1"))</f>
        <v>http://sigma.ontologyportal.org:8080/sigma/WordNet.jsp?word=model&amp;POS=1</v>
      </c>
      <c r="E212" s="82" t="n">
        <f aca="false">VLOOKUP(B212,Stage_3,4,0)</f>
        <v>115306552</v>
      </c>
      <c r="F212" s="6" t="s">
        <v>291</v>
      </c>
      <c r="J212" s="66" t="s">
        <v>219</v>
      </c>
    </row>
    <row r="213" customFormat="false" ht="13.8" hidden="false" customHeight="false" outlineLevel="0" collapsed="false">
      <c r="A213" s="86" t="str">
        <f aca="false">VLOOKUP(B213,entities_stage3,2,0)</f>
        <v>what others are saying</v>
      </c>
      <c r="B213" s="66" t="s">
        <v>729</v>
      </c>
      <c r="C213" s="0"/>
      <c r="D213" s="72" t="str">
        <f aca="false">HYPERLINK(CONCATENATE("http://sigma.ontologyportal.org:8080/sigma/WordNet.jsp?word=",B213,"&amp;POS=1"))</f>
        <v>http://sigma.ontologyportal.org:8080/sigma/WordNet.jsp?word=saying&amp;POS=1</v>
      </c>
      <c r="E213" s="82" t="n">
        <f aca="false">VLOOKUP(B213,Stage_3,4,0)</f>
        <v>107151380</v>
      </c>
      <c r="F213" s="6" t="s">
        <v>1022</v>
      </c>
      <c r="J213" s="66" t="s">
        <v>219</v>
      </c>
    </row>
    <row r="214" customFormat="false" ht="13.8" hidden="false" customHeight="false" outlineLevel="0" collapsed="false">
      <c r="A214" s="86" t="str">
        <f aca="false">VLOOKUP(B214,entities_stage3,2,0)</f>
        <v>strength</v>
      </c>
      <c r="B214" s="66" t="s">
        <v>730</v>
      </c>
      <c r="C214" s="0"/>
      <c r="D214" s="72" t="str">
        <f aca="false">HYPERLINK(CONCATENATE("http://sigma.ontologyportal.org:8080/sigma/WordNet.jsp?word=",B214,"&amp;POS=1"))</f>
        <v>http://sigma.ontologyportal.org:8080/sigma/WordNet.jsp?word=strength&amp;POS=1</v>
      </c>
      <c r="E214" s="82" t="n">
        <f aca="false">VLOOKUP(B214,Stage_3,4,0)</f>
        <v>105053688</v>
      </c>
      <c r="F214" s="6" t="s">
        <v>62</v>
      </c>
      <c r="J214" s="66" t="s">
        <v>219</v>
      </c>
    </row>
    <row r="215" customFormat="false" ht="13.8" hidden="false" customHeight="false" outlineLevel="0" collapsed="false">
      <c r="A215" s="86" t="str">
        <f aca="false">VLOOKUP(B215,entities_stage3,2,0)</f>
        <v>possible synergies and limitations</v>
      </c>
      <c r="B215" s="66" t="s">
        <v>732</v>
      </c>
      <c r="C215" s="0"/>
      <c r="D215" s="72" t="str">
        <f aca="false">HYPERLINK(CONCATENATE("http://sigma.ontologyportal.org:8080/sigma/WordNet.jsp?word=",B215,"&amp;POS=1"))</f>
        <v>http://sigma.ontologyportal.org:8080/sigma/WordNet.jsp?word=synergies&amp;POS=1</v>
      </c>
      <c r="E215" s="82" t="n">
        <f aca="false">VLOOKUP(B215,Stage_3,4,0)</f>
        <v>113564910</v>
      </c>
      <c r="F215" s="6" t="s">
        <v>40</v>
      </c>
      <c r="J215" s="66" t="s">
        <v>219</v>
      </c>
    </row>
    <row r="216" customFormat="false" ht="13.8" hidden="false" customHeight="false" outlineLevel="0" collapsed="false">
      <c r="A216" s="86" t="str">
        <f aca="false">VLOOKUP(B216,entities_stage3,2,0)</f>
        <v>standards</v>
      </c>
      <c r="B216" s="66" t="s">
        <v>734</v>
      </c>
      <c r="C216" s="0"/>
      <c r="D216" s="72" t="str">
        <f aca="false">HYPERLINK(CONCATENATE("http://sigma.ontologyportal.org:8080/sigma/WordNet.jsp?word=",B216,"&amp;POS=1"))</f>
        <v>http://sigma.ontologyportal.org:8080/sigma/WordNet.jsp?word=standards&amp;POS=1</v>
      </c>
      <c r="E216" s="82" t="n">
        <f aca="false">VLOOKUP(B216,Stage_3,4,0)</f>
        <v>107260623</v>
      </c>
      <c r="F216" s="6" t="s">
        <v>132</v>
      </c>
      <c r="J216" s="66" t="s">
        <v>219</v>
      </c>
    </row>
    <row r="217" customFormat="false" ht="13.8" hidden="false" customHeight="false" outlineLevel="0" collapsed="false">
      <c r="A217" s="86" t="str">
        <f aca="false">VLOOKUP(B217,entities_stage3,2,0)</f>
        <v>regulations</v>
      </c>
      <c r="B217" s="66" t="s">
        <v>735</v>
      </c>
      <c r="C217" s="0"/>
      <c r="D217" s="72" t="str">
        <f aca="false">HYPERLINK(CONCATENATE("http://sigma.ontologyportal.org:8080/sigma/WordNet.jsp?word=",B217,"&amp;POS=1"))</f>
        <v>http://sigma.ontologyportal.org:8080/sigma/WordNet.jsp?word=regulations&amp;POS=1</v>
      </c>
      <c r="E217" s="82" t="n">
        <f aca="false">VLOOKUP(B217,Stage_3,4,0)</f>
        <v>106664051</v>
      </c>
      <c r="F217" s="6" t="s">
        <v>261</v>
      </c>
      <c r="J217" s="66" t="s">
        <v>219</v>
      </c>
    </row>
    <row r="218" customFormat="false" ht="13.8" hidden="false" customHeight="false" outlineLevel="0" collapsed="false">
      <c r="A218" s="86" t="str">
        <f aca="false">VLOOKUP(B218,entities_stage3,2,0)</f>
        <v>mine profit</v>
      </c>
      <c r="B218" s="66" t="s">
        <v>740</v>
      </c>
      <c r="C218" s="0"/>
      <c r="D218" s="72" t="str">
        <f aca="false">HYPERLINK(CONCATENATE("http://sigma.ontologyportal.org:8080/sigma/WordNet.jsp?word=",B218,"&amp;POS=1"))</f>
        <v>http://sigma.ontologyportal.org:8080/sigma/WordNet.jsp?word=Profit&amp;POS=1</v>
      </c>
      <c r="E218" s="82" t="n">
        <f aca="false">VLOOKUP(B218,Stage_3,4,0)</f>
        <v>113258362</v>
      </c>
      <c r="F218" s="6" t="s">
        <v>165</v>
      </c>
      <c r="J218" s="66" t="s">
        <v>298</v>
      </c>
    </row>
    <row r="219" customFormat="false" ht="13.8" hidden="false" customHeight="false" outlineLevel="0" collapsed="false">
      <c r="A219" s="86" t="str">
        <f aca="false">VLOOKUP(B219,entities_stage3,2,0)</f>
        <v>properties</v>
      </c>
      <c r="B219" s="66" t="s">
        <v>743</v>
      </c>
      <c r="C219" s="0"/>
      <c r="D219" s="72" t="str">
        <f aca="false">HYPERLINK(CONCATENATE("http://sigma.ontologyportal.org:8080/sigma/WordNet.jsp?word=",B219,"&amp;POS=1"))</f>
        <v>http://sigma.ontologyportal.org:8080/sigma/WordNet.jsp?word=properties&amp;POS=1</v>
      </c>
      <c r="E219" s="82" t="n">
        <f aca="false">VLOOKUP(B219,Stage_3,4,0)</f>
        <v>104916342</v>
      </c>
      <c r="F219" s="6" t="s">
        <v>62</v>
      </c>
      <c r="J219" s="66" t="s">
        <v>298</v>
      </c>
    </row>
    <row r="220" customFormat="false" ht="13.8" hidden="false" customHeight="false" outlineLevel="0" collapsed="false">
      <c r="A220" s="86" t="str">
        <f aca="false">VLOOKUP(B220,entities_stage3,2,0)</f>
        <v>mechanisms</v>
      </c>
      <c r="B220" s="66" t="s">
        <v>745</v>
      </c>
      <c r="C220" s="0"/>
      <c r="D220" s="72" t="str">
        <f aca="false">HYPERLINK(CONCATENATE("http://sigma.ontologyportal.org:8080/sigma/WordNet.jsp?word=",B220,"&amp;POS=1"))</f>
        <v>http://sigma.ontologyportal.org:8080/sigma/WordNet.jsp?word=mechanisms&amp;POS=1</v>
      </c>
      <c r="E220" s="82" t="n">
        <f aca="false">VLOOKUP(B220,Stage_3,4,0)</f>
        <v>100098385</v>
      </c>
      <c r="F220" s="6" t="s">
        <v>49</v>
      </c>
      <c r="J220" s="66" t="s">
        <v>298</v>
      </c>
    </row>
    <row r="221" customFormat="false" ht="13.8" hidden="false" customHeight="false" outlineLevel="0" collapsed="false">
      <c r="A221" s="86" t="str">
        <f aca="false">VLOOKUP(B221,entities_stage3,2,0)</f>
        <v>reports</v>
      </c>
      <c r="B221" s="66" t="s">
        <v>242</v>
      </c>
      <c r="C221" s="0"/>
      <c r="D221" s="72" t="str">
        <f aca="false">HYPERLINK(CONCATENATE("http://sigma.ontologyportal.org:8080/sigma/WordNet.jsp?word=",B221,"&amp;POS=1"))</f>
        <v>http://sigma.ontologyportal.org:8080/sigma/WordNet.jsp?word=reports&amp;POS=1</v>
      </c>
      <c r="E221" s="82" t="n">
        <f aca="false">VLOOKUP(B221,Stage_3,4,0)</f>
        <v>115308313</v>
      </c>
      <c r="F221" s="6" t="s">
        <v>243</v>
      </c>
      <c r="J221" s="66" t="s">
        <v>298</v>
      </c>
    </row>
    <row r="222" customFormat="false" ht="13.8" hidden="false" customHeight="false" outlineLevel="0" collapsed="false">
      <c r="A222" s="86" t="str">
        <f aca="false">VLOOKUP(B222,entities_stage3,2,0)</f>
        <v>an example</v>
      </c>
      <c r="B222" s="66" t="s">
        <v>749</v>
      </c>
      <c r="C222" s="0"/>
      <c r="D222" s="72" t="str">
        <f aca="false">HYPERLINK(CONCATENATE("http://sigma.ontologyportal.org:8080/sigma/WordNet.jsp?word=",B222,"&amp;POS=1"))</f>
        <v>http://sigma.ontologyportal.org:8080/sigma/WordNet.jsp?word=example&amp;POS=1</v>
      </c>
      <c r="E222" s="82" t="n">
        <f aca="false">VLOOKUP(B222,Stage_3,4,0)</f>
        <v>105820620</v>
      </c>
      <c r="F222" s="6" t="s">
        <v>208</v>
      </c>
      <c r="J222" s="66" t="s">
        <v>318</v>
      </c>
    </row>
    <row r="223" customFormat="false" ht="13.8" hidden="false" customHeight="false" outlineLevel="0" collapsed="false">
      <c r="A223" s="87" t="str">
        <f aca="false">VLOOKUP(B223,entities_stage4,2,0)</f>
        <v>reactor descriptions</v>
      </c>
      <c r="B223" s="66" t="s">
        <v>757</v>
      </c>
      <c r="C223" s="0"/>
      <c r="D223" s="72" t="str">
        <f aca="false">HYPERLINK(CONCATENATE("http://sigma.ontologyportal.org:8080/sigma/WordNet.jsp?word=",B223,"&amp;POS=1"))</f>
        <v>http://sigma.ontologyportal.org:8080/sigma/WordNet.jsp?word=descriptions&amp;POS=1</v>
      </c>
      <c r="E223" s="82" t="n">
        <f aca="false">VLOOKUP(B223,Stage_4,4,0)</f>
        <v>106724763</v>
      </c>
      <c r="F223" s="6" t="s">
        <v>1010</v>
      </c>
      <c r="J223" s="66" t="s">
        <v>35</v>
      </c>
    </row>
    <row r="224" customFormat="false" ht="13.8" hidden="false" customHeight="false" outlineLevel="0" collapsed="false">
      <c r="A224" s="87" t="str">
        <f aca="false">VLOOKUP(B224,entities_stage4,2,0)</f>
        <v>conflicts</v>
      </c>
      <c r="B224" s="66" t="s">
        <v>761</v>
      </c>
      <c r="C224" s="0"/>
      <c r="D224" s="72" t="str">
        <f aca="false">HYPERLINK(CONCATENATE("http://sigma.ontologyportal.org:8080/sigma/WordNet.jsp?word=",B224,"&amp;POS=1"))</f>
        <v>http://sigma.ontologyportal.org:8080/sigma/WordNet.jsp?word=conflicts&amp;POS=1</v>
      </c>
      <c r="E224" s="82" t="n">
        <f aca="false">VLOOKUP(B224,Stage_4,4,0)</f>
        <v>107181935</v>
      </c>
      <c r="F224" s="6" t="s">
        <v>1023</v>
      </c>
      <c r="J224" s="66" t="s">
        <v>88</v>
      </c>
    </row>
    <row r="225" customFormat="false" ht="13.8" hidden="false" customHeight="false" outlineLevel="0" collapsed="false">
      <c r="A225" s="87" t="str">
        <f aca="false">VLOOKUP(B225,entities_stage4,2,0)</f>
        <v>things</v>
      </c>
      <c r="B225" s="66" t="s">
        <v>762</v>
      </c>
      <c r="C225" s="0"/>
      <c r="D225" s="72" t="str">
        <f aca="false">HYPERLINK(CONCATENATE("http://sigma.ontologyportal.org:8080/sigma/WordNet.jsp?word=",B225,"&amp;POS=1"))</f>
        <v>http://sigma.ontologyportal.org:8080/sigma/WordNet.jsp?word=things&amp;POS=1</v>
      </c>
      <c r="E225" s="82" t="n">
        <f aca="false">VLOOKUP(B225,Stage_4,4,0)</f>
        <v>104424218</v>
      </c>
      <c r="F225" s="6" t="s">
        <v>198</v>
      </c>
      <c r="J225" s="66" t="s">
        <v>88</v>
      </c>
    </row>
    <row r="226" customFormat="false" ht="13.8" hidden="false" customHeight="false" outlineLevel="0" collapsed="false">
      <c r="A226" s="87" t="str">
        <f aca="false">VLOOKUP(B226,entities_stage4,2,0)</f>
        <v>software framework</v>
      </c>
      <c r="B226" s="66" t="s">
        <v>766</v>
      </c>
      <c r="C226" s="0"/>
      <c r="D226" s="72" t="str">
        <f aca="false">HYPERLINK(CONCATENATE("http://sigma.ontologyportal.org:8080/sigma/WordNet.jsp?word=",B226,"&amp;POS=1"))</f>
        <v>http://sigma.ontologyportal.org:8080/sigma/WordNet.jsp?word=framework&amp;POS=1</v>
      </c>
      <c r="E226" s="82" t="n">
        <f aca="false">VLOOKUP(B226,Stage_4,4,0)</f>
        <v>105890249</v>
      </c>
      <c r="F226" s="6" t="s">
        <v>50</v>
      </c>
      <c r="J226" s="66" t="s">
        <v>133</v>
      </c>
    </row>
    <row r="227" customFormat="false" ht="13.8" hidden="false" customHeight="false" outlineLevel="0" collapsed="false">
      <c r="A227" s="87" t="str">
        <f aca="false">VLOOKUP(B227,entities_stage4,2,0)</f>
        <v>making changes</v>
      </c>
      <c r="B227" s="66" t="s">
        <v>768</v>
      </c>
      <c r="C227" s="0"/>
      <c r="D227" s="72" t="str">
        <f aca="false">HYPERLINK(CONCATENATE("http://sigma.ontologyportal.org:8080/sigma/WordNet.jsp?word=",B227,"&amp;POS=1"))</f>
        <v>http://sigma.ontologyportal.org:8080/sigma/WordNet.jsp?word=changes&amp;POS=1</v>
      </c>
      <c r="E227" s="82" t="n">
        <f aca="false">VLOOKUP(B227,Stage_4,4,0)</f>
        <v>100191142</v>
      </c>
      <c r="F227" s="6" t="s">
        <v>40</v>
      </c>
      <c r="J227" s="66" t="s">
        <v>133</v>
      </c>
    </row>
    <row r="228" customFormat="false" ht="13.8" hidden="false" customHeight="false" outlineLevel="0" collapsed="false">
      <c r="A228" s="87" t="str">
        <f aca="false">VLOOKUP(B228,entities_stage4,2,0)</f>
        <v>for exam</v>
      </c>
      <c r="B228" s="66" t="s">
        <v>776</v>
      </c>
      <c r="C228" s="0"/>
      <c r="D228" s="72" t="str">
        <f aca="false">HYPERLINK(CONCATENATE("http://sigma.ontologyportal.org:8080/sigma/WordNet.jsp?word=",B228,"&amp;POS=1"))</f>
        <v>http://sigma.ontologyportal.org:8080/sigma/WordNet.jsp?word=exam&amp;POS=1</v>
      </c>
      <c r="E228" s="82" t="n">
        <f aca="false">VLOOKUP(B228,Stage_4,4,0)</f>
        <v>107197021</v>
      </c>
      <c r="F228" s="6" t="s">
        <v>1024</v>
      </c>
      <c r="J228" s="66" t="s">
        <v>151</v>
      </c>
    </row>
    <row r="229" customFormat="false" ht="13.8" hidden="false" customHeight="false" outlineLevel="0" collapsed="false">
      <c r="A229" s="87" t="str">
        <f aca="false">VLOOKUP(B229,entities_stage4,2,0)</f>
        <v>paper</v>
      </c>
      <c r="B229" s="66" t="s">
        <v>777</v>
      </c>
      <c r="C229" s="0"/>
      <c r="D229" s="72" t="str">
        <f aca="false">HYPERLINK(CONCATENATE("http://sigma.ontologyportal.org:8080/sigma/WordNet.jsp?word=",B229,"&amp;POS=1"))</f>
        <v>http://sigma.ontologyportal.org:8080/sigma/WordNet.jsp?word=paper&amp;POS=1</v>
      </c>
      <c r="E229" s="82" t="n">
        <f aca="false">VLOOKUP(B229,Stage_4,4,0)</f>
        <v>106269956</v>
      </c>
      <c r="F229" s="6" t="s">
        <v>244</v>
      </c>
      <c r="J229" s="66" t="s">
        <v>151</v>
      </c>
    </row>
    <row r="230" customFormat="false" ht="13.8" hidden="false" customHeight="false" outlineLevel="0" collapsed="false">
      <c r="A230" s="87" t="str">
        <f aca="false">VLOOKUP(B230,entities_stage4,2,0)</f>
        <v>a new tool</v>
      </c>
      <c r="B230" s="66" t="s">
        <v>780</v>
      </c>
      <c r="C230" s="0"/>
      <c r="D230" s="72" t="str">
        <f aca="false">HYPERLINK(CONCATENATE("http://sigma.ontologyportal.org:8080/sigma/WordNet.jsp?word=",B230,"&amp;POS=1"))</f>
        <v>http://sigma.ontologyportal.org:8080/sigma/WordNet.jsp?word=tool&amp;POS=1</v>
      </c>
      <c r="E230" s="82" t="n">
        <f aca="false">VLOOKUP(B230,Stage_4,4,0)</f>
        <v>100173761</v>
      </c>
      <c r="F230" s="6" t="s">
        <v>205</v>
      </c>
      <c r="J230" s="66" t="s">
        <v>151</v>
      </c>
    </row>
    <row r="231" customFormat="false" ht="13.8" hidden="false" customHeight="false" outlineLevel="0" collapsed="false">
      <c r="A231" s="87" t="str">
        <f aca="false">VLOOKUP(B231,entities_stage4,2,0)</f>
        <v>packaging</v>
      </c>
      <c r="B231" s="66" t="s">
        <v>783</v>
      </c>
      <c r="C231" s="0"/>
      <c r="D231" s="72" t="str">
        <f aca="false">HYPERLINK(CONCATENATE("http://sigma.ontologyportal.org:8080/sigma/WordNet.jsp?word=",B231,"&amp;POS=1"))</f>
        <v>http://sigma.ontologyportal.org:8080/sigma/WordNet.jsp?word=packaging&amp;POS=1</v>
      </c>
      <c r="E231" s="82" t="n">
        <f aca="false">VLOOKUP(B231,Stage_4,4,0)</f>
        <v>103871524</v>
      </c>
      <c r="F231" s="6" t="s">
        <v>205</v>
      </c>
      <c r="J231" s="66" t="s">
        <v>151</v>
      </c>
    </row>
    <row r="232" customFormat="false" ht="13.8" hidden="false" customHeight="false" outlineLevel="0" collapsed="false">
      <c r="A232" s="87" t="str">
        <f aca="false">VLOOKUP(B232,entities_stage4,2,0)</f>
        <v>performance range</v>
      </c>
      <c r="B232" s="66" t="s">
        <v>785</v>
      </c>
      <c r="C232" s="0"/>
      <c r="D232" s="72" t="str">
        <f aca="false">HYPERLINK(CONCATENATE("http://sigma.ontologyportal.org:8080/sigma/WordNet.jsp?word=",B232,"&amp;POS=1"))</f>
        <v>http://sigma.ontologyportal.org:8080/sigma/WordNet.jsp?word=range&amp;POS=1</v>
      </c>
      <c r="E232" s="82" t="n">
        <f aca="false">VLOOKUP(B232,Stage_4,4,0)</f>
        <v>105125377</v>
      </c>
      <c r="F232" s="6" t="s">
        <v>65</v>
      </c>
      <c r="J232" s="66" t="s">
        <v>151</v>
      </c>
    </row>
    <row r="233" customFormat="false" ht="13.8" hidden="false" customHeight="false" outlineLevel="0" collapsed="false">
      <c r="A233" s="87" t="str">
        <f aca="false">VLOOKUP(B233,entities_stage4,2,0)</f>
        <v>iteration</v>
      </c>
      <c r="B233" s="66" t="s">
        <v>787</v>
      </c>
      <c r="C233" s="0"/>
      <c r="D233" s="72" t="str">
        <f aca="false">HYPERLINK(CONCATENATE("http://sigma.ontologyportal.org:8080/sigma/WordNet.jsp?word=",B233,"&amp;POS=1"))</f>
        <v>http://sigma.ontologyportal.org:8080/sigma/WordNet.jsp?word=iteration&amp;POS=1</v>
      </c>
      <c r="E233" s="82" t="n">
        <f aca="false">VLOOKUP(B233,Stage_4,4,0)</f>
        <v>113503908</v>
      </c>
      <c r="F233" s="6" t="s">
        <v>40</v>
      </c>
      <c r="J233" s="66" t="s">
        <v>151</v>
      </c>
    </row>
    <row r="234" customFormat="false" ht="13.8" hidden="false" customHeight="false" outlineLevel="0" collapsed="false">
      <c r="A234" s="87" t="str">
        <f aca="false">VLOOKUP(B234,entities_stage4,2,0)</f>
        <v>details</v>
      </c>
      <c r="B234" s="66" t="s">
        <v>788</v>
      </c>
      <c r="C234" s="0"/>
      <c r="D234" s="72" t="str">
        <f aca="false">HYPERLINK(CONCATENATE("http://sigma.ontologyportal.org:8080/sigma/WordNet.jsp?word=",B234,"&amp;POS=1"))</f>
        <v>http://sigma.ontologyportal.org:8080/sigma/WordNet.jsp?word=details&amp;POS=1</v>
      </c>
      <c r="E234" s="82" t="n">
        <f aca="false">VLOOKUP(B234,Stage_4,4,0)</f>
        <v>105817845</v>
      </c>
      <c r="F234" s="6" t="s">
        <v>1025</v>
      </c>
      <c r="J234" s="66" t="s">
        <v>151</v>
      </c>
    </row>
    <row r="235" customFormat="false" ht="13.8" hidden="false" customHeight="false" outlineLevel="0" collapsed="false">
      <c r="A235" s="87" t="str">
        <f aca="false">VLOOKUP(B235,entities_stage4,2,0)</f>
        <v>inputs</v>
      </c>
      <c r="B235" s="66" t="s">
        <v>792</v>
      </c>
      <c r="C235" s="0"/>
      <c r="D235" s="72" t="str">
        <f aca="false">HYPERLINK(CONCATENATE("http://sigma.ontologyportal.org:8080/sigma/WordNet.jsp?word=",B235,"&amp;POS=1"))</f>
        <v>http://sigma.ontologyportal.org:8080/sigma/WordNet.jsp?word=inputs&amp;POS=1</v>
      </c>
      <c r="E235" s="82" t="n">
        <f aca="false">VLOOKUP(B235,Stage_4,4,0)</f>
        <v>105827684</v>
      </c>
      <c r="F235" s="6" t="s">
        <v>40</v>
      </c>
      <c r="J235" s="66" t="s">
        <v>192</v>
      </c>
    </row>
    <row r="236" customFormat="false" ht="13.8" hidden="false" customHeight="false" outlineLevel="0" collapsed="false">
      <c r="A236" s="87" t="str">
        <f aca="false">VLOOKUP(B236,entities_stage4,2,0)</f>
        <v>process</v>
      </c>
      <c r="B236" s="66" t="s">
        <v>640</v>
      </c>
      <c r="C236" s="0"/>
      <c r="D236" s="72" t="str">
        <f aca="false">HYPERLINK(CONCATENATE("http://sigma.ontologyportal.org:8080/sigma/WordNet.jsp?word=",B236,"&amp;POS=1"))</f>
        <v>http://sigma.ontologyportal.org:8080/sigma/WordNet.jsp?word=process&amp;POS=1</v>
      </c>
      <c r="E236" s="82" t="n">
        <f aca="false">VLOOKUP(B236,Stage_4,4,0)</f>
        <v>100029677</v>
      </c>
      <c r="F236" s="6" t="s">
        <v>40</v>
      </c>
      <c r="J236" s="66" t="s">
        <v>192</v>
      </c>
    </row>
    <row r="237" customFormat="false" ht="13.8" hidden="false" customHeight="false" outlineLevel="0" collapsed="false">
      <c r="A237" s="87" t="str">
        <f aca="false">VLOOKUP(B237,entities_stage4,2,0)</f>
        <v>ambiguity</v>
      </c>
      <c r="B237" s="66" t="s">
        <v>794</v>
      </c>
      <c r="C237" s="0"/>
      <c r="D237" s="72" t="str">
        <f aca="false">HYPERLINK(CONCATENATE("http://sigma.ontologyportal.org:8080/sigma/WordNet.jsp?word=",B237,"&amp;POS=1"))</f>
        <v>http://sigma.ontologyportal.org:8080/sigma/WordNet.jsp?word=ambiguity&amp;POS=1</v>
      </c>
      <c r="E237" s="82" t="n">
        <f aca="false">VLOOKUP(B237,Stage_4,4,0)</f>
        <v>104825114</v>
      </c>
      <c r="F237" s="6" t="s">
        <v>62</v>
      </c>
      <c r="J237" s="66" t="s">
        <v>192</v>
      </c>
    </row>
    <row r="238" customFormat="false" ht="13.8" hidden="false" customHeight="false" outlineLevel="0" collapsed="false">
      <c r="A238" s="87" t="str">
        <f aca="false">VLOOKUP(B238,entities_stage4,2,0)</f>
        <v>people</v>
      </c>
      <c r="B238" s="66" t="s">
        <v>796</v>
      </c>
      <c r="C238" s="0"/>
      <c r="D238" s="72" t="str">
        <f aca="false">HYPERLINK(CONCATENATE("http://sigma.ontologyportal.org:8080/sigma/WordNet.jsp?word=",B238,"&amp;POS=1"))</f>
        <v>http://sigma.ontologyportal.org:8080/sigma/WordNet.jsp?word=people&amp;POS=1</v>
      </c>
      <c r="E238" s="82" t="n">
        <f aca="false">VLOOKUP(B238,Stage_4,4,0)</f>
        <v>107942152</v>
      </c>
      <c r="F238" s="6" t="s">
        <v>180</v>
      </c>
      <c r="J238" s="66" t="s">
        <v>192</v>
      </c>
    </row>
    <row r="239" customFormat="false" ht="13.8" hidden="false" customHeight="false" outlineLevel="0" collapsed="false">
      <c r="A239" s="87" t="str">
        <f aca="false">VLOOKUP(B239,entities_stage4,2,0)</f>
        <v>mathematical expressions</v>
      </c>
      <c r="B239" s="66" t="s">
        <v>797</v>
      </c>
      <c r="C239" s="0"/>
      <c r="D239" s="72" t="str">
        <f aca="false">HYPERLINK(CONCATENATE("http://sigma.ontologyportal.org:8080/sigma/WordNet.jsp?word=",B239,"&amp;POS=1"))</f>
        <v>http://sigma.ontologyportal.org:8080/sigma/WordNet.jsp?word=expression&amp;POS=1</v>
      </c>
      <c r="E239" s="82" t="n">
        <f aca="false">VLOOKUP(B239,Stage_4,4,0)</f>
        <v>106731802</v>
      </c>
      <c r="F239" s="6" t="s">
        <v>231</v>
      </c>
      <c r="J239" s="66" t="s">
        <v>192</v>
      </c>
    </row>
    <row r="240" customFormat="false" ht="13.8" hidden="false" customHeight="false" outlineLevel="0" collapsed="false">
      <c r="A240" s="87" t="str">
        <f aca="false">VLOOKUP(B240,entities_stage4,2,0)</f>
        <v>terms</v>
      </c>
      <c r="B240" s="66" t="s">
        <v>798</v>
      </c>
      <c r="C240" s="0"/>
      <c r="D240" s="72" t="str">
        <f aca="false">HYPERLINK(CONCATENATE("http://sigma.ontologyportal.org:8080/sigma/WordNet.jsp?word=",B240,"&amp;POS=1"))</f>
        <v>http://sigma.ontologyportal.org:8080/sigma/WordNet.jsp?word=terms&amp;POS=1</v>
      </c>
      <c r="E240" s="82" t="n">
        <f aca="false">VLOOKUP(B240,Stage_4,4,0)</f>
        <v>106770875</v>
      </c>
      <c r="F240" s="6" t="s">
        <v>115</v>
      </c>
      <c r="J240" s="66" t="s">
        <v>219</v>
      </c>
    </row>
    <row r="241" customFormat="false" ht="13.8" hidden="false" customHeight="false" outlineLevel="0" collapsed="false">
      <c r="A241" s="87" t="str">
        <f aca="false">VLOOKUP(B241,entities_stage4,2,0)</f>
        <v>weight</v>
      </c>
      <c r="B241" s="66" t="s">
        <v>800</v>
      </c>
      <c r="C241" s="0"/>
      <c r="D241" s="72" t="str">
        <f aca="false">HYPERLINK(CONCATENATE("http://sigma.ontologyportal.org:8080/sigma/WordNet.jsp?word=",B241,"&amp;POS=1"))</f>
        <v>http://sigma.ontologyportal.org:8080/sigma/WordNet.jsp?word=weight&amp;POS=1</v>
      </c>
      <c r="E241" s="82" t="n">
        <f aca="false">VLOOKUP(B241,Stage_4,4,0)</f>
        <v>105026843</v>
      </c>
      <c r="F241" s="6" t="s">
        <v>1026</v>
      </c>
      <c r="J241" s="66" t="s">
        <v>219</v>
      </c>
    </row>
    <row r="242" customFormat="false" ht="13.8" hidden="false" customHeight="false" outlineLevel="0" collapsed="false">
      <c r="A242" s="87" t="str">
        <f aca="false">VLOOKUP(B242,entities_stage4,2,0)</f>
        <v>drawings</v>
      </c>
      <c r="B242" s="66" t="s">
        <v>801</v>
      </c>
      <c r="C242" s="0"/>
      <c r="D242" s="72" t="str">
        <f aca="false">HYPERLINK(CONCATENATE("http://sigma.ontologyportal.org:8080/sigma/WordNet.jsp?word=",B242,"&amp;POS=1"))</f>
        <v>http://sigma.ontologyportal.org:8080/sigma/WordNet.jsp?word=drawings&amp;POS=1</v>
      </c>
      <c r="E242" s="82" t="n">
        <f aca="false">VLOOKUP(B242,Stage_4,4,0)</f>
        <v>107003119</v>
      </c>
      <c r="F242" s="6" t="s">
        <v>224</v>
      </c>
      <c r="J242" s="66" t="s">
        <v>219</v>
      </c>
    </row>
    <row r="243" customFormat="false" ht="13.8" hidden="false" customHeight="false" outlineLevel="0" collapsed="false">
      <c r="A243" s="87" t="str">
        <f aca="false">VLOOKUP(B243,entities_stage4,2,0)</f>
        <v>stability</v>
      </c>
      <c r="B243" s="66" t="s">
        <v>802</v>
      </c>
      <c r="C243" s="0"/>
      <c r="D243" s="72" t="str">
        <f aca="false">HYPERLINK(CONCATENATE("http://sigma.ontologyportal.org:8080/sigma/WordNet.jsp?word=",B243,"&amp;POS=1"))</f>
        <v>http://sigma.ontologyportal.org:8080/sigma/WordNet.jsp?word=stability&amp;POS=1</v>
      </c>
      <c r="E243" s="82" t="n">
        <f aca="false">VLOOKUP(B243,Stage_4,4,0)</f>
        <v>104738641</v>
      </c>
      <c r="F243" s="6" t="s">
        <v>65</v>
      </c>
      <c r="J243" s="66" t="s">
        <v>219</v>
      </c>
    </row>
    <row r="244" customFormat="false" ht="13.8" hidden="false" customHeight="false" outlineLevel="0" collapsed="false">
      <c r="A244" s="87" t="str">
        <f aca="false">VLOOKUP(B244,entities_stage4,2,0)</f>
        <v>forces</v>
      </c>
      <c r="B244" s="66" t="s">
        <v>803</v>
      </c>
      <c r="C244" s="0"/>
      <c r="D244" s="72" t="str">
        <f aca="false">HYPERLINK(CONCATENATE("http://sigma.ontologyportal.org:8080/sigma/WordNet.jsp?word=",B244,"&amp;POS=1"))</f>
        <v>http://sigma.ontologyportal.org:8080/sigma/WordNet.jsp?word=forces&amp;POS=1</v>
      </c>
      <c r="E244" s="82" t="n">
        <f aca="false">VLOOKUP(B244,Stage_4,4,0)</f>
        <v>115304457</v>
      </c>
      <c r="F244" s="6" t="s">
        <v>1027</v>
      </c>
      <c r="J244" s="66" t="s">
        <v>219</v>
      </c>
    </row>
    <row r="245" customFormat="false" ht="13.8" hidden="false" customHeight="false" outlineLevel="0" collapsed="false">
      <c r="A245" s="87" t="str">
        <f aca="false">VLOOKUP(B245,entities_stage4,2,0)</f>
        <v>formula</v>
      </c>
      <c r="B245" s="66" t="s">
        <v>808</v>
      </c>
      <c r="C245" s="0"/>
      <c r="D245" s="72" t="str">
        <f aca="false">HYPERLINK(CONCATENATE("http://sigma.ontologyportal.org:8080/sigma/WordNet.jsp?word=",B245,"&amp;POS=1"))</f>
        <v>http://sigma.ontologyportal.org:8080/sigma/WordNet.jsp?word=formula&amp;POS=1</v>
      </c>
      <c r="E245" s="82" t="n">
        <f aca="false">VLOOKUP(B245,Stage_4,4,0)</f>
        <v>106731802</v>
      </c>
      <c r="F245" s="6" t="s">
        <v>231</v>
      </c>
      <c r="J245" s="66" t="s">
        <v>219</v>
      </c>
    </row>
    <row r="246" customFormat="false" ht="13.8" hidden="false" customHeight="false" outlineLevel="0" collapsed="false">
      <c r="A246" s="87" t="str">
        <f aca="false">VLOOKUP(B246,entities_stage4,2,0)</f>
        <v>matlab</v>
      </c>
      <c r="B246" s="66" t="s">
        <v>809</v>
      </c>
      <c r="C246" s="66" t="s">
        <v>623</v>
      </c>
      <c r="D246" s="72" t="str">
        <f aca="false">HYPERLINK(CONCATENATE("http://sigma.ontologyportal.org:8080/sigma/WordNet.jsp?word=",C246,"&amp;POS=1"))</f>
        <v>http://sigma.ontologyportal.org:8080/sigma/WordNet.jsp?word=software&amp;POS=1</v>
      </c>
      <c r="E246" s="82" t="n">
        <f aca="false">VLOOKUP(B246,Stage_4,4,0)</f>
        <v>106566077</v>
      </c>
      <c r="F246" s="6" t="s">
        <v>1003</v>
      </c>
      <c r="J246" s="66" t="s">
        <v>219</v>
      </c>
    </row>
    <row r="247" customFormat="false" ht="13.8" hidden="false" customHeight="false" outlineLevel="0" collapsed="false">
      <c r="A247" s="87" t="str">
        <f aca="false">VLOOKUP(B247,entities_stage4,2,0)</f>
        <v>calculations</v>
      </c>
      <c r="B247" s="66" t="s">
        <v>810</v>
      </c>
      <c r="C247" s="0"/>
      <c r="D247" s="72" t="str">
        <f aca="false">HYPERLINK(CONCATENATE("http://sigma.ontologyportal.org:8080/sigma/WordNet.jsp?word=",B247,"&amp;POS=1"))</f>
        <v>http://sigma.ontologyportal.org:8080/sigma/WordNet.jsp?word=calculations&amp;POS=1</v>
      </c>
      <c r="E247" s="82" t="n">
        <f aca="false">VLOOKUP(B247,Stage_4,4,0)</f>
        <v>105802185</v>
      </c>
      <c r="F247" s="6" t="s">
        <v>1028</v>
      </c>
      <c r="J247" s="66" t="s">
        <v>219</v>
      </c>
    </row>
    <row r="248" customFormat="false" ht="13.8" hidden="false" customHeight="false" outlineLevel="0" collapsed="false">
      <c r="A248" s="87" t="str">
        <f aca="false">VLOOKUP(B248,entities_stage4,2,0)</f>
        <v>BOM</v>
      </c>
      <c r="B248" s="66" t="s">
        <v>811</v>
      </c>
      <c r="C248" s="0"/>
      <c r="D248" s="72" t="str">
        <f aca="false">HYPERLINK(CONCATENATE("http://sigma.ontologyportal.org:8080/sigma/WordNet.jsp?word=",B248,"&amp;POS=1"))</f>
        <v>http://sigma.ontologyportal.org:8080/sigma/WordNet.jsp?word=BOM&amp;POS=1</v>
      </c>
      <c r="E248" s="82" t="n">
        <f aca="false">VLOOKUP(B248,Stage_4,4,0)</f>
        <v>0</v>
      </c>
      <c r="F248" s="6" t="s">
        <v>111</v>
      </c>
      <c r="J248" s="66" t="s">
        <v>219</v>
      </c>
    </row>
    <row r="249" customFormat="false" ht="13.8" hidden="false" customHeight="false" outlineLevel="0" collapsed="false">
      <c r="A249" s="87" t="str">
        <f aca="false">VLOOKUP(B249,entities_stage4,2,0)</f>
        <v>quantity</v>
      </c>
      <c r="B249" s="66" t="s">
        <v>813</v>
      </c>
      <c r="C249" s="0"/>
      <c r="D249" s="72" t="str">
        <f aca="false">HYPERLINK(CONCATENATE("http://sigma.ontologyportal.org:8080/sigma/WordNet.jsp?word=",B249,"&amp;POS=1"))</f>
        <v>http://sigma.ontologyportal.org:8080/sigma/WordNet.jsp?word=quantity&amp;POS=1</v>
      </c>
      <c r="E249" s="82" t="n">
        <f aca="false">VLOOKUP(B249,Stage_4,4,0)</f>
        <v>115314789</v>
      </c>
      <c r="F249" s="6" t="s">
        <v>111</v>
      </c>
      <c r="J249" s="66" t="s">
        <v>219</v>
      </c>
    </row>
    <row r="250" customFormat="false" ht="13.8" hidden="false" customHeight="false" outlineLevel="0" collapsed="false">
      <c r="A250" s="87" t="str">
        <f aca="false">VLOOKUP(B250,entities_stage4,2,0)</f>
        <v>built-in relations in working system</v>
      </c>
      <c r="B250" s="66" t="s">
        <v>815</v>
      </c>
      <c r="C250" s="0"/>
      <c r="D250" s="72" t="str">
        <f aca="false">HYPERLINK(CONCATENATE("http://sigma.ontologyportal.org:8080/sigma/WordNet.jsp?word=",B250,"&amp;POS=1"))</f>
        <v>http://sigma.ontologyportal.org:8080/sigma/WordNet.jsp?word=relations&amp;POS=1</v>
      </c>
      <c r="E250" s="82" t="n">
        <f aca="false">VLOOKUP(B250,Stage_4,4,0)</f>
        <v>100031921</v>
      </c>
      <c r="F250" s="6" t="s">
        <v>1029</v>
      </c>
      <c r="J250" s="66" t="s">
        <v>219</v>
      </c>
    </row>
    <row r="251" customFormat="false" ht="13.8" hidden="false" customHeight="false" outlineLevel="0" collapsed="false">
      <c r="A251" s="87" t="str">
        <f aca="false">VLOOKUP(B251,entities_stage4,2,0)</f>
        <v>manufacturability</v>
      </c>
      <c r="B251" s="66" t="s">
        <v>816</v>
      </c>
      <c r="C251" s="0"/>
      <c r="D251" s="72" t="str">
        <f aca="false">HYPERLINK(CONCATENATE("http://sigma.ontologyportal.org:8080/sigma/WordNet.jsp?word=",B251,"&amp;POS=1"))</f>
        <v>http://sigma.ontologyportal.org:8080/sigma/WordNet.jsp?word=manufacturability&amp;POS=1</v>
      </c>
      <c r="E251" s="82" t="n">
        <f aca="false">VLOOKUP(B251,Stage_4,4,0)</f>
        <v>0</v>
      </c>
      <c r="F251" s="6" t="s">
        <v>65</v>
      </c>
      <c r="J251" s="66" t="s">
        <v>219</v>
      </c>
    </row>
    <row r="252" customFormat="false" ht="13.8" hidden="false" customHeight="false" outlineLevel="0" collapsed="false">
      <c r="A252" s="87" t="str">
        <f aca="false">VLOOKUP(B252,entities_stage4,2,0)</f>
        <v>support</v>
      </c>
      <c r="B252" s="66" t="s">
        <v>817</v>
      </c>
      <c r="C252" s="0"/>
      <c r="D252" s="72" t="str">
        <f aca="false">HYPERLINK(CONCATENATE("http://sigma.ontologyportal.org:8080/sigma/WordNet.jsp?word=",B252,"&amp;POS=1"))</f>
        <v>http://sigma.ontologyportal.org:8080/sigma/WordNet.jsp?word=support&amp;POS=1</v>
      </c>
      <c r="E252" s="82" t="n">
        <f aca="false">VLOOKUP(B252,Stage_4,4,0)</f>
        <v>104359589</v>
      </c>
      <c r="F252" s="6" t="s">
        <v>205</v>
      </c>
      <c r="J252" s="66" t="s">
        <v>219</v>
      </c>
    </row>
    <row r="253" customFormat="false" ht="13.8" hidden="false" customHeight="false" outlineLevel="0" collapsed="false">
      <c r="A253" s="87" t="str">
        <f aca="false">VLOOKUP(B253,entities_stage4,2,0)</f>
        <v>temperature</v>
      </c>
      <c r="B253" s="66" t="s">
        <v>819</v>
      </c>
      <c r="C253" s="0"/>
      <c r="D253" s="72" t="str">
        <f aca="false">HYPERLINK(CONCATENATE("http://sigma.ontologyportal.org:8080/sigma/WordNet.jsp?word=",B253,"&amp;POS=1"))</f>
        <v>http://sigma.ontologyportal.org:8080/sigma/WordNet.jsp?word=temperature&amp;POS=1</v>
      </c>
      <c r="E253" s="82" t="n">
        <f aca="false">VLOOKUP(B253,Stage_4,4,0)</f>
        <v>105011790</v>
      </c>
      <c r="F253" s="6" t="s">
        <v>1030</v>
      </c>
      <c r="J253" s="66" t="s">
        <v>219</v>
      </c>
    </row>
    <row r="254" customFormat="false" ht="13.8" hidden="false" customHeight="false" outlineLevel="0" collapsed="false">
      <c r="A254" s="87" t="str">
        <f aca="false">VLOOKUP(B254,entities_stage4,2,0)</f>
        <v>drawbacks</v>
      </c>
      <c r="B254" s="66" t="s">
        <v>820</v>
      </c>
      <c r="C254" s="0"/>
      <c r="D254" s="72" t="str">
        <f aca="false">HYPERLINK(CONCATENATE("http://sigma.ontologyportal.org:8080/sigma/WordNet.jsp?word=",B254,"&amp;POS=1"))</f>
        <v>http://sigma.ontologyportal.org:8080/sigma/WordNet.jsp?word=drawbacks&amp;POS=1</v>
      </c>
      <c r="E254" s="82" t="n">
        <f aca="false">VLOOKUP(B254,Stage_4,4,0)</f>
        <v>105164521</v>
      </c>
      <c r="F254" s="6" t="s">
        <v>65</v>
      </c>
      <c r="J254" s="66" t="s">
        <v>219</v>
      </c>
    </row>
    <row r="255" customFormat="false" ht="13.8" hidden="false" customHeight="false" outlineLevel="0" collapsed="false">
      <c r="A255" s="87" t="str">
        <f aca="false">VLOOKUP(B255,entities_stage4,2,0)</f>
        <v>polymers</v>
      </c>
      <c r="B255" s="66" t="s">
        <v>822</v>
      </c>
      <c r="C255" s="0"/>
      <c r="D255" s="72" t="str">
        <f aca="false">HYPERLINK(CONCATENATE("http://sigma.ontologyportal.org:8080/sigma/WordNet.jsp?word=",B255,"&amp;POS=1"))</f>
        <v>http://sigma.ontologyportal.org:8080/sigma/WordNet.jsp?word=polymers&amp;POS=1</v>
      </c>
      <c r="E255" s="82" t="n">
        <f aca="false">VLOOKUP(B255,Stage_4,4,0)</f>
        <v>114994328</v>
      </c>
      <c r="F255" s="6" t="s">
        <v>1031</v>
      </c>
      <c r="J255" s="66" t="s">
        <v>219</v>
      </c>
    </row>
    <row r="256" customFormat="false" ht="13.8" hidden="false" customHeight="false" outlineLevel="0" collapsed="false">
      <c r="A256" s="87" t="str">
        <f aca="false">VLOOKUP(B256,entities_stage4,2,0)</f>
        <v>geological blockmodel</v>
      </c>
      <c r="B256" s="66" t="s">
        <v>824</v>
      </c>
      <c r="C256" s="66" t="s">
        <v>534</v>
      </c>
      <c r="D256" s="72" t="str">
        <f aca="false">HYPERLINK(CONCATENATE("http://sigma.ontologyportal.org:8080/sigma/WordNet.jsp?word=",C256,"&amp;POS=1"))</f>
        <v>http://sigma.ontologyportal.org:8080/sigma/WordNet.jsp?word=model&amp;POS=1</v>
      </c>
      <c r="E256" s="82" t="n">
        <f aca="false">VLOOKUP(B256,Stage_4,4,0)</f>
        <v>115306552</v>
      </c>
      <c r="F256" s="6" t="s">
        <v>291</v>
      </c>
      <c r="J256" s="66" t="s">
        <v>298</v>
      </c>
    </row>
    <row r="257" customFormat="false" ht="13.8" hidden="false" customHeight="false" outlineLevel="0" collapsed="false">
      <c r="A257" s="87" t="str">
        <f aca="false">VLOOKUP(B257,entities_stage4,2,0)</f>
        <v>mine network</v>
      </c>
      <c r="B257" s="66" t="s">
        <v>828</v>
      </c>
      <c r="C257" s="0"/>
      <c r="D257" s="72" t="str">
        <f aca="false">HYPERLINK(CONCATENATE("http://sigma.ontologyportal.org:8080/sigma/WordNet.jsp?word=",B257,"&amp;POS=1"))</f>
        <v>http://sigma.ontologyportal.org:8080/sigma/WordNet.jsp?word=network&amp;POS=1</v>
      </c>
      <c r="E257" s="82" t="n">
        <f aca="false">VLOOKUP(B257,Stage_4,4,0)</f>
        <v>103820950</v>
      </c>
      <c r="F257" s="6" t="s">
        <v>198</v>
      </c>
      <c r="J257" s="66" t="s">
        <v>298</v>
      </c>
    </row>
    <row r="258" customFormat="false" ht="13.8" hidden="false" customHeight="false" outlineLevel="0" collapsed="false">
      <c r="A258" s="87" t="str">
        <f aca="false">VLOOKUP(B258,entities_stage4,2,0)</f>
        <v>closure</v>
      </c>
      <c r="B258" s="66" t="s">
        <v>829</v>
      </c>
      <c r="C258" s="0"/>
      <c r="D258" s="72" t="str">
        <f aca="false">HYPERLINK(CONCATENATE("http://sigma.ontologyportal.org:8080/sigma/WordNet.jsp?word=",B258,"&amp;POS=1"))</f>
        <v>http://sigma.ontologyportal.org:8080/sigma/WordNet.jsp?word=closure&amp;POS=1</v>
      </c>
      <c r="E258" s="82" t="n">
        <f aca="false">VLOOKUP(B258,Stage_4,4,0)</f>
        <v>100229260</v>
      </c>
      <c r="F258" s="6" t="s">
        <v>1032</v>
      </c>
      <c r="J258" s="66" t="s">
        <v>298</v>
      </c>
    </row>
    <row r="259" customFormat="false" ht="13.8" hidden="false" customHeight="false" outlineLevel="0" collapsed="false">
      <c r="A259" s="87" t="str">
        <f aca="false">VLOOKUP(B259,entities_stage4,2,0)</f>
        <v>waste tonnage</v>
      </c>
      <c r="B259" s="66" t="s">
        <v>832</v>
      </c>
      <c r="C259" s="0"/>
      <c r="D259" s="72" t="str">
        <f aca="false">HYPERLINK(CONCATENATE("http://sigma.ontologyportal.org:8080/sigma/WordNet.jsp?word=",B259,"&amp;POS=1"))</f>
        <v>http://sigma.ontologyportal.org:8080/sigma/WordNet.jsp?word=tonnage&amp;POS=1</v>
      </c>
      <c r="E259" s="82" t="n">
        <f aca="false">VLOOKUP(B259,Stage_4,4,0)</f>
        <v>0</v>
      </c>
      <c r="F259" s="0"/>
      <c r="J259" s="66" t="s">
        <v>298</v>
      </c>
    </row>
    <row r="260" customFormat="false" ht="13.8" hidden="false" customHeight="false" outlineLevel="0" collapsed="false">
      <c r="A260" s="87" t="str">
        <f aca="false">VLOOKUP(B260,entities_stage4,2,0)</f>
        <v>mining sequence</v>
      </c>
      <c r="B260" s="66" t="s">
        <v>835</v>
      </c>
      <c r="C260" s="0"/>
      <c r="D260" s="72" t="str">
        <f aca="false">HYPERLINK(CONCATENATE("http://sigma.ontologyportal.org:8080/sigma/WordNet.jsp?word=",B260,"&amp;POS=1"))</f>
        <v>http://sigma.ontologyportal.org:8080/sigma/WordNet.jsp?word=sequence&amp;POS=1</v>
      </c>
      <c r="E260" s="82" t="n">
        <f aca="false">VLOOKUP(B260,Stage_4,4,0)</f>
        <v>105044822</v>
      </c>
      <c r="F260" s="6" t="s">
        <v>1033</v>
      </c>
      <c r="J260" s="66" t="s">
        <v>298</v>
      </c>
    </row>
    <row r="261" customFormat="false" ht="13.8" hidden="false" customHeight="false" outlineLevel="0" collapsed="false">
      <c r="A261" s="87" t="str">
        <f aca="false">VLOOKUP(B261,entities_stage4,2,0)</f>
        <v>processing plant</v>
      </c>
      <c r="B261" s="66" t="s">
        <v>838</v>
      </c>
      <c r="C261" s="0"/>
      <c r="D261" s="72" t="str">
        <f aca="false">HYPERLINK(CONCATENATE("http://sigma.ontologyportal.org:8080/sigma/WordNet.jsp?word=",B261,"&amp;POS=1"))</f>
        <v>http://sigma.ontologyportal.org:8080/sigma/WordNet.jsp?word=plant&amp;POS=1</v>
      </c>
      <c r="E261" s="82" t="n">
        <f aca="false">VLOOKUP(B261,Stage_4,4,0)</f>
        <v>103956922</v>
      </c>
      <c r="F261" s="6" t="s">
        <v>1034</v>
      </c>
      <c r="J261" s="66" t="s">
        <v>298</v>
      </c>
    </row>
    <row r="262" customFormat="false" ht="13.8" hidden="false" customHeight="false" outlineLevel="0" collapsed="false">
      <c r="A262" s="87" t="str">
        <f aca="false">VLOOKUP(B262,entities_stage4,2,0)</f>
        <v>economic</v>
      </c>
      <c r="B262" s="66" t="s">
        <v>840</v>
      </c>
      <c r="C262" s="66" t="s">
        <v>1035</v>
      </c>
      <c r="D262" s="72" t="str">
        <f aca="false">HYPERLINK(CONCATENATE("http://sigma.ontologyportal.org:8080/sigma/WordNet.jsp?word=",C262,"&amp;POS=1"))</f>
        <v>http://sigma.ontologyportal.org:8080/sigma/WordNet.jsp?word=economy&amp;POS=1</v>
      </c>
      <c r="E262" s="82" t="n">
        <f aca="false">VLOOKUP(B262,Stage_4,4,0)</f>
        <v>108366753</v>
      </c>
      <c r="F262" s="6" t="s">
        <v>1036</v>
      </c>
      <c r="J262" s="66" t="s">
        <v>298</v>
      </c>
    </row>
    <row r="263" customFormat="false" ht="13.8" hidden="false" customHeight="false" outlineLevel="0" collapsed="false">
      <c r="A263" s="87" t="str">
        <f aca="false">VLOOKUP(B263,entities_stage4,2,0)</f>
        <v>factors of safety</v>
      </c>
      <c r="B263" s="66" t="s">
        <v>841</v>
      </c>
      <c r="C263" s="66" t="s">
        <v>1037</v>
      </c>
      <c r="D263" s="72" t="str">
        <f aca="false">HYPERLINK(CONCATENATE("http://sigma.ontologyportal.org:8080/sigma/WordNet.jsp?word=",C263,"&amp;POS=1"))</f>
        <v>http://sigma.ontologyportal.org:8080/sigma/WordNet.jsp?word=factors&amp;POS=1</v>
      </c>
      <c r="E263" s="82" t="n">
        <f aca="false">VLOOKUP(B263,Stage_4,4,0)</f>
        <v>105858317</v>
      </c>
      <c r="F263" s="6" t="s">
        <v>111</v>
      </c>
      <c r="J263" s="66" t="s">
        <v>298</v>
      </c>
    </row>
    <row r="264" customFormat="false" ht="13.8" hidden="false" customHeight="false" outlineLevel="0" collapsed="false">
      <c r="A264" s="87" t="str">
        <f aca="false">VLOOKUP(B264,entities_stage4,2,0)</f>
        <v>displacement</v>
      </c>
      <c r="B264" s="66" t="s">
        <v>843</v>
      </c>
      <c r="C264" s="0"/>
      <c r="D264" s="72" t="str">
        <f aca="false">HYPERLINK(CONCATENATE("http://sigma.ontologyportal.org:8080/sigma/WordNet.jsp?word=",B264,"&amp;POS=1"))</f>
        <v>http://sigma.ontologyportal.org:8080/sigma/WordNet.jsp?word=displacement&amp;POS=1</v>
      </c>
      <c r="E264" s="82" t="n">
        <f aca="false">VLOOKUP(B264,Stage_4,4,0)</f>
        <v>100330984</v>
      </c>
      <c r="F264" s="6" t="s">
        <v>1019</v>
      </c>
      <c r="J264" s="66" t="s">
        <v>298</v>
      </c>
    </row>
    <row r="265" customFormat="false" ht="13.8" hidden="false" customHeight="false" outlineLevel="0" collapsed="false">
      <c r="A265" s="87" t="str">
        <f aca="false">VLOOKUP(B265,entities_stage4,2,0)</f>
        <v>a representative</v>
      </c>
      <c r="B265" s="66" t="s">
        <v>845</v>
      </c>
      <c r="C265" s="0"/>
      <c r="D265" s="72" t="str">
        <f aca="false">HYPERLINK(CONCATENATE("http://sigma.ontologyportal.org:8080/sigma/WordNet.jsp?word=",B265,"&amp;POS=1"))</f>
        <v>http://sigma.ontologyportal.org:8080/sigma/WordNet.jsp?word=representative&amp;POS=1</v>
      </c>
      <c r="E265" s="82" t="n">
        <f aca="false">VLOOKUP(B265,Stage_4,4,0)</f>
        <v>105820620</v>
      </c>
      <c r="F265" s="6" t="s">
        <v>208</v>
      </c>
      <c r="J265" s="66" t="s">
        <v>318</v>
      </c>
    </row>
    <row r="266" customFormat="false" ht="13.8" hidden="false" customHeight="false" outlineLevel="0" collapsed="false">
      <c r="A266" s="87" t="str">
        <f aca="false">VLOOKUP(B266,entities_stage4,2,0)</f>
        <v>the meaning of a component</v>
      </c>
      <c r="B266" s="66" t="s">
        <v>239</v>
      </c>
      <c r="C266" s="0"/>
      <c r="D266" s="72" t="str">
        <f aca="false">HYPERLINK(CONCATENATE("http://sigma.ontologyportal.org:8080/sigma/WordNet.jsp?word=",B266,"&amp;POS=1"))</f>
        <v>http://sigma.ontologyportal.org:8080/sigma/WordNet.jsp?word=meaning&amp;POS=1</v>
      </c>
      <c r="E266" s="82" t="n">
        <f aca="false">VLOOKUP(B266,Stage_4,4,0)</f>
        <v>106601327</v>
      </c>
      <c r="F266" s="6" t="s">
        <v>50</v>
      </c>
      <c r="J266" s="66" t="s">
        <v>318</v>
      </c>
    </row>
    <row r="267" customFormat="false" ht="13.8" hidden="false" customHeight="false" outlineLevel="0" collapsed="false">
      <c r="A267" s="88" t="str">
        <f aca="false">VLOOKUP(B267,entities_stage5,2,0)</f>
        <v>supplies</v>
      </c>
      <c r="B267" s="66" t="s">
        <v>855</v>
      </c>
      <c r="C267" s="0"/>
      <c r="D267" s="72" t="str">
        <f aca="false">HYPERLINK(CONCATENATE("http://sigma.ontologyportal.org:8080/sigma/WordNet.jsp?word=",B267,"&amp;POS=1"))</f>
        <v>http://sigma.ontologyportal.org:8080/sigma/WordNet.jsp?word=supplies&amp;POS=1</v>
      </c>
      <c r="E267" s="82" t="n">
        <f aca="false">VLOOKUP(B267,Stage_5,4,0)</f>
        <v>113777344</v>
      </c>
      <c r="F267" s="6" t="s">
        <v>111</v>
      </c>
      <c r="J267" s="66" t="s">
        <v>35</v>
      </c>
    </row>
    <row r="268" customFormat="false" ht="13.8" hidden="false" customHeight="false" outlineLevel="0" collapsed="false">
      <c r="A268" s="88" t="str">
        <f aca="false">VLOOKUP(B268,entities_stage5,2,0)</f>
        <v>on applicability</v>
      </c>
      <c r="B268" s="66" t="s">
        <v>858</v>
      </c>
      <c r="C268" s="0"/>
      <c r="D268" s="72" t="str">
        <f aca="false">HYPERLINK(CONCATENATE("http://sigma.ontologyportal.org:8080/sigma/WordNet.jsp?word=",B268,"&amp;POS=1"))</f>
        <v>http://sigma.ontologyportal.org:8080/sigma/WordNet.jsp?word=applicability&amp;POS=1</v>
      </c>
      <c r="E268" s="82" t="n">
        <f aca="false">VLOOKUP(B268,Stage_5,4,0)</f>
        <v>113795180</v>
      </c>
      <c r="F268" s="6" t="s">
        <v>166</v>
      </c>
      <c r="J268" s="66" t="s">
        <v>35</v>
      </c>
    </row>
    <row r="269" customFormat="false" ht="13.8" hidden="false" customHeight="false" outlineLevel="0" collapsed="false">
      <c r="A269" s="88" t="str">
        <f aca="false">VLOOKUP(B269,entities_stage5,2,0)</f>
        <v>meeting</v>
      </c>
      <c r="B269" s="66" t="s">
        <v>859</v>
      </c>
      <c r="C269" s="0"/>
      <c r="D269" s="72" t="str">
        <f aca="false">HYPERLINK(CONCATENATE("http://sigma.ontologyportal.org:8080/sigma/WordNet.jsp?word=",B269,"&amp;POS=1"))</f>
        <v>http://sigma.ontologyportal.org:8080/sigma/WordNet.jsp?word=meeting&amp;POS=1</v>
      </c>
      <c r="E269" s="82" t="n">
        <f aca="false">VLOOKUP(B269,Stage_5,4,0)</f>
        <v>100146856</v>
      </c>
      <c r="F269" s="6" t="s">
        <v>1038</v>
      </c>
      <c r="J269" s="66" t="s">
        <v>35</v>
      </c>
    </row>
    <row r="270" customFormat="false" ht="13.8" hidden="false" customHeight="false" outlineLevel="0" collapsed="false">
      <c r="A270" s="88" t="str">
        <f aca="false">VLOOKUP(B270,entities_stage5,2,0)</f>
        <v>conclusion</v>
      </c>
      <c r="B270" s="66" t="s">
        <v>860</v>
      </c>
      <c r="C270" s="0"/>
      <c r="D270" s="72" t="str">
        <f aca="false">HYPERLINK(CONCATENATE("http://sigma.ontologyportal.org:8080/sigma/WordNet.jsp?word=",B270,"&amp;POS=1"))</f>
        <v>http://sigma.ontologyportal.org:8080/sigma/WordNet.jsp?word=conclusion&amp;POS=1</v>
      </c>
      <c r="E270" s="82" t="n">
        <f aca="false">VLOOKUP(B270,Stage_5,4,0)</f>
        <v>115303244</v>
      </c>
      <c r="F270" s="6" t="s">
        <v>1039</v>
      </c>
      <c r="J270" s="66" t="s">
        <v>35</v>
      </c>
    </row>
    <row r="271" customFormat="false" ht="13.8" hidden="false" customHeight="false" outlineLevel="0" collapsed="false">
      <c r="A271" s="88" t="str">
        <f aca="false">VLOOKUP(B271,entities_stage5,2,0)</f>
        <v>search</v>
      </c>
      <c r="B271" s="66" t="s">
        <v>861</v>
      </c>
      <c r="C271" s="0"/>
      <c r="D271" s="72" t="str">
        <f aca="false">HYPERLINK(CONCATENATE("http://sigma.ontologyportal.org:8080/sigma/WordNet.jsp?word=",B271,"&amp;POS=1"))</f>
        <v>http://sigma.ontologyportal.org:8080/sigma/WordNet.jsp?word=search&amp;POS=1</v>
      </c>
      <c r="E271" s="82" t="n">
        <f aca="false">VLOOKUP(B271,Stage_5,4,0)</f>
        <v>113553560</v>
      </c>
      <c r="F271" s="6" t="s">
        <v>1040</v>
      </c>
      <c r="J271" s="66" t="s">
        <v>88</v>
      </c>
    </row>
    <row r="272" customFormat="false" ht="13.8" hidden="false" customHeight="false" outlineLevel="0" collapsed="false">
      <c r="A272" s="88" t="str">
        <f aca="false">VLOOKUP(B272,entities_stage5,2,0)</f>
        <v>team quality</v>
      </c>
      <c r="B272" s="66" t="s">
        <v>863</v>
      </c>
      <c r="C272" s="0"/>
      <c r="D272" s="72" t="str">
        <f aca="false">HYPERLINK(CONCATENATE("http://sigma.ontologyportal.org:8080/sigma/WordNet.jsp?word=",B272,"&amp;POS=1"))</f>
        <v>http://sigma.ontologyportal.org:8080/sigma/WordNet.jsp?word=quality&amp;POS=1</v>
      </c>
      <c r="E272" s="82" t="n">
        <f aca="false">VLOOKUP(B272,Stage_5,4,0)</f>
        <v>104728068</v>
      </c>
      <c r="F272" s="6" t="s">
        <v>65</v>
      </c>
      <c r="J272" s="66" t="s">
        <v>88</v>
      </c>
    </row>
    <row r="273" customFormat="false" ht="13.8" hidden="false" customHeight="false" outlineLevel="0" collapsed="false">
      <c r="A273" s="88" t="str">
        <f aca="false">VLOOKUP(B273,entities_stage5,2,0)</f>
        <v>importance</v>
      </c>
      <c r="B273" s="66" t="s">
        <v>864</v>
      </c>
      <c r="C273" s="0"/>
      <c r="D273" s="72" t="str">
        <f aca="false">HYPERLINK(CONCATENATE("http://sigma.ontologyportal.org:8080/sigma/WordNet.jsp?word=",B273,"&amp;POS=1"))</f>
        <v>http://sigma.ontologyportal.org:8080/sigma/WordNet.jsp?word=importance&amp;POS=1</v>
      </c>
      <c r="E273" s="82" t="n">
        <f aca="false">VLOOKUP(B273,Stage_5,4,0)</f>
        <v>105168261</v>
      </c>
      <c r="F273" s="6" t="s">
        <v>65</v>
      </c>
      <c r="J273" s="66" t="s">
        <v>88</v>
      </c>
    </row>
    <row r="274" customFormat="false" ht="13.8" hidden="false" customHeight="false" outlineLevel="0" collapsed="false">
      <c r="A274" s="88" t="str">
        <f aca="false">VLOOKUP(B274,entities_stage5,2,0)</f>
        <v>consequences</v>
      </c>
      <c r="B274" s="66" t="s">
        <v>868</v>
      </c>
      <c r="C274" s="0"/>
      <c r="D274" s="72" t="str">
        <f aca="false">HYPERLINK(CONCATENATE("http://sigma.ontologyportal.org:8080/sigma/WordNet.jsp?word=",B274,"&amp;POS=1"))</f>
        <v>http://sigma.ontologyportal.org:8080/sigma/WordNet.jsp?word=consequences&amp;POS=1</v>
      </c>
      <c r="E274" s="82" t="n">
        <f aca="false">VLOOKUP(B274,Stage_5,4,0)</f>
        <v>105170574</v>
      </c>
      <c r="F274" s="6" t="s">
        <v>65</v>
      </c>
      <c r="J274" s="66" t="s">
        <v>88</v>
      </c>
    </row>
    <row r="275" customFormat="false" ht="13.8" hidden="false" customHeight="false" outlineLevel="0" collapsed="false">
      <c r="A275" s="88" t="str">
        <f aca="false">VLOOKUP(B275,entities_stage5,2,0)</f>
        <v>deformations</v>
      </c>
      <c r="B275" s="66" t="s">
        <v>869</v>
      </c>
      <c r="C275" s="0"/>
      <c r="D275" s="72" t="str">
        <f aca="false">HYPERLINK(CONCATENATE("http://sigma.ontologyportal.org:8080/sigma/WordNet.jsp?word=",B275,"&amp;POS=1"))</f>
        <v>http://sigma.ontologyportal.org:8080/sigma/WordNet.jsp?word=deformations&amp;POS=1</v>
      </c>
      <c r="E275" s="82" t="n">
        <f aca="false">VLOOKUP(B275,Stage_5,4,0)</f>
        <v>107358060</v>
      </c>
      <c r="F275" s="6" t="s">
        <v>80</v>
      </c>
      <c r="J275" s="66" t="s">
        <v>88</v>
      </c>
    </row>
    <row r="276" customFormat="false" ht="13.8" hidden="false" customHeight="false" outlineLevel="0" collapsed="false">
      <c r="A276" s="88" t="str">
        <f aca="false">VLOOKUP(B276,entities_stage5,2,0)</f>
        <v>defects</v>
      </c>
      <c r="B276" s="66" t="s">
        <v>870</v>
      </c>
      <c r="C276" s="0"/>
      <c r="D276" s="72" t="str">
        <f aca="false">HYPERLINK(CONCATENATE("http://sigma.ontologyportal.org:8080/sigma/WordNet.jsp?word=",B276,"&amp;POS=1"))</f>
        <v>http://sigma.ontologyportal.org:8080/sigma/WordNet.jsp?word=defects&amp;POS=1</v>
      </c>
      <c r="E276" s="82" t="n">
        <f aca="false">VLOOKUP(B276,Stage_5,4,0)</f>
        <v>114464203</v>
      </c>
      <c r="F276" s="6" t="s">
        <v>522</v>
      </c>
      <c r="J276" s="66" t="s">
        <v>133</v>
      </c>
    </row>
    <row r="277" customFormat="false" ht="13.8" hidden="false" customHeight="false" outlineLevel="0" collapsed="false">
      <c r="A277" s="88" t="str">
        <f aca="false">VLOOKUP(B277,entities_stage5,2,0)</f>
        <v>a summary table</v>
      </c>
      <c r="B277" s="66" t="s">
        <v>872</v>
      </c>
      <c r="C277" s="0"/>
      <c r="D277" s="72" t="str">
        <f aca="false">HYPERLINK(CONCATENATE("http://sigma.ontologyportal.org:8080/sigma/WordNet.jsp?word=",B277,"&amp;POS=1"))</f>
        <v>http://sigma.ontologyportal.org:8080/sigma/WordNet.jsp?word=summary&amp;POS=1</v>
      </c>
      <c r="E277" s="82" t="n">
        <f aca="false">VLOOKUP(B277,Stage_5,4,0)</f>
        <v>106467007</v>
      </c>
      <c r="F277" s="6" t="s">
        <v>1041</v>
      </c>
      <c r="J277" s="66" t="s">
        <v>151</v>
      </c>
    </row>
    <row r="278" customFormat="false" ht="13.8" hidden="false" customHeight="false" outlineLevel="0" collapsed="false">
      <c r="A278" s="88" t="str">
        <f aca="false">VLOOKUP(B278,entities_stage5,2,0)</f>
        <v>student</v>
      </c>
      <c r="B278" s="66" t="s">
        <v>874</v>
      </c>
      <c r="C278" s="0"/>
      <c r="D278" s="72" t="str">
        <f aca="false">HYPERLINK(CONCATENATE("http://sigma.ontologyportal.org:8080/sigma/WordNet.jsp?word=",B278,"&amp;POS=1"))</f>
        <v>http://sigma.ontologyportal.org:8080/sigma/WordNet.jsp?word=student&amp;POS=1</v>
      </c>
      <c r="E278" s="82" t="n">
        <f aca="false">VLOOKUP(B278,Stage_5,4,0)</f>
        <v>115309252</v>
      </c>
      <c r="F278" s="6" t="s">
        <v>1042</v>
      </c>
      <c r="J278" s="66" t="s">
        <v>151</v>
      </c>
    </row>
    <row r="279" customFormat="false" ht="13.8" hidden="false" customHeight="false" outlineLevel="0" collapsed="false">
      <c r="A279" s="88" t="str">
        <f aca="false">VLOOKUP(B279,entities_stage5,2,0)</f>
        <v>a thesis</v>
      </c>
      <c r="B279" s="66" t="s">
        <v>877</v>
      </c>
      <c r="C279" s="0"/>
      <c r="D279" s="72" t="str">
        <f aca="false">HYPERLINK(CONCATENATE("http://sigma.ontologyportal.org:8080/sigma/WordNet.jsp?word=",B279,"&amp;POS=1"))</f>
        <v>http://sigma.ontologyportal.org:8080/sigma/WordNet.jsp?word=thesis&amp;POS=1</v>
      </c>
      <c r="E279" s="82" t="n">
        <f aca="false">VLOOKUP(B279,Stage_5,4,0)</f>
        <v>106409085</v>
      </c>
      <c r="F279" s="6" t="s">
        <v>115</v>
      </c>
      <c r="J279" s="66" t="s">
        <v>151</v>
      </c>
    </row>
    <row r="280" customFormat="false" ht="13.8" hidden="false" customHeight="false" outlineLevel="0" collapsed="false">
      <c r="A280" s="88" t="str">
        <f aca="false">VLOOKUP(B280,entities_stage5,2,0)</f>
        <v>a bug</v>
      </c>
      <c r="B280" s="66" t="s">
        <v>881</v>
      </c>
      <c r="C280" s="0"/>
      <c r="D280" s="72" t="str">
        <f aca="false">HYPERLINK(CONCATENATE("http://sigma.ontologyportal.org:8080/sigma/WordNet.jsp?word=",B280,"&amp;POS=1"))</f>
        <v>http://sigma.ontologyportal.org:8080/sigma/WordNet.jsp?word=bug&amp;POS=1</v>
      </c>
      <c r="E280" s="82" t="n">
        <f aca="false">VLOOKUP(B280,Stage_5,4,0)</f>
        <v>114464675</v>
      </c>
      <c r="F280" s="6" t="s">
        <v>132</v>
      </c>
      <c r="J280" s="66" t="s">
        <v>151</v>
      </c>
    </row>
    <row r="281" customFormat="false" ht="13.8" hidden="false" customHeight="false" outlineLevel="0" collapsed="false">
      <c r="A281" s="88" t="str">
        <f aca="false">VLOOKUP(B281,entities_stage5,2,0)</f>
        <v>deficiency</v>
      </c>
      <c r="B281" s="66" t="s">
        <v>883</v>
      </c>
      <c r="C281" s="0"/>
      <c r="D281" s="72" t="str">
        <f aca="false">HYPERLINK(CONCATENATE("http://sigma.ontologyportal.org:8080/sigma/WordNet.jsp?word=",B281,"&amp;POS=1"))</f>
        <v>http://sigma.ontologyportal.org:8080/sigma/WordNet.jsp?word=deficiency&amp;POS=1</v>
      </c>
      <c r="E281" s="82" t="n">
        <f aca="false">VLOOKUP(B281,Stage_5,4,0)</f>
        <v>105113133</v>
      </c>
      <c r="F281" s="6" t="s">
        <v>65</v>
      </c>
      <c r="J281" s="66" t="s">
        <v>151</v>
      </c>
    </row>
    <row r="282" customFormat="false" ht="13.8" hidden="false" customHeight="false" outlineLevel="0" collapsed="false">
      <c r="A282" s="88" t="str">
        <f aca="false">VLOOKUP(B282,entities_stage5,2,0)</f>
        <v>documentation</v>
      </c>
      <c r="B282" s="66" t="s">
        <v>884</v>
      </c>
      <c r="C282" s="0"/>
      <c r="D282" s="72" t="str">
        <f aca="false">HYPERLINK(CONCATENATE("http://sigma.ontologyportal.org:8080/sigma/WordNet.jsp?word=",B282,"&amp;POS=1"))</f>
        <v>http://sigma.ontologyportal.org:8080/sigma/WordNet.jsp?word=documentation&amp;POS=1</v>
      </c>
      <c r="E282" s="82" t="n">
        <f aca="false">VLOOKUP(B282,Stage_5,4,0)</f>
        <v>106650431</v>
      </c>
      <c r="F282" s="6" t="s">
        <v>116</v>
      </c>
      <c r="J282" s="66" t="s">
        <v>151</v>
      </c>
    </row>
    <row r="283" customFormat="false" ht="13.8" hidden="false" customHeight="false" outlineLevel="0" collapsed="false">
      <c r="A283" s="88" t="str">
        <f aca="false">VLOOKUP(B283,entities_stage5,2,0)</f>
        <v>reliability</v>
      </c>
      <c r="B283" s="66" t="s">
        <v>885</v>
      </c>
      <c r="C283" s="0"/>
      <c r="D283" s="72" t="str">
        <f aca="false">HYPERLINK(CONCATENATE("http://sigma.ontologyportal.org:8080/sigma/WordNet.jsp?word=",B283,"&amp;POS=1"))</f>
        <v>http://sigma.ontologyportal.org:8080/sigma/WordNet.jsp?word=reliability&amp;POS=1</v>
      </c>
      <c r="E283" s="82" t="n">
        <f aca="false">VLOOKUP(B283,Stage_5,4,0)</f>
        <v>104670022</v>
      </c>
      <c r="F283" s="6" t="s">
        <v>1043</v>
      </c>
      <c r="J283" s="66" t="s">
        <v>151</v>
      </c>
    </row>
    <row r="284" customFormat="false" ht="13.8" hidden="false" customHeight="false" outlineLevel="0" collapsed="false">
      <c r="A284" s="88" t="str">
        <f aca="false">VLOOKUP(B284,entities_stage5,2,0)</f>
        <v>recommendation</v>
      </c>
      <c r="B284" s="66" t="s">
        <v>888</v>
      </c>
      <c r="C284" s="0"/>
      <c r="D284" s="72" t="str">
        <f aca="false">HYPERLINK(CONCATENATE("http://sigma.ontologyportal.org:8080/sigma/WordNet.jsp?word=",B284,"&amp;POS=1"))</f>
        <v>http://sigma.ontologyportal.org:8080/sigma/WordNet.jsp?word=recommendation&amp;POS=1</v>
      </c>
      <c r="E284" s="82" t="n">
        <f aca="false">VLOOKUP(B284,Stage_5,4,0)</f>
        <v>106671637</v>
      </c>
      <c r="F284" s="6" t="s">
        <v>998</v>
      </c>
      <c r="J284" s="66" t="s">
        <v>192</v>
      </c>
    </row>
    <row r="285" customFormat="false" ht="13.8" hidden="false" customHeight="false" outlineLevel="0" collapsed="false">
      <c r="A285" s="88" t="str">
        <f aca="false">VLOOKUP(B285,entities_stage5,2,0)</f>
        <v>arguments</v>
      </c>
      <c r="B285" s="66" t="s">
        <v>890</v>
      </c>
      <c r="C285" s="0"/>
      <c r="D285" s="72" t="str">
        <f aca="false">HYPERLINK(CONCATENATE("http://sigma.ontologyportal.org:8080/sigma/WordNet.jsp?word=",B285,"&amp;POS=1"))</f>
        <v>http://sigma.ontologyportal.org:8080/sigma/WordNet.jsp?word=arguments&amp;POS=1</v>
      </c>
      <c r="E285" s="82" t="n">
        <f aca="false">VLOOKUP(B285,Stage_5,4,0)</f>
        <v>105773049</v>
      </c>
      <c r="F285" s="6" t="s">
        <v>273</v>
      </c>
      <c r="J285" s="66" t="s">
        <v>192</v>
      </c>
    </row>
    <row r="286" customFormat="false" ht="13.8" hidden="false" customHeight="false" outlineLevel="0" collapsed="false">
      <c r="A286" s="88" t="str">
        <f aca="false">VLOOKUP(B286,entities_stage5,2,0)</f>
        <v>evidence</v>
      </c>
      <c r="B286" s="66" t="s">
        <v>891</v>
      </c>
      <c r="C286" s="0"/>
      <c r="D286" s="72" t="str">
        <f aca="false">HYPERLINK(CONCATENATE("http://sigma.ontologyportal.org:8080/sigma/WordNet.jsp?word=",B286,"&amp;POS=1"))</f>
        <v>http://sigma.ontologyportal.org:8080/sigma/WordNet.jsp?word=evidence&amp;POS=1</v>
      </c>
      <c r="E286" s="82" t="n">
        <f aca="false">VLOOKUP(B286,Stage_5,4,0)</f>
        <v>115300492</v>
      </c>
      <c r="F286" s="6" t="s">
        <v>1044</v>
      </c>
      <c r="J286" s="66" t="s">
        <v>192</v>
      </c>
    </row>
    <row r="287" customFormat="false" ht="13.8" hidden="false" customHeight="false" outlineLevel="0" collapsed="false">
      <c r="A287" s="88" t="str">
        <f aca="false">VLOOKUP(B287,entities_stage5,2,0)</f>
        <v>misfit strain</v>
      </c>
      <c r="B287" s="66" t="s">
        <v>893</v>
      </c>
      <c r="C287" s="0"/>
      <c r="D287" s="72" t="str">
        <f aca="false">HYPERLINK(CONCATENATE("http://sigma.ontologyportal.org:8080/sigma/WordNet.jsp?word=",B287,"&amp;POS=1"))</f>
        <v>http://sigma.ontologyportal.org:8080/sigma/WordNet.jsp?word=strain&amp;POS=1</v>
      </c>
      <c r="E287" s="82" t="n">
        <f aca="false">VLOOKUP(B287,Stage_5,4,0)</f>
        <v>111515325</v>
      </c>
      <c r="F287" s="6" t="s">
        <v>1045</v>
      </c>
      <c r="J287" s="66" t="s">
        <v>192</v>
      </c>
    </row>
    <row r="288" customFormat="false" ht="13.8" hidden="false" customHeight="false" outlineLevel="0" collapsed="false">
      <c r="A288" s="88" t="str">
        <f aca="false">VLOOKUP(B288,entities_stage5,2,0)</f>
        <v>financials</v>
      </c>
      <c r="B288" s="66" t="s">
        <v>894</v>
      </c>
      <c r="C288" s="66" t="s">
        <v>1046</v>
      </c>
      <c r="D288" s="72" t="str">
        <f aca="false">HYPERLINK(CONCATENATE("http://sigma.ontologyportal.org:8080/sigma/WordNet.jsp?word=",C288,"&amp;POS=1"))</f>
        <v>http://sigma.ontologyportal.org:8080/sigma/WordNet.jsp?word=finance&amp;POS=1</v>
      </c>
      <c r="E288" s="82" t="n">
        <v>101098698</v>
      </c>
      <c r="F288" s="6" t="s">
        <v>1047</v>
      </c>
      <c r="J288" s="66" t="s">
        <v>192</v>
      </c>
    </row>
    <row r="289" customFormat="false" ht="13.8" hidden="false" customHeight="false" outlineLevel="0" collapsed="false">
      <c r="A289" s="88" t="str">
        <f aca="false">VLOOKUP(B289,entities_stage5,2,0)</f>
        <v>optimum</v>
      </c>
      <c r="B289" s="66" t="s">
        <v>896</v>
      </c>
      <c r="C289" s="0"/>
      <c r="D289" s="72" t="str">
        <f aca="false">HYPERLINK(CONCATENATE("http://sigma.ontologyportal.org:8080/sigma/WordNet.jsp?word=",B289,"&amp;POS=1"))</f>
        <v>http://sigma.ontologyportal.org:8080/sigma/WordNet.jsp?word=optimum&amp;POS=1</v>
      </c>
      <c r="E289" s="82" t="n">
        <f aca="false">VLOOKUP(B289,Stage_5,4,0)</f>
        <v>105143864</v>
      </c>
      <c r="F289" s="6" t="s">
        <v>65</v>
      </c>
      <c r="J289" s="66" t="s">
        <v>192</v>
      </c>
    </row>
    <row r="290" customFormat="false" ht="13.8" hidden="false" customHeight="false" outlineLevel="0" collapsed="false">
      <c r="A290" s="88" t="str">
        <f aca="false">VLOOKUP(B290,entities_stage5,2,0)</f>
        <v>anomalies</v>
      </c>
      <c r="B290" s="66" t="s">
        <v>898</v>
      </c>
      <c r="C290" s="0"/>
      <c r="D290" s="72" t="str">
        <f aca="false">HYPERLINK(CONCATENATE("http://sigma.ontologyportal.org:8080/sigma/WordNet.jsp?word=",B290,"&amp;POS=1"))</f>
        <v>http://sigma.ontologyportal.org:8080/sigma/WordNet.jsp?word=anomalies&amp;POS=1</v>
      </c>
      <c r="E290" s="82" t="n">
        <f aca="false">VLOOKUP(B290,Stage_5,4,0)</f>
        <v>114505821</v>
      </c>
      <c r="F290" s="6" t="s">
        <v>132</v>
      </c>
      <c r="J290" s="66" t="s">
        <v>192</v>
      </c>
    </row>
    <row r="291" customFormat="false" ht="13.8" hidden="false" customHeight="false" outlineLevel="0" collapsed="false">
      <c r="A291" s="88" t="str">
        <f aca="false">VLOOKUP(B291,entities_stage5,2,0)</f>
        <v>controls</v>
      </c>
      <c r="B291" s="66" t="s">
        <v>899</v>
      </c>
      <c r="C291" s="0"/>
      <c r="D291" s="72" t="str">
        <f aca="false">HYPERLINK(CONCATENATE("http://sigma.ontologyportal.org:8080/sigma/WordNet.jsp?word=",B291,"&amp;POS=1"))</f>
        <v>http://sigma.ontologyportal.org:8080/sigma/WordNet.jsp?word=controls&amp;POS=1</v>
      </c>
      <c r="E291" s="82" t="n">
        <f aca="false">VLOOKUP(B291,Stage_5,4,0)</f>
        <v>105798569</v>
      </c>
      <c r="F291" s="6" t="s">
        <v>132</v>
      </c>
      <c r="J291" s="66" t="s">
        <v>219</v>
      </c>
    </row>
    <row r="292" customFormat="false" ht="13.8" hidden="false" customHeight="false" outlineLevel="0" collapsed="false">
      <c r="A292" s="88" t="str">
        <f aca="false">VLOOKUP(B292,entities_stage5,2,0)</f>
        <v>improvement</v>
      </c>
      <c r="B292" s="66" t="s">
        <v>901</v>
      </c>
      <c r="C292" s="0"/>
      <c r="D292" s="72" t="str">
        <f aca="false">HYPERLINK(CONCATENATE("http://sigma.ontologyportal.org:8080/sigma/WordNet.jsp?word=",B292,"&amp;POS=1"))</f>
        <v>http://sigma.ontologyportal.org:8080/sigma/WordNet.jsp?word=improvement&amp;POS=1</v>
      </c>
      <c r="E292" s="82" t="n">
        <f aca="false">VLOOKUP(B292,Stage_5,4,0)</f>
        <v>107357388</v>
      </c>
      <c r="F292" s="6" t="s">
        <v>65</v>
      </c>
      <c r="J292" s="66" t="s">
        <v>219</v>
      </c>
    </row>
    <row r="293" customFormat="false" ht="13.8" hidden="false" customHeight="false" outlineLevel="0" collapsed="false">
      <c r="A293" s="88" t="str">
        <f aca="false">VLOOKUP(B293,entities_stage5,2,0)</f>
        <v>ethically</v>
      </c>
      <c r="B293" s="66" t="s">
        <v>903</v>
      </c>
      <c r="C293" s="66" t="s">
        <v>260</v>
      </c>
      <c r="D293" s="72" t="str">
        <f aca="false">HYPERLINK(CONCATENATE("http://sigma.ontologyportal.org:8080/sigma/WordNet.jsp?word=",C293,"&amp;POS=1"))</f>
        <v>http://sigma.ontologyportal.org:8080/sigma/WordNet.jsp?word=ethics&amp;POS=1</v>
      </c>
      <c r="E293" s="82" t="n">
        <f aca="false">VLOOKUP(B293,Stage_5,4,0)</f>
        <v>106663617</v>
      </c>
      <c r="F293" s="6" t="s">
        <v>261</v>
      </c>
      <c r="J293" s="66" t="s">
        <v>219</v>
      </c>
    </row>
    <row r="294" customFormat="false" ht="13.8" hidden="false" customHeight="false" outlineLevel="0" collapsed="false">
      <c r="A294" s="88" t="str">
        <f aca="false">VLOOKUP(B294,entities_stage5,2,0)</f>
        <v>reasonableness</v>
      </c>
      <c r="B294" s="66" t="s">
        <v>904</v>
      </c>
      <c r="C294" s="0"/>
      <c r="D294" s="72" t="str">
        <f aca="false">HYPERLINK(CONCATENATE("http://sigma.ontologyportal.org:8080/sigma/WordNet.jsp?word=",B294,"&amp;POS=1"))</f>
        <v>http://sigma.ontologyportal.org:8080/sigma/WordNet.jsp?word=reasonableness&amp;POS=1</v>
      </c>
      <c r="E294" s="82" t="n">
        <f aca="false">VLOOKUP(B294,Stage_5,4,0)</f>
        <v>105160574</v>
      </c>
      <c r="F294" s="6" t="s">
        <v>65</v>
      </c>
      <c r="J294" s="66" t="s">
        <v>219</v>
      </c>
    </row>
    <row r="295" customFormat="false" ht="13.8" hidden="false" customHeight="false" outlineLevel="0" collapsed="false">
      <c r="A295" s="88" t="str">
        <f aca="false">VLOOKUP(B295,entities_stage5,2,0)</f>
        <v>shape</v>
      </c>
      <c r="B295" s="66" t="s">
        <v>905</v>
      </c>
      <c r="C295" s="0"/>
      <c r="D295" s="72" t="str">
        <f aca="false">HYPERLINK(CONCATENATE("http://sigma.ontologyportal.org:8080/sigma/WordNet.jsp?word=",B295,"&amp;POS=1"))</f>
        <v>http://sigma.ontologyportal.org:8080/sigma/WordNet.jsp?word=shape&amp;POS=1</v>
      </c>
      <c r="E295" s="82" t="n">
        <f aca="false">VLOOKUP(B295,Stage_5,4,0)</f>
        <v>105064037</v>
      </c>
      <c r="F295" s="6" t="s">
        <v>1014</v>
      </c>
      <c r="J295" s="66" t="s">
        <v>219</v>
      </c>
    </row>
    <row r="296" customFormat="false" ht="13.8" hidden="false" customHeight="false" outlineLevel="0" collapsed="false">
      <c r="A296" s="88" t="str">
        <f aca="false">VLOOKUP(B296,entities_stage5,2,0)</f>
        <v>numerical simulations of components and system</v>
      </c>
      <c r="B296" s="66" t="s">
        <v>910</v>
      </c>
      <c r="C296" s="0"/>
      <c r="D296" s="72" t="str">
        <f aca="false">HYPERLINK(CONCATENATE("http://sigma.ontologyportal.org:8080/sigma/WordNet.jsp?word=",B296,"&amp;POS=1"))</f>
        <v>http://sigma.ontologyportal.org:8080/sigma/WordNet.jsp?word=simulation&amp;POS=1</v>
      </c>
      <c r="E296" s="82" t="n">
        <f aca="false">VLOOKUP(B296,Stage_5,4,0)</f>
        <v>100899049</v>
      </c>
      <c r="F296" s="6" t="s">
        <v>1012</v>
      </c>
      <c r="J296" s="66" t="s">
        <v>219</v>
      </c>
    </row>
    <row r="297" customFormat="false" ht="13.8" hidden="false" customHeight="false" outlineLevel="0" collapsed="false">
      <c r="A297" s="88" t="str">
        <f aca="false">VLOOKUP(B297,entities_stage5,2,0)</f>
        <v>despite uncertainty</v>
      </c>
      <c r="B297" s="66" t="s">
        <v>912</v>
      </c>
      <c r="C297" s="0"/>
      <c r="D297" s="72" t="str">
        <f aca="false">HYPERLINK(CONCATENATE("http://sigma.ontologyportal.org:8080/sigma/WordNet.jsp?word=",B297,"&amp;POS=1"))</f>
        <v>http://sigma.ontologyportal.org:8080/sigma/WordNet.jsp?word=uncertainty&amp;POS=1</v>
      </c>
      <c r="E297" s="82" t="n">
        <f aca="false">VLOOKUP(B297,Stage_5,4,0)</f>
        <v>105698247</v>
      </c>
      <c r="F297" s="6" t="s">
        <v>214</v>
      </c>
      <c r="J297" s="66" t="s">
        <v>219</v>
      </c>
    </row>
    <row r="298" customFormat="false" ht="13.8" hidden="false" customHeight="false" outlineLevel="0" collapsed="false">
      <c r="A298" s="88" t="str">
        <f aca="false">VLOOKUP(B298,entities_stage5,2,0)</f>
        <v>invention</v>
      </c>
      <c r="B298" s="66" t="s">
        <v>915</v>
      </c>
      <c r="C298" s="0"/>
      <c r="D298" s="72" t="str">
        <f aca="false">HYPERLINK(CONCATENATE("http://sigma.ontologyportal.org:8080/sigma/WordNet.jsp?word=",B298,"&amp;POS=1"))</f>
        <v>http://sigma.ontologyportal.org:8080/sigma/WordNet.jsp?word=invention&amp;POS=1</v>
      </c>
      <c r="E298" s="82" t="n">
        <f aca="false">VLOOKUP(B298,Stage_5,4,0)</f>
        <v>103582658</v>
      </c>
      <c r="F298" s="6" t="s">
        <v>198</v>
      </c>
      <c r="J298" s="66" t="s">
        <v>219</v>
      </c>
    </row>
    <row r="299" customFormat="false" ht="13.8" hidden="false" customHeight="false" outlineLevel="0" collapsed="false">
      <c r="A299" s="88" t="str">
        <f aca="false">VLOOKUP(B299,entities_stage5,2,0)</f>
        <v>compliance</v>
      </c>
      <c r="B299" s="66" t="s">
        <v>916</v>
      </c>
      <c r="C299" s="0"/>
      <c r="D299" s="72" t="str">
        <f aca="false">HYPERLINK(CONCATENATE("http://sigma.ontologyportal.org:8080/sigma/WordNet.jsp?word=",B299,"&amp;POS=1"))</f>
        <v>http://sigma.ontologyportal.org:8080/sigma/WordNet.jsp?word=compliance&amp;POS=1</v>
      </c>
      <c r="E299" s="82" t="n">
        <f aca="false">VLOOKUP(B299,Stage_5,4,0)</f>
        <v>101203676</v>
      </c>
      <c r="F299" s="6" t="s">
        <v>132</v>
      </c>
      <c r="J299" s="66" t="s">
        <v>219</v>
      </c>
    </row>
    <row r="300" customFormat="false" ht="13.8" hidden="false" customHeight="false" outlineLevel="0" collapsed="false">
      <c r="A300" s="88" t="str">
        <f aca="false">VLOOKUP(B300,entities_stage5,2,0)</f>
        <v>prediction delay</v>
      </c>
      <c r="B300" s="66" t="s">
        <v>921</v>
      </c>
      <c r="C300" s="0"/>
      <c r="D300" s="72" t="str">
        <f aca="false">HYPERLINK(CONCATENATE("http://sigma.ontologyportal.org:8080/sigma/WordNet.jsp?word=",B300,"&amp;POS=1"))</f>
        <v>http://sigma.ontologyportal.org:8080/sigma/WordNet.jsp?word=delay&amp;POS=1</v>
      </c>
      <c r="E300" s="82" t="n">
        <f aca="false">VLOOKUP(B300,Stage_5,4,0)</f>
        <v>115272029</v>
      </c>
      <c r="F300" s="6" t="s">
        <v>314</v>
      </c>
      <c r="J300" s="66" t="s">
        <v>298</v>
      </c>
    </row>
    <row r="301" customFormat="false" ht="13.8" hidden="false" customHeight="false" outlineLevel="0" collapsed="false">
      <c r="A301" s="88" t="str">
        <f aca="false">VLOOKUP(B301,entities_stage5,2,0)</f>
        <v>taillings storage</v>
      </c>
      <c r="B301" s="66" t="s">
        <v>924</v>
      </c>
      <c r="C301" s="0"/>
      <c r="D301" s="72" t="str">
        <f aca="false">HYPERLINK(CONCATENATE("http://sigma.ontologyportal.org:8080/sigma/WordNet.jsp?word=",B301,"&amp;POS=1"))</f>
        <v>http://sigma.ontologyportal.org:8080/sigma/WordNet.jsp?word=storage&amp;POS=1</v>
      </c>
      <c r="E301" s="82" t="n">
        <f aca="false">VLOOKUP(B301,Stage_5,4,0)</f>
        <v>104329190</v>
      </c>
      <c r="F301" s="6" t="s">
        <v>1048</v>
      </c>
      <c r="J301" s="66" t="s">
        <v>298</v>
      </c>
    </row>
    <row r="302" customFormat="false" ht="13.8" hidden="false" customHeight="false" outlineLevel="0" collapsed="false">
      <c r="A302" s="88" t="str">
        <f aca="false">VLOOKUP(B302,entities_stage5,2,0)</f>
        <v>inspection</v>
      </c>
      <c r="B302" s="66" t="s">
        <v>926</v>
      </c>
      <c r="C302" s="0"/>
      <c r="D302" s="72" t="str">
        <f aca="false">HYPERLINK(CONCATENATE("http://sigma.ontologyportal.org:8080/sigma/WordNet.jsp?word=",B302,"&amp;POS=1"))</f>
        <v>http://sigma.ontologyportal.org:8080/sigma/WordNet.jsp?word=inspection&amp;POS=1</v>
      </c>
      <c r="E302" s="82" t="n">
        <f aca="false">VLOOKUP(B302,Stage_5,4,0)</f>
        <v>100879271</v>
      </c>
      <c r="F302" s="6" t="s">
        <v>304</v>
      </c>
      <c r="J302" s="66" t="s">
        <v>298</v>
      </c>
    </row>
    <row r="303" customFormat="false" ht="13.8" hidden="false" customHeight="false" outlineLevel="0" collapsed="false">
      <c r="A303" s="88" t="str">
        <f aca="false">VLOOKUP(B303,entities_stage5,2,0)</f>
        <v>engineer of record</v>
      </c>
      <c r="B303" s="66" t="s">
        <v>930</v>
      </c>
      <c r="C303" s="0"/>
      <c r="D303" s="72" t="str">
        <f aca="false">HYPERLINK(CONCATENATE("http://sigma.ontologyportal.org:8080/sigma/WordNet.jsp?word=",B303,"&amp;POS=1"))</f>
        <v>http://sigma.ontologyportal.org:8080/sigma/WordNet.jsp?word=engineer&amp;POS=1</v>
      </c>
      <c r="E303" s="82" t="n">
        <f aca="false">VLOOKUP(B303,Stage_5,4,0)</f>
        <v>109615807</v>
      </c>
      <c r="F303" s="6" t="s">
        <v>1049</v>
      </c>
      <c r="J303" s="66" t="s">
        <v>298</v>
      </c>
    </row>
    <row r="304" customFormat="false" ht="13.8" hidden="false" customHeight="false" outlineLevel="0" collapsed="false">
      <c r="A304" s="88" t="str">
        <f aca="false">VLOOKUP(B304,entities_stage5,2,0)</f>
        <v>unknowns</v>
      </c>
      <c r="B304" s="66" t="s">
        <v>931</v>
      </c>
      <c r="C304" s="0"/>
      <c r="D304" s="72" t="str">
        <f aca="false">HYPERLINK(CONCATENATE("http://sigma.ontologyportal.org:8080/sigma/WordNet.jsp?word=",B304,"&amp;POS=1"))</f>
        <v>http://sigma.ontologyportal.org:8080/sigma/WordNet.jsp?word=unknowns&amp;POS=1</v>
      </c>
      <c r="E304" s="82" t="n">
        <f aca="false">VLOOKUP(B304,Stage_5,4,0)</f>
        <v>107271648</v>
      </c>
      <c r="F304" s="6" t="s">
        <v>116</v>
      </c>
      <c r="J304" s="66" t="s">
        <v>298</v>
      </c>
    </row>
    <row r="305" customFormat="false" ht="13.8" hidden="false" customHeight="false" outlineLevel="0" collapsed="false">
      <c r="A305" s="88" t="str">
        <f aca="false">VLOOKUP(B305,entities_stage5,2,0)</f>
        <v>how the system works</v>
      </c>
      <c r="B305" s="66" t="s">
        <v>939</v>
      </c>
      <c r="C305" s="0"/>
      <c r="D305" s="72" t="str">
        <f aca="false">HYPERLINK(CONCATENATE("http://sigma.ontologyportal.org:8080/sigma/WordNet.jsp?word=",B305,"&amp;POS=1"))</f>
        <v>http://sigma.ontologyportal.org:8080/sigma/WordNet.jsp?word=workability&amp;POS=1</v>
      </c>
      <c r="E305" s="82" t="n">
        <f aca="false">VLOOKUP(B305,Stage_5,4,0)</f>
        <v>0</v>
      </c>
      <c r="F305" s="6" t="s">
        <v>65</v>
      </c>
      <c r="J305" s="66" t="s">
        <v>318</v>
      </c>
    </row>
    <row r="306" customFormat="false" ht="13.8" hidden="false" customHeight="false" outlineLevel="0" collapsed="false">
      <c r="A306" s="89" t="str">
        <f aca="false">VLOOKUP(B306,entities_stage6,2,0)</f>
        <v>poster</v>
      </c>
      <c r="B306" s="66" t="s">
        <v>942</v>
      </c>
      <c r="C306" s="0"/>
      <c r="D306" s="72" t="str">
        <f aca="false">HYPERLINK(CONCATENATE("http://sigma.ontologyportal.org:8080/sigma/WordNet.jsp?word=",B306,"&amp;POS=1"))</f>
        <v>http://sigma.ontologyportal.org:8080/sigma/WordNet.jsp?word=poster&amp;POS=1</v>
      </c>
      <c r="E306" s="82" t="n">
        <f aca="false">VLOOKUP(B306,Stage_6,4,0)</f>
        <v>106793426</v>
      </c>
      <c r="F306" s="6" t="s">
        <v>1050</v>
      </c>
      <c r="J306" s="66" t="s">
        <v>35</v>
      </c>
    </row>
    <row r="307" customFormat="false" ht="13.8" hidden="false" customHeight="false" outlineLevel="0" collapsed="false">
      <c r="A307" s="89" t="str">
        <f aca="false">VLOOKUP(B307,entities_stage6,2,0)</f>
        <v>innovation</v>
      </c>
      <c r="B307" s="66" t="s">
        <v>943</v>
      </c>
      <c r="C307" s="0"/>
      <c r="D307" s="72" t="str">
        <f aca="false">HYPERLINK(CONCATENATE("http://sigma.ontologyportal.org:8080/sigma/WordNet.jsp?word=",B307,"&amp;POS=1"))</f>
        <v>http://sigma.ontologyportal.org:8080/sigma/WordNet.jsp?word=innovation&amp;POS=1</v>
      </c>
      <c r="E307" s="82" t="n">
        <f aca="false">VLOOKUP(B307,Stage_6,4,0)</f>
        <v>100240184</v>
      </c>
      <c r="F307" s="6" t="s">
        <v>40</v>
      </c>
      <c r="J307" s="66" t="s">
        <v>88</v>
      </c>
    </row>
    <row r="308" customFormat="false" ht="13.8" hidden="false" customHeight="false" outlineLevel="0" collapsed="false">
      <c r="A308" s="89" t="str">
        <f aca="false">VLOOKUP(B308,entities_stage6,2,0)</f>
        <v>retrospectives</v>
      </c>
      <c r="B308" s="66" t="s">
        <v>945</v>
      </c>
      <c r="C308" s="0"/>
      <c r="D308" s="72" t="str">
        <f aca="false">HYPERLINK(CONCATENATE("http://sigma.ontologyportal.org:8080/sigma/WordNet.jsp?word=",B308,"&amp;POS=1"))</f>
        <v>http://sigma.ontologyportal.org:8080/sigma/WordNet.jsp?word=retrospectives&amp;POS=1</v>
      </c>
      <c r="E308" s="82" t="n">
        <f aca="false">VLOOKUP(B308,Stage_6,4,0)</f>
        <v>108407969</v>
      </c>
      <c r="F308" s="6" t="s">
        <v>1051</v>
      </c>
      <c r="J308" s="66" t="s">
        <v>133</v>
      </c>
    </row>
    <row r="309" customFormat="false" ht="13.8" hidden="false" customHeight="false" outlineLevel="0" collapsed="false">
      <c r="A309" s="89" t="str">
        <f aca="false">VLOOKUP(B309,entities_stage6,2,0)</f>
        <v>potential investors</v>
      </c>
      <c r="B309" s="66" t="s">
        <v>948</v>
      </c>
      <c r="C309" s="0"/>
      <c r="D309" s="72" t="str">
        <f aca="false">HYPERLINK(CONCATENATE("http://sigma.ontologyportal.org:8080/sigma/WordNet.jsp?word=",B309,"&amp;POS=1"))</f>
        <v>http://sigma.ontologyportal.org:8080/sigma/WordNet.jsp?word=investors&amp;POS=1</v>
      </c>
      <c r="E309" s="82" t="n">
        <f aca="false">VLOOKUP(B309,Stage_6,4,0)</f>
        <v>115305406</v>
      </c>
      <c r="F309" s="6" t="s">
        <v>1052</v>
      </c>
      <c r="J309" s="66" t="s">
        <v>151</v>
      </c>
    </row>
    <row r="310" customFormat="false" ht="13.8" hidden="false" customHeight="false" outlineLevel="0" collapsed="false">
      <c r="A310" s="89" t="str">
        <f aca="false">VLOOKUP(B310,entities_stage6,2,0)</f>
        <v>datasheets</v>
      </c>
      <c r="B310" s="66" t="s">
        <v>952</v>
      </c>
      <c r="C310" s="66" t="s">
        <v>113</v>
      </c>
      <c r="D310" s="72" t="str">
        <f aca="false">HYPERLINK(CONCATENATE("http://sigma.ontologyportal.org:8080/sigma/WordNet.jsp?word=",C310,"&amp;POS=1"))</f>
        <v>http://sigma.ontologyportal.org:8080/sigma/WordNet.jsp?word=data&amp;POS=1</v>
      </c>
      <c r="E310" s="82" t="n">
        <f aca="false">VLOOKUP(B310,Stage_6,4,0)</f>
        <v>108462320</v>
      </c>
      <c r="F310" s="6" t="s">
        <v>241</v>
      </c>
      <c r="J310" s="66" t="s">
        <v>151</v>
      </c>
    </row>
    <row r="311" customFormat="false" ht="13.8" hidden="false" customHeight="false" outlineLevel="0" collapsed="false">
      <c r="A311" s="89" t="str">
        <f aca="false">VLOOKUP(B311,entities_stage6,2,0)</f>
        <v>claims</v>
      </c>
      <c r="B311" s="66" t="s">
        <v>958</v>
      </c>
      <c r="D311" s="72" t="str">
        <f aca="false">HYPERLINK(CONCATENATE("http://sigma.ontologyportal.org:8080/sigma/WordNet.jsp?word=",B311,"&amp;POS=1"))</f>
        <v>http://sigma.ontologyportal.org:8080/sigma/WordNet.jsp?word=claims&amp;POS=1</v>
      </c>
      <c r="E311" s="82" t="n">
        <f aca="false">VLOOKUP(B311,Stage_6,4,0)</f>
        <v>105181199</v>
      </c>
      <c r="F311" s="6" t="s">
        <v>132</v>
      </c>
      <c r="J311" s="66" t="s">
        <v>192</v>
      </c>
    </row>
    <row r="312" customFormat="false" ht="13.8" hidden="false" customHeight="false" outlineLevel="0" collapsed="false">
      <c r="A312" s="89" t="str">
        <f aca="false">VLOOKUP(B312,entities_stage6,2,0)</f>
        <v>for society</v>
      </c>
      <c r="B312" s="66" t="s">
        <v>961</v>
      </c>
      <c r="D312" s="72" t="str">
        <f aca="false">HYPERLINK(CONCATENATE("http://sigma.ontologyportal.org:8080/sigma/WordNet.jsp?word=",B312,"&amp;POS=1"))</f>
        <v>http://sigma.ontologyportal.org:8080/sigma/WordNet.jsp?word=society&amp;POS=1</v>
      </c>
      <c r="E312" s="82" t="n">
        <f aca="false">VLOOKUP(B312,Stage_6,4,0)</f>
        <v>107966140</v>
      </c>
      <c r="F312" s="6" t="s">
        <v>65</v>
      </c>
      <c r="J312" s="90" t="s">
        <v>192</v>
      </c>
    </row>
    <row r="313" customFormat="false" ht="13.8" hidden="false" customHeight="false" outlineLevel="0" collapsed="false">
      <c r="A313" s="89" t="str">
        <f aca="false">VLOOKUP(B313,entities_stage6,2,0)</f>
        <v>study</v>
      </c>
      <c r="B313" s="66" t="s">
        <v>962</v>
      </c>
      <c r="D313" s="72" t="str">
        <f aca="false">HYPERLINK(CONCATENATE("http://sigma.ontologyportal.org:8080/sigma/WordNet.jsp?word=",B313,"&amp;POS=1"))</f>
        <v>http://sigma.ontologyportal.org:8080/sigma/WordNet.jsp?word=study&amp;POS=1</v>
      </c>
      <c r="E313" s="82" t="n">
        <f aca="false">VLOOKUP(B313,Stage_6,4,0)</f>
        <v>107218470</v>
      </c>
      <c r="F313" s="6" t="s">
        <v>243</v>
      </c>
      <c r="J313" s="66" t="s">
        <v>219</v>
      </c>
    </row>
    <row r="314" customFormat="false" ht="13.8" hidden="false" customHeight="false" outlineLevel="0" collapsed="false">
      <c r="A314" s="89" t="str">
        <f aca="false">VLOOKUP(B314,entities_stage6,2,0)</f>
        <v>material list</v>
      </c>
      <c r="B314" s="66" t="s">
        <v>252</v>
      </c>
      <c r="D314" s="72" t="str">
        <f aca="false">HYPERLINK(CONCATENATE("http://sigma.ontologyportal.org:8080/sigma/WordNet.jsp?word=",B314,"&amp;POS=1"))</f>
        <v>http://sigma.ontologyportal.org:8080/sigma/WordNet.jsp?word=list&amp;POS=1</v>
      </c>
      <c r="E314" s="82" t="n">
        <f aca="false">VLOOKUP(B314,Stage_6,4,0)</f>
        <v>106481320</v>
      </c>
      <c r="F314" s="6" t="s">
        <v>115</v>
      </c>
      <c r="J314" s="66" t="s">
        <v>219</v>
      </c>
    </row>
    <row r="315" customFormat="false" ht="13.8" hidden="false" customHeight="false" outlineLevel="0" collapsed="false">
      <c r="A315" s="89" t="str">
        <f aca="false">VLOOKUP(B315,entities_stage6,2,0)</f>
        <v>expenditures</v>
      </c>
      <c r="B315" s="66" t="s">
        <v>964</v>
      </c>
      <c r="D315" s="72" t="str">
        <f aca="false">HYPERLINK(CONCATENATE("http://sigma.ontologyportal.org:8080/sigma/WordNet.jsp?word=",B315,"&amp;POS=1"))</f>
        <v>http://sigma.ontologyportal.org:8080/sigma/WordNet.jsp?word=expenditures&amp;POS=1</v>
      </c>
      <c r="E315" s="82" t="n">
        <f aca="false">VLOOKUP(B315,Stage_6,4,0)</f>
        <v>100356367</v>
      </c>
      <c r="F315" s="6" t="s">
        <v>78</v>
      </c>
      <c r="J315" s="66" t="s">
        <v>219</v>
      </c>
    </row>
    <row r="316" customFormat="false" ht="13.8" hidden="false" customHeight="false" outlineLevel="0" collapsed="false">
      <c r="A316" s="89" t="str">
        <f aca="false">VLOOKUP(B316,entities_stage6,2,0)</f>
        <v>use</v>
      </c>
      <c r="B316" s="66" t="s">
        <v>965</v>
      </c>
      <c r="D316" s="72" t="str">
        <f aca="false">HYPERLINK(CONCATENATE("http://sigma.ontologyportal.org:8080/sigma/WordNet.jsp?word=",B316,"&amp;POS=1"))</f>
        <v>http://sigma.ontologyportal.org:8080/sigma/WordNet.jsp?word=use&amp;POS=1</v>
      </c>
      <c r="E316" s="82" t="n">
        <f aca="false">VLOOKUP(B316,Stage_6,4,0)</f>
        <v>113451804</v>
      </c>
      <c r="F316" s="6" t="s">
        <v>40</v>
      </c>
      <c r="J316" s="66" t="s">
        <v>219</v>
      </c>
    </row>
    <row r="317" customFormat="false" ht="13.8" hidden="false" customHeight="false" outlineLevel="0" collapsed="false">
      <c r="A317" s="89" t="str">
        <f aca="false">VLOOKUP(B317,entities_stage6,2,0)</f>
        <v>feedback</v>
      </c>
      <c r="B317" s="66" t="s">
        <v>966</v>
      </c>
      <c r="D317" s="72" t="str">
        <f aca="false">HYPERLINK(CONCATENATE("http://sigma.ontologyportal.org:8080/sigma/WordNet.jsp?word=",B317,"&amp;POS=1"))</f>
        <v>http://sigma.ontologyportal.org:8080/sigma/WordNet.jsp?word=feedback&amp;POS=1</v>
      </c>
      <c r="E317" s="82" t="n">
        <f aca="false">VLOOKUP(B317,Stage_6,4,0)</f>
        <v>115304287</v>
      </c>
      <c r="F317" s="6" t="s">
        <v>1053</v>
      </c>
      <c r="J317" s="66" t="s">
        <v>219</v>
      </c>
    </row>
    <row r="318" customFormat="false" ht="13.8" hidden="false" customHeight="false" outlineLevel="0" collapsed="false">
      <c r="A318" s="89" t="str">
        <f aca="false">VLOOKUP(B318,entities_stage6,2,0)</f>
        <v>operation process</v>
      </c>
      <c r="B318" s="66" t="s">
        <v>733</v>
      </c>
      <c r="D318" s="72" t="str">
        <f aca="false">HYPERLINK(CONCATENATE("http://sigma.ontologyportal.org:8080/sigma/WordNet.jsp?word=",B318,"&amp;POS=1"))</f>
        <v>http://sigma.ontologyportal.org:8080/sigma/WordNet.jsp?word=operation&amp;POS=1</v>
      </c>
      <c r="E318" s="82" t="n">
        <f aca="false">VLOOKUP(B318,Stage_6,4,0)</f>
        <v>113525549</v>
      </c>
      <c r="F318" s="6" t="s">
        <v>40</v>
      </c>
      <c r="J318" s="66" t="s">
        <v>219</v>
      </c>
    </row>
    <row r="319" customFormat="false" ht="13.8" hidden="false" customHeight="false" outlineLevel="0" collapsed="false">
      <c r="A319" s="89" t="str">
        <f aca="false">VLOOKUP(B319,entities_stage6,2,0)</f>
        <v>chapter</v>
      </c>
      <c r="B319" s="66" t="s">
        <v>972</v>
      </c>
      <c r="D319" s="72" t="str">
        <f aca="false">HYPERLINK(CONCATENATE("http://sigma.ontologyportal.org:8080/sigma/WordNet.jsp?word=",B319,"&amp;POS=1"))</f>
        <v>http://sigma.ontologyportal.org:8080/sigma/WordNet.jsp?word=chapter&amp;POS=1</v>
      </c>
      <c r="E319" s="82" t="n">
        <f aca="false">VLOOKUP(B319,Stage_6,4,0)</f>
        <v>115302894</v>
      </c>
      <c r="F319" s="6" t="s">
        <v>1054</v>
      </c>
      <c r="J319" s="66" t="s">
        <v>298</v>
      </c>
    </row>
    <row r="320" customFormat="false" ht="13.8" hidden="false" customHeight="false" outlineLevel="0" collapsed="false">
      <c r="A320" s="89" t="str">
        <f aca="false">VLOOKUP(B320,entities_stage6,2,0)</f>
        <v>evaluation form</v>
      </c>
      <c r="B320" s="66" t="s">
        <v>975</v>
      </c>
      <c r="D320" s="72" t="str">
        <f aca="false">HYPERLINK(CONCATENATE("http://sigma.ontologyportal.org:8080/sigma/WordNet.jsp?word=",B320,"&amp;POS=1"))</f>
        <v>http://sigma.ontologyportal.org:8080/sigma/WordNet.jsp?word=evaluation&amp;POS=1</v>
      </c>
      <c r="E320" s="82" t="n">
        <f aca="false">VLOOKUP(B320,Stage_6,4,0)</f>
        <v>100874806</v>
      </c>
      <c r="F320" s="6" t="s">
        <v>1055</v>
      </c>
      <c r="J320" s="66" t="s">
        <v>298</v>
      </c>
    </row>
    <row r="321" customFormat="false" ht="13.8" hidden="false" customHeight="false" outlineLevel="0" collapsed="false">
      <c r="A321" s="89" t="str">
        <f aca="false">VLOOKUP(B321,entities_stage6,2,0)</f>
        <v>cash flow</v>
      </c>
      <c r="B321" s="66" t="s">
        <v>976</v>
      </c>
      <c r="D321" s="72" t="str">
        <f aca="false">HYPERLINK(CONCATENATE("http://sigma.ontologyportal.org:8080/sigma/WordNet.jsp?word=",B321,"&amp;POS=1"))</f>
        <v>http://sigma.ontologyportal.org:8080/sigma/WordNet.jsp?word=cash flow&amp;POS=1</v>
      </c>
      <c r="E321" s="82" t="n">
        <f aca="false">VLOOKUP(B321,Stage_6,4,0)</f>
        <v>113259199</v>
      </c>
      <c r="F321" s="6" t="s">
        <v>165</v>
      </c>
      <c r="J321" s="66" t="s">
        <v>298</v>
      </c>
    </row>
    <row r="322" customFormat="false" ht="13.8" hidden="false" customHeight="false" outlineLevel="0" collapsed="false">
      <c r="A322" s="89" t="str">
        <f aca="false">VLOOKUP(B322,entities_stage6,2,0)</f>
        <v>the diagnostics report of the product</v>
      </c>
      <c r="B322" s="66" t="s">
        <v>979</v>
      </c>
      <c r="D322" s="72" t="str">
        <f aca="false">HYPERLINK(CONCATENATE("http://sigma.ontologyportal.org:8080/sigma/WordNet.jsp?word=",B322,"&amp;POS=1"))</f>
        <v>http://sigma.ontologyportal.org:8080/sigma/WordNet.jsp?word=diagnostics&amp;POS=1</v>
      </c>
      <c r="E322" s="82" t="n">
        <f aca="false">VLOOKUP(B322,Stage_6,4,0)</f>
        <v>106053280</v>
      </c>
      <c r="F322" s="6" t="s">
        <v>346</v>
      </c>
      <c r="J322" s="66" t="s">
        <v>318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S312"/>
  <sheetViews>
    <sheetView windowProtection="false" showFormulas="false" showGridLines="true" showRowColHeaders="true" showZeros="true" rightToLeft="false" tabSelected="false" showOutlineSymbols="true" defaultGridColor="true" view="normal" topLeftCell="A109" colorId="64" zoomScale="75" zoomScaleNormal="75" zoomScalePageLayoutView="100" workbookViewId="0">
      <selection pane="topLeft" activeCell="F115" activeCellId="0" sqref="F115"/>
    </sheetView>
  </sheetViews>
  <sheetFormatPr defaultRowHeight="15"/>
  <cols>
    <col collapsed="false" hidden="false" max="1" min="1" style="0" width="8.57085020242915"/>
    <col collapsed="false" hidden="false" max="2" min="2" style="34" width="25.7085020242915"/>
    <col collapsed="false" hidden="false" max="3" min="3" style="34" width="31.0647773279352"/>
    <col collapsed="false" hidden="false" max="4" min="4" style="34" width="29.1376518218623"/>
    <col collapsed="false" hidden="false" max="5" min="5" style="0" width="29.1376518218623"/>
    <col collapsed="false" hidden="false" max="6" min="6" style="47" width="31.0647773279352"/>
    <col collapsed="false" hidden="false" max="7" min="7" style="47" width="29.1376518218623"/>
    <col collapsed="false" hidden="false" max="8" min="8" style="0" width="22.3886639676113"/>
    <col collapsed="false" hidden="false" max="9" min="9" style="0" width="31.0647773279352"/>
    <col collapsed="false" hidden="false" max="10" min="10" style="0" width="33.2064777327935"/>
    <col collapsed="false" hidden="false" max="11" min="11" style="0" width="22.3886639676113"/>
    <col collapsed="false" hidden="false" max="12" min="12" style="0" width="31.0647773279352"/>
    <col collapsed="false" hidden="false" max="13" min="13" style="0" width="41.2388663967611"/>
    <col collapsed="false" hidden="false" max="14" min="14" style="0" width="22.3886639676113"/>
    <col collapsed="false" hidden="false" max="15" min="15" style="0" width="31.0647773279352"/>
    <col collapsed="false" hidden="false" max="16" min="16" style="0" width="48.417004048583"/>
    <col collapsed="false" hidden="false" max="17" min="17" style="0" width="22.3886639676113"/>
    <col collapsed="false" hidden="false" max="18" min="18" style="0" width="31.0647773279352"/>
    <col collapsed="false" hidden="false" max="19" min="19" style="0" width="35.6720647773279"/>
    <col collapsed="false" hidden="false" max="1025" min="20" style="0" width="8.57085020242915"/>
  </cols>
  <sheetData>
    <row r="1" customFormat="false" ht="15" hidden="false" customHeight="false" outlineLevel="0" collapsed="false">
      <c r="B1" s="75" t="s">
        <v>1056</v>
      </c>
      <c r="C1" s="75" t="s">
        <v>1057</v>
      </c>
      <c r="D1" s="75" t="s">
        <v>1058</v>
      </c>
      <c r="E1" s="75" t="s">
        <v>1059</v>
      </c>
      <c r="F1" s="75" t="s">
        <v>1060</v>
      </c>
      <c r="G1" s="75" t="s">
        <v>1061</v>
      </c>
      <c r="H1" s="75" t="s">
        <v>1062</v>
      </c>
      <c r="I1" s="75" t="s">
        <v>1063</v>
      </c>
      <c r="J1" s="75" t="s">
        <v>1064</v>
      </c>
      <c r="K1" s="75" t="s">
        <v>1065</v>
      </c>
      <c r="L1" s="75" t="s">
        <v>1066</v>
      </c>
      <c r="M1" s="75" t="s">
        <v>1067</v>
      </c>
      <c r="N1" s="75" t="s">
        <v>1068</v>
      </c>
      <c r="O1" s="75" t="s">
        <v>1069</v>
      </c>
      <c r="P1" s="75" t="s">
        <v>1070</v>
      </c>
      <c r="Q1" s="75" t="s">
        <v>1071</v>
      </c>
      <c r="R1" s="75" t="s">
        <v>1072</v>
      </c>
      <c r="S1" s="75" t="s">
        <v>1073</v>
      </c>
    </row>
    <row r="2" customFormat="false" ht="15" hidden="false" customHeight="false" outlineLevel="0" collapsed="false">
      <c r="B2" s="91" t="s">
        <v>1074</v>
      </c>
      <c r="C2" s="91"/>
      <c r="D2" s="91"/>
      <c r="E2" s="92" t="s">
        <v>1075</v>
      </c>
      <c r="F2" s="92"/>
      <c r="G2" s="92"/>
      <c r="H2" s="92" t="s">
        <v>1076</v>
      </c>
      <c r="I2" s="92"/>
      <c r="J2" s="92"/>
      <c r="K2" s="92" t="s">
        <v>1077</v>
      </c>
      <c r="L2" s="92"/>
      <c r="M2" s="92"/>
      <c r="N2" s="92" t="s">
        <v>1078</v>
      </c>
      <c r="O2" s="92"/>
      <c r="P2" s="92"/>
      <c r="Q2" s="92" t="s">
        <v>1079</v>
      </c>
      <c r="R2" s="92"/>
      <c r="S2" s="92"/>
    </row>
    <row r="3" customFormat="false" ht="15" hidden="false" customHeight="false" outlineLevel="0" collapsed="false">
      <c r="B3" s="34" t="s">
        <v>56</v>
      </c>
      <c r="C3" s="34" t="s">
        <v>37</v>
      </c>
      <c r="D3" s="34" t="s">
        <v>37</v>
      </c>
      <c r="E3" s="34" t="s">
        <v>519</v>
      </c>
      <c r="F3" s="47" t="s">
        <v>519</v>
      </c>
      <c r="G3" s="47" t="s">
        <v>519</v>
      </c>
      <c r="H3" s="34" t="s">
        <v>641</v>
      </c>
      <c r="I3" s="0" t="s">
        <v>640</v>
      </c>
      <c r="J3" s="0" t="s">
        <v>640</v>
      </c>
      <c r="K3" s="34" t="s">
        <v>757</v>
      </c>
      <c r="L3" s="0" t="s">
        <v>663</v>
      </c>
      <c r="M3" s="0" t="s">
        <v>663</v>
      </c>
      <c r="N3" s="34" t="s">
        <v>855</v>
      </c>
      <c r="O3" s="0" t="s">
        <v>659</v>
      </c>
      <c r="P3" s="0" t="s">
        <v>659</v>
      </c>
      <c r="Q3" s="18" t="s">
        <v>942</v>
      </c>
      <c r="R3" s="0" t="s">
        <v>571</v>
      </c>
      <c r="S3" s="0" t="s">
        <v>571</v>
      </c>
    </row>
    <row r="4" customFormat="false" ht="15" hidden="false" customHeight="false" outlineLevel="0" collapsed="false">
      <c r="B4" s="34" t="s">
        <v>58</v>
      </c>
      <c r="C4" s="34" t="s">
        <v>683</v>
      </c>
      <c r="D4" s="34" t="s">
        <v>683</v>
      </c>
      <c r="E4" s="34" t="s">
        <v>173</v>
      </c>
      <c r="F4" s="47" t="s">
        <v>173</v>
      </c>
      <c r="G4" s="47" t="s">
        <v>173</v>
      </c>
      <c r="H4" s="34" t="s">
        <v>643</v>
      </c>
      <c r="I4" s="0" t="s">
        <v>550</v>
      </c>
      <c r="J4" s="0" t="s">
        <v>550</v>
      </c>
      <c r="K4" s="34" t="s">
        <v>761</v>
      </c>
      <c r="L4" s="0" t="s">
        <v>687</v>
      </c>
      <c r="M4" s="0" t="s">
        <v>687</v>
      </c>
      <c r="N4" s="34" t="s">
        <v>858</v>
      </c>
      <c r="O4" s="0" t="s">
        <v>720</v>
      </c>
      <c r="P4" s="0" t="s">
        <v>720</v>
      </c>
      <c r="Q4" s="18" t="s">
        <v>943</v>
      </c>
      <c r="R4" s="0" t="s">
        <v>720</v>
      </c>
      <c r="S4" s="0" t="s">
        <v>720</v>
      </c>
    </row>
    <row r="5" customFormat="false" ht="15" hidden="false" customHeight="false" outlineLevel="0" collapsed="false">
      <c r="B5" s="34" t="s">
        <v>60</v>
      </c>
      <c r="C5" s="34" t="s">
        <v>54</v>
      </c>
      <c r="D5" s="34" t="s">
        <v>54</v>
      </c>
      <c r="E5" s="34" t="s">
        <v>520</v>
      </c>
      <c r="F5" s="47" t="s">
        <v>520</v>
      </c>
      <c r="G5" s="47" t="s">
        <v>520</v>
      </c>
      <c r="H5" s="34" t="s">
        <v>645</v>
      </c>
      <c r="I5" s="0" t="s">
        <v>641</v>
      </c>
      <c r="J5" s="0" t="s">
        <v>641</v>
      </c>
      <c r="K5" s="34" t="s">
        <v>762</v>
      </c>
      <c r="L5" s="0" t="s">
        <v>617</v>
      </c>
      <c r="M5" s="0" t="s">
        <v>617</v>
      </c>
      <c r="N5" s="34" t="s">
        <v>859</v>
      </c>
      <c r="O5" s="0" t="s">
        <v>554</v>
      </c>
      <c r="P5" s="0" t="s">
        <v>554</v>
      </c>
      <c r="Q5" s="18" t="s">
        <v>945</v>
      </c>
      <c r="R5" s="0" t="s">
        <v>196</v>
      </c>
      <c r="S5" s="0" t="s">
        <v>196</v>
      </c>
    </row>
    <row r="6" customFormat="false" ht="15" hidden="false" customHeight="false" outlineLevel="0" collapsed="false">
      <c r="B6" s="34" t="s">
        <v>64</v>
      </c>
      <c r="C6" s="34" t="s">
        <v>56</v>
      </c>
      <c r="D6" s="34" t="s">
        <v>56</v>
      </c>
      <c r="E6" s="34" t="s">
        <v>521</v>
      </c>
      <c r="F6" s="47" t="s">
        <v>77</v>
      </c>
      <c r="G6" s="47" t="s">
        <v>77</v>
      </c>
      <c r="H6" s="34" t="s">
        <v>647</v>
      </c>
      <c r="I6" s="0" t="s">
        <v>642</v>
      </c>
      <c r="J6" s="0" t="s">
        <v>642</v>
      </c>
      <c r="K6" s="34" t="s">
        <v>766</v>
      </c>
      <c r="L6" s="0" t="s">
        <v>196</v>
      </c>
      <c r="M6" s="0" t="s">
        <v>196</v>
      </c>
      <c r="N6" s="34" t="s">
        <v>860</v>
      </c>
      <c r="O6" s="0" t="s">
        <v>855</v>
      </c>
      <c r="P6" s="0" t="s">
        <v>855</v>
      </c>
      <c r="Q6" s="18" t="s">
        <v>948</v>
      </c>
      <c r="R6" s="0" t="s">
        <v>941</v>
      </c>
      <c r="S6" s="0" t="s">
        <v>941</v>
      </c>
    </row>
    <row r="7" customFormat="false" ht="15" hidden="false" customHeight="false" outlineLevel="0" collapsed="false">
      <c r="B7" s="34" t="s">
        <v>70</v>
      </c>
      <c r="C7" s="34" t="s">
        <v>58</v>
      </c>
      <c r="D7" s="34" t="s">
        <v>58</v>
      </c>
      <c r="E7" s="34" t="s">
        <v>525</v>
      </c>
      <c r="F7" s="47" t="s">
        <v>73</v>
      </c>
      <c r="G7" s="47" t="s">
        <v>73</v>
      </c>
      <c r="H7" s="34" t="s">
        <v>648</v>
      </c>
      <c r="I7" s="0" t="s">
        <v>528</v>
      </c>
      <c r="J7" s="0" t="s">
        <v>528</v>
      </c>
      <c r="K7" s="34" t="s">
        <v>768</v>
      </c>
      <c r="L7" s="0" t="s">
        <v>668</v>
      </c>
      <c r="M7" s="0" t="s">
        <v>668</v>
      </c>
      <c r="N7" s="34" t="s">
        <v>861</v>
      </c>
      <c r="O7" s="0" t="s">
        <v>641</v>
      </c>
      <c r="P7" s="0" t="s">
        <v>641</v>
      </c>
      <c r="Q7" s="18" t="s">
        <v>952</v>
      </c>
      <c r="R7" s="0" t="s">
        <v>129</v>
      </c>
      <c r="S7" s="0" t="s">
        <v>129</v>
      </c>
    </row>
    <row r="8" customFormat="false" ht="15" hidden="false" customHeight="false" outlineLevel="0" collapsed="false">
      <c r="B8" s="34" t="s">
        <v>73</v>
      </c>
      <c r="C8" s="34" t="s">
        <v>60</v>
      </c>
      <c r="D8" s="34" t="s">
        <v>60</v>
      </c>
      <c r="E8" s="34" t="s">
        <v>527</v>
      </c>
      <c r="F8" s="47" t="s">
        <v>521</v>
      </c>
      <c r="G8" s="47" t="s">
        <v>521</v>
      </c>
      <c r="H8" s="34" t="s">
        <v>650</v>
      </c>
      <c r="I8" s="0" t="s">
        <v>643</v>
      </c>
      <c r="J8" s="0" t="s">
        <v>643</v>
      </c>
      <c r="K8" s="34" t="s">
        <v>776</v>
      </c>
      <c r="L8" s="0" t="s">
        <v>554</v>
      </c>
      <c r="M8" s="0" t="s">
        <v>554</v>
      </c>
      <c r="N8" s="34" t="s">
        <v>863</v>
      </c>
      <c r="O8" s="0" t="s">
        <v>113</v>
      </c>
      <c r="P8" s="0" t="s">
        <v>856</v>
      </c>
      <c r="Q8" s="18" t="s">
        <v>958</v>
      </c>
      <c r="R8" s="0" t="s">
        <v>942</v>
      </c>
      <c r="S8" s="0" t="s">
        <v>942</v>
      </c>
    </row>
    <row r="9" customFormat="false" ht="15" hidden="false" customHeight="false" outlineLevel="0" collapsed="false">
      <c r="B9" s="34" t="s">
        <v>75</v>
      </c>
      <c r="C9" s="34" t="s">
        <v>64</v>
      </c>
      <c r="D9" s="34" t="s">
        <v>64</v>
      </c>
      <c r="E9" s="34" t="s">
        <v>528</v>
      </c>
      <c r="F9" s="47" t="s">
        <v>131</v>
      </c>
      <c r="G9" s="47" t="s">
        <v>130</v>
      </c>
      <c r="H9" s="34" t="s">
        <v>651</v>
      </c>
      <c r="I9" s="0" t="s">
        <v>75</v>
      </c>
      <c r="J9" s="0" t="s">
        <v>75</v>
      </c>
      <c r="K9" s="34" t="s">
        <v>777</v>
      </c>
      <c r="L9" s="0" t="s">
        <v>757</v>
      </c>
      <c r="M9" s="0" t="s">
        <v>756</v>
      </c>
      <c r="N9" s="34" t="s">
        <v>864</v>
      </c>
      <c r="O9" s="0" t="s">
        <v>858</v>
      </c>
      <c r="P9" s="0" t="s">
        <v>857</v>
      </c>
      <c r="Q9" s="18" t="s">
        <v>961</v>
      </c>
      <c r="R9" s="0" t="s">
        <v>170</v>
      </c>
      <c r="S9" s="0" t="s">
        <v>170</v>
      </c>
    </row>
    <row r="10" customFormat="false" ht="15" hidden="false" customHeight="false" outlineLevel="0" collapsed="false">
      <c r="B10" s="34" t="s">
        <v>77</v>
      </c>
      <c r="C10" s="34" t="s">
        <v>70</v>
      </c>
      <c r="D10" s="34" t="s">
        <v>70</v>
      </c>
      <c r="E10" s="34" t="s">
        <v>529</v>
      </c>
      <c r="F10" s="47" t="s">
        <v>315</v>
      </c>
      <c r="G10" s="47" t="s">
        <v>315</v>
      </c>
      <c r="H10" s="34" t="s">
        <v>655</v>
      </c>
      <c r="I10" s="0" t="s">
        <v>167</v>
      </c>
      <c r="J10" s="0" t="s">
        <v>167</v>
      </c>
      <c r="K10" s="34" t="s">
        <v>780</v>
      </c>
      <c r="L10" s="0" t="s">
        <v>587</v>
      </c>
      <c r="M10" s="0" t="s">
        <v>587</v>
      </c>
      <c r="N10" s="34" t="s">
        <v>868</v>
      </c>
      <c r="O10" s="0" t="s">
        <v>859</v>
      </c>
      <c r="P10" s="0" t="s">
        <v>859</v>
      </c>
      <c r="Q10" s="18" t="s">
        <v>962</v>
      </c>
      <c r="R10" s="0" t="s">
        <v>943</v>
      </c>
      <c r="S10" s="0" t="s">
        <v>943</v>
      </c>
    </row>
    <row r="11" customFormat="false" ht="15" hidden="false" customHeight="false" outlineLevel="0" collapsed="false">
      <c r="B11" s="34" t="s">
        <v>82</v>
      </c>
      <c r="C11" s="34" t="s">
        <v>73</v>
      </c>
      <c r="D11" s="34" t="s">
        <v>73</v>
      </c>
      <c r="E11" s="34" t="s">
        <v>535</v>
      </c>
      <c r="F11" s="47" t="s">
        <v>119</v>
      </c>
      <c r="G11" s="47" t="s">
        <v>119</v>
      </c>
      <c r="H11" s="34" t="s">
        <v>656</v>
      </c>
      <c r="I11" s="0" t="s">
        <v>645</v>
      </c>
      <c r="J11" s="0" t="s">
        <v>644</v>
      </c>
      <c r="K11" s="34" t="s">
        <v>783</v>
      </c>
      <c r="L11" s="0" t="s">
        <v>586</v>
      </c>
      <c r="M11" s="0" t="s">
        <v>758</v>
      </c>
      <c r="N11" s="34" t="s">
        <v>869</v>
      </c>
      <c r="O11" s="0" t="s">
        <v>534</v>
      </c>
      <c r="P11" s="0" t="s">
        <v>534</v>
      </c>
      <c r="Q11" s="18" t="s">
        <v>252</v>
      </c>
      <c r="R11" s="0" t="s">
        <v>131</v>
      </c>
      <c r="S11" s="0" t="s">
        <v>131</v>
      </c>
    </row>
    <row r="12" customFormat="false" ht="15" hidden="false" customHeight="false" outlineLevel="0" collapsed="false">
      <c r="B12" s="34" t="s">
        <v>85</v>
      </c>
      <c r="C12" s="34" t="s">
        <v>75</v>
      </c>
      <c r="D12" s="34" t="s">
        <v>75</v>
      </c>
      <c r="E12" s="34" t="s">
        <v>538</v>
      </c>
      <c r="F12" s="47" t="s">
        <v>167</v>
      </c>
      <c r="G12" s="47" t="s">
        <v>167</v>
      </c>
      <c r="H12" s="34" t="s">
        <v>657</v>
      </c>
      <c r="I12" s="0" t="s">
        <v>647</v>
      </c>
      <c r="J12" s="0" t="s">
        <v>646</v>
      </c>
      <c r="K12" s="34" t="s">
        <v>785</v>
      </c>
      <c r="L12" s="0" t="s">
        <v>275</v>
      </c>
      <c r="M12" s="0" t="s">
        <v>275</v>
      </c>
      <c r="N12" s="34" t="s">
        <v>870</v>
      </c>
      <c r="O12" s="0" t="s">
        <v>305</v>
      </c>
      <c r="P12" s="0" t="s">
        <v>305</v>
      </c>
      <c r="Q12" s="18" t="s">
        <v>964</v>
      </c>
      <c r="R12" s="0" t="s">
        <v>944</v>
      </c>
      <c r="S12" s="0" t="s">
        <v>944</v>
      </c>
    </row>
    <row r="13" customFormat="false" ht="15" hidden="false" customHeight="false" outlineLevel="0" collapsed="false">
      <c r="B13" s="34" t="s">
        <v>87</v>
      </c>
      <c r="C13" s="34" t="s">
        <v>77</v>
      </c>
      <c r="D13" s="34" t="s">
        <v>77</v>
      </c>
      <c r="E13" s="34" t="s">
        <v>539</v>
      </c>
      <c r="F13" s="47" t="s">
        <v>196</v>
      </c>
      <c r="G13" s="47" t="s">
        <v>523</v>
      </c>
      <c r="H13" s="34" t="s">
        <v>658</v>
      </c>
      <c r="I13" s="0" t="s">
        <v>648</v>
      </c>
      <c r="J13" s="0" t="s">
        <v>648</v>
      </c>
      <c r="K13" s="34" t="s">
        <v>787</v>
      </c>
      <c r="L13" s="0" t="s">
        <v>82</v>
      </c>
      <c r="M13" s="0" t="s">
        <v>82</v>
      </c>
      <c r="N13" s="34" t="s">
        <v>872</v>
      </c>
      <c r="O13" s="0" t="s">
        <v>708</v>
      </c>
      <c r="P13" s="0" t="s">
        <v>708</v>
      </c>
      <c r="Q13" s="93" t="s">
        <v>965</v>
      </c>
      <c r="R13" s="0" t="s">
        <v>744</v>
      </c>
      <c r="S13" s="0" t="s">
        <v>744</v>
      </c>
    </row>
    <row r="14" customFormat="false" ht="15" hidden="false" customHeight="false" outlineLevel="0" collapsed="false">
      <c r="B14" s="34" t="s">
        <v>90</v>
      </c>
      <c r="C14" s="34" t="s">
        <v>82</v>
      </c>
      <c r="D14" s="34" t="s">
        <v>81</v>
      </c>
      <c r="E14" s="34" t="s">
        <v>540</v>
      </c>
      <c r="F14" s="47" t="s">
        <v>525</v>
      </c>
      <c r="G14" s="47" t="s">
        <v>524</v>
      </c>
      <c r="H14" s="34" t="s">
        <v>659</v>
      </c>
      <c r="I14" s="0" t="s">
        <v>650</v>
      </c>
      <c r="J14" s="0" t="s">
        <v>649</v>
      </c>
      <c r="K14" s="34" t="s">
        <v>788</v>
      </c>
      <c r="L14" s="0" t="s">
        <v>759</v>
      </c>
      <c r="M14" s="0" t="s">
        <v>759</v>
      </c>
      <c r="N14" s="34" t="s">
        <v>874</v>
      </c>
      <c r="O14" s="0" t="s">
        <v>265</v>
      </c>
      <c r="P14" s="0" t="s">
        <v>265</v>
      </c>
      <c r="Q14" s="18" t="s">
        <v>966</v>
      </c>
      <c r="R14" s="0" t="s">
        <v>533</v>
      </c>
      <c r="S14" s="0" t="s">
        <v>533</v>
      </c>
    </row>
    <row r="15" customFormat="false" ht="15" hidden="false" customHeight="false" outlineLevel="0" collapsed="false">
      <c r="B15" s="34" t="s">
        <v>533</v>
      </c>
      <c r="C15" s="34" t="s">
        <v>85</v>
      </c>
      <c r="D15" s="34" t="s">
        <v>85</v>
      </c>
      <c r="E15" s="34" t="s">
        <v>541</v>
      </c>
      <c r="F15" s="47" t="s">
        <v>527</v>
      </c>
      <c r="G15" s="47" t="s">
        <v>526</v>
      </c>
      <c r="H15" s="34" t="s">
        <v>665</v>
      </c>
      <c r="I15" s="0" t="s">
        <v>651</v>
      </c>
      <c r="J15" s="0" t="s">
        <v>651</v>
      </c>
      <c r="K15" s="34" t="s">
        <v>792</v>
      </c>
      <c r="L15" s="0" t="s">
        <v>75</v>
      </c>
      <c r="M15" s="0" t="s">
        <v>75</v>
      </c>
      <c r="N15" s="34" t="s">
        <v>877</v>
      </c>
      <c r="O15" s="0" t="s">
        <v>860</v>
      </c>
      <c r="P15" s="0" t="s">
        <v>860</v>
      </c>
      <c r="Q15" s="18" t="s">
        <v>733</v>
      </c>
      <c r="R15" s="0" t="s">
        <v>270</v>
      </c>
      <c r="S15" s="0" t="s">
        <v>270</v>
      </c>
    </row>
    <row r="16" customFormat="false" ht="15" hidden="false" customHeight="false" outlineLevel="0" collapsed="false">
      <c r="B16" s="34" t="s">
        <v>100</v>
      </c>
      <c r="C16" s="34" t="s">
        <v>87</v>
      </c>
      <c r="D16" s="34" t="s">
        <v>87</v>
      </c>
      <c r="E16" s="34" t="s">
        <v>542</v>
      </c>
      <c r="F16" s="47" t="s">
        <v>528</v>
      </c>
      <c r="G16" s="47" t="s">
        <v>528</v>
      </c>
      <c r="H16" s="34" t="s">
        <v>667</v>
      </c>
      <c r="J16" s="0" t="s">
        <v>652</v>
      </c>
      <c r="K16" s="34" t="s">
        <v>640</v>
      </c>
      <c r="L16" s="0" t="s">
        <v>716</v>
      </c>
      <c r="M16" s="0" t="s">
        <v>716</v>
      </c>
      <c r="N16" s="34" t="s">
        <v>881</v>
      </c>
      <c r="O16" s="0" t="s">
        <v>570</v>
      </c>
      <c r="P16" s="0" t="s">
        <v>570</v>
      </c>
      <c r="Q16" s="18" t="s">
        <v>972</v>
      </c>
      <c r="R16" s="0" t="s">
        <v>253</v>
      </c>
      <c r="S16" s="0" t="s">
        <v>253</v>
      </c>
    </row>
    <row r="17" customFormat="false" ht="15" hidden="false" customHeight="false" outlineLevel="0" collapsed="false">
      <c r="B17" s="34" t="s">
        <v>104</v>
      </c>
      <c r="C17" s="34" t="s">
        <v>90</v>
      </c>
      <c r="D17" s="34" t="s">
        <v>89</v>
      </c>
      <c r="E17" s="34" t="s">
        <v>543</v>
      </c>
      <c r="F17" s="47" t="s">
        <v>138</v>
      </c>
      <c r="G17" s="47" t="s">
        <v>138</v>
      </c>
      <c r="H17" s="34" t="s">
        <v>669</v>
      </c>
      <c r="I17" s="0" t="s">
        <v>654</v>
      </c>
      <c r="J17" s="0" t="s">
        <v>654</v>
      </c>
      <c r="K17" s="34" t="s">
        <v>794</v>
      </c>
      <c r="L17" s="0" t="s">
        <v>760</v>
      </c>
      <c r="M17" s="0" t="s">
        <v>760</v>
      </c>
      <c r="N17" s="34" t="s">
        <v>883</v>
      </c>
      <c r="O17" s="0" t="s">
        <v>744</v>
      </c>
      <c r="P17" s="0" t="s">
        <v>744</v>
      </c>
      <c r="Q17" s="18" t="s">
        <v>975</v>
      </c>
      <c r="R17" s="0" t="s">
        <v>945</v>
      </c>
      <c r="S17" s="0" t="s">
        <v>945</v>
      </c>
    </row>
    <row r="18" customFormat="false" ht="15" hidden="false" customHeight="false" outlineLevel="0" collapsed="false">
      <c r="B18" s="34" t="s">
        <v>113</v>
      </c>
      <c r="C18" s="34" t="s">
        <v>533</v>
      </c>
      <c r="D18" s="34" t="s">
        <v>1080</v>
      </c>
      <c r="E18" s="34" t="s">
        <v>545</v>
      </c>
      <c r="F18" s="47" t="s">
        <v>529</v>
      </c>
      <c r="G18" s="47" t="s">
        <v>529</v>
      </c>
      <c r="H18" s="34" t="s">
        <v>670</v>
      </c>
      <c r="I18" s="0" t="s">
        <v>73</v>
      </c>
      <c r="J18" s="0" t="s">
        <v>73</v>
      </c>
      <c r="K18" s="34" t="s">
        <v>796</v>
      </c>
      <c r="L18" s="0" t="s">
        <v>761</v>
      </c>
      <c r="M18" s="0" t="s">
        <v>761</v>
      </c>
      <c r="N18" s="34" t="s">
        <v>884</v>
      </c>
      <c r="O18" s="0" t="s">
        <v>90</v>
      </c>
      <c r="P18" s="0" t="s">
        <v>90</v>
      </c>
      <c r="Q18" s="18" t="s">
        <v>976</v>
      </c>
      <c r="R18" s="0" t="s">
        <v>884</v>
      </c>
      <c r="S18" s="0" t="s">
        <v>884</v>
      </c>
    </row>
    <row r="19" customFormat="false" ht="15" hidden="false" customHeight="false" outlineLevel="0" collapsed="false">
      <c r="B19" s="34" t="s">
        <v>119</v>
      </c>
      <c r="C19" s="34" t="s">
        <v>100</v>
      </c>
      <c r="D19" s="34" t="s">
        <v>100</v>
      </c>
      <c r="E19" s="34" t="s">
        <v>547</v>
      </c>
      <c r="F19" s="47" t="s">
        <v>104</v>
      </c>
      <c r="G19" s="47" t="s">
        <v>530</v>
      </c>
      <c r="H19" s="34" t="s">
        <v>671</v>
      </c>
      <c r="I19" s="0" t="s">
        <v>533</v>
      </c>
      <c r="J19" s="0" t="s">
        <v>533</v>
      </c>
      <c r="K19" s="34" t="s">
        <v>797</v>
      </c>
      <c r="L19" s="0" t="s">
        <v>145</v>
      </c>
      <c r="M19" s="0" t="s">
        <v>145</v>
      </c>
      <c r="N19" s="34" t="s">
        <v>885</v>
      </c>
      <c r="O19" s="0" t="s">
        <v>227</v>
      </c>
      <c r="P19" s="0" t="s">
        <v>227</v>
      </c>
      <c r="Q19" s="18" t="s">
        <v>979</v>
      </c>
      <c r="R19" s="0" t="s">
        <v>946</v>
      </c>
      <c r="S19" s="0" t="s">
        <v>946</v>
      </c>
    </row>
    <row r="20" customFormat="false" ht="15" hidden="false" customHeight="false" outlineLevel="0" collapsed="false">
      <c r="B20" s="34" t="s">
        <v>126</v>
      </c>
      <c r="C20" s="34" t="s">
        <v>104</v>
      </c>
      <c r="D20" s="34" t="s">
        <v>103</v>
      </c>
      <c r="E20" s="34" t="s">
        <v>549</v>
      </c>
      <c r="F20" s="47" t="s">
        <v>90</v>
      </c>
      <c r="G20" s="47" t="s">
        <v>90</v>
      </c>
      <c r="H20" s="34" t="s">
        <v>673</v>
      </c>
      <c r="I20" s="0" t="s">
        <v>655</v>
      </c>
      <c r="J20" s="0" t="s">
        <v>655</v>
      </c>
      <c r="K20" s="34" t="s">
        <v>798</v>
      </c>
      <c r="L20" s="0" t="s">
        <v>654</v>
      </c>
      <c r="M20" s="0" t="s">
        <v>654</v>
      </c>
      <c r="N20" s="34" t="s">
        <v>888</v>
      </c>
      <c r="O20" s="0" t="s">
        <v>861</v>
      </c>
      <c r="P20" s="0" t="s">
        <v>861</v>
      </c>
      <c r="R20" s="0" t="s">
        <v>948</v>
      </c>
      <c r="S20" s="0" t="s">
        <v>947</v>
      </c>
    </row>
    <row r="21" customFormat="false" ht="15" hidden="false" customHeight="false" outlineLevel="0" collapsed="false">
      <c r="B21" s="34" t="s">
        <v>129</v>
      </c>
      <c r="C21" s="34" t="s">
        <v>113</v>
      </c>
      <c r="D21" s="34" t="s">
        <v>113</v>
      </c>
      <c r="E21" s="34" t="s">
        <v>550</v>
      </c>
      <c r="F21" s="47" t="s">
        <v>532</v>
      </c>
      <c r="G21" s="47" t="s">
        <v>531</v>
      </c>
      <c r="H21" s="34" t="s">
        <v>677</v>
      </c>
      <c r="I21" s="0" t="s">
        <v>656</v>
      </c>
      <c r="J21" s="0" t="s">
        <v>656</v>
      </c>
      <c r="K21" s="34" t="s">
        <v>800</v>
      </c>
      <c r="L21" s="0" t="s">
        <v>720</v>
      </c>
      <c r="M21" s="0" t="s">
        <v>720</v>
      </c>
      <c r="N21" s="34" t="s">
        <v>890</v>
      </c>
      <c r="O21" s="0" t="s">
        <v>863</v>
      </c>
      <c r="P21" s="0" t="s">
        <v>862</v>
      </c>
      <c r="R21" s="0" t="s">
        <v>167</v>
      </c>
      <c r="S21" s="0" t="s">
        <v>167</v>
      </c>
    </row>
    <row r="22" customFormat="false" ht="15" hidden="false" customHeight="false" outlineLevel="0" collapsed="false">
      <c r="B22" s="34" t="s">
        <v>131</v>
      </c>
      <c r="C22" s="34" t="s">
        <v>119</v>
      </c>
      <c r="D22" s="34" t="s">
        <v>119</v>
      </c>
      <c r="E22" s="34" t="s">
        <v>551</v>
      </c>
      <c r="F22" s="47" t="s">
        <v>533</v>
      </c>
      <c r="G22" s="47" t="s">
        <v>533</v>
      </c>
      <c r="H22" s="34" t="s">
        <v>681</v>
      </c>
      <c r="I22" s="0" t="s">
        <v>657</v>
      </c>
      <c r="J22" s="0" t="s">
        <v>657</v>
      </c>
      <c r="K22" s="34" t="s">
        <v>801</v>
      </c>
      <c r="L22" s="0" t="s">
        <v>762</v>
      </c>
      <c r="M22" s="0" t="s">
        <v>762</v>
      </c>
      <c r="N22" s="34" t="s">
        <v>891</v>
      </c>
      <c r="O22" s="0" t="s">
        <v>864</v>
      </c>
      <c r="P22" s="0" t="s">
        <v>864</v>
      </c>
      <c r="R22" s="0" t="s">
        <v>636</v>
      </c>
      <c r="S22" s="0" t="s">
        <v>949</v>
      </c>
    </row>
    <row r="23" customFormat="false" ht="15" hidden="false" customHeight="false" outlineLevel="0" collapsed="false">
      <c r="B23" s="34" t="s">
        <v>134</v>
      </c>
      <c r="C23" s="34" t="s">
        <v>122</v>
      </c>
      <c r="D23" s="34" t="s">
        <v>122</v>
      </c>
      <c r="E23" s="34" t="s">
        <v>552</v>
      </c>
      <c r="F23" s="47" t="s">
        <v>534</v>
      </c>
      <c r="G23" s="47" t="s">
        <v>534</v>
      </c>
      <c r="H23" s="34" t="s">
        <v>685</v>
      </c>
      <c r="I23" s="0" t="s">
        <v>658</v>
      </c>
      <c r="J23" s="0" t="s">
        <v>658</v>
      </c>
      <c r="K23" s="34" t="s">
        <v>802</v>
      </c>
      <c r="L23" s="0" t="s">
        <v>528</v>
      </c>
      <c r="M23" s="0" t="s">
        <v>528</v>
      </c>
      <c r="N23" s="34" t="s">
        <v>893</v>
      </c>
      <c r="O23" s="0" t="s">
        <v>804</v>
      </c>
      <c r="P23" s="0" t="s">
        <v>804</v>
      </c>
      <c r="R23" s="0" t="s">
        <v>881</v>
      </c>
      <c r="S23" s="0" t="s">
        <v>881</v>
      </c>
    </row>
    <row r="24" customFormat="false" ht="15" hidden="false" customHeight="false" outlineLevel="0" collapsed="false">
      <c r="B24" s="34" t="s">
        <v>138</v>
      </c>
      <c r="C24" s="34" t="s">
        <v>126</v>
      </c>
      <c r="D24" s="34" t="s">
        <v>125</v>
      </c>
      <c r="E24" s="34" t="s">
        <v>553</v>
      </c>
      <c r="F24" s="47" t="s">
        <v>535</v>
      </c>
      <c r="G24" s="47" t="s">
        <v>535</v>
      </c>
      <c r="H24" s="34" t="s">
        <v>686</v>
      </c>
      <c r="I24" s="0" t="s">
        <v>659</v>
      </c>
      <c r="J24" s="0" t="s">
        <v>659</v>
      </c>
      <c r="K24" s="34" t="s">
        <v>803</v>
      </c>
      <c r="L24" s="0" t="s">
        <v>525</v>
      </c>
      <c r="M24" s="0" t="s">
        <v>525</v>
      </c>
      <c r="N24" s="34" t="s">
        <v>894</v>
      </c>
      <c r="O24" s="0" t="s">
        <v>170</v>
      </c>
      <c r="P24" s="0" t="s">
        <v>865</v>
      </c>
      <c r="R24" s="0" t="s">
        <v>547</v>
      </c>
      <c r="S24" s="0" t="s">
        <v>950</v>
      </c>
    </row>
    <row r="25" customFormat="false" ht="15" hidden="false" customHeight="false" outlineLevel="0" collapsed="false">
      <c r="B25" s="34" t="s">
        <v>142</v>
      </c>
      <c r="C25" s="34" t="s">
        <v>129</v>
      </c>
      <c r="D25" s="34" t="s">
        <v>129</v>
      </c>
      <c r="E25" s="34" t="s">
        <v>554</v>
      </c>
      <c r="F25" s="47" t="s">
        <v>113</v>
      </c>
      <c r="G25" s="47" t="s">
        <v>113</v>
      </c>
      <c r="H25" s="34" t="s">
        <v>687</v>
      </c>
      <c r="I25" s="0" t="s">
        <v>660</v>
      </c>
      <c r="J25" s="0" t="s">
        <v>660</v>
      </c>
      <c r="K25" s="34" t="s">
        <v>808</v>
      </c>
      <c r="L25" s="0" t="s">
        <v>138</v>
      </c>
      <c r="M25" s="0" t="s">
        <v>138</v>
      </c>
      <c r="N25" s="34" t="s">
        <v>896</v>
      </c>
      <c r="O25" s="0" t="s">
        <v>866</v>
      </c>
      <c r="P25" s="0" t="s">
        <v>866</v>
      </c>
      <c r="R25" s="0" t="s">
        <v>951</v>
      </c>
      <c r="S25" s="0" t="s">
        <v>951</v>
      </c>
    </row>
    <row r="26" customFormat="false" ht="15" hidden="false" customHeight="false" outlineLevel="0" collapsed="false">
      <c r="B26" s="34" t="s">
        <v>145</v>
      </c>
      <c r="C26" s="34" t="s">
        <v>131</v>
      </c>
      <c r="D26" s="34" t="s">
        <v>130</v>
      </c>
      <c r="E26" s="34" t="s">
        <v>555</v>
      </c>
      <c r="F26" s="47" t="s">
        <v>87</v>
      </c>
      <c r="G26" s="47" t="s">
        <v>536</v>
      </c>
      <c r="H26" s="34" t="s">
        <v>689</v>
      </c>
      <c r="I26" s="0" t="s">
        <v>662</v>
      </c>
      <c r="J26" s="0" t="s">
        <v>661</v>
      </c>
      <c r="K26" s="34" t="s">
        <v>809</v>
      </c>
      <c r="L26" s="0" t="s">
        <v>73</v>
      </c>
      <c r="M26" s="0" t="s">
        <v>73</v>
      </c>
      <c r="N26" s="34" t="s">
        <v>898</v>
      </c>
      <c r="O26" s="0" t="s">
        <v>138</v>
      </c>
      <c r="P26" s="0" t="s">
        <v>867</v>
      </c>
      <c r="R26" s="0" t="s">
        <v>543</v>
      </c>
      <c r="S26" s="0" t="s">
        <v>543</v>
      </c>
    </row>
    <row r="27" customFormat="false" ht="15" hidden="false" customHeight="false" outlineLevel="0" collapsed="false">
      <c r="B27" s="34" t="s">
        <v>148</v>
      </c>
      <c r="C27" s="34" t="s">
        <v>134</v>
      </c>
      <c r="D27" s="34" t="s">
        <v>134</v>
      </c>
      <c r="E27" s="34" t="s">
        <v>556</v>
      </c>
      <c r="F27" s="47" t="s">
        <v>537</v>
      </c>
      <c r="G27" s="47" t="s">
        <v>537</v>
      </c>
      <c r="H27" s="34" t="s">
        <v>690</v>
      </c>
      <c r="I27" s="0" t="s">
        <v>663</v>
      </c>
      <c r="J27" s="0" t="s">
        <v>663</v>
      </c>
      <c r="K27" s="34" t="s">
        <v>810</v>
      </c>
      <c r="L27" s="0" t="s">
        <v>763</v>
      </c>
      <c r="M27" s="0" t="s">
        <v>763</v>
      </c>
      <c r="N27" s="34" t="s">
        <v>899</v>
      </c>
      <c r="O27" s="0" t="s">
        <v>73</v>
      </c>
      <c r="P27" s="0" t="s">
        <v>73</v>
      </c>
      <c r="R27" s="0" t="s">
        <v>952</v>
      </c>
      <c r="S27" s="0" t="s">
        <v>952</v>
      </c>
    </row>
    <row r="28" customFormat="false" ht="15" hidden="false" customHeight="false" outlineLevel="0" collapsed="false">
      <c r="B28" s="34" t="s">
        <v>150</v>
      </c>
      <c r="C28" s="34" t="s">
        <v>138</v>
      </c>
      <c r="D28" s="34" t="s">
        <v>137</v>
      </c>
      <c r="E28" s="34" t="s">
        <v>557</v>
      </c>
      <c r="F28" s="47" t="s">
        <v>538</v>
      </c>
      <c r="G28" s="47" t="s">
        <v>538</v>
      </c>
      <c r="H28" s="34" t="s">
        <v>692</v>
      </c>
      <c r="I28" s="0" t="s">
        <v>665</v>
      </c>
      <c r="J28" s="0" t="s">
        <v>664</v>
      </c>
      <c r="K28" s="34" t="s">
        <v>811</v>
      </c>
      <c r="L28" s="0" t="s">
        <v>764</v>
      </c>
      <c r="M28" s="0" t="s">
        <v>764</v>
      </c>
      <c r="N28" s="34" t="s">
        <v>901</v>
      </c>
      <c r="O28" s="0" t="s">
        <v>763</v>
      </c>
      <c r="P28" s="0" t="s">
        <v>763</v>
      </c>
      <c r="R28" s="0" t="s">
        <v>592</v>
      </c>
      <c r="S28" s="0" t="s">
        <v>592</v>
      </c>
    </row>
    <row r="29" customFormat="false" ht="15" hidden="false" customHeight="false" outlineLevel="0" collapsed="false">
      <c r="B29" s="34" t="s">
        <v>152</v>
      </c>
      <c r="C29" s="34" t="s">
        <v>142</v>
      </c>
      <c r="D29" s="34" t="s">
        <v>141</v>
      </c>
      <c r="E29" s="34" t="s">
        <v>213</v>
      </c>
      <c r="F29" s="47" t="s">
        <v>539</v>
      </c>
      <c r="G29" s="47" t="s">
        <v>539</v>
      </c>
      <c r="H29" s="34" t="s">
        <v>693</v>
      </c>
      <c r="I29" s="0" t="s">
        <v>667</v>
      </c>
      <c r="J29" s="0" t="s">
        <v>666</v>
      </c>
      <c r="K29" s="34" t="s">
        <v>813</v>
      </c>
      <c r="L29" s="0" t="s">
        <v>766</v>
      </c>
      <c r="M29" s="0" t="s">
        <v>765</v>
      </c>
      <c r="N29" s="34" t="s">
        <v>903</v>
      </c>
      <c r="O29" s="0" t="s">
        <v>533</v>
      </c>
      <c r="P29" s="0" t="s">
        <v>533</v>
      </c>
      <c r="R29" s="0" t="s">
        <v>713</v>
      </c>
      <c r="S29" s="0" t="s">
        <v>713</v>
      </c>
    </row>
    <row r="30" customFormat="false" ht="15" hidden="false" customHeight="false" outlineLevel="0" collapsed="false">
      <c r="B30" s="34" t="s">
        <v>154</v>
      </c>
      <c r="C30" s="34" t="s">
        <v>145</v>
      </c>
      <c r="D30" s="34" t="s">
        <v>145</v>
      </c>
      <c r="E30" s="34" t="s">
        <v>559</v>
      </c>
      <c r="F30" s="47" t="s">
        <v>540</v>
      </c>
      <c r="G30" s="47" t="s">
        <v>540</v>
      </c>
      <c r="H30" s="34" t="s">
        <v>697</v>
      </c>
      <c r="I30" s="0" t="s">
        <v>668</v>
      </c>
      <c r="J30" s="0" t="s">
        <v>668</v>
      </c>
      <c r="K30" s="34" t="s">
        <v>815</v>
      </c>
      <c r="L30" s="0" t="s">
        <v>768</v>
      </c>
      <c r="M30" s="0" t="s">
        <v>767</v>
      </c>
      <c r="N30" s="34" t="s">
        <v>904</v>
      </c>
      <c r="O30" s="0" t="s">
        <v>868</v>
      </c>
      <c r="P30" s="0" t="s">
        <v>868</v>
      </c>
      <c r="R30" s="0" t="s">
        <v>270</v>
      </c>
      <c r="S30" s="0" t="s">
        <v>270</v>
      </c>
    </row>
    <row r="31" customFormat="false" ht="15" hidden="false" customHeight="false" outlineLevel="0" collapsed="false">
      <c r="B31" s="34" t="s">
        <v>159</v>
      </c>
      <c r="C31" s="34" t="s">
        <v>148</v>
      </c>
      <c r="D31" s="34" t="s">
        <v>148</v>
      </c>
      <c r="E31" s="34" t="s">
        <v>561</v>
      </c>
      <c r="F31" s="47" t="s">
        <v>194</v>
      </c>
      <c r="G31" s="47" t="s">
        <v>194</v>
      </c>
      <c r="H31" s="34" t="s">
        <v>698</v>
      </c>
      <c r="I31" s="0" t="s">
        <v>669</v>
      </c>
      <c r="J31" s="0" t="s">
        <v>669</v>
      </c>
      <c r="K31" s="34" t="s">
        <v>816</v>
      </c>
      <c r="L31" s="0" t="s">
        <v>770</v>
      </c>
      <c r="M31" s="0" t="s">
        <v>769</v>
      </c>
      <c r="N31" s="34" t="s">
        <v>905</v>
      </c>
      <c r="O31" s="0" t="s">
        <v>869</v>
      </c>
      <c r="P31" s="0" t="s">
        <v>869</v>
      </c>
      <c r="R31" s="0" t="s">
        <v>760</v>
      </c>
      <c r="S31" s="0" t="s">
        <v>760</v>
      </c>
    </row>
    <row r="32" customFormat="false" ht="15" hidden="false" customHeight="false" outlineLevel="0" collapsed="false">
      <c r="B32" s="34" t="s">
        <v>163</v>
      </c>
      <c r="C32" s="34" t="s">
        <v>150</v>
      </c>
      <c r="D32" s="34" t="s">
        <v>150</v>
      </c>
      <c r="E32" s="34" t="s">
        <v>562</v>
      </c>
      <c r="F32" s="47" t="s">
        <v>541</v>
      </c>
      <c r="G32" s="47" t="s">
        <v>541</v>
      </c>
      <c r="H32" s="34" t="s">
        <v>700</v>
      </c>
      <c r="I32" s="0" t="s">
        <v>113</v>
      </c>
      <c r="J32" s="0" t="s">
        <v>113</v>
      </c>
      <c r="K32" s="34" t="s">
        <v>817</v>
      </c>
      <c r="L32" s="0" t="s">
        <v>199</v>
      </c>
      <c r="M32" s="0" t="s">
        <v>771</v>
      </c>
      <c r="N32" s="34" t="s">
        <v>910</v>
      </c>
      <c r="O32" s="0" t="s">
        <v>764</v>
      </c>
      <c r="P32" s="0" t="s">
        <v>764</v>
      </c>
      <c r="R32" s="0" t="s">
        <v>623</v>
      </c>
      <c r="S32" s="0" t="s">
        <v>623</v>
      </c>
    </row>
    <row r="33" customFormat="false" ht="15" hidden="false" customHeight="false" outlineLevel="0" collapsed="false">
      <c r="B33" s="34" t="s">
        <v>167</v>
      </c>
      <c r="C33" s="34" t="s">
        <v>152</v>
      </c>
      <c r="D33" s="34" t="s">
        <v>152</v>
      </c>
      <c r="E33" s="34" t="s">
        <v>566</v>
      </c>
      <c r="F33" s="47" t="s">
        <v>542</v>
      </c>
      <c r="G33" s="47" t="s">
        <v>542</v>
      </c>
      <c r="H33" s="34" t="s">
        <v>703</v>
      </c>
      <c r="I33" s="0" t="s">
        <v>545</v>
      </c>
      <c r="J33" s="0" t="s">
        <v>545</v>
      </c>
      <c r="K33" s="34" t="s">
        <v>819</v>
      </c>
      <c r="L33" s="0" t="s">
        <v>104</v>
      </c>
      <c r="M33" s="0" t="s">
        <v>772</v>
      </c>
      <c r="N33" s="34" t="s">
        <v>912</v>
      </c>
      <c r="O33" s="0" t="s">
        <v>590</v>
      </c>
      <c r="P33" s="0" t="s">
        <v>590</v>
      </c>
      <c r="R33" s="0" t="s">
        <v>164</v>
      </c>
      <c r="S33" s="0" t="s">
        <v>164</v>
      </c>
    </row>
    <row r="34" customFormat="false" ht="15" hidden="false" customHeight="false" outlineLevel="0" collapsed="false">
      <c r="B34" s="34" t="s">
        <v>170</v>
      </c>
      <c r="C34" s="34" t="s">
        <v>154</v>
      </c>
      <c r="D34" s="34" t="s">
        <v>153</v>
      </c>
      <c r="E34" s="34" t="s">
        <v>567</v>
      </c>
      <c r="F34" s="47" t="s">
        <v>75</v>
      </c>
      <c r="G34" s="47" t="s">
        <v>75</v>
      </c>
      <c r="H34" s="34" t="s">
        <v>704</v>
      </c>
      <c r="I34" s="0" t="s">
        <v>670</v>
      </c>
      <c r="J34" s="0" t="s">
        <v>670</v>
      </c>
      <c r="K34" s="34" t="s">
        <v>820</v>
      </c>
      <c r="L34" s="0" t="s">
        <v>713</v>
      </c>
      <c r="M34" s="0" t="s">
        <v>713</v>
      </c>
      <c r="N34" s="34" t="s">
        <v>915</v>
      </c>
      <c r="O34" s="0" t="s">
        <v>870</v>
      </c>
      <c r="P34" s="0" t="s">
        <v>870</v>
      </c>
      <c r="R34" s="0" t="s">
        <v>528</v>
      </c>
      <c r="S34" s="0" t="s">
        <v>528</v>
      </c>
    </row>
    <row r="35" customFormat="false" ht="15" hidden="false" customHeight="false" outlineLevel="0" collapsed="false">
      <c r="B35" s="34" t="s">
        <v>175</v>
      </c>
      <c r="C35" s="34" t="s">
        <v>159</v>
      </c>
      <c r="D35" s="34" t="s">
        <v>159</v>
      </c>
      <c r="E35" s="34" t="s">
        <v>569</v>
      </c>
      <c r="F35" s="47" t="s">
        <v>317</v>
      </c>
      <c r="G35" s="47" t="s">
        <v>317</v>
      </c>
      <c r="H35" s="34" t="s">
        <v>705</v>
      </c>
      <c r="I35" s="0" t="s">
        <v>671</v>
      </c>
      <c r="J35" s="0" t="s">
        <v>671</v>
      </c>
      <c r="K35" s="34" t="s">
        <v>822</v>
      </c>
      <c r="L35" s="0" t="s">
        <v>774</v>
      </c>
      <c r="M35" s="0" t="s">
        <v>773</v>
      </c>
      <c r="N35" s="34" t="s">
        <v>916</v>
      </c>
      <c r="O35" s="0" t="s">
        <v>175</v>
      </c>
      <c r="P35" s="0" t="s">
        <v>175</v>
      </c>
      <c r="R35" s="0" t="s">
        <v>759</v>
      </c>
      <c r="S35" s="0" t="s">
        <v>953</v>
      </c>
    </row>
    <row r="36" customFormat="false" ht="15" hidden="false" customHeight="false" outlineLevel="0" collapsed="false">
      <c r="B36" s="34" t="s">
        <v>177</v>
      </c>
      <c r="C36" s="34" t="s">
        <v>163</v>
      </c>
      <c r="D36" s="34" t="s">
        <v>163</v>
      </c>
      <c r="E36" s="34" t="s">
        <v>570</v>
      </c>
      <c r="F36" s="47" t="s">
        <v>175</v>
      </c>
      <c r="G36" s="47" t="s">
        <v>175</v>
      </c>
      <c r="H36" s="34" t="s">
        <v>707</v>
      </c>
      <c r="I36" s="0" t="s">
        <v>317</v>
      </c>
      <c r="J36" s="0" t="s">
        <v>317</v>
      </c>
      <c r="K36" s="34" t="s">
        <v>824</v>
      </c>
      <c r="L36" s="0" t="s">
        <v>776</v>
      </c>
      <c r="M36" s="0" t="s">
        <v>775</v>
      </c>
      <c r="N36" s="34" t="s">
        <v>921</v>
      </c>
      <c r="O36" s="0" t="s">
        <v>872</v>
      </c>
      <c r="P36" s="0" t="s">
        <v>871</v>
      </c>
      <c r="R36" s="0" t="s">
        <v>206</v>
      </c>
      <c r="S36" s="0" t="s">
        <v>954</v>
      </c>
    </row>
    <row r="37" customFormat="false" ht="15" hidden="false" customHeight="false" outlineLevel="0" collapsed="false">
      <c r="B37" s="34" t="s">
        <v>179</v>
      </c>
      <c r="C37" s="34" t="s">
        <v>164</v>
      </c>
      <c r="D37" s="34" t="s">
        <v>164</v>
      </c>
      <c r="E37" s="34" t="s">
        <v>571</v>
      </c>
      <c r="F37" s="47" t="s">
        <v>543</v>
      </c>
      <c r="G37" s="47" t="s">
        <v>543</v>
      </c>
      <c r="H37" s="34" t="s">
        <v>708</v>
      </c>
      <c r="I37" s="0" t="s">
        <v>673</v>
      </c>
      <c r="J37" s="0" t="s">
        <v>672</v>
      </c>
      <c r="K37" s="34" t="s">
        <v>828</v>
      </c>
      <c r="L37" s="0" t="s">
        <v>777</v>
      </c>
      <c r="M37" s="0" t="s">
        <v>777</v>
      </c>
      <c r="N37" s="34" t="s">
        <v>924</v>
      </c>
      <c r="O37" s="0" t="s">
        <v>681</v>
      </c>
      <c r="P37" s="0" t="s">
        <v>873</v>
      </c>
      <c r="R37" s="0" t="s">
        <v>956</v>
      </c>
      <c r="S37" s="0" t="s">
        <v>955</v>
      </c>
    </row>
    <row r="38" customFormat="false" ht="15" hidden="false" customHeight="false" outlineLevel="0" collapsed="false">
      <c r="B38" s="34" t="s">
        <v>183</v>
      </c>
      <c r="C38" s="34" t="s">
        <v>167</v>
      </c>
      <c r="D38" s="34" t="s">
        <v>167</v>
      </c>
      <c r="E38" s="34" t="s">
        <v>572</v>
      </c>
      <c r="F38" s="47" t="s">
        <v>199</v>
      </c>
      <c r="G38" s="47" t="s">
        <v>199</v>
      </c>
      <c r="H38" s="34" t="s">
        <v>711</v>
      </c>
      <c r="I38" s="0" t="s">
        <v>547</v>
      </c>
      <c r="J38" s="0" t="s">
        <v>674</v>
      </c>
      <c r="K38" s="34" t="s">
        <v>829</v>
      </c>
      <c r="L38" s="0" t="s">
        <v>778</v>
      </c>
      <c r="M38" s="0" t="s">
        <v>778</v>
      </c>
      <c r="N38" s="34" t="s">
        <v>926</v>
      </c>
      <c r="O38" s="0" t="s">
        <v>874</v>
      </c>
      <c r="P38" s="0" t="s">
        <v>874</v>
      </c>
      <c r="R38" s="0" t="s">
        <v>957</v>
      </c>
      <c r="S38" s="0" t="s">
        <v>957</v>
      </c>
    </row>
    <row r="39" customFormat="false" ht="15" hidden="false" customHeight="false" outlineLevel="0" collapsed="false">
      <c r="B39" s="34" t="s">
        <v>189</v>
      </c>
      <c r="C39" s="34" t="s">
        <v>170</v>
      </c>
      <c r="D39" s="34" t="s">
        <v>170</v>
      </c>
      <c r="E39" s="34" t="s">
        <v>573</v>
      </c>
      <c r="F39" s="47" t="s">
        <v>545</v>
      </c>
      <c r="G39" s="47" t="s">
        <v>544</v>
      </c>
      <c r="H39" s="34" t="s">
        <v>712</v>
      </c>
      <c r="I39" s="0" t="s">
        <v>562</v>
      </c>
      <c r="J39" s="0" t="s">
        <v>675</v>
      </c>
      <c r="K39" s="34" t="s">
        <v>832</v>
      </c>
      <c r="L39" s="0" t="s">
        <v>780</v>
      </c>
      <c r="M39" s="0" t="s">
        <v>779</v>
      </c>
      <c r="N39" s="34" t="s">
        <v>930</v>
      </c>
      <c r="O39" s="0" t="s">
        <v>104</v>
      </c>
      <c r="P39" s="0" t="s">
        <v>875</v>
      </c>
      <c r="R39" s="0" t="s">
        <v>745</v>
      </c>
      <c r="S39" s="0" t="s">
        <v>745</v>
      </c>
    </row>
    <row r="40" customFormat="false" ht="15" hidden="false" customHeight="false" outlineLevel="0" collapsed="false">
      <c r="B40" s="34" t="s">
        <v>194</v>
      </c>
      <c r="C40" s="34" t="s">
        <v>173</v>
      </c>
      <c r="D40" s="34" t="s">
        <v>173</v>
      </c>
      <c r="E40" s="34" t="s">
        <v>574</v>
      </c>
      <c r="F40" s="47" t="s">
        <v>70</v>
      </c>
      <c r="G40" s="47" t="s">
        <v>70</v>
      </c>
      <c r="H40" s="34" t="s">
        <v>713</v>
      </c>
      <c r="I40" s="0" t="s">
        <v>677</v>
      </c>
      <c r="J40" s="0" t="s">
        <v>676</v>
      </c>
      <c r="K40" s="34" t="s">
        <v>835</v>
      </c>
      <c r="L40" s="0" t="s">
        <v>782</v>
      </c>
      <c r="M40" s="0" t="s">
        <v>781</v>
      </c>
      <c r="N40" s="34" t="s">
        <v>931</v>
      </c>
      <c r="O40" s="0" t="s">
        <v>877</v>
      </c>
      <c r="P40" s="0" t="s">
        <v>876</v>
      </c>
      <c r="R40" s="0" t="s">
        <v>744</v>
      </c>
      <c r="S40" s="0" t="s">
        <v>744</v>
      </c>
    </row>
    <row r="41" customFormat="false" ht="15" hidden="false" customHeight="false" outlineLevel="0" collapsed="false">
      <c r="B41" s="34" t="s">
        <v>196</v>
      </c>
      <c r="C41" s="34" t="s">
        <v>175</v>
      </c>
      <c r="D41" s="34" t="s">
        <v>174</v>
      </c>
      <c r="E41" s="34" t="s">
        <v>575</v>
      </c>
      <c r="F41" s="47" t="s">
        <v>207</v>
      </c>
      <c r="G41" s="47" t="s">
        <v>546</v>
      </c>
      <c r="H41" s="34" t="s">
        <v>719</v>
      </c>
      <c r="I41" s="0" t="s">
        <v>679</v>
      </c>
      <c r="J41" s="0" t="s">
        <v>678</v>
      </c>
      <c r="K41" s="34" t="s">
        <v>838</v>
      </c>
      <c r="L41" s="0" t="s">
        <v>679</v>
      </c>
      <c r="M41" s="0" t="s">
        <v>678</v>
      </c>
      <c r="N41" s="34" t="s">
        <v>939</v>
      </c>
      <c r="O41" s="0" t="s">
        <v>777</v>
      </c>
      <c r="P41" s="0" t="s">
        <v>878</v>
      </c>
      <c r="R41" s="0" t="s">
        <v>958</v>
      </c>
      <c r="S41" s="0" t="s">
        <v>958</v>
      </c>
    </row>
    <row r="42" customFormat="false" ht="15" hidden="false" customHeight="false" outlineLevel="0" collapsed="false">
      <c r="B42" s="34" t="s">
        <v>984</v>
      </c>
      <c r="C42" s="34" t="s">
        <v>177</v>
      </c>
      <c r="D42" s="34" t="s">
        <v>176</v>
      </c>
      <c r="E42" s="34" t="s">
        <v>576</v>
      </c>
      <c r="F42" s="47" t="s">
        <v>547</v>
      </c>
      <c r="G42" s="47" t="s">
        <v>547</v>
      </c>
      <c r="H42" s="34" t="s">
        <v>720</v>
      </c>
      <c r="I42" s="0" t="s">
        <v>681</v>
      </c>
      <c r="J42" s="0" t="s">
        <v>680</v>
      </c>
      <c r="K42" s="34" t="s">
        <v>840</v>
      </c>
      <c r="L42" s="0" t="s">
        <v>783</v>
      </c>
      <c r="M42" s="0" t="s">
        <v>783</v>
      </c>
      <c r="O42" s="0" t="s">
        <v>611</v>
      </c>
      <c r="P42" s="0" t="s">
        <v>879</v>
      </c>
      <c r="R42" s="0" t="s">
        <v>37</v>
      </c>
      <c r="S42" s="0" t="s">
        <v>37</v>
      </c>
    </row>
    <row r="43" customFormat="false" ht="15" hidden="false" customHeight="false" outlineLevel="0" collapsed="false">
      <c r="B43" s="34" t="s">
        <v>201</v>
      </c>
      <c r="C43" s="34" t="s">
        <v>179</v>
      </c>
      <c r="D43" s="34" t="s">
        <v>178</v>
      </c>
      <c r="E43" s="34" t="s">
        <v>577</v>
      </c>
      <c r="F43" s="47" t="s">
        <v>549</v>
      </c>
      <c r="G43" s="47" t="s">
        <v>548</v>
      </c>
      <c r="H43" s="34" t="s">
        <v>721</v>
      </c>
      <c r="I43" s="0" t="s">
        <v>587</v>
      </c>
      <c r="J43" s="0" t="s">
        <v>682</v>
      </c>
      <c r="K43" s="34" t="s">
        <v>841</v>
      </c>
      <c r="L43" s="0" t="s">
        <v>785</v>
      </c>
      <c r="M43" s="0" t="s">
        <v>784</v>
      </c>
      <c r="O43" s="0" t="s">
        <v>881</v>
      </c>
      <c r="P43" s="0" t="s">
        <v>880</v>
      </c>
      <c r="R43" s="0" t="s">
        <v>890</v>
      </c>
      <c r="S43" s="0" t="s">
        <v>890</v>
      </c>
    </row>
    <row r="44" customFormat="false" ht="15" hidden="false" customHeight="false" outlineLevel="0" collapsed="false">
      <c r="B44" s="34" t="s">
        <v>203</v>
      </c>
      <c r="C44" s="34" t="s">
        <v>183</v>
      </c>
      <c r="D44" s="34" t="s">
        <v>182</v>
      </c>
      <c r="E44" s="34" t="s">
        <v>578</v>
      </c>
      <c r="F44" s="47" t="s">
        <v>550</v>
      </c>
      <c r="G44" s="47" t="s">
        <v>550</v>
      </c>
      <c r="H44" s="34" t="s">
        <v>723</v>
      </c>
      <c r="I44" s="0" t="s">
        <v>275</v>
      </c>
      <c r="J44" s="0" t="s">
        <v>275</v>
      </c>
      <c r="K44" s="34" t="s">
        <v>843</v>
      </c>
      <c r="L44" s="0" t="s">
        <v>592</v>
      </c>
      <c r="M44" s="0" t="s">
        <v>592</v>
      </c>
      <c r="O44" s="0" t="s">
        <v>785</v>
      </c>
      <c r="P44" s="0" t="s">
        <v>784</v>
      </c>
      <c r="R44" s="0" t="s">
        <v>564</v>
      </c>
      <c r="S44" s="0" t="s">
        <v>959</v>
      </c>
    </row>
    <row r="45" customFormat="false" ht="15" hidden="false" customHeight="false" outlineLevel="0" collapsed="false">
      <c r="B45" s="34" t="s">
        <v>206</v>
      </c>
      <c r="C45" s="34" t="s">
        <v>189</v>
      </c>
      <c r="D45" s="34" t="s">
        <v>188</v>
      </c>
      <c r="E45" s="34" t="s">
        <v>265</v>
      </c>
      <c r="F45" s="47" t="s">
        <v>551</v>
      </c>
      <c r="G45" s="47" t="s">
        <v>551</v>
      </c>
      <c r="H45" s="34" t="s">
        <v>726</v>
      </c>
      <c r="I45" s="0" t="s">
        <v>218</v>
      </c>
      <c r="J45" s="0" t="s">
        <v>218</v>
      </c>
      <c r="K45" s="34" t="s">
        <v>845</v>
      </c>
      <c r="L45" s="0" t="s">
        <v>167</v>
      </c>
      <c r="M45" s="0" t="s">
        <v>786</v>
      </c>
      <c r="O45" s="0" t="s">
        <v>75</v>
      </c>
      <c r="P45" s="0" t="s">
        <v>75</v>
      </c>
      <c r="R45" s="0" t="s">
        <v>961</v>
      </c>
      <c r="S45" s="0" t="s">
        <v>960</v>
      </c>
    </row>
    <row r="46" customFormat="false" ht="15" hidden="false" customHeight="false" outlineLevel="0" collapsed="false">
      <c r="B46" s="34" t="s">
        <v>207</v>
      </c>
      <c r="C46" s="34" t="s">
        <v>194</v>
      </c>
      <c r="D46" s="34" t="s">
        <v>193</v>
      </c>
      <c r="E46" s="34" t="s">
        <v>580</v>
      </c>
      <c r="F46" s="47" t="s">
        <v>552</v>
      </c>
      <c r="G46" s="47" t="s">
        <v>552</v>
      </c>
      <c r="H46" s="34" t="s">
        <v>729</v>
      </c>
      <c r="I46" s="0" t="s">
        <v>145</v>
      </c>
      <c r="J46" s="0" t="s">
        <v>145</v>
      </c>
      <c r="K46" s="34" t="s">
        <v>239</v>
      </c>
      <c r="L46" s="0" t="s">
        <v>175</v>
      </c>
      <c r="M46" s="0" t="s">
        <v>175</v>
      </c>
      <c r="O46" s="0" t="s">
        <v>810</v>
      </c>
      <c r="P46" s="0" t="s">
        <v>810</v>
      </c>
      <c r="R46" s="0" t="s">
        <v>311</v>
      </c>
      <c r="S46" s="0" t="s">
        <v>311</v>
      </c>
    </row>
    <row r="47" customFormat="false" ht="15" hidden="false" customHeight="false" outlineLevel="0" collapsed="false">
      <c r="B47" s="34" t="s">
        <v>663</v>
      </c>
      <c r="C47" s="34" t="s">
        <v>196</v>
      </c>
      <c r="D47" s="34" t="s">
        <v>195</v>
      </c>
      <c r="E47" s="34" t="s">
        <v>582</v>
      </c>
      <c r="F47" s="47" t="s">
        <v>553</v>
      </c>
      <c r="G47" s="47" t="s">
        <v>553</v>
      </c>
      <c r="H47" s="34" t="s">
        <v>730</v>
      </c>
      <c r="I47" s="0" t="s">
        <v>683</v>
      </c>
      <c r="J47" s="0" t="s">
        <v>683</v>
      </c>
      <c r="L47" s="0" t="s">
        <v>787</v>
      </c>
      <c r="M47" s="0" t="s">
        <v>787</v>
      </c>
      <c r="O47" s="0" t="s">
        <v>129</v>
      </c>
      <c r="P47" s="0" t="s">
        <v>129</v>
      </c>
      <c r="R47" s="0" t="s">
        <v>811</v>
      </c>
      <c r="S47" s="0" t="s">
        <v>811</v>
      </c>
    </row>
    <row r="48" customFormat="false" ht="15" hidden="false" customHeight="false" outlineLevel="0" collapsed="false">
      <c r="B48" s="34" t="s">
        <v>218</v>
      </c>
      <c r="C48" s="34" t="s">
        <v>984</v>
      </c>
      <c r="D48" s="34" t="s">
        <v>984</v>
      </c>
      <c r="E48" s="34" t="s">
        <v>583</v>
      </c>
      <c r="F48" s="47" t="s">
        <v>554</v>
      </c>
      <c r="G48" s="47" t="s">
        <v>554</v>
      </c>
      <c r="H48" s="34" t="s">
        <v>732</v>
      </c>
      <c r="I48" s="0" t="s">
        <v>623</v>
      </c>
      <c r="J48" s="0" t="s">
        <v>623</v>
      </c>
      <c r="L48" s="0" t="s">
        <v>788</v>
      </c>
      <c r="M48" s="0" t="s">
        <v>788</v>
      </c>
      <c r="O48" s="0" t="s">
        <v>882</v>
      </c>
      <c r="P48" s="0" t="s">
        <v>882</v>
      </c>
      <c r="R48" s="0" t="s">
        <v>104</v>
      </c>
      <c r="S48" s="0" t="s">
        <v>104</v>
      </c>
    </row>
    <row r="49" customFormat="false" ht="15" hidden="false" customHeight="false" outlineLevel="0" collapsed="false">
      <c r="B49" s="34" t="s">
        <v>220</v>
      </c>
      <c r="C49" s="34" t="s">
        <v>201</v>
      </c>
      <c r="D49" s="34" t="s">
        <v>200</v>
      </c>
      <c r="E49" s="34" t="s">
        <v>585</v>
      </c>
      <c r="F49" s="47" t="s">
        <v>555</v>
      </c>
      <c r="G49" s="47" t="s">
        <v>555</v>
      </c>
      <c r="H49" s="34" t="s">
        <v>734</v>
      </c>
      <c r="I49" s="0" t="s">
        <v>685</v>
      </c>
      <c r="J49" s="0" t="s">
        <v>684</v>
      </c>
      <c r="L49" s="0" t="s">
        <v>576</v>
      </c>
      <c r="M49" s="0" t="s">
        <v>576</v>
      </c>
      <c r="O49" s="0" t="s">
        <v>587</v>
      </c>
      <c r="P49" s="0" t="s">
        <v>587</v>
      </c>
      <c r="R49" s="0" t="s">
        <v>962</v>
      </c>
      <c r="S49" s="0" t="s">
        <v>962</v>
      </c>
    </row>
    <row r="50" customFormat="false" ht="15" hidden="false" customHeight="false" outlineLevel="0" collapsed="false">
      <c r="B50" s="34" t="s">
        <v>222</v>
      </c>
      <c r="C50" s="34" t="s">
        <v>203</v>
      </c>
      <c r="D50" s="34" t="s">
        <v>202</v>
      </c>
      <c r="E50" s="34" t="s">
        <v>586</v>
      </c>
      <c r="F50" s="47" t="s">
        <v>556</v>
      </c>
      <c r="G50" s="47" t="s">
        <v>556</v>
      </c>
      <c r="H50" s="34" t="s">
        <v>735</v>
      </c>
      <c r="I50" s="0" t="s">
        <v>206</v>
      </c>
      <c r="J50" s="0" t="s">
        <v>206</v>
      </c>
      <c r="L50" s="0" t="s">
        <v>669</v>
      </c>
      <c r="M50" s="0" t="s">
        <v>669</v>
      </c>
      <c r="O50" s="0" t="s">
        <v>549</v>
      </c>
      <c r="P50" s="0" t="s">
        <v>549</v>
      </c>
      <c r="R50" s="0" t="s">
        <v>239</v>
      </c>
      <c r="S50" s="0" t="s">
        <v>239</v>
      </c>
    </row>
    <row r="51" customFormat="false" ht="15" hidden="false" customHeight="false" outlineLevel="0" collapsed="false">
      <c r="B51" s="34" t="s">
        <v>223</v>
      </c>
      <c r="C51" s="34" t="s">
        <v>206</v>
      </c>
      <c r="D51" s="34" t="s">
        <v>206</v>
      </c>
      <c r="E51" s="34" t="s">
        <v>587</v>
      </c>
      <c r="F51" s="47" t="s">
        <v>557</v>
      </c>
      <c r="G51" s="47" t="s">
        <v>557</v>
      </c>
      <c r="H51" s="34" t="s">
        <v>740</v>
      </c>
      <c r="I51" s="0" t="s">
        <v>686</v>
      </c>
      <c r="J51" s="0" t="s">
        <v>686</v>
      </c>
      <c r="L51" s="0" t="s">
        <v>789</v>
      </c>
      <c r="M51" s="0" t="s">
        <v>789</v>
      </c>
      <c r="O51" s="0" t="s">
        <v>883</v>
      </c>
      <c r="P51" s="0" t="s">
        <v>883</v>
      </c>
      <c r="R51" s="0" t="s">
        <v>545</v>
      </c>
      <c r="S51" s="0" t="s">
        <v>545</v>
      </c>
    </row>
    <row r="52" customFormat="false" ht="15" hidden="false" customHeight="false" outlineLevel="0" collapsed="false">
      <c r="B52" s="34" t="s">
        <v>227</v>
      </c>
      <c r="C52" s="34" t="s">
        <v>207</v>
      </c>
      <c r="D52" s="34" t="s">
        <v>207</v>
      </c>
      <c r="E52" s="34" t="s">
        <v>588</v>
      </c>
      <c r="F52" s="47" t="s">
        <v>145</v>
      </c>
      <c r="G52" s="47" t="s">
        <v>145</v>
      </c>
      <c r="H52" s="34" t="s">
        <v>743</v>
      </c>
      <c r="I52" s="0" t="s">
        <v>687</v>
      </c>
      <c r="J52" s="0" t="s">
        <v>687</v>
      </c>
      <c r="L52" s="0" t="s">
        <v>791</v>
      </c>
      <c r="M52" s="0" t="s">
        <v>791</v>
      </c>
      <c r="O52" s="0" t="s">
        <v>218</v>
      </c>
      <c r="P52" s="0" t="s">
        <v>218</v>
      </c>
      <c r="R52" s="0" t="s">
        <v>744</v>
      </c>
      <c r="S52" s="0" t="s">
        <v>744</v>
      </c>
    </row>
    <row r="53" customFormat="false" ht="15" hidden="false" customHeight="false" outlineLevel="0" collapsed="false">
      <c r="B53" s="34" t="s">
        <v>228</v>
      </c>
      <c r="C53" s="34" t="s">
        <v>210</v>
      </c>
      <c r="D53" s="34" t="s">
        <v>209</v>
      </c>
      <c r="E53" s="34" t="s">
        <v>589</v>
      </c>
      <c r="F53" s="47" t="s">
        <v>213</v>
      </c>
      <c r="G53" s="47" t="s">
        <v>213</v>
      </c>
      <c r="H53" s="34" t="s">
        <v>745</v>
      </c>
      <c r="I53" s="0" t="s">
        <v>279</v>
      </c>
      <c r="J53" s="0" t="s">
        <v>688</v>
      </c>
      <c r="L53" s="0" t="s">
        <v>113</v>
      </c>
      <c r="M53" s="0" t="s">
        <v>113</v>
      </c>
      <c r="O53" s="0" t="s">
        <v>884</v>
      </c>
      <c r="P53" s="0" t="s">
        <v>884</v>
      </c>
      <c r="R53" s="0" t="s">
        <v>73</v>
      </c>
      <c r="S53" s="0" t="s">
        <v>73</v>
      </c>
    </row>
    <row r="54" customFormat="false" ht="15" hidden="false" customHeight="false" outlineLevel="0" collapsed="false">
      <c r="B54" s="34" t="s">
        <v>234</v>
      </c>
      <c r="C54" s="34" t="s">
        <v>99</v>
      </c>
      <c r="D54" s="34" t="s">
        <v>99</v>
      </c>
      <c r="E54" s="34" t="s">
        <v>590</v>
      </c>
      <c r="F54" s="47" t="s">
        <v>559</v>
      </c>
      <c r="G54" s="47" t="s">
        <v>558</v>
      </c>
      <c r="H54" s="34" t="s">
        <v>242</v>
      </c>
      <c r="I54" s="0" t="s">
        <v>689</v>
      </c>
      <c r="J54" s="0" t="s">
        <v>689</v>
      </c>
      <c r="L54" s="0" t="s">
        <v>792</v>
      </c>
      <c r="M54" s="0" t="s">
        <v>792</v>
      </c>
      <c r="O54" s="0" t="s">
        <v>623</v>
      </c>
      <c r="P54" s="0" t="s">
        <v>623</v>
      </c>
      <c r="R54" s="0" t="s">
        <v>801</v>
      </c>
      <c r="S54" s="0" t="s">
        <v>801</v>
      </c>
    </row>
    <row r="55" customFormat="false" ht="15" hidden="false" customHeight="false" outlineLevel="0" collapsed="false">
      <c r="B55" s="34" t="s">
        <v>236</v>
      </c>
      <c r="C55" s="34" t="s">
        <v>663</v>
      </c>
      <c r="D55" s="34" t="s">
        <v>663</v>
      </c>
      <c r="E55" s="34" t="s">
        <v>591</v>
      </c>
      <c r="F55" s="47" t="s">
        <v>236</v>
      </c>
      <c r="G55" s="47" t="s">
        <v>560</v>
      </c>
      <c r="H55" s="34" t="s">
        <v>749</v>
      </c>
      <c r="I55" s="0" t="s">
        <v>690</v>
      </c>
      <c r="J55" s="0" t="s">
        <v>690</v>
      </c>
      <c r="L55" s="0" t="s">
        <v>640</v>
      </c>
      <c r="M55" s="0" t="s">
        <v>640</v>
      </c>
      <c r="O55" s="0" t="s">
        <v>885</v>
      </c>
      <c r="P55" s="0" t="s">
        <v>885</v>
      </c>
      <c r="R55" s="0" t="s">
        <v>252</v>
      </c>
      <c r="S55" s="0" t="s">
        <v>963</v>
      </c>
    </row>
    <row r="56" customFormat="false" ht="15" hidden="false" customHeight="false" outlineLevel="0" collapsed="false">
      <c r="B56" s="34" t="s">
        <v>240</v>
      </c>
      <c r="C56" s="34" t="s">
        <v>213</v>
      </c>
      <c r="D56" s="34" t="s">
        <v>213</v>
      </c>
      <c r="E56" s="34" t="s">
        <v>592</v>
      </c>
      <c r="F56" s="47" t="s">
        <v>561</v>
      </c>
      <c r="G56" s="47" t="s">
        <v>561</v>
      </c>
      <c r="I56" s="0" t="s">
        <v>691</v>
      </c>
      <c r="J56" s="0" t="s">
        <v>691</v>
      </c>
      <c r="L56" s="0" t="s">
        <v>793</v>
      </c>
      <c r="M56" s="0" t="s">
        <v>793</v>
      </c>
      <c r="O56" s="0" t="s">
        <v>236</v>
      </c>
      <c r="P56" s="0" t="s">
        <v>236</v>
      </c>
      <c r="R56" s="0" t="s">
        <v>964</v>
      </c>
      <c r="S56" s="0" t="s">
        <v>964</v>
      </c>
    </row>
    <row r="57" customFormat="false" ht="15" hidden="false" customHeight="false" outlineLevel="0" collapsed="false">
      <c r="B57" s="34" t="s">
        <v>245</v>
      </c>
      <c r="C57" s="34" t="s">
        <v>218</v>
      </c>
      <c r="D57" s="34" t="s">
        <v>217</v>
      </c>
      <c r="E57" s="34" t="s">
        <v>593</v>
      </c>
      <c r="F57" s="47" t="s">
        <v>562</v>
      </c>
      <c r="G57" s="47" t="s">
        <v>562</v>
      </c>
      <c r="I57" s="0" t="s">
        <v>692</v>
      </c>
      <c r="J57" s="0" t="s">
        <v>692</v>
      </c>
      <c r="L57" s="0" t="s">
        <v>634</v>
      </c>
      <c r="M57" s="0" t="s">
        <v>634</v>
      </c>
      <c r="O57" s="0" t="s">
        <v>886</v>
      </c>
      <c r="P57" s="0" t="s">
        <v>886</v>
      </c>
      <c r="R57" s="0" t="s">
        <v>965</v>
      </c>
      <c r="S57" s="0" t="s">
        <v>965</v>
      </c>
    </row>
    <row r="58" customFormat="false" ht="15" hidden="false" customHeight="false" outlineLevel="0" collapsed="false">
      <c r="B58" s="34" t="s">
        <v>249</v>
      </c>
      <c r="C58" s="34" t="s">
        <v>220</v>
      </c>
      <c r="D58" s="34" t="s">
        <v>220</v>
      </c>
      <c r="E58" s="34" t="s">
        <v>595</v>
      </c>
      <c r="F58" s="47" t="s">
        <v>564</v>
      </c>
      <c r="G58" s="47" t="s">
        <v>563</v>
      </c>
      <c r="I58" s="0" t="s">
        <v>693</v>
      </c>
      <c r="J58" s="0" t="s">
        <v>693</v>
      </c>
      <c r="L58" s="0" t="s">
        <v>794</v>
      </c>
      <c r="M58" s="0" t="s">
        <v>794</v>
      </c>
      <c r="O58" s="0" t="s">
        <v>743</v>
      </c>
      <c r="P58" s="0" t="s">
        <v>743</v>
      </c>
      <c r="R58" s="0" t="s">
        <v>966</v>
      </c>
      <c r="S58" s="0" t="s">
        <v>966</v>
      </c>
    </row>
    <row r="59" customFormat="false" ht="15" hidden="false" customHeight="false" outlineLevel="0" collapsed="false">
      <c r="B59" s="34" t="s">
        <v>250</v>
      </c>
      <c r="C59" s="34" t="s">
        <v>222</v>
      </c>
      <c r="D59" s="34" t="s">
        <v>221</v>
      </c>
      <c r="E59" s="34" t="s">
        <v>596</v>
      </c>
      <c r="F59" s="47" t="s">
        <v>218</v>
      </c>
      <c r="G59" s="47" t="s">
        <v>565</v>
      </c>
      <c r="I59" s="0" t="s">
        <v>695</v>
      </c>
      <c r="J59" s="0" t="s">
        <v>694</v>
      </c>
      <c r="L59" s="0" t="s">
        <v>734</v>
      </c>
      <c r="M59" s="0" t="s">
        <v>795</v>
      </c>
      <c r="O59" s="0" t="s">
        <v>317</v>
      </c>
      <c r="P59" s="0" t="s">
        <v>317</v>
      </c>
      <c r="R59" s="0" t="s">
        <v>733</v>
      </c>
      <c r="S59" s="0" t="s">
        <v>967</v>
      </c>
    </row>
    <row r="60" customFormat="false" ht="15" hidden="false" customHeight="false" outlineLevel="0" collapsed="false">
      <c r="B60" s="34" t="s">
        <v>253</v>
      </c>
      <c r="C60" s="34" t="s">
        <v>223</v>
      </c>
      <c r="D60" s="34" t="s">
        <v>223</v>
      </c>
      <c r="E60" s="34" t="s">
        <v>597</v>
      </c>
      <c r="F60" s="47" t="s">
        <v>566</v>
      </c>
      <c r="G60" s="47" t="s">
        <v>566</v>
      </c>
      <c r="I60" s="0" t="s">
        <v>697</v>
      </c>
      <c r="J60" s="0" t="s">
        <v>696</v>
      </c>
      <c r="L60" s="0" t="s">
        <v>279</v>
      </c>
      <c r="M60" s="0" t="s">
        <v>279</v>
      </c>
      <c r="O60" s="0" t="s">
        <v>275</v>
      </c>
      <c r="P60" s="0" t="s">
        <v>275</v>
      </c>
      <c r="R60" s="0" t="s">
        <v>968</v>
      </c>
      <c r="S60" s="0" t="s">
        <v>968</v>
      </c>
    </row>
    <row r="61" customFormat="false" ht="15" hidden="false" customHeight="false" outlineLevel="0" collapsed="false">
      <c r="B61" s="34" t="s">
        <v>255</v>
      </c>
      <c r="C61" s="34" t="s">
        <v>227</v>
      </c>
      <c r="D61" s="34" t="s">
        <v>227</v>
      </c>
      <c r="E61" s="34" t="s">
        <v>598</v>
      </c>
      <c r="F61" s="47" t="s">
        <v>567</v>
      </c>
      <c r="G61" s="47" t="s">
        <v>567</v>
      </c>
      <c r="I61" s="0" t="s">
        <v>698</v>
      </c>
      <c r="J61" s="0" t="s">
        <v>698</v>
      </c>
      <c r="L61" s="0" t="s">
        <v>796</v>
      </c>
      <c r="M61" s="0" t="s">
        <v>796</v>
      </c>
      <c r="O61" s="0" t="s">
        <v>887</v>
      </c>
      <c r="P61" s="0" t="s">
        <v>887</v>
      </c>
      <c r="R61" s="0" t="s">
        <v>87</v>
      </c>
      <c r="S61" s="0" t="s">
        <v>87</v>
      </c>
    </row>
    <row r="62" customFormat="false" ht="15" hidden="false" customHeight="false" outlineLevel="0" collapsed="false">
      <c r="B62" s="34" t="s">
        <v>259</v>
      </c>
      <c r="C62" s="34" t="s">
        <v>228</v>
      </c>
      <c r="D62" s="34" t="s">
        <v>228</v>
      </c>
      <c r="E62" s="34" t="s">
        <v>600</v>
      </c>
      <c r="F62" s="47" t="s">
        <v>206</v>
      </c>
      <c r="G62" s="47" t="s">
        <v>206</v>
      </c>
      <c r="I62" s="0" t="s">
        <v>699</v>
      </c>
      <c r="J62" s="0" t="s">
        <v>699</v>
      </c>
      <c r="L62" s="0" t="s">
        <v>743</v>
      </c>
      <c r="M62" s="0" t="s">
        <v>743</v>
      </c>
      <c r="O62" s="0" t="s">
        <v>888</v>
      </c>
      <c r="P62" s="0" t="s">
        <v>888</v>
      </c>
      <c r="R62" s="0" t="s">
        <v>970</v>
      </c>
      <c r="S62" s="0" t="s">
        <v>969</v>
      </c>
    </row>
    <row r="63" customFormat="false" ht="15" hidden="false" customHeight="false" outlineLevel="0" collapsed="false">
      <c r="B63" s="34" t="s">
        <v>260</v>
      </c>
      <c r="C63" s="34" t="s">
        <v>234</v>
      </c>
      <c r="D63" s="34" t="s">
        <v>234</v>
      </c>
      <c r="E63" s="34" t="s">
        <v>601</v>
      </c>
      <c r="F63" s="47" t="s">
        <v>569</v>
      </c>
      <c r="G63" s="47" t="s">
        <v>568</v>
      </c>
      <c r="I63" s="0" t="s">
        <v>700</v>
      </c>
      <c r="J63" s="0" t="s">
        <v>700</v>
      </c>
      <c r="L63" s="0" t="s">
        <v>315</v>
      </c>
      <c r="M63" s="0" t="s">
        <v>315</v>
      </c>
      <c r="O63" s="0" t="s">
        <v>537</v>
      </c>
      <c r="P63" s="0" t="s">
        <v>537</v>
      </c>
      <c r="R63" s="0" t="s">
        <v>138</v>
      </c>
      <c r="S63" s="0" t="s">
        <v>971</v>
      </c>
    </row>
    <row r="64" customFormat="false" ht="15" hidden="false" customHeight="false" outlineLevel="0" collapsed="false">
      <c r="B64" s="34" t="s">
        <v>262</v>
      </c>
      <c r="C64" s="34" t="s">
        <v>236</v>
      </c>
      <c r="D64" s="34" t="s">
        <v>236</v>
      </c>
      <c r="E64" s="34" t="s">
        <v>602</v>
      </c>
      <c r="F64" s="47" t="s">
        <v>570</v>
      </c>
      <c r="G64" s="47" t="s">
        <v>570</v>
      </c>
      <c r="I64" s="0" t="s">
        <v>701</v>
      </c>
      <c r="J64" s="0" t="s">
        <v>701</v>
      </c>
      <c r="L64" s="0" t="s">
        <v>797</v>
      </c>
      <c r="M64" s="0" t="s">
        <v>583</v>
      </c>
      <c r="O64" s="0" t="s">
        <v>890</v>
      </c>
      <c r="P64" s="0" t="s">
        <v>890</v>
      </c>
      <c r="R64" s="0" t="s">
        <v>972</v>
      </c>
      <c r="S64" s="0" t="s">
        <v>972</v>
      </c>
    </row>
    <row r="65" customFormat="false" ht="15" hidden="false" customHeight="false" outlineLevel="0" collapsed="false">
      <c r="B65" s="34" t="s">
        <v>267</v>
      </c>
      <c r="C65" s="34" t="s">
        <v>238</v>
      </c>
      <c r="D65" s="34" t="s">
        <v>237</v>
      </c>
      <c r="E65" s="34" t="s">
        <v>605</v>
      </c>
      <c r="F65" s="47" t="s">
        <v>571</v>
      </c>
      <c r="G65" s="47" t="s">
        <v>571</v>
      </c>
      <c r="I65" s="0" t="s">
        <v>702</v>
      </c>
      <c r="J65" s="0" t="s">
        <v>702</v>
      </c>
      <c r="L65" s="0" t="s">
        <v>610</v>
      </c>
      <c r="M65" s="0" t="s">
        <v>610</v>
      </c>
      <c r="O65" s="0" t="s">
        <v>891</v>
      </c>
      <c r="P65" s="0" t="s">
        <v>891</v>
      </c>
      <c r="R65" s="0" t="s">
        <v>934</v>
      </c>
      <c r="S65" s="0" t="s">
        <v>973</v>
      </c>
    </row>
    <row r="66" customFormat="false" ht="15" hidden="false" customHeight="false" outlineLevel="0" collapsed="false">
      <c r="B66" s="34" t="s">
        <v>268</v>
      </c>
      <c r="C66" s="34" t="s">
        <v>239</v>
      </c>
      <c r="D66" s="34" t="s">
        <v>239</v>
      </c>
      <c r="E66" s="34" t="s">
        <v>606</v>
      </c>
      <c r="F66" s="47" t="s">
        <v>572</v>
      </c>
      <c r="G66" s="47" t="s">
        <v>572</v>
      </c>
      <c r="I66" s="0" t="s">
        <v>703</v>
      </c>
      <c r="J66" s="0" t="s">
        <v>703</v>
      </c>
      <c r="L66" s="0" t="s">
        <v>798</v>
      </c>
      <c r="M66" s="0" t="s">
        <v>798</v>
      </c>
      <c r="O66" s="0" t="s">
        <v>893</v>
      </c>
      <c r="P66" s="0" t="s">
        <v>892</v>
      </c>
      <c r="R66" s="0" t="s">
        <v>975</v>
      </c>
      <c r="S66" s="0" t="s">
        <v>974</v>
      </c>
    </row>
    <row r="67" customFormat="false" ht="15" hidden="false" customHeight="false" outlineLevel="0" collapsed="false">
      <c r="B67" s="34" t="s">
        <v>270</v>
      </c>
      <c r="C67" s="34" t="s">
        <v>240</v>
      </c>
      <c r="D67" s="34" t="s">
        <v>240</v>
      </c>
      <c r="E67" s="34" t="s">
        <v>607</v>
      </c>
      <c r="F67" s="47" t="s">
        <v>573</v>
      </c>
      <c r="G67" s="47" t="s">
        <v>573</v>
      </c>
      <c r="I67" s="0" t="s">
        <v>704</v>
      </c>
      <c r="J67" s="0" t="s">
        <v>704</v>
      </c>
      <c r="L67" s="0" t="s">
        <v>693</v>
      </c>
      <c r="M67" s="0" t="s">
        <v>799</v>
      </c>
      <c r="O67" s="0" t="s">
        <v>894</v>
      </c>
      <c r="P67" s="0" t="s">
        <v>894</v>
      </c>
      <c r="R67" s="0" t="s">
        <v>976</v>
      </c>
      <c r="S67" s="0" t="s">
        <v>976</v>
      </c>
    </row>
    <row r="68" customFormat="false" ht="15" hidden="false" customHeight="false" outlineLevel="0" collapsed="false">
      <c r="B68" s="34" t="s">
        <v>272</v>
      </c>
      <c r="C68" s="34" t="s">
        <v>242</v>
      </c>
      <c r="D68" s="34" t="s">
        <v>242</v>
      </c>
      <c r="E68" s="34" t="s">
        <v>164</v>
      </c>
      <c r="F68" s="47" t="s">
        <v>574</v>
      </c>
      <c r="G68" s="47" t="s">
        <v>574</v>
      </c>
      <c r="I68" s="0" t="s">
        <v>535</v>
      </c>
      <c r="J68" s="0" t="s">
        <v>535</v>
      </c>
      <c r="L68" s="0" t="s">
        <v>800</v>
      </c>
      <c r="M68" s="0" t="s">
        <v>800</v>
      </c>
      <c r="O68" s="0" t="s">
        <v>87</v>
      </c>
      <c r="P68" s="0" t="s">
        <v>87</v>
      </c>
      <c r="R68" s="0" t="s">
        <v>829</v>
      </c>
      <c r="S68" s="0" t="s">
        <v>829</v>
      </c>
    </row>
    <row r="69" customFormat="false" ht="15" hidden="false" customHeight="false" outlineLevel="0" collapsed="false">
      <c r="B69" s="34" t="s">
        <v>985</v>
      </c>
      <c r="C69" s="34" t="s">
        <v>245</v>
      </c>
      <c r="D69" s="34" t="s">
        <v>245</v>
      </c>
      <c r="E69" s="34" t="s">
        <v>608</v>
      </c>
      <c r="F69" s="47" t="s">
        <v>575</v>
      </c>
      <c r="G69" s="47" t="s">
        <v>575</v>
      </c>
      <c r="I69" s="0" t="s">
        <v>705</v>
      </c>
      <c r="J69" s="0" t="s">
        <v>705</v>
      </c>
      <c r="L69" s="0" t="s">
        <v>87</v>
      </c>
      <c r="M69" s="0" t="s">
        <v>87</v>
      </c>
      <c r="O69" s="0" t="s">
        <v>540</v>
      </c>
      <c r="P69" s="0" t="s">
        <v>540</v>
      </c>
      <c r="R69" s="0" t="s">
        <v>175</v>
      </c>
      <c r="S69" s="0" t="s">
        <v>977</v>
      </c>
    </row>
    <row r="70" customFormat="false" ht="15" hidden="false" customHeight="false" outlineLevel="0" collapsed="false">
      <c r="B70" s="34" t="s">
        <v>275</v>
      </c>
      <c r="C70" s="34" t="s">
        <v>249</v>
      </c>
      <c r="D70" s="34" t="s">
        <v>249</v>
      </c>
      <c r="E70" s="34" t="s">
        <v>609</v>
      </c>
      <c r="F70" s="47" t="s">
        <v>576</v>
      </c>
      <c r="G70" s="47" t="s">
        <v>576</v>
      </c>
      <c r="I70" s="0" t="s">
        <v>290</v>
      </c>
      <c r="J70" s="0" t="s">
        <v>706</v>
      </c>
      <c r="L70" s="0" t="s">
        <v>801</v>
      </c>
      <c r="M70" s="0" t="s">
        <v>801</v>
      </c>
      <c r="O70" s="0" t="s">
        <v>896</v>
      </c>
      <c r="P70" s="0" t="s">
        <v>896</v>
      </c>
      <c r="R70" s="0" t="s">
        <v>979</v>
      </c>
      <c r="S70" s="0" t="s">
        <v>978</v>
      </c>
    </row>
    <row r="71" customFormat="false" ht="15" hidden="false" customHeight="false" outlineLevel="0" collapsed="false">
      <c r="B71" s="34" t="s">
        <v>279</v>
      </c>
      <c r="C71" s="34" t="s">
        <v>250</v>
      </c>
      <c r="D71" s="34" t="s">
        <v>250</v>
      </c>
      <c r="E71" s="34" t="s">
        <v>613</v>
      </c>
      <c r="F71" s="47" t="s">
        <v>577</v>
      </c>
      <c r="G71" s="47" t="s">
        <v>577</v>
      </c>
      <c r="I71" s="0" t="s">
        <v>707</v>
      </c>
      <c r="J71" s="0" t="s">
        <v>707</v>
      </c>
      <c r="L71" s="0" t="s">
        <v>802</v>
      </c>
      <c r="M71" s="0" t="s">
        <v>802</v>
      </c>
      <c r="O71" s="0" t="s">
        <v>897</v>
      </c>
      <c r="P71" s="0" t="s">
        <v>897</v>
      </c>
      <c r="R71" s="0" t="s">
        <v>980</v>
      </c>
      <c r="S71" s="0" t="s">
        <v>938</v>
      </c>
    </row>
    <row r="72" customFormat="false" ht="15" hidden="false" customHeight="false" outlineLevel="0" collapsed="false">
      <c r="B72" s="34" t="s">
        <v>281</v>
      </c>
      <c r="C72" s="34" t="s">
        <v>252</v>
      </c>
      <c r="D72" s="34" t="s">
        <v>251</v>
      </c>
      <c r="E72" s="34" t="s">
        <v>615</v>
      </c>
      <c r="F72" s="47" t="s">
        <v>578</v>
      </c>
      <c r="G72" s="47" t="s">
        <v>578</v>
      </c>
      <c r="I72" s="0" t="s">
        <v>708</v>
      </c>
      <c r="J72" s="0" t="s">
        <v>708</v>
      </c>
      <c r="L72" s="0" t="s">
        <v>535</v>
      </c>
      <c r="M72" s="0" t="s">
        <v>535</v>
      </c>
      <c r="O72" s="0" t="s">
        <v>730</v>
      </c>
      <c r="P72" s="0" t="s">
        <v>730</v>
      </c>
      <c r="R72" s="0" t="s">
        <v>259</v>
      </c>
      <c r="S72" s="0" t="s">
        <v>981</v>
      </c>
    </row>
    <row r="73" customFormat="false" ht="15" hidden="false" customHeight="false" outlineLevel="0" collapsed="false">
      <c r="B73" s="34" t="s">
        <v>286</v>
      </c>
      <c r="C73" s="34" t="s">
        <v>253</v>
      </c>
      <c r="D73" s="34" t="s">
        <v>253</v>
      </c>
      <c r="E73" s="34" t="s">
        <v>616</v>
      </c>
      <c r="F73" s="47" t="s">
        <v>58</v>
      </c>
      <c r="G73" s="47" t="s">
        <v>58</v>
      </c>
      <c r="I73" s="0" t="s">
        <v>709</v>
      </c>
      <c r="J73" s="0" t="s">
        <v>709</v>
      </c>
      <c r="L73" s="0" t="s">
        <v>803</v>
      </c>
      <c r="M73" s="0" t="s">
        <v>803</v>
      </c>
      <c r="O73" s="0" t="s">
        <v>693</v>
      </c>
      <c r="P73" s="0" t="s">
        <v>693</v>
      </c>
    </row>
    <row r="74" customFormat="false" ht="15" hidden="false" customHeight="false" outlineLevel="0" collapsed="false">
      <c r="B74" s="34" t="s">
        <v>289</v>
      </c>
      <c r="C74" s="34" t="s">
        <v>255</v>
      </c>
      <c r="D74" s="34" t="s">
        <v>254</v>
      </c>
      <c r="E74" s="34" t="s">
        <v>617</v>
      </c>
      <c r="F74" s="47" t="s">
        <v>265</v>
      </c>
      <c r="G74" s="47" t="s">
        <v>265</v>
      </c>
      <c r="I74" s="0" t="s">
        <v>711</v>
      </c>
      <c r="J74" s="0" t="s">
        <v>710</v>
      </c>
      <c r="L74" s="0" t="s">
        <v>804</v>
      </c>
      <c r="M74" s="0" t="s">
        <v>804</v>
      </c>
      <c r="O74" s="0" t="s">
        <v>898</v>
      </c>
      <c r="P74" s="0" t="s">
        <v>898</v>
      </c>
    </row>
    <row r="75" customFormat="false" ht="15" hidden="false" customHeight="false" outlineLevel="0" collapsed="false">
      <c r="B75" s="34" t="s">
        <v>290</v>
      </c>
      <c r="C75" s="34" t="s">
        <v>259</v>
      </c>
      <c r="D75" s="34" t="s">
        <v>259</v>
      </c>
      <c r="E75" s="34" t="s">
        <v>620</v>
      </c>
      <c r="F75" s="47" t="s">
        <v>580</v>
      </c>
      <c r="G75" s="47" t="s">
        <v>579</v>
      </c>
      <c r="I75" s="0" t="s">
        <v>712</v>
      </c>
      <c r="J75" s="0" t="s">
        <v>712</v>
      </c>
      <c r="L75" s="0" t="s">
        <v>611</v>
      </c>
      <c r="M75" s="0" t="s">
        <v>611</v>
      </c>
      <c r="O75" s="0" t="s">
        <v>899</v>
      </c>
      <c r="P75" s="0" t="s">
        <v>899</v>
      </c>
    </row>
    <row r="76" customFormat="false" ht="15" hidden="false" customHeight="false" outlineLevel="0" collapsed="false">
      <c r="B76" s="34" t="s">
        <v>295</v>
      </c>
      <c r="C76" s="34" t="s">
        <v>260</v>
      </c>
      <c r="D76" s="34" t="s">
        <v>260</v>
      </c>
      <c r="E76" s="34" t="s">
        <v>621</v>
      </c>
      <c r="F76" s="47" t="s">
        <v>582</v>
      </c>
      <c r="G76" s="47" t="s">
        <v>581</v>
      </c>
      <c r="I76" s="0" t="s">
        <v>713</v>
      </c>
      <c r="J76" s="0" t="s">
        <v>713</v>
      </c>
      <c r="L76" s="0" t="s">
        <v>265</v>
      </c>
      <c r="M76" s="0" t="s">
        <v>805</v>
      </c>
      <c r="P76" s="0" t="s">
        <v>900</v>
      </c>
    </row>
    <row r="77" customFormat="false" ht="15" hidden="false" customHeight="false" outlineLevel="0" collapsed="false">
      <c r="B77" s="34" t="s">
        <v>296</v>
      </c>
      <c r="C77" s="34" t="s">
        <v>262</v>
      </c>
      <c r="D77" s="34" t="s">
        <v>262</v>
      </c>
      <c r="E77" s="34" t="s">
        <v>623</v>
      </c>
      <c r="F77" s="47" t="s">
        <v>583</v>
      </c>
      <c r="G77" s="47" t="s">
        <v>583</v>
      </c>
      <c r="I77" s="0" t="s">
        <v>223</v>
      </c>
      <c r="J77" s="0" t="s">
        <v>223</v>
      </c>
      <c r="L77" s="0" t="s">
        <v>267</v>
      </c>
      <c r="M77" s="0" t="s">
        <v>267</v>
      </c>
      <c r="O77" s="0" t="s">
        <v>901</v>
      </c>
      <c r="P77" s="0" t="s">
        <v>901</v>
      </c>
    </row>
    <row r="78" customFormat="false" ht="15" hidden="false" customHeight="false" outlineLevel="0" collapsed="false">
      <c r="B78" s="34" t="s">
        <v>300</v>
      </c>
      <c r="C78" s="34" t="s">
        <v>265</v>
      </c>
      <c r="D78" s="34" t="s">
        <v>265</v>
      </c>
      <c r="E78" s="34" t="s">
        <v>625</v>
      </c>
      <c r="F78" s="47" t="s">
        <v>585</v>
      </c>
      <c r="G78" s="47" t="s">
        <v>584</v>
      </c>
      <c r="I78" s="0" t="s">
        <v>716</v>
      </c>
      <c r="J78" s="0" t="s">
        <v>715</v>
      </c>
      <c r="L78" s="0" t="s">
        <v>806</v>
      </c>
      <c r="M78" s="0" t="s">
        <v>806</v>
      </c>
      <c r="O78" s="0" t="s">
        <v>902</v>
      </c>
      <c r="P78" s="0" t="s">
        <v>902</v>
      </c>
    </row>
    <row r="79" customFormat="false" ht="15" hidden="false" customHeight="false" outlineLevel="0" collapsed="false">
      <c r="B79" s="34" t="s">
        <v>303</v>
      </c>
      <c r="C79" s="34" t="s">
        <v>267</v>
      </c>
      <c r="D79" s="34" t="s">
        <v>267</v>
      </c>
      <c r="E79" s="34" t="s">
        <v>99</v>
      </c>
      <c r="F79" s="47" t="s">
        <v>586</v>
      </c>
      <c r="G79" s="47" t="s">
        <v>586</v>
      </c>
      <c r="I79" s="0" t="s">
        <v>717</v>
      </c>
      <c r="J79" s="0" t="s">
        <v>717</v>
      </c>
      <c r="L79" s="0" t="s">
        <v>313</v>
      </c>
      <c r="M79" s="0" t="s">
        <v>807</v>
      </c>
      <c r="O79" s="0" t="s">
        <v>903</v>
      </c>
      <c r="P79" s="0" t="s">
        <v>903</v>
      </c>
    </row>
    <row r="80" customFormat="false" ht="15" hidden="false" customHeight="false" outlineLevel="0" collapsed="false">
      <c r="B80" s="34" t="s">
        <v>305</v>
      </c>
      <c r="C80" s="34" t="s">
        <v>268</v>
      </c>
      <c r="D80" s="34" t="s">
        <v>268</v>
      </c>
      <c r="E80" s="34" t="s">
        <v>626</v>
      </c>
      <c r="F80" s="47" t="s">
        <v>587</v>
      </c>
      <c r="G80" s="47" t="s">
        <v>587</v>
      </c>
      <c r="I80" s="0" t="s">
        <v>719</v>
      </c>
      <c r="J80" s="0" t="s">
        <v>718</v>
      </c>
      <c r="L80" s="0" t="s">
        <v>730</v>
      </c>
      <c r="M80" s="0" t="s">
        <v>730</v>
      </c>
      <c r="O80" s="0" t="s">
        <v>904</v>
      </c>
      <c r="P80" s="0" t="s">
        <v>904</v>
      </c>
    </row>
    <row r="81" customFormat="false" ht="15" hidden="false" customHeight="false" outlineLevel="0" collapsed="false">
      <c r="B81" s="34" t="s">
        <v>946</v>
      </c>
      <c r="C81" s="34" t="s">
        <v>270</v>
      </c>
      <c r="D81" s="34" t="s">
        <v>270</v>
      </c>
      <c r="E81" s="34" t="s">
        <v>628</v>
      </c>
      <c r="F81" s="47" t="s">
        <v>305</v>
      </c>
      <c r="G81" s="47" t="s">
        <v>305</v>
      </c>
      <c r="I81" s="0" t="s">
        <v>720</v>
      </c>
      <c r="J81" s="0" t="s">
        <v>720</v>
      </c>
      <c r="L81" s="0" t="s">
        <v>808</v>
      </c>
      <c r="M81" s="0" t="s">
        <v>808</v>
      </c>
      <c r="O81" s="0" t="s">
        <v>535</v>
      </c>
      <c r="P81" s="0" t="s">
        <v>535</v>
      </c>
    </row>
    <row r="82" customFormat="false" ht="15" hidden="false" customHeight="false" outlineLevel="0" collapsed="false">
      <c r="B82" s="34" t="s">
        <v>311</v>
      </c>
      <c r="C82" s="34" t="s">
        <v>272</v>
      </c>
      <c r="D82" s="34" t="s">
        <v>272</v>
      </c>
      <c r="E82" s="34" t="s">
        <v>629</v>
      </c>
      <c r="F82" s="47" t="s">
        <v>270</v>
      </c>
      <c r="G82" s="47" t="s">
        <v>270</v>
      </c>
      <c r="I82" s="0" t="s">
        <v>721</v>
      </c>
      <c r="J82" s="0" t="s">
        <v>721</v>
      </c>
      <c r="L82" s="0" t="s">
        <v>240</v>
      </c>
      <c r="M82" s="0" t="s">
        <v>240</v>
      </c>
      <c r="O82" s="0" t="s">
        <v>801</v>
      </c>
      <c r="P82" s="0" t="s">
        <v>801</v>
      </c>
    </row>
    <row r="83" customFormat="false" ht="15" hidden="false" customHeight="false" outlineLevel="0" collapsed="false">
      <c r="B83" s="34" t="s">
        <v>313</v>
      </c>
      <c r="C83" s="34" t="s">
        <v>985</v>
      </c>
      <c r="D83" s="34" t="s">
        <v>985</v>
      </c>
      <c r="E83" s="34" t="s">
        <v>630</v>
      </c>
      <c r="F83" s="47" t="s">
        <v>60</v>
      </c>
      <c r="G83" s="47" t="s">
        <v>60</v>
      </c>
      <c r="I83" s="0" t="s">
        <v>566</v>
      </c>
      <c r="J83" s="0" t="s">
        <v>566</v>
      </c>
      <c r="L83" s="0" t="s">
        <v>809</v>
      </c>
      <c r="M83" s="0" t="s">
        <v>809</v>
      </c>
      <c r="O83" s="0" t="s">
        <v>159</v>
      </c>
      <c r="P83" s="0" t="s">
        <v>159</v>
      </c>
    </row>
    <row r="84" customFormat="false" ht="15" hidden="false" customHeight="false" outlineLevel="0" collapsed="false">
      <c r="B84" s="34" t="s">
        <v>315</v>
      </c>
      <c r="C84" s="34" t="s">
        <v>275</v>
      </c>
      <c r="D84" s="34" t="s">
        <v>275</v>
      </c>
      <c r="E84" s="34" t="s">
        <v>634</v>
      </c>
      <c r="F84" s="47" t="s">
        <v>588</v>
      </c>
      <c r="G84" s="47" t="s">
        <v>588</v>
      </c>
      <c r="I84" s="0" t="s">
        <v>723</v>
      </c>
      <c r="J84" s="0" t="s">
        <v>722</v>
      </c>
      <c r="L84" s="0" t="s">
        <v>810</v>
      </c>
      <c r="M84" s="0" t="s">
        <v>810</v>
      </c>
      <c r="O84" s="0" t="s">
        <v>519</v>
      </c>
      <c r="P84" s="0" t="s">
        <v>519</v>
      </c>
    </row>
    <row r="85" customFormat="false" ht="15" hidden="false" customHeight="false" outlineLevel="0" collapsed="false">
      <c r="B85" s="34" t="s">
        <v>316</v>
      </c>
      <c r="C85" s="34" t="s">
        <v>543</v>
      </c>
      <c r="D85" s="34" t="s">
        <v>543</v>
      </c>
      <c r="E85" s="34" t="s">
        <v>636</v>
      </c>
      <c r="F85" s="47" t="s">
        <v>589</v>
      </c>
      <c r="G85" s="47" t="s">
        <v>589</v>
      </c>
      <c r="I85" s="0" t="s">
        <v>725</v>
      </c>
      <c r="J85" s="0" t="s">
        <v>724</v>
      </c>
      <c r="L85" s="0" t="s">
        <v>811</v>
      </c>
      <c r="M85" s="0" t="s">
        <v>811</v>
      </c>
      <c r="O85" s="0" t="s">
        <v>905</v>
      </c>
      <c r="P85" s="0" t="s">
        <v>905</v>
      </c>
    </row>
    <row r="86" customFormat="false" ht="15" hidden="false" customHeight="false" outlineLevel="0" collapsed="false">
      <c r="B86" s="34" t="s">
        <v>317</v>
      </c>
      <c r="C86" s="34" t="s">
        <v>279</v>
      </c>
      <c r="D86" s="34" t="s">
        <v>279</v>
      </c>
      <c r="F86" s="47" t="s">
        <v>296</v>
      </c>
      <c r="G86" s="47" t="s">
        <v>296</v>
      </c>
      <c r="I86" s="0" t="s">
        <v>562</v>
      </c>
      <c r="J86" s="0" t="s">
        <v>562</v>
      </c>
      <c r="L86" s="0" t="s">
        <v>555</v>
      </c>
      <c r="M86" s="0" t="s">
        <v>812</v>
      </c>
      <c r="O86" s="0" t="s">
        <v>634</v>
      </c>
      <c r="P86" s="0" t="s">
        <v>634</v>
      </c>
    </row>
    <row r="87" customFormat="false" ht="15" hidden="false" customHeight="false" outlineLevel="0" collapsed="false">
      <c r="B87" s="34" t="s">
        <v>320</v>
      </c>
      <c r="C87" s="34" t="s">
        <v>281</v>
      </c>
      <c r="D87" s="34" t="s">
        <v>281</v>
      </c>
      <c r="F87" s="47" t="s">
        <v>590</v>
      </c>
      <c r="G87" s="47" t="s">
        <v>590</v>
      </c>
      <c r="I87" s="0" t="s">
        <v>726</v>
      </c>
      <c r="J87" s="0" t="s">
        <v>726</v>
      </c>
      <c r="L87" s="0" t="s">
        <v>813</v>
      </c>
      <c r="M87" s="0" t="s">
        <v>813</v>
      </c>
      <c r="O87" s="0" t="s">
        <v>907</v>
      </c>
      <c r="P87" s="0" t="s">
        <v>906</v>
      </c>
    </row>
    <row r="88" customFormat="false" ht="15" hidden="false" customHeight="false" outlineLevel="0" collapsed="false">
      <c r="B88" s="34" t="s">
        <v>323</v>
      </c>
      <c r="C88" s="34" t="s">
        <v>286</v>
      </c>
      <c r="D88" s="34" t="s">
        <v>285</v>
      </c>
      <c r="F88" s="47" t="s">
        <v>591</v>
      </c>
      <c r="G88" s="47" t="s">
        <v>591</v>
      </c>
      <c r="I88" s="0" t="s">
        <v>272</v>
      </c>
      <c r="J88" s="0" t="s">
        <v>727</v>
      </c>
      <c r="L88" s="0" t="s">
        <v>815</v>
      </c>
      <c r="M88" s="0" t="s">
        <v>814</v>
      </c>
      <c r="O88" s="0" t="s">
        <v>787</v>
      </c>
      <c r="P88" s="0" t="s">
        <v>787</v>
      </c>
    </row>
    <row r="89" customFormat="false" ht="15" hidden="false" customHeight="false" outlineLevel="0" collapsed="false">
      <c r="B89" s="0"/>
      <c r="C89" s="34" t="s">
        <v>289</v>
      </c>
      <c r="D89" s="34" t="s">
        <v>288</v>
      </c>
      <c r="F89" s="47" t="s">
        <v>281</v>
      </c>
      <c r="G89" s="47" t="s">
        <v>281</v>
      </c>
      <c r="I89" s="0" t="s">
        <v>729</v>
      </c>
      <c r="J89" s="0" t="s">
        <v>728</v>
      </c>
      <c r="L89" s="0" t="s">
        <v>816</v>
      </c>
      <c r="M89" s="0" t="s">
        <v>816</v>
      </c>
      <c r="O89" s="0" t="s">
        <v>760</v>
      </c>
      <c r="P89" s="0" t="s">
        <v>760</v>
      </c>
    </row>
    <row r="90" customFormat="false" ht="15" hidden="false" customHeight="false" outlineLevel="0" collapsed="false">
      <c r="B90" s="0"/>
      <c r="C90" s="34" t="s">
        <v>290</v>
      </c>
      <c r="D90" s="34" t="s">
        <v>290</v>
      </c>
      <c r="F90" s="47" t="s">
        <v>253</v>
      </c>
      <c r="G90" s="47" t="s">
        <v>253</v>
      </c>
      <c r="I90" s="0" t="s">
        <v>561</v>
      </c>
      <c r="J90" s="0" t="s">
        <v>561</v>
      </c>
      <c r="L90" s="0" t="s">
        <v>817</v>
      </c>
      <c r="M90" s="0" t="s">
        <v>817</v>
      </c>
      <c r="O90" s="0" t="s">
        <v>253</v>
      </c>
      <c r="P90" s="0" t="s">
        <v>253</v>
      </c>
    </row>
    <row r="91" customFormat="false" ht="15" hidden="false" customHeight="false" outlineLevel="0" collapsed="false">
      <c r="B91" s="0"/>
      <c r="C91" s="34" t="s">
        <v>295</v>
      </c>
      <c r="D91" s="34" t="s">
        <v>294</v>
      </c>
      <c r="F91" s="47" t="s">
        <v>592</v>
      </c>
      <c r="G91" s="47" t="s">
        <v>592</v>
      </c>
      <c r="I91" s="0" t="s">
        <v>730</v>
      </c>
      <c r="J91" s="0" t="s">
        <v>730</v>
      </c>
      <c r="L91" s="0" t="s">
        <v>605</v>
      </c>
      <c r="M91" s="0" t="s">
        <v>818</v>
      </c>
      <c r="O91" s="0" t="s">
        <v>37</v>
      </c>
      <c r="P91" s="0" t="s">
        <v>908</v>
      </c>
    </row>
    <row r="92" customFormat="false" ht="15" hidden="false" customHeight="false" outlineLevel="0" collapsed="false">
      <c r="B92" s="0"/>
      <c r="C92" s="34" t="s">
        <v>296</v>
      </c>
      <c r="D92" s="34" t="s">
        <v>296</v>
      </c>
      <c r="F92" s="47" t="s">
        <v>593</v>
      </c>
      <c r="G92" s="47" t="s">
        <v>593</v>
      </c>
      <c r="I92" s="0" t="s">
        <v>732</v>
      </c>
      <c r="J92" s="0" t="s">
        <v>731</v>
      </c>
      <c r="L92" s="0" t="s">
        <v>819</v>
      </c>
      <c r="M92" s="0" t="s">
        <v>819</v>
      </c>
      <c r="O92" s="0" t="s">
        <v>910</v>
      </c>
      <c r="P92" s="0" t="s">
        <v>909</v>
      </c>
    </row>
    <row r="93" customFormat="false" ht="15" hidden="false" customHeight="false" outlineLevel="0" collapsed="false">
      <c r="B93" s="0"/>
      <c r="C93" s="34" t="s">
        <v>300</v>
      </c>
      <c r="D93" s="34" t="s">
        <v>299</v>
      </c>
      <c r="F93" s="47" t="s">
        <v>595</v>
      </c>
      <c r="G93" s="47" t="s">
        <v>594</v>
      </c>
      <c r="I93" s="0" t="s">
        <v>733</v>
      </c>
      <c r="J93" s="0" t="s">
        <v>733</v>
      </c>
      <c r="L93" s="0" t="s">
        <v>557</v>
      </c>
      <c r="M93" s="0" t="s">
        <v>557</v>
      </c>
      <c r="O93" s="0" t="s">
        <v>912</v>
      </c>
      <c r="P93" s="0" t="s">
        <v>911</v>
      </c>
    </row>
    <row r="94" customFormat="false" ht="15" hidden="false" customHeight="false" outlineLevel="0" collapsed="false">
      <c r="B94" s="0"/>
      <c r="C94" s="34" t="s">
        <v>303</v>
      </c>
      <c r="D94" s="34" t="s">
        <v>302</v>
      </c>
      <c r="F94" s="47" t="s">
        <v>596</v>
      </c>
      <c r="G94" s="47" t="s">
        <v>596</v>
      </c>
      <c r="I94" s="0" t="s">
        <v>77</v>
      </c>
      <c r="J94" s="0" t="s">
        <v>77</v>
      </c>
      <c r="L94" s="0" t="s">
        <v>820</v>
      </c>
      <c r="M94" s="0" t="s">
        <v>820</v>
      </c>
      <c r="O94" s="0" t="s">
        <v>697</v>
      </c>
      <c r="P94" s="0" t="s">
        <v>913</v>
      </c>
    </row>
    <row r="95" customFormat="false" ht="15" hidden="false" customHeight="false" outlineLevel="0" collapsed="false">
      <c r="B95" s="0"/>
      <c r="C95" s="34" t="s">
        <v>305</v>
      </c>
      <c r="D95" s="34" t="s">
        <v>305</v>
      </c>
      <c r="F95" s="47" t="s">
        <v>597</v>
      </c>
      <c r="G95" s="47" t="s">
        <v>597</v>
      </c>
      <c r="I95" s="0" t="s">
        <v>734</v>
      </c>
      <c r="J95" s="0" t="s">
        <v>734</v>
      </c>
      <c r="L95" s="0" t="s">
        <v>821</v>
      </c>
      <c r="M95" s="0" t="s">
        <v>821</v>
      </c>
      <c r="O95" s="0" t="s">
        <v>585</v>
      </c>
      <c r="P95" s="0" t="s">
        <v>914</v>
      </c>
    </row>
    <row r="96" customFormat="false" ht="15" hidden="false" customHeight="false" outlineLevel="0" collapsed="false">
      <c r="B96" s="0"/>
      <c r="C96" s="34" t="s">
        <v>946</v>
      </c>
      <c r="D96" s="34" t="s">
        <v>946</v>
      </c>
      <c r="F96" s="47" t="s">
        <v>598</v>
      </c>
      <c r="G96" s="47" t="s">
        <v>598</v>
      </c>
      <c r="I96" s="0" t="s">
        <v>735</v>
      </c>
      <c r="J96" s="0" t="s">
        <v>735</v>
      </c>
      <c r="L96" s="0" t="s">
        <v>822</v>
      </c>
      <c r="M96" s="0" t="s">
        <v>822</v>
      </c>
      <c r="O96" s="0" t="s">
        <v>915</v>
      </c>
      <c r="P96" s="0" t="s">
        <v>915</v>
      </c>
    </row>
    <row r="97" customFormat="false" ht="15" hidden="false" customHeight="false" outlineLevel="0" collapsed="false">
      <c r="B97" s="0"/>
      <c r="C97" s="34" t="s">
        <v>311</v>
      </c>
      <c r="D97" s="34" t="s">
        <v>311</v>
      </c>
      <c r="F97" s="47" t="s">
        <v>599</v>
      </c>
      <c r="G97" s="47" t="s">
        <v>599</v>
      </c>
      <c r="I97" s="0" t="s">
        <v>286</v>
      </c>
      <c r="J97" s="0" t="s">
        <v>286</v>
      </c>
      <c r="L97" s="0" t="s">
        <v>286</v>
      </c>
      <c r="M97" s="0" t="s">
        <v>286</v>
      </c>
      <c r="O97" s="0" t="s">
        <v>916</v>
      </c>
      <c r="P97" s="0" t="s">
        <v>916</v>
      </c>
    </row>
    <row r="98" customFormat="false" ht="15" hidden="false" customHeight="false" outlineLevel="0" collapsed="false">
      <c r="B98" s="0"/>
      <c r="C98" s="34" t="s">
        <v>313</v>
      </c>
      <c r="D98" s="34" t="s">
        <v>312</v>
      </c>
      <c r="F98" s="47" t="s">
        <v>267</v>
      </c>
      <c r="G98" s="47" t="s">
        <v>267</v>
      </c>
      <c r="I98" s="0" t="s">
        <v>636</v>
      </c>
      <c r="J98" s="0" t="s">
        <v>736</v>
      </c>
      <c r="L98" s="0" t="s">
        <v>824</v>
      </c>
      <c r="M98" s="0" t="s">
        <v>823</v>
      </c>
      <c r="O98" s="0" t="s">
        <v>196</v>
      </c>
      <c r="P98" s="0" t="s">
        <v>196</v>
      </c>
    </row>
    <row r="99" customFormat="false" ht="15" hidden="false" customHeight="false" outlineLevel="0" collapsed="false">
      <c r="B99" s="0"/>
      <c r="C99" s="34" t="s">
        <v>315</v>
      </c>
      <c r="D99" s="34" t="s">
        <v>315</v>
      </c>
      <c r="F99" s="47" t="s">
        <v>600</v>
      </c>
      <c r="G99" s="47" t="s">
        <v>600</v>
      </c>
      <c r="I99" s="0" t="s">
        <v>617</v>
      </c>
      <c r="J99" s="0" t="s">
        <v>617</v>
      </c>
      <c r="L99" s="0" t="s">
        <v>826</v>
      </c>
      <c r="M99" s="0" t="s">
        <v>825</v>
      </c>
      <c r="O99" s="0" t="s">
        <v>820</v>
      </c>
      <c r="P99" s="0" t="s">
        <v>820</v>
      </c>
    </row>
    <row r="100" customFormat="false" ht="15" hidden="false" customHeight="false" outlineLevel="0" collapsed="false">
      <c r="B100" s="0"/>
      <c r="C100" s="34" t="s">
        <v>316</v>
      </c>
      <c r="D100" s="34" t="s">
        <v>316</v>
      </c>
      <c r="F100" s="47" t="s">
        <v>262</v>
      </c>
      <c r="G100" s="47" t="s">
        <v>262</v>
      </c>
      <c r="I100" s="0" t="s">
        <v>738</v>
      </c>
      <c r="J100" s="0" t="s">
        <v>737</v>
      </c>
      <c r="L100" s="0" t="s">
        <v>828</v>
      </c>
      <c r="M100" s="0" t="s">
        <v>827</v>
      </c>
      <c r="O100" s="0" t="s">
        <v>578</v>
      </c>
      <c r="P100" s="0" t="s">
        <v>578</v>
      </c>
    </row>
    <row r="101" customFormat="false" ht="15" hidden="false" customHeight="false" outlineLevel="0" collapsed="false">
      <c r="B101" s="0"/>
      <c r="C101" s="34" t="s">
        <v>317</v>
      </c>
      <c r="D101" s="34" t="s">
        <v>317</v>
      </c>
      <c r="F101" s="47" t="s">
        <v>601</v>
      </c>
      <c r="G101" s="47" t="s">
        <v>601</v>
      </c>
      <c r="I101" s="0" t="s">
        <v>620</v>
      </c>
      <c r="J101" s="0" t="s">
        <v>620</v>
      </c>
      <c r="L101" s="0" t="s">
        <v>829</v>
      </c>
      <c r="M101" s="0" t="s">
        <v>829</v>
      </c>
      <c r="O101" s="0" t="s">
        <v>270</v>
      </c>
      <c r="P101" s="0" t="s">
        <v>917</v>
      </c>
    </row>
    <row r="102" customFormat="false" ht="15" hidden="false" customHeight="false" outlineLevel="0" collapsed="false">
      <c r="B102" s="0"/>
      <c r="C102" s="34" t="s">
        <v>320</v>
      </c>
      <c r="D102" s="34" t="s">
        <v>319</v>
      </c>
      <c r="F102" s="47" t="s">
        <v>602</v>
      </c>
      <c r="G102" s="47" t="s">
        <v>602</v>
      </c>
      <c r="I102" s="0" t="s">
        <v>740</v>
      </c>
      <c r="J102" s="0" t="s">
        <v>739</v>
      </c>
      <c r="M102" s="0" t="s">
        <v>622</v>
      </c>
      <c r="O102" s="0" t="s">
        <v>164</v>
      </c>
      <c r="P102" s="0" t="s">
        <v>164</v>
      </c>
    </row>
    <row r="103" customFormat="false" ht="15" hidden="false" customHeight="false" outlineLevel="0" collapsed="false">
      <c r="B103" s="0"/>
      <c r="C103" s="34" t="s">
        <v>323</v>
      </c>
      <c r="D103" s="34" t="s">
        <v>322</v>
      </c>
      <c r="F103" s="47" t="s">
        <v>183</v>
      </c>
      <c r="G103" s="47" t="s">
        <v>603</v>
      </c>
      <c r="I103" s="0" t="s">
        <v>742</v>
      </c>
      <c r="J103" s="0" t="s">
        <v>741</v>
      </c>
      <c r="L103" s="0" t="s">
        <v>832</v>
      </c>
      <c r="M103" s="0" t="s">
        <v>831</v>
      </c>
      <c r="O103" s="0" t="s">
        <v>620</v>
      </c>
      <c r="P103" s="0" t="s">
        <v>918</v>
      </c>
    </row>
    <row r="104" customFormat="false" ht="15" hidden="false" customHeight="false" outlineLevel="0" collapsed="false">
      <c r="B104" s="0"/>
      <c r="F104" s="47" t="s">
        <v>286</v>
      </c>
      <c r="G104" s="47" t="s">
        <v>285</v>
      </c>
      <c r="I104" s="0" t="s">
        <v>743</v>
      </c>
      <c r="J104" s="0" t="s">
        <v>743</v>
      </c>
      <c r="L104" s="0" t="s">
        <v>99</v>
      </c>
      <c r="M104" s="0" t="s">
        <v>833</v>
      </c>
      <c r="O104" s="0" t="s">
        <v>840</v>
      </c>
      <c r="P104" s="0" t="s">
        <v>840</v>
      </c>
    </row>
    <row r="105" customFormat="false" ht="15" hidden="false" customHeight="false" outlineLevel="0" collapsed="false">
      <c r="B105" s="0"/>
      <c r="F105" s="47" t="s">
        <v>605</v>
      </c>
      <c r="G105" s="47" t="s">
        <v>604</v>
      </c>
      <c r="I105" s="0" t="s">
        <v>744</v>
      </c>
      <c r="J105" s="0" t="s">
        <v>744</v>
      </c>
      <c r="L105" s="0" t="s">
        <v>835</v>
      </c>
      <c r="M105" s="0" t="s">
        <v>834</v>
      </c>
      <c r="O105" s="0" t="s">
        <v>311</v>
      </c>
      <c r="P105" s="0" t="s">
        <v>919</v>
      </c>
    </row>
    <row r="106" customFormat="false" ht="15" hidden="false" customHeight="false" outlineLevel="0" collapsed="false">
      <c r="B106" s="0"/>
      <c r="F106" s="47" t="s">
        <v>606</v>
      </c>
      <c r="G106" s="47" t="s">
        <v>606</v>
      </c>
      <c r="I106" s="0" t="s">
        <v>745</v>
      </c>
      <c r="J106" s="0" t="s">
        <v>745</v>
      </c>
      <c r="L106" s="0" t="s">
        <v>253</v>
      </c>
      <c r="M106" s="0" t="s">
        <v>836</v>
      </c>
      <c r="O106" s="0" t="s">
        <v>921</v>
      </c>
      <c r="P106" s="0" t="s">
        <v>920</v>
      </c>
    </row>
    <row r="107" customFormat="false" ht="15" hidden="false" customHeight="false" outlineLevel="0" collapsed="false">
      <c r="B107" s="0"/>
      <c r="F107" s="47" t="s">
        <v>607</v>
      </c>
      <c r="G107" s="47" t="s">
        <v>607</v>
      </c>
      <c r="I107" s="0" t="s">
        <v>242</v>
      </c>
      <c r="J107" s="0" t="s">
        <v>242</v>
      </c>
      <c r="L107" s="0" t="s">
        <v>838</v>
      </c>
      <c r="M107" s="0" t="s">
        <v>837</v>
      </c>
      <c r="O107" s="0" t="s">
        <v>853</v>
      </c>
      <c r="P107" s="0" t="s">
        <v>922</v>
      </c>
    </row>
    <row r="108" customFormat="false" ht="15" hidden="false" customHeight="false" outlineLevel="0" collapsed="false">
      <c r="B108" s="0"/>
      <c r="F108" s="47" t="s">
        <v>164</v>
      </c>
      <c r="G108" s="47" t="s">
        <v>164</v>
      </c>
      <c r="I108" s="0" t="s">
        <v>610</v>
      </c>
      <c r="J108" s="0" t="s">
        <v>610</v>
      </c>
      <c r="L108" s="0" t="s">
        <v>840</v>
      </c>
      <c r="M108" s="0" t="s">
        <v>839</v>
      </c>
      <c r="O108" s="0" t="s">
        <v>617</v>
      </c>
      <c r="P108" s="0" t="s">
        <v>617</v>
      </c>
    </row>
    <row r="109" customFormat="false" ht="15" hidden="false" customHeight="false" outlineLevel="0" collapsed="false">
      <c r="B109" s="0"/>
      <c r="F109" s="47" t="s">
        <v>608</v>
      </c>
      <c r="G109" s="47" t="s">
        <v>608</v>
      </c>
      <c r="I109" s="0" t="s">
        <v>213</v>
      </c>
      <c r="J109" s="0" t="s">
        <v>746</v>
      </c>
      <c r="L109" s="0" t="s">
        <v>317</v>
      </c>
      <c r="M109" s="0" t="s">
        <v>317</v>
      </c>
      <c r="O109" s="0" t="s">
        <v>924</v>
      </c>
      <c r="P109" s="0" t="s">
        <v>923</v>
      </c>
    </row>
    <row r="110" customFormat="false" ht="15" hidden="false" customHeight="false" outlineLevel="0" collapsed="false">
      <c r="B110" s="0"/>
      <c r="F110" s="47" t="s">
        <v>609</v>
      </c>
      <c r="G110" s="47" t="s">
        <v>609</v>
      </c>
      <c r="I110" s="0" t="s">
        <v>175</v>
      </c>
      <c r="J110" s="0" t="s">
        <v>747</v>
      </c>
      <c r="L110" s="0" t="s">
        <v>841</v>
      </c>
      <c r="M110" s="0" t="s">
        <v>841</v>
      </c>
      <c r="O110" s="0" t="s">
        <v>99</v>
      </c>
      <c r="P110" s="0" t="s">
        <v>925</v>
      </c>
    </row>
    <row r="111" customFormat="false" ht="15" hidden="false" customHeight="false" outlineLevel="0" collapsed="false">
      <c r="B111" s="0"/>
      <c r="F111" s="47" t="s">
        <v>610</v>
      </c>
      <c r="G111" s="47" t="s">
        <v>610</v>
      </c>
      <c r="I111" s="0" t="s">
        <v>749</v>
      </c>
      <c r="J111" s="0" t="s">
        <v>748</v>
      </c>
      <c r="L111" s="0" t="s">
        <v>242</v>
      </c>
      <c r="M111" s="0" t="s">
        <v>242</v>
      </c>
      <c r="O111" s="0" t="s">
        <v>926</v>
      </c>
      <c r="P111" s="0" t="s">
        <v>926</v>
      </c>
    </row>
    <row r="112" customFormat="false" ht="15" hidden="false" customHeight="false" outlineLevel="0" collapsed="false">
      <c r="B112" s="0"/>
      <c r="F112" s="47" t="s">
        <v>611</v>
      </c>
      <c r="G112" s="47" t="s">
        <v>611</v>
      </c>
      <c r="I112" s="0" t="s">
        <v>532</v>
      </c>
      <c r="J112" s="0" t="s">
        <v>750</v>
      </c>
      <c r="L112" s="0" t="s">
        <v>206</v>
      </c>
      <c r="M112" s="0" t="s">
        <v>206</v>
      </c>
      <c r="O112" s="0" t="s">
        <v>668</v>
      </c>
      <c r="P112" s="0" t="s">
        <v>668</v>
      </c>
    </row>
    <row r="113" customFormat="false" ht="15" hidden="false" customHeight="false" outlineLevel="0" collapsed="false">
      <c r="B113" s="0"/>
      <c r="F113" s="47" t="s">
        <v>613</v>
      </c>
      <c r="G113" s="47" t="s">
        <v>612</v>
      </c>
      <c r="I113" s="0" t="s">
        <v>543</v>
      </c>
      <c r="J113" s="0" t="s">
        <v>751</v>
      </c>
      <c r="L113" s="0" t="s">
        <v>842</v>
      </c>
      <c r="M113" s="0" t="s">
        <v>842</v>
      </c>
      <c r="O113" s="0" t="s">
        <v>928</v>
      </c>
      <c r="P113" s="0" t="s">
        <v>927</v>
      </c>
    </row>
    <row r="114" customFormat="false" ht="15" hidden="false" customHeight="false" outlineLevel="0" collapsed="false">
      <c r="B114" s="0"/>
      <c r="F114" s="47" t="s">
        <v>615</v>
      </c>
      <c r="G114" s="47" t="s">
        <v>614</v>
      </c>
      <c r="I114" s="0" t="s">
        <v>313</v>
      </c>
      <c r="J114" s="0" t="s">
        <v>752</v>
      </c>
      <c r="L114" s="0" t="s">
        <v>843</v>
      </c>
      <c r="M114" s="0" t="s">
        <v>843</v>
      </c>
      <c r="O114" s="0" t="s">
        <v>930</v>
      </c>
      <c r="P114" s="0" t="s">
        <v>929</v>
      </c>
    </row>
    <row r="115" customFormat="false" ht="15" hidden="false" customHeight="false" outlineLevel="0" collapsed="false">
      <c r="B115" s="0"/>
      <c r="F115" s="47" t="s">
        <v>268</v>
      </c>
      <c r="G115" s="47" t="s">
        <v>268</v>
      </c>
      <c r="I115" s="0" t="s">
        <v>164</v>
      </c>
      <c r="J115" s="0" t="s">
        <v>753</v>
      </c>
      <c r="L115" s="0" t="s">
        <v>845</v>
      </c>
      <c r="M115" s="0" t="s">
        <v>844</v>
      </c>
      <c r="O115" s="0" t="s">
        <v>931</v>
      </c>
      <c r="P115" s="0" t="s">
        <v>931</v>
      </c>
    </row>
    <row r="116" customFormat="false" ht="15" hidden="false" customHeight="false" outlineLevel="0" collapsed="false">
      <c r="B116" s="0"/>
      <c r="F116" s="47" t="s">
        <v>616</v>
      </c>
      <c r="G116" s="47" t="s">
        <v>616</v>
      </c>
      <c r="I116" s="0" t="s">
        <v>549</v>
      </c>
      <c r="J116" s="0" t="s">
        <v>754</v>
      </c>
      <c r="L116" s="0" t="s">
        <v>847</v>
      </c>
      <c r="M116" s="0" t="s">
        <v>846</v>
      </c>
      <c r="O116" s="0" t="s">
        <v>543</v>
      </c>
      <c r="P116" s="0" t="s">
        <v>932</v>
      </c>
    </row>
    <row r="117" customFormat="false" ht="15" hidden="false" customHeight="false" outlineLevel="0" collapsed="false">
      <c r="B117" s="0"/>
      <c r="F117" s="47" t="s">
        <v>617</v>
      </c>
      <c r="G117" s="47" t="s">
        <v>617</v>
      </c>
      <c r="L117" s="0" t="s">
        <v>239</v>
      </c>
      <c r="M117" s="0" t="s">
        <v>848</v>
      </c>
      <c r="O117" s="0" t="s">
        <v>934</v>
      </c>
      <c r="P117" s="0" t="s">
        <v>933</v>
      </c>
    </row>
    <row r="118" customFormat="false" ht="15" hidden="false" customHeight="false" outlineLevel="0" collapsed="false">
      <c r="B118" s="0"/>
      <c r="F118" s="47" t="s">
        <v>618</v>
      </c>
      <c r="G118" s="47" t="s">
        <v>618</v>
      </c>
      <c r="L118" s="0" t="s">
        <v>850</v>
      </c>
      <c r="M118" s="0" t="s">
        <v>849</v>
      </c>
      <c r="O118" s="0" t="s">
        <v>592</v>
      </c>
      <c r="P118" s="0" t="s">
        <v>935</v>
      </c>
    </row>
    <row r="119" customFormat="false" ht="15" hidden="false" customHeight="false" outlineLevel="0" collapsed="false">
      <c r="B119" s="0"/>
      <c r="F119" s="47" t="s">
        <v>620</v>
      </c>
      <c r="G119" s="47" t="s">
        <v>619</v>
      </c>
      <c r="L119" s="0" t="s">
        <v>213</v>
      </c>
      <c r="M119" s="0" t="s">
        <v>851</v>
      </c>
      <c r="O119" s="0" t="s">
        <v>528</v>
      </c>
      <c r="P119" s="0" t="s">
        <v>936</v>
      </c>
    </row>
    <row r="120" customFormat="false" ht="15" hidden="false" customHeight="false" outlineLevel="0" collapsed="false">
      <c r="B120" s="0"/>
      <c r="F120" s="47" t="s">
        <v>621</v>
      </c>
      <c r="G120" s="47" t="s">
        <v>621</v>
      </c>
      <c r="L120" s="0" t="s">
        <v>853</v>
      </c>
      <c r="M120" s="0" t="s">
        <v>852</v>
      </c>
      <c r="O120" s="0" t="s">
        <v>632</v>
      </c>
      <c r="P120" s="0" t="s">
        <v>937</v>
      </c>
    </row>
    <row r="121" customFormat="false" ht="15" hidden="false" customHeight="false" outlineLevel="0" collapsed="false">
      <c r="B121" s="0"/>
      <c r="F121" s="47" t="s">
        <v>623</v>
      </c>
      <c r="G121" s="47" t="s">
        <v>623</v>
      </c>
      <c r="L121" s="0" t="s">
        <v>725</v>
      </c>
      <c r="M121" s="0" t="s">
        <v>854</v>
      </c>
      <c r="O121" s="0" t="s">
        <v>939</v>
      </c>
      <c r="P121" s="0" t="s">
        <v>938</v>
      </c>
    </row>
    <row r="122" customFormat="false" ht="15" hidden="false" customHeight="false" outlineLevel="0" collapsed="false">
      <c r="B122" s="0"/>
      <c r="F122" s="47" t="s">
        <v>625</v>
      </c>
      <c r="G122" s="47" t="s">
        <v>624</v>
      </c>
      <c r="O122" s="0" t="s">
        <v>194</v>
      </c>
      <c r="P122" s="0" t="s">
        <v>940</v>
      </c>
    </row>
    <row r="123" customFormat="false" ht="15" hidden="false" customHeight="false" outlineLevel="0" collapsed="false">
      <c r="B123" s="0"/>
      <c r="F123" s="47" t="s">
        <v>99</v>
      </c>
      <c r="G123" s="47" t="s">
        <v>99</v>
      </c>
    </row>
    <row r="124" customFormat="false" ht="15" hidden="false" customHeight="false" outlineLevel="0" collapsed="false">
      <c r="B124" s="0"/>
      <c r="F124" s="47" t="s">
        <v>626</v>
      </c>
      <c r="G124" s="47" t="s">
        <v>626</v>
      </c>
    </row>
    <row r="125" customFormat="false" ht="15" hidden="false" customHeight="false" outlineLevel="0" collapsed="false">
      <c r="B125" s="0"/>
      <c r="F125" s="47" t="s">
        <v>628</v>
      </c>
      <c r="G125" s="47" t="s">
        <v>627</v>
      </c>
    </row>
    <row r="126" customFormat="false" ht="15" hidden="false" customHeight="false" outlineLevel="0" collapsed="false">
      <c r="B126" s="0"/>
      <c r="F126" s="47" t="s">
        <v>37</v>
      </c>
      <c r="G126" s="47" t="s">
        <v>37</v>
      </c>
    </row>
    <row r="127" customFormat="false" ht="15" hidden="false" customHeight="false" outlineLevel="0" collapsed="false">
      <c r="B127" s="0"/>
      <c r="F127" s="47" t="s">
        <v>311</v>
      </c>
      <c r="G127" s="47" t="s">
        <v>311</v>
      </c>
    </row>
    <row r="128" customFormat="false" ht="15" hidden="false" customHeight="false" outlineLevel="0" collapsed="false">
      <c r="B128" s="0"/>
      <c r="F128" s="47" t="s">
        <v>629</v>
      </c>
      <c r="G128" s="47" t="s">
        <v>629</v>
      </c>
    </row>
    <row r="129" customFormat="false" ht="15" hidden="false" customHeight="false" outlineLevel="0" collapsed="false">
      <c r="B129" s="0"/>
      <c r="F129" s="47" t="s">
        <v>630</v>
      </c>
      <c r="G129" s="47" t="s">
        <v>630</v>
      </c>
    </row>
    <row r="130" customFormat="false" ht="15" hidden="false" customHeight="false" outlineLevel="0" collapsed="false">
      <c r="B130" s="0"/>
      <c r="F130" s="47" t="s">
        <v>632</v>
      </c>
      <c r="G130" s="47" t="s">
        <v>631</v>
      </c>
    </row>
    <row r="131" customFormat="false" ht="15" hidden="false" customHeight="false" outlineLevel="0" collapsed="false">
      <c r="B131" s="0"/>
      <c r="F131" s="47" t="s">
        <v>634</v>
      </c>
      <c r="G131" s="47" t="s">
        <v>633</v>
      </c>
    </row>
    <row r="132" customFormat="false" ht="15" hidden="false" customHeight="false" outlineLevel="0" collapsed="false">
      <c r="B132" s="0"/>
      <c r="F132" s="47" t="s">
        <v>636</v>
      </c>
      <c r="G132" s="47" t="s">
        <v>635</v>
      </c>
    </row>
    <row r="133" customFormat="false" ht="15" hidden="false" customHeight="false" outlineLevel="0" collapsed="false">
      <c r="B133" s="0"/>
    </row>
    <row r="134" customFormat="false" ht="15" hidden="false" customHeight="false" outlineLevel="0" collapsed="false">
      <c r="B134" s="0"/>
    </row>
    <row r="135" customFormat="false" ht="15" hidden="false" customHeight="false" outlineLevel="0" collapsed="false">
      <c r="B135" s="0"/>
    </row>
    <row r="136" customFormat="false" ht="15" hidden="false" customHeight="false" outlineLevel="0" collapsed="false">
      <c r="B136" s="0"/>
    </row>
    <row r="137" customFormat="false" ht="15" hidden="false" customHeight="false" outlineLevel="0" collapsed="false">
      <c r="B137" s="0"/>
    </row>
    <row r="138" customFormat="false" ht="15" hidden="false" customHeight="false" outlineLevel="0" collapsed="false">
      <c r="B138" s="0"/>
    </row>
    <row r="139" customFormat="false" ht="15" hidden="false" customHeight="false" outlineLevel="0" collapsed="false">
      <c r="B139" s="0"/>
    </row>
    <row r="140" customFormat="false" ht="15" hidden="false" customHeight="false" outlineLevel="0" collapsed="false">
      <c r="B140" s="0"/>
    </row>
    <row r="141" customFormat="false" ht="15" hidden="false" customHeight="false" outlineLevel="0" collapsed="false">
      <c r="B141" s="0"/>
    </row>
    <row r="142" customFormat="false" ht="15" hidden="false" customHeight="false" outlineLevel="0" collapsed="false">
      <c r="B142" s="0"/>
    </row>
    <row r="143" customFormat="false" ht="15" hidden="false" customHeight="false" outlineLevel="0" collapsed="false">
      <c r="B143" s="0"/>
    </row>
    <row r="144" customFormat="false" ht="15" hidden="false" customHeight="false" outlineLevel="0" collapsed="false">
      <c r="B144" s="0"/>
    </row>
    <row r="145" customFormat="false" ht="15" hidden="false" customHeight="false" outlineLevel="0" collapsed="false">
      <c r="B145" s="0"/>
    </row>
    <row r="146" customFormat="false" ht="15" hidden="false" customHeight="false" outlineLevel="0" collapsed="false">
      <c r="B146" s="0"/>
    </row>
    <row r="147" customFormat="false" ht="15" hidden="false" customHeight="false" outlineLevel="0" collapsed="false">
      <c r="B147" s="0"/>
    </row>
    <row r="148" customFormat="false" ht="15" hidden="false" customHeight="false" outlineLevel="0" collapsed="false">
      <c r="B148" s="0"/>
    </row>
    <row r="149" customFormat="false" ht="15" hidden="false" customHeight="false" outlineLevel="0" collapsed="false">
      <c r="B149" s="0"/>
    </row>
    <row r="150" customFormat="false" ht="15" hidden="false" customHeight="false" outlineLevel="0" collapsed="false">
      <c r="B150" s="0"/>
    </row>
    <row r="151" customFormat="false" ht="15" hidden="false" customHeight="false" outlineLevel="0" collapsed="false">
      <c r="B151" s="0"/>
    </row>
    <row r="152" customFormat="false" ht="15" hidden="false" customHeight="false" outlineLevel="0" collapsed="false">
      <c r="B152" s="0"/>
    </row>
    <row r="153" customFormat="false" ht="15" hidden="false" customHeight="false" outlineLevel="0" collapsed="false">
      <c r="B153" s="0"/>
    </row>
    <row r="154" customFormat="false" ht="15" hidden="false" customHeight="false" outlineLevel="0" collapsed="false">
      <c r="B154" s="0"/>
    </row>
    <row r="155" customFormat="false" ht="15" hidden="false" customHeight="false" outlineLevel="0" collapsed="false">
      <c r="B155" s="0"/>
    </row>
    <row r="156" customFormat="false" ht="15" hidden="false" customHeight="false" outlineLevel="0" collapsed="false">
      <c r="B156" s="0"/>
    </row>
    <row r="157" customFormat="false" ht="15" hidden="false" customHeight="false" outlineLevel="0" collapsed="false">
      <c r="B157" s="0"/>
    </row>
    <row r="158" customFormat="false" ht="15" hidden="false" customHeight="false" outlineLevel="0" collapsed="false">
      <c r="B158" s="0"/>
    </row>
    <row r="159" customFormat="false" ht="15" hidden="false" customHeight="false" outlineLevel="0" collapsed="false">
      <c r="B159" s="0"/>
    </row>
    <row r="160" customFormat="false" ht="15" hidden="false" customHeight="false" outlineLevel="0" collapsed="false">
      <c r="B160" s="0"/>
    </row>
    <row r="161" customFormat="false" ht="15" hidden="false" customHeight="false" outlineLevel="0" collapsed="false">
      <c r="B161" s="0"/>
    </row>
    <row r="162" customFormat="false" ht="15" hidden="false" customHeight="false" outlineLevel="0" collapsed="false">
      <c r="B162" s="0"/>
    </row>
    <row r="163" customFormat="false" ht="15" hidden="false" customHeight="false" outlineLevel="0" collapsed="false">
      <c r="B163" s="0"/>
    </row>
    <row r="164" customFormat="false" ht="15" hidden="false" customHeight="false" outlineLevel="0" collapsed="false">
      <c r="B164" s="0"/>
    </row>
    <row r="165" customFormat="false" ht="15" hidden="false" customHeight="false" outlineLevel="0" collapsed="false">
      <c r="B165" s="0"/>
    </row>
    <row r="166" customFormat="false" ht="15" hidden="false" customHeight="false" outlineLevel="0" collapsed="false">
      <c r="B166" s="0"/>
    </row>
    <row r="167" customFormat="false" ht="15" hidden="false" customHeight="false" outlineLevel="0" collapsed="false">
      <c r="B167" s="0"/>
    </row>
    <row r="168" customFormat="false" ht="15" hidden="false" customHeight="false" outlineLevel="0" collapsed="false">
      <c r="B168" s="0"/>
    </row>
    <row r="169" customFormat="false" ht="15" hidden="false" customHeight="false" outlineLevel="0" collapsed="false">
      <c r="B169" s="0"/>
    </row>
    <row r="170" customFormat="false" ht="15" hidden="false" customHeight="false" outlineLevel="0" collapsed="false">
      <c r="B170" s="0"/>
    </row>
    <row r="171" customFormat="false" ht="15" hidden="false" customHeight="false" outlineLevel="0" collapsed="false">
      <c r="B171" s="0"/>
    </row>
    <row r="172" customFormat="false" ht="15" hidden="false" customHeight="false" outlineLevel="0" collapsed="false">
      <c r="B172" s="0"/>
    </row>
    <row r="173" customFormat="false" ht="15" hidden="false" customHeight="false" outlineLevel="0" collapsed="false">
      <c r="B173" s="75" t="s">
        <v>1076</v>
      </c>
    </row>
    <row r="174" customFormat="false" ht="15" hidden="false" customHeight="false" outlineLevel="0" collapsed="false">
      <c r="B174" s="0"/>
    </row>
    <row r="175" customFormat="false" ht="15" hidden="false" customHeight="false" outlineLevel="0" collapsed="false">
      <c r="B175" s="0"/>
    </row>
    <row r="176" customFormat="false" ht="15" hidden="false" customHeight="false" outlineLevel="0" collapsed="false">
      <c r="B176" s="0"/>
    </row>
    <row r="177" customFormat="false" ht="15" hidden="false" customHeight="false" outlineLevel="0" collapsed="false">
      <c r="B177" s="0"/>
    </row>
    <row r="178" customFormat="false" ht="15" hidden="false" customHeight="false" outlineLevel="0" collapsed="false">
      <c r="B178" s="0"/>
    </row>
    <row r="179" customFormat="false" ht="15" hidden="false" customHeight="false" outlineLevel="0" collapsed="false">
      <c r="B179" s="0"/>
    </row>
    <row r="180" customFormat="false" ht="15" hidden="false" customHeight="false" outlineLevel="0" collapsed="false">
      <c r="B180" s="0"/>
    </row>
    <row r="181" customFormat="false" ht="15" hidden="false" customHeight="false" outlineLevel="0" collapsed="false">
      <c r="B181" s="0"/>
    </row>
    <row r="182" customFormat="false" ht="15" hidden="false" customHeight="false" outlineLevel="0" collapsed="false">
      <c r="B182" s="0"/>
    </row>
    <row r="183" customFormat="false" ht="15" hidden="false" customHeight="false" outlineLevel="0" collapsed="false">
      <c r="B183" s="0"/>
    </row>
    <row r="184" customFormat="false" ht="15" hidden="false" customHeight="false" outlineLevel="0" collapsed="false">
      <c r="B184" s="0"/>
    </row>
    <row r="185" customFormat="false" ht="15" hidden="false" customHeight="false" outlineLevel="0" collapsed="false">
      <c r="B185" s="0"/>
    </row>
    <row r="186" customFormat="false" ht="15" hidden="false" customHeight="false" outlineLevel="0" collapsed="false">
      <c r="B186" s="0"/>
    </row>
    <row r="187" customFormat="false" ht="15" hidden="false" customHeight="false" outlineLevel="0" collapsed="false">
      <c r="B187" s="0"/>
    </row>
    <row r="188" customFormat="false" ht="15" hidden="false" customHeight="false" outlineLevel="0" collapsed="false">
      <c r="B188" s="0"/>
    </row>
    <row r="189" customFormat="false" ht="15" hidden="false" customHeight="false" outlineLevel="0" collapsed="false">
      <c r="B189" s="0"/>
    </row>
    <row r="190" customFormat="false" ht="15" hidden="false" customHeight="false" outlineLevel="0" collapsed="false">
      <c r="B190" s="0"/>
    </row>
    <row r="191" customFormat="false" ht="15" hidden="false" customHeight="false" outlineLevel="0" collapsed="false">
      <c r="B191" s="0"/>
    </row>
    <row r="192" customFormat="false" ht="15" hidden="false" customHeight="false" outlineLevel="0" collapsed="false">
      <c r="B192" s="0"/>
    </row>
    <row r="193" customFormat="false" ht="15" hidden="false" customHeight="false" outlineLevel="0" collapsed="false">
      <c r="B193" s="0"/>
    </row>
    <row r="194" customFormat="false" ht="15" hidden="false" customHeight="false" outlineLevel="0" collapsed="false">
      <c r="B194" s="0"/>
    </row>
    <row r="195" customFormat="false" ht="15" hidden="false" customHeight="false" outlineLevel="0" collapsed="false">
      <c r="B195" s="0"/>
    </row>
    <row r="196" customFormat="false" ht="15" hidden="false" customHeight="false" outlineLevel="0" collapsed="false">
      <c r="B196" s="0"/>
    </row>
    <row r="197" customFormat="false" ht="15" hidden="false" customHeight="false" outlineLevel="0" collapsed="false">
      <c r="B197" s="0"/>
    </row>
    <row r="198" customFormat="false" ht="15" hidden="false" customHeight="false" outlineLevel="0" collapsed="false">
      <c r="B198" s="0"/>
    </row>
    <row r="199" customFormat="false" ht="15" hidden="false" customHeight="false" outlineLevel="0" collapsed="false">
      <c r="B199" s="0"/>
    </row>
    <row r="200" customFormat="false" ht="15" hidden="false" customHeight="false" outlineLevel="0" collapsed="false">
      <c r="B200" s="0"/>
    </row>
    <row r="201" customFormat="false" ht="15" hidden="false" customHeight="false" outlineLevel="0" collapsed="false">
      <c r="B201" s="0"/>
    </row>
    <row r="202" customFormat="false" ht="15" hidden="false" customHeight="false" outlineLevel="0" collapsed="false">
      <c r="B202" s="0"/>
    </row>
    <row r="203" customFormat="false" ht="15" hidden="false" customHeight="false" outlineLevel="0" collapsed="false">
      <c r="B203" s="0"/>
    </row>
    <row r="204" customFormat="false" ht="15" hidden="false" customHeight="false" outlineLevel="0" collapsed="false">
      <c r="B204" s="0"/>
    </row>
    <row r="205" customFormat="false" ht="15" hidden="false" customHeight="false" outlineLevel="0" collapsed="false">
      <c r="B205" s="0"/>
    </row>
    <row r="206" customFormat="false" ht="15" hidden="false" customHeight="false" outlineLevel="0" collapsed="false">
      <c r="B206" s="0"/>
    </row>
    <row r="207" customFormat="false" ht="15" hidden="false" customHeight="false" outlineLevel="0" collapsed="false">
      <c r="B207" s="0"/>
    </row>
    <row r="208" customFormat="false" ht="15" hidden="false" customHeight="false" outlineLevel="0" collapsed="false">
      <c r="B208" s="0"/>
    </row>
    <row r="209" customFormat="false" ht="15" hidden="false" customHeight="false" outlineLevel="0" collapsed="false">
      <c r="B209" s="0"/>
    </row>
    <row r="210" customFormat="false" ht="15" hidden="false" customHeight="false" outlineLevel="0" collapsed="false">
      <c r="B210" s="0"/>
    </row>
    <row r="211" customFormat="false" ht="15" hidden="false" customHeight="false" outlineLevel="0" collapsed="false">
      <c r="B211" s="0"/>
    </row>
    <row r="212" customFormat="false" ht="15" hidden="false" customHeight="false" outlineLevel="0" collapsed="false">
      <c r="B212" s="0"/>
    </row>
    <row r="213" customFormat="false" ht="15" hidden="false" customHeight="false" outlineLevel="0" collapsed="false">
      <c r="B213" s="0"/>
    </row>
    <row r="214" customFormat="false" ht="15" hidden="false" customHeight="false" outlineLevel="0" collapsed="false">
      <c r="B214" s="0"/>
    </row>
    <row r="215" customFormat="false" ht="15" hidden="false" customHeight="false" outlineLevel="0" collapsed="false">
      <c r="B215" s="0"/>
    </row>
    <row r="216" customFormat="false" ht="15" hidden="false" customHeight="false" outlineLevel="0" collapsed="false">
      <c r="B216" s="0"/>
    </row>
    <row r="217" customFormat="false" ht="15" hidden="false" customHeight="false" outlineLevel="0" collapsed="false">
      <c r="B217" s="0"/>
    </row>
    <row r="218" customFormat="false" ht="15" hidden="false" customHeight="false" outlineLevel="0" collapsed="false">
      <c r="B218" s="0"/>
    </row>
    <row r="219" customFormat="false" ht="15" hidden="false" customHeight="false" outlineLevel="0" collapsed="false">
      <c r="B219" s="0"/>
    </row>
    <row r="220" customFormat="false" ht="15" hidden="false" customHeight="false" outlineLevel="0" collapsed="false">
      <c r="B220" s="0"/>
    </row>
    <row r="221" customFormat="false" ht="15" hidden="false" customHeight="false" outlineLevel="0" collapsed="false">
      <c r="B221" s="0"/>
    </row>
    <row r="222" customFormat="false" ht="15" hidden="false" customHeight="false" outlineLevel="0" collapsed="false">
      <c r="B222" s="0"/>
    </row>
    <row r="223" customFormat="false" ht="15" hidden="false" customHeight="false" outlineLevel="0" collapsed="false">
      <c r="B223" s="0"/>
    </row>
    <row r="224" customFormat="false" ht="15" hidden="false" customHeight="false" outlineLevel="0" collapsed="false">
      <c r="B224" s="0"/>
    </row>
    <row r="225" customFormat="false" ht="15" hidden="false" customHeight="false" outlineLevel="0" collapsed="false">
      <c r="B225" s="0"/>
    </row>
    <row r="226" customFormat="false" ht="15" hidden="false" customHeight="false" outlineLevel="0" collapsed="false">
      <c r="B226" s="0"/>
    </row>
    <row r="227" customFormat="false" ht="15" hidden="false" customHeight="false" outlineLevel="0" collapsed="false">
      <c r="B227" s="75" t="s">
        <v>1077</v>
      </c>
    </row>
    <row r="228" customFormat="false" ht="15" hidden="false" customHeight="false" outlineLevel="0" collapsed="false">
      <c r="B228" s="0"/>
    </row>
    <row r="229" customFormat="false" ht="15" hidden="false" customHeight="false" outlineLevel="0" collapsed="false">
      <c r="B229" s="0"/>
    </row>
    <row r="230" customFormat="false" ht="15" hidden="false" customHeight="false" outlineLevel="0" collapsed="false">
      <c r="B230" s="0"/>
    </row>
    <row r="231" customFormat="false" ht="15" hidden="false" customHeight="false" outlineLevel="0" collapsed="false">
      <c r="B231" s="0"/>
    </row>
    <row r="232" customFormat="false" ht="15" hidden="false" customHeight="false" outlineLevel="0" collapsed="false">
      <c r="B232" s="0"/>
    </row>
    <row r="233" customFormat="false" ht="15" hidden="false" customHeight="false" outlineLevel="0" collapsed="false">
      <c r="B233" s="0"/>
    </row>
    <row r="234" customFormat="false" ht="15" hidden="false" customHeight="false" outlineLevel="0" collapsed="false">
      <c r="B234" s="0"/>
    </row>
    <row r="235" customFormat="false" ht="15" hidden="false" customHeight="false" outlineLevel="0" collapsed="false">
      <c r="B235" s="0"/>
    </row>
    <row r="236" customFormat="false" ht="15" hidden="false" customHeight="false" outlineLevel="0" collapsed="false">
      <c r="B236" s="0"/>
    </row>
    <row r="237" customFormat="false" ht="15" hidden="false" customHeight="false" outlineLevel="0" collapsed="false">
      <c r="B237" s="0"/>
    </row>
    <row r="238" customFormat="false" ht="15" hidden="false" customHeight="false" outlineLevel="0" collapsed="false">
      <c r="B238" s="0"/>
    </row>
    <row r="239" customFormat="false" ht="15" hidden="false" customHeight="false" outlineLevel="0" collapsed="false">
      <c r="B239" s="0"/>
    </row>
    <row r="240" customFormat="false" ht="15" hidden="false" customHeight="false" outlineLevel="0" collapsed="false">
      <c r="B240" s="0"/>
    </row>
    <row r="241" customFormat="false" ht="15" hidden="false" customHeight="false" outlineLevel="0" collapsed="false">
      <c r="B241" s="0"/>
    </row>
    <row r="242" customFormat="false" ht="15" hidden="false" customHeight="false" outlineLevel="0" collapsed="false">
      <c r="B242" s="0"/>
    </row>
    <row r="243" customFormat="false" ht="15" hidden="false" customHeight="false" outlineLevel="0" collapsed="false">
      <c r="B243" s="0"/>
    </row>
    <row r="244" customFormat="false" ht="15" hidden="false" customHeight="false" outlineLevel="0" collapsed="false">
      <c r="B244" s="0"/>
    </row>
    <row r="245" customFormat="false" ht="15" hidden="false" customHeight="false" outlineLevel="0" collapsed="false">
      <c r="B245" s="0"/>
    </row>
    <row r="246" customFormat="false" ht="15" hidden="false" customHeight="false" outlineLevel="0" collapsed="false">
      <c r="B246" s="0"/>
    </row>
    <row r="247" customFormat="false" ht="15" hidden="false" customHeight="false" outlineLevel="0" collapsed="false">
      <c r="B247" s="0"/>
    </row>
    <row r="248" customFormat="false" ht="15" hidden="false" customHeight="false" outlineLevel="0" collapsed="false">
      <c r="B248" s="0"/>
    </row>
    <row r="249" customFormat="false" ht="15" hidden="false" customHeight="false" outlineLevel="0" collapsed="false">
      <c r="B249" s="0"/>
    </row>
    <row r="250" customFormat="false" ht="15" hidden="false" customHeight="false" outlineLevel="0" collapsed="false">
      <c r="B250" s="0"/>
    </row>
    <row r="251" customFormat="false" ht="15" hidden="false" customHeight="false" outlineLevel="0" collapsed="false">
      <c r="B251" s="0"/>
    </row>
    <row r="252" customFormat="false" ht="15" hidden="false" customHeight="false" outlineLevel="0" collapsed="false">
      <c r="B252" s="0"/>
    </row>
    <row r="253" customFormat="false" ht="15" hidden="false" customHeight="false" outlineLevel="0" collapsed="false">
      <c r="B253" s="0"/>
    </row>
    <row r="254" customFormat="false" ht="15" hidden="false" customHeight="false" outlineLevel="0" collapsed="false">
      <c r="B254" s="0"/>
    </row>
    <row r="255" customFormat="false" ht="15" hidden="false" customHeight="false" outlineLevel="0" collapsed="false">
      <c r="B255" s="0"/>
    </row>
    <row r="256" customFormat="false" ht="15" hidden="false" customHeight="false" outlineLevel="0" collapsed="false">
      <c r="B256" s="0"/>
    </row>
    <row r="257" customFormat="false" ht="15" hidden="false" customHeight="false" outlineLevel="0" collapsed="false">
      <c r="B257" s="0"/>
    </row>
    <row r="258" customFormat="false" ht="15" hidden="false" customHeight="false" outlineLevel="0" collapsed="false">
      <c r="B258" s="0"/>
    </row>
    <row r="259" customFormat="false" ht="15" hidden="false" customHeight="false" outlineLevel="0" collapsed="false">
      <c r="B259" s="0"/>
    </row>
    <row r="260" customFormat="false" ht="15" hidden="false" customHeight="false" outlineLevel="0" collapsed="false">
      <c r="B260" s="0"/>
    </row>
    <row r="261" customFormat="false" ht="15" hidden="false" customHeight="false" outlineLevel="0" collapsed="false">
      <c r="B261" s="0"/>
    </row>
    <row r="262" customFormat="false" ht="15" hidden="false" customHeight="false" outlineLevel="0" collapsed="false">
      <c r="B262" s="0"/>
    </row>
    <row r="263" customFormat="false" ht="15" hidden="false" customHeight="false" outlineLevel="0" collapsed="false">
      <c r="B263" s="0"/>
    </row>
    <row r="264" customFormat="false" ht="15" hidden="false" customHeight="false" outlineLevel="0" collapsed="false">
      <c r="B264" s="0"/>
    </row>
    <row r="265" customFormat="false" ht="15" hidden="false" customHeight="false" outlineLevel="0" collapsed="false">
      <c r="B265" s="0"/>
    </row>
    <row r="266" customFormat="false" ht="15" hidden="false" customHeight="false" outlineLevel="0" collapsed="false">
      <c r="B266" s="0"/>
    </row>
    <row r="267" customFormat="false" ht="15" hidden="false" customHeight="false" outlineLevel="0" collapsed="false">
      <c r="B267" s="0"/>
    </row>
    <row r="268" customFormat="false" ht="15" hidden="false" customHeight="false" outlineLevel="0" collapsed="false">
      <c r="B268" s="0"/>
    </row>
    <row r="269" customFormat="false" ht="15" hidden="false" customHeight="false" outlineLevel="0" collapsed="false">
      <c r="B269" s="0"/>
    </row>
    <row r="270" customFormat="false" ht="15" hidden="false" customHeight="false" outlineLevel="0" collapsed="false">
      <c r="B270" s="0"/>
    </row>
    <row r="271" customFormat="false" ht="15" hidden="false" customHeight="false" outlineLevel="0" collapsed="false">
      <c r="B271" s="0"/>
    </row>
    <row r="272" customFormat="false" ht="15" hidden="false" customHeight="false" outlineLevel="0" collapsed="false">
      <c r="B272" s="75" t="s">
        <v>1078</v>
      </c>
    </row>
    <row r="273" customFormat="false" ht="15" hidden="false" customHeight="false" outlineLevel="0" collapsed="false">
      <c r="B273" s="0"/>
    </row>
    <row r="274" customFormat="false" ht="15" hidden="false" customHeight="false" outlineLevel="0" collapsed="false">
      <c r="B274" s="0"/>
    </row>
    <row r="275" customFormat="false" ht="15" hidden="false" customHeight="false" outlineLevel="0" collapsed="false">
      <c r="B275" s="0"/>
    </row>
    <row r="276" customFormat="false" ht="15" hidden="false" customHeight="false" outlineLevel="0" collapsed="false">
      <c r="B276" s="0"/>
    </row>
    <row r="277" customFormat="false" ht="15" hidden="false" customHeight="false" outlineLevel="0" collapsed="false">
      <c r="B277" s="0"/>
    </row>
    <row r="278" customFormat="false" ht="15" hidden="false" customHeight="false" outlineLevel="0" collapsed="false">
      <c r="B278" s="0"/>
    </row>
    <row r="279" customFormat="false" ht="15" hidden="false" customHeight="false" outlineLevel="0" collapsed="false">
      <c r="B279" s="0"/>
    </row>
    <row r="280" customFormat="false" ht="15" hidden="false" customHeight="false" outlineLevel="0" collapsed="false">
      <c r="B280" s="0"/>
    </row>
    <row r="281" customFormat="false" ht="15" hidden="false" customHeight="false" outlineLevel="0" collapsed="false">
      <c r="B281" s="0"/>
    </row>
    <row r="282" customFormat="false" ht="15" hidden="false" customHeight="false" outlineLevel="0" collapsed="false">
      <c r="B282" s="0"/>
    </row>
    <row r="283" customFormat="false" ht="15" hidden="false" customHeight="false" outlineLevel="0" collapsed="false">
      <c r="B283" s="0"/>
    </row>
    <row r="284" customFormat="false" ht="15" hidden="false" customHeight="false" outlineLevel="0" collapsed="false">
      <c r="B284" s="0"/>
    </row>
    <row r="285" customFormat="false" ht="15" hidden="false" customHeight="false" outlineLevel="0" collapsed="false">
      <c r="B285" s="0"/>
    </row>
    <row r="286" customFormat="false" ht="15" hidden="false" customHeight="false" outlineLevel="0" collapsed="false">
      <c r="B286" s="0"/>
    </row>
    <row r="287" customFormat="false" ht="15" hidden="false" customHeight="false" outlineLevel="0" collapsed="false">
      <c r="B287" s="0"/>
    </row>
    <row r="288" customFormat="false" ht="15" hidden="false" customHeight="false" outlineLevel="0" collapsed="false">
      <c r="B288" s="0"/>
    </row>
    <row r="289" customFormat="false" ht="15" hidden="false" customHeight="false" outlineLevel="0" collapsed="false">
      <c r="B289" s="0"/>
    </row>
    <row r="290" customFormat="false" ht="15" hidden="false" customHeight="false" outlineLevel="0" collapsed="false">
      <c r="B290" s="0"/>
    </row>
    <row r="291" customFormat="false" ht="15" hidden="false" customHeight="false" outlineLevel="0" collapsed="false">
      <c r="B291" s="0"/>
    </row>
    <row r="292" customFormat="false" ht="15" hidden="false" customHeight="false" outlineLevel="0" collapsed="false">
      <c r="B292" s="0"/>
    </row>
    <row r="293" customFormat="false" ht="15" hidden="false" customHeight="false" outlineLevel="0" collapsed="false">
      <c r="B293" s="0"/>
    </row>
    <row r="294" customFormat="false" ht="15" hidden="false" customHeight="false" outlineLevel="0" collapsed="false">
      <c r="B294" s="0"/>
    </row>
    <row r="295" customFormat="false" ht="15" hidden="false" customHeight="false" outlineLevel="0" collapsed="false">
      <c r="B295" s="0"/>
    </row>
    <row r="296" customFormat="false" ht="15" hidden="false" customHeight="false" outlineLevel="0" collapsed="false">
      <c r="B296" s="0"/>
    </row>
    <row r="297" customFormat="false" ht="15" hidden="false" customHeight="false" outlineLevel="0" collapsed="false">
      <c r="B297" s="0"/>
    </row>
    <row r="298" customFormat="false" ht="15" hidden="false" customHeight="false" outlineLevel="0" collapsed="false">
      <c r="B298" s="0"/>
    </row>
    <row r="299" customFormat="false" ht="15" hidden="false" customHeight="false" outlineLevel="0" collapsed="false">
      <c r="B299" s="0"/>
    </row>
    <row r="300" customFormat="false" ht="15" hidden="false" customHeight="false" outlineLevel="0" collapsed="false">
      <c r="B300" s="0"/>
    </row>
    <row r="301" customFormat="false" ht="15" hidden="false" customHeight="false" outlineLevel="0" collapsed="false">
      <c r="B301" s="0"/>
    </row>
    <row r="302" customFormat="false" ht="15" hidden="false" customHeight="false" outlineLevel="0" collapsed="false">
      <c r="B302" s="0"/>
    </row>
    <row r="303" customFormat="false" ht="15" hidden="false" customHeight="false" outlineLevel="0" collapsed="false">
      <c r="B303" s="0"/>
    </row>
    <row r="304" customFormat="false" ht="15" hidden="false" customHeight="false" outlineLevel="0" collapsed="false">
      <c r="B304" s="0"/>
    </row>
    <row r="305" customFormat="false" ht="15" hidden="false" customHeight="false" outlineLevel="0" collapsed="false">
      <c r="B305" s="0"/>
    </row>
    <row r="306" customFormat="false" ht="15" hidden="false" customHeight="false" outlineLevel="0" collapsed="false">
      <c r="B306" s="0"/>
    </row>
    <row r="307" customFormat="false" ht="15" hidden="false" customHeight="false" outlineLevel="0" collapsed="false">
      <c r="B307" s="0"/>
    </row>
    <row r="308" customFormat="false" ht="15" hidden="false" customHeight="false" outlineLevel="0" collapsed="false">
      <c r="B308" s="0"/>
    </row>
    <row r="309" customFormat="false" ht="15" hidden="false" customHeight="false" outlineLevel="0" collapsed="false">
      <c r="B309" s="0"/>
    </row>
    <row r="310" customFormat="false" ht="15" hidden="false" customHeight="false" outlineLevel="0" collapsed="false">
      <c r="B310" s="0"/>
    </row>
    <row r="311" customFormat="false" ht="15" hidden="false" customHeight="false" outlineLevel="0" collapsed="false">
      <c r="B311" s="0"/>
    </row>
    <row r="312" customFormat="false" ht="15" hidden="false" customHeight="false" outlineLevel="0" collapsed="false">
      <c r="B312" s="75" t="s">
        <v>1079</v>
      </c>
    </row>
  </sheetData>
  <mergeCells count="6">
    <mergeCell ref="B2:D2"/>
    <mergeCell ref="E2:G2"/>
    <mergeCell ref="H2:J2"/>
    <mergeCell ref="K2:M2"/>
    <mergeCell ref="N2:P2"/>
    <mergeCell ref="Q2:S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408"/>
  <sheetViews>
    <sheetView windowProtection="false"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M8" activeCellId="0" sqref="M8"/>
    </sheetView>
  </sheetViews>
  <sheetFormatPr defaultRowHeight="15"/>
  <cols>
    <col collapsed="false" hidden="true" max="1" min="1" style="0" width="0"/>
    <col collapsed="false" hidden="true" max="3" min="2" style="1" width="0"/>
    <col collapsed="false" hidden="true" max="12" min="4" style="0" width="0"/>
    <col collapsed="false" hidden="false" max="18" min="13" style="0" width="25.8137651821862"/>
    <col collapsed="false" hidden="false" max="19" min="19" style="0" width="19.6032388663968"/>
    <col collapsed="false" hidden="false" max="20" min="20" style="0" width="9.10526315789474"/>
    <col collapsed="false" hidden="false" max="21" min="21" style="0" width="17.3522267206478"/>
    <col collapsed="false" hidden="false" max="22" min="22" style="0" width="10.2834008097166"/>
    <col collapsed="false" hidden="false" max="23" min="23" style="0" width="10.9271255060729"/>
    <col collapsed="false" hidden="false" max="27" min="24" style="0" width="9.10526315789474"/>
    <col collapsed="false" hidden="false" max="1025" min="28" style="0" width="8.57085020242915"/>
  </cols>
  <sheetData>
    <row r="1" customFormat="false" ht="15" hidden="false" customHeight="true" outlineLevel="0" collapsed="false">
      <c r="A1" s="2" t="s">
        <v>2</v>
      </c>
      <c r="B1" s="2"/>
      <c r="C1" s="2"/>
      <c r="D1" s="2" t="s">
        <v>3</v>
      </c>
      <c r="E1" s="2"/>
      <c r="F1" s="2"/>
      <c r="G1" s="2" t="s">
        <v>4</v>
      </c>
      <c r="H1" s="2"/>
      <c r="I1" s="2"/>
      <c r="J1" s="2" t="s">
        <v>5</v>
      </c>
      <c r="K1" s="2"/>
      <c r="L1" s="2"/>
      <c r="M1" s="2" t="s">
        <v>6</v>
      </c>
      <c r="N1" s="2"/>
      <c r="O1" s="2"/>
      <c r="P1" s="3" t="s">
        <v>7</v>
      </c>
      <c r="Q1" s="3"/>
      <c r="R1" s="3"/>
    </row>
    <row r="2" customFormat="false" ht="15" hidden="false" customHeight="false" outlineLevel="0" collapsed="false">
      <c r="A2" s="4" t="s">
        <v>8</v>
      </c>
      <c r="B2" s="5" t="s">
        <v>9</v>
      </c>
      <c r="C2" s="5" t="s">
        <v>10</v>
      </c>
      <c r="D2" s="4" t="s">
        <v>8</v>
      </c>
      <c r="E2" s="4" t="s">
        <v>9</v>
      </c>
      <c r="F2" s="4" t="s">
        <v>11</v>
      </c>
      <c r="G2" s="4" t="s">
        <v>8</v>
      </c>
      <c r="H2" s="4" t="s">
        <v>9</v>
      </c>
      <c r="I2" s="4" t="s">
        <v>11</v>
      </c>
      <c r="J2" s="4" t="s">
        <v>8</v>
      </c>
      <c r="K2" s="4" t="s">
        <v>9</v>
      </c>
      <c r="L2" s="4" t="s">
        <v>11</v>
      </c>
      <c r="M2" s="4" t="s">
        <v>8</v>
      </c>
      <c r="N2" s="4" t="s">
        <v>9</v>
      </c>
      <c r="O2" s="4" t="s">
        <v>11</v>
      </c>
      <c r="P2" s="4" t="s">
        <v>8</v>
      </c>
      <c r="Q2" s="4" t="s">
        <v>9</v>
      </c>
      <c r="R2" s="4" t="s">
        <v>11</v>
      </c>
    </row>
    <row r="3" customFormat="false" ht="15" hidden="false" customHeight="false" outlineLevel="0" collapsed="false">
      <c r="A3" s="4"/>
      <c r="B3" s="5"/>
      <c r="C3" s="5"/>
      <c r="D3" s="4"/>
      <c r="E3" s="4"/>
      <c r="F3" s="4"/>
      <c r="G3" s="4"/>
      <c r="H3" s="4"/>
      <c r="I3" s="4"/>
      <c r="J3" s="4"/>
      <c r="K3" s="4"/>
      <c r="L3" s="4"/>
      <c r="M3" s="4"/>
      <c r="N3" s="4"/>
      <c r="O3" s="4"/>
      <c r="P3" s="4"/>
      <c r="Q3" s="4"/>
      <c r="R3" s="4"/>
    </row>
    <row r="4" customFormat="false" ht="15" hidden="false" customHeight="false" outlineLevel="0" collapsed="false">
      <c r="A4" s="6" t="str">
        <f aca="false">[3]'verbs and nouns'!A3</f>
        <v>To prepare</v>
      </c>
      <c r="B4" s="7" t="str">
        <f aca="false">IF(A4="-","-",MID([3]'verbs and nouns'!B3,2,LEN([3]'verbs and nouns'!B3)-2))</f>
        <v>possibilities</v>
      </c>
      <c r="C4" s="7"/>
      <c r="D4" s="7" t="str">
        <f aca="false">[3]'verbs and nouns'!C3</f>
        <v>To test</v>
      </c>
      <c r="E4" s="7" t="str">
        <f aca="false">IF(D4="-","-",MID([3]'verbs and nouns'!D3,2,LEN([3]'verbs and nouns'!D3)-2))</f>
        <v>hypothsis</v>
      </c>
      <c r="F4" s="7"/>
      <c r="G4" s="7" t="str">
        <f aca="false">[3]'verbs and nouns'!E3</f>
        <v>To distinguish</v>
      </c>
      <c r="H4" s="7" t="str">
        <f aca="false">IF(G4="-","-",MID([3]'verbs and nouns'!F3,2,LEN([3]'verbs and nouns'!F3)-2))</f>
        <v>good from bad design</v>
      </c>
      <c r="I4" s="7"/>
      <c r="J4" s="7" t="str">
        <f aca="false">[3]'verbs and nouns'!G3</f>
        <v>To justify</v>
      </c>
      <c r="K4" s="7" t="str">
        <f aca="false">IF(J4="-","-",LEFT(MID([3]'verbs and nouns'!H3,2,LEN([3]'verbs and nouns'!H3)-2),SEARCH(",",MID([3]'verbs and nouns'!H3,2,LEN([3]'verbs and nouns'!H3)-2),1)-1))</f>
        <v>costs</v>
      </c>
      <c r="L4" s="7" t="str">
        <f aca="false">IF(J4="-","-",RIGHT(MID([3]'verbs and nouns'!H3,2,LEN([3]'verbs and nouns'!H3)-2),SEARCH(",",MID([3]'verbs and nouns'!H3,2,LEN([3]'verbs and nouns'!H3)-2),1)+4))</f>
        <v>complexity</v>
      </c>
      <c r="M4" s="7" t="str">
        <f aca="false">[3]'verbs and nouns'!I3</f>
        <v>To apply</v>
      </c>
      <c r="N4" s="7" t="str">
        <f aca="false">IF(M4="-","-",MID([3]'verbs and nouns'!J3,2,LEN([3]'verbs and nouns'!J3)-2))</f>
        <v>design</v>
      </c>
      <c r="O4" s="7"/>
      <c r="P4" s="7" t="str">
        <f aca="false">[3]'verbs and nouns'!K3</f>
        <v>To predict</v>
      </c>
      <c r="Q4" s="7" t="str">
        <f aca="false">IF(P4="-","-",LEFT(MID([3]'verbs and nouns'!L3,2,LEN([3]'verbs and nouns'!L3)-2),SEARCH(",",MID([3]'verbs and nouns'!L3,2,LEN([3]'verbs and nouns'!L3)-2),1)-1))</f>
        <v>trends</v>
      </c>
      <c r="R4" s="7" t="str">
        <f aca="false">IF(P4="-","-",RIGHT(MID([3]'verbs and nouns'!L3,2,LEN([3]'verbs and nouns'!L3)-2),SEARCH(",",MID([3]'verbs and nouns'!L3,2,LEN([3]'verbs and nouns'!L3)-2),1)+4))</f>
        <v>performance</v>
      </c>
      <c r="S4" s="1"/>
      <c r="T4" s="1"/>
      <c r="U4" s="1"/>
      <c r="V4" s="1"/>
      <c r="W4" s="1"/>
      <c r="X4" s="1"/>
      <c r="Y4" s="1"/>
    </row>
    <row r="5" customFormat="false" ht="15" hidden="false" customHeight="false" outlineLevel="0" collapsed="false">
      <c r="A5" s="6" t="str">
        <f aca="false">[3]'verbs and nouns'!A4</f>
        <v>To synthesize</v>
      </c>
      <c r="B5" s="7" t="str">
        <f aca="false">IF(A5="-","-",MID([3]'verbs and nouns'!B4,2,LEN([3]'verbs and nouns'!B4)-2))</f>
        <v>processes</v>
      </c>
      <c r="C5" s="7"/>
      <c r="D5" s="7" t="str">
        <f aca="false">[3]'verbs and nouns'!C4</f>
        <v>To review</v>
      </c>
      <c r="E5" s="7" t="str">
        <f aca="false">IF(D5="-","-",MID([3]'verbs and nouns'!D4,2,LEN([3]'verbs and nouns'!D4)-2))</f>
        <v>design</v>
      </c>
      <c r="F5" s="7"/>
      <c r="G5" s="7" t="str">
        <f aca="false">[3]'verbs and nouns'!E4</f>
        <v>To interpret</v>
      </c>
      <c r="H5" s="7" t="str">
        <f aca="false">IF(G5="-","-",MID([3]'verbs and nouns'!F4,2,LEN([3]'verbs and nouns'!F4)-2))</f>
        <v>data</v>
      </c>
      <c r="I5" s="7"/>
      <c r="J5" s="7" t="str">
        <f aca="false">[3]'verbs and nouns'!G4</f>
        <v>To identify</v>
      </c>
      <c r="K5" s="7" t="str">
        <f aca="false">IF(J5="-","-",MID([3]'verbs and nouns'!H4,2,LEN([3]'verbs and nouns'!H4)-2))</f>
        <v>errors</v>
      </c>
      <c r="L5" s="7"/>
      <c r="M5" s="7" t="str">
        <f aca="false">[3]'verbs and nouns'!I4</f>
        <v>To estimate</v>
      </c>
      <c r="N5" s="7" t="str">
        <f aca="false">IF(M5="-","-",LEFT(MID([3]'verbs and nouns'!J4,2,LEN([3]'verbs and nouns'!J4)-2),SEARCH(",",MID([3]'verbs and nouns'!J4,2,LEN([3]'verbs and nouns'!J4)-2),1)-1))</f>
        <v>cost</v>
      </c>
      <c r="O5" s="7" t="str">
        <f aca="false">IF(M5="-","-",RIGHT(MID([3]'verbs and nouns'!J4,2,LEN([3]'verbs and nouns'!J4)-2),SEARCH(",",MID([3]'verbs and nouns'!J4,2,LEN([3]'verbs and nouns'!J4)-2),1)+5))</f>
        <v>efficiency</v>
      </c>
      <c r="P5" s="7" t="str">
        <f aca="false">[3]'verbs and nouns'!K4</f>
        <v>-</v>
      </c>
      <c r="Q5" s="7" t="str">
        <f aca="false">IF(P5="-","-",MID([3]'verbs and nouns'!L4,2,LEN([3]'verbs and nouns'!L4)-2))</f>
        <v>-</v>
      </c>
      <c r="R5" s="7"/>
      <c r="S5" s="1" t="str">
        <f aca="false">IF(A7="-","-",MID([3]'verbs and nouns'!B6,2,LEN([3]'verbs and nouns'!B6)-2))</f>
        <v>objectives, problems</v>
      </c>
      <c r="T5" s="1"/>
      <c r="U5" s="1"/>
      <c r="V5" s="1"/>
      <c r="W5" s="1"/>
      <c r="X5" s="1"/>
      <c r="Y5" s="1"/>
    </row>
    <row r="6" customFormat="false" ht="15" hidden="false" customHeight="false" outlineLevel="0" collapsed="false">
      <c r="A6" s="6" t="str">
        <f aca="false">[3]'verbs and nouns'!A5</f>
        <v>To generate</v>
      </c>
      <c r="B6" s="7" t="str">
        <f aca="false">IF(A6="-","-",MID([3]'verbs and nouns'!B5,2,LEN([3]'verbs and nouns'!B5)-2))</f>
        <v>possibilites</v>
      </c>
      <c r="C6" s="7"/>
      <c r="D6" s="7" t="str">
        <f aca="false">[3]'verbs and nouns'!C5</f>
        <v>To order</v>
      </c>
      <c r="E6" s="7" t="str">
        <f aca="false">IF(D6="-","-",MID([3]'verbs and nouns'!D5,2,LEN([3]'verbs and nouns'!D5)-2))</f>
        <v>priorities</v>
      </c>
      <c r="F6" s="7"/>
      <c r="G6" s="7" t="str">
        <f aca="false">[3]'verbs and nouns'!E5</f>
        <v>-</v>
      </c>
      <c r="H6" s="7" t="str">
        <f aca="false">IF(G6="-","-",MID([3]'verbs and nouns'!F5,2,LEN([3]'verbs and nouns'!F5)-2))</f>
        <v>-</v>
      </c>
      <c r="I6" s="7"/>
      <c r="J6" s="7" t="str">
        <f aca="false">[3]'verbs and nouns'!G5</f>
        <v>To list</v>
      </c>
      <c r="K6" s="7" t="str">
        <f aca="false">IF(J6="-","-",LEFT(MID([3]'verbs and nouns'!H5,2,LEN([3]'verbs and nouns'!H5)-2),SEARCH(",",MID([3]'verbs and nouns'!H5,2,LEN([3]'verbs and nouns'!H5)-2),1)-1))</f>
        <v>equipment</v>
      </c>
      <c r="L6" s="7" t="str">
        <f aca="false">IF(J6="-","-",RIGHT(MID([3]'verbs and nouns'!H5,2,LEN([3]'verbs and nouns'!H5)-2),SEARCH(",",MID([3]'verbs and nouns'!H5,2,LEN([3]'verbs and nouns'!H5)-2),1)+1))</f>
        <v>constraints</v>
      </c>
      <c r="M6" s="7" t="str">
        <f aca="false">[3]'verbs and nouns'!I5</f>
        <v>To compute</v>
      </c>
      <c r="N6" s="7" t="str">
        <f aca="false">IF(M6="-","-",MID([3]'verbs and nouns'!J5,2,LEN([3]'verbs and nouns'!J5)-2))</f>
        <v>performance</v>
      </c>
      <c r="O6" s="7"/>
      <c r="P6" s="7" t="str">
        <f aca="false">[3]'verbs and nouns'!K5</f>
        <v>-</v>
      </c>
      <c r="Q6" s="7" t="str">
        <f aca="false">IF(P6="-","-",MID([3]'verbs and nouns'!L5,2,LEN([3]'verbs and nouns'!L5)-2))</f>
        <v>-</v>
      </c>
      <c r="R6" s="7"/>
      <c r="S6" s="1" t="s">
        <v>12</v>
      </c>
      <c r="T6" s="1"/>
      <c r="U6" s="1" t="s">
        <v>13</v>
      </c>
      <c r="V6" s="1"/>
      <c r="W6" s="1"/>
      <c r="X6" s="1"/>
      <c r="Y6" s="1"/>
    </row>
    <row r="7" customFormat="false" ht="15" hidden="false" customHeight="false" outlineLevel="0" collapsed="false">
      <c r="A7" s="6" t="str">
        <f aca="false">[3]'verbs and nouns'!A6</f>
        <v>To define</v>
      </c>
      <c r="B7" s="7" t="str">
        <f aca="false">IF(A7="-","-",LEFT(MID([3]'verbs and nouns'!B6,2,LEN([3]'verbs and nouns'!B6)-2),SEARCH(",",MID([3]'verbs and nouns'!B6,2,LEN([3]'verbs and nouns'!B6)-2),1)-1))</f>
        <v>objectives</v>
      </c>
      <c r="C7" s="7" t="str">
        <f aca="false">IF(A7="-","-",RIGHT(MID([3]'verbs and nouns'!B6,2,LEN([3]'verbs and nouns'!B6)-2),SEARCH(",",MID([3]'verbs and nouns'!B6,2,LEN([3]'verbs and nouns'!B6)-2),1)-2))</f>
        <v>problems</v>
      </c>
      <c r="D7" s="7" t="s">
        <v>14</v>
      </c>
      <c r="E7" s="7" t="str">
        <f aca="false">IF(D7="-","-",MID([3]'verbs and nouns'!D6,2,LEN([3]'verbs and nouns'!D6)-2))</f>
        <v>-</v>
      </c>
      <c r="F7" s="7"/>
      <c r="G7" s="7" t="str">
        <f aca="false">[3]'verbs and nouns'!E6</f>
        <v>-</v>
      </c>
      <c r="H7" s="7" t="str">
        <f aca="false">IF(G7="-","-",MID([3]'verbs and nouns'!F6,2,LEN([3]'verbs and nouns'!F6)-2))</f>
        <v>-</v>
      </c>
      <c r="I7" s="7"/>
      <c r="J7" s="7" t="str">
        <f aca="false">[3]'verbs and nouns'!G6</f>
        <v>To evaluate</v>
      </c>
      <c r="K7" s="7" t="str">
        <f aca="false">IF(J7="-","-",MID([3]'verbs and nouns'!H6,2,LEN([3]'verbs and nouns'!H6)-2))</f>
        <v>options</v>
      </c>
      <c r="L7" s="7"/>
      <c r="M7" s="7" t="str">
        <f aca="false">[3]'verbs and nouns'!I6</f>
        <v>To solve</v>
      </c>
      <c r="N7" s="7" t="str">
        <f aca="false">IF(M7="-","-",MID([3]'verbs and nouns'!J6,2,LEN([3]'verbs and nouns'!J6)-2))</f>
        <v>problems</v>
      </c>
      <c r="O7" s="7"/>
      <c r="P7" s="7" t="str">
        <f aca="false">[3]'verbs and nouns'!K6</f>
        <v>-</v>
      </c>
      <c r="Q7" s="7" t="str">
        <f aca="false">IF(P7="-","-",MID([3]'verbs and nouns'!L6,2,LEN([3]'verbs and nouns'!L6)-2))</f>
        <v>-</v>
      </c>
      <c r="R7" s="7"/>
      <c r="S7" s="1" t="str">
        <f aca="false">RIGHT(MID(S6,2,LEN(S6)-2),SEARCH(",",MID(S6,2,LEN(S6)-2),1)-1)</f>
        <v>anana</v>
      </c>
      <c r="T7" s="1" t="e">
        <f aca="false">LEFT(S7,SEARCH(",",S7,1)-1)</f>
        <v>#VALUE!</v>
      </c>
      <c r="U7" s="1" t="s">
        <v>15</v>
      </c>
      <c r="V7" s="1"/>
      <c r="W7" s="1"/>
      <c r="X7" s="1"/>
      <c r="Y7" s="1"/>
    </row>
    <row r="8" customFormat="false" ht="15" hidden="false" customHeight="false" outlineLevel="0" collapsed="false">
      <c r="A8" s="6" t="str">
        <f aca="false">[3]'verbs and nouns'!A7</f>
        <v>To illustrate</v>
      </c>
      <c r="B8" s="7" t="str">
        <f aca="false">IF(A8="-","-",MID([3]'verbs and nouns'!B7,2,LEN([3]'verbs and nouns'!B7)-2))</f>
        <v>possibilities</v>
      </c>
      <c r="C8" s="7"/>
      <c r="D8" s="7" t="str">
        <f aca="false">[3]'verbs and nouns'!C7</f>
        <v>To choose</v>
      </c>
      <c r="E8" s="7" t="str">
        <f aca="false">IF(D8="-","-",MID([3]'verbs and nouns'!D7,2,LEN([3]'verbs and nouns'!D7)-2))</f>
        <v>options</v>
      </c>
      <c r="F8" s="7"/>
      <c r="G8" s="7" t="str">
        <f aca="false">[3]'verbs and nouns'!E7</f>
        <v>-</v>
      </c>
      <c r="H8" s="7" t="str">
        <f aca="false">IF(G8="-","-",MID([3]'verbs and nouns'!F7,2,LEN([3]'verbs and nouns'!F7)-2))</f>
        <v>-</v>
      </c>
      <c r="I8" s="7"/>
      <c r="J8" s="7" t="str">
        <f aca="false">[3]'verbs and nouns'!G7</f>
        <v>To calculate</v>
      </c>
      <c r="K8" s="7" t="str">
        <f aca="false">IF(J8="-","-",MID([3]'verbs and nouns'!H7,2,LEN([3]'verbs and nouns'!H7)-2))</f>
        <v>design parameters</v>
      </c>
      <c r="L8" s="7"/>
      <c r="M8" s="7" t="str">
        <f aca="false">[3]'verbs and nouns'!I7</f>
        <v>To conclude</v>
      </c>
      <c r="N8" s="7" t="str">
        <f aca="false">IF(M8="-","-",MID([3]'verbs and nouns'!J7,2,LEN([3]'verbs and nouns'!J7)-2))</f>
        <v>performance</v>
      </c>
      <c r="O8" s="7"/>
      <c r="P8" s="7" t="str">
        <f aca="false">[3]'verbs and nouns'!K7</f>
        <v>-</v>
      </c>
      <c r="Q8" s="7" t="str">
        <f aca="false">IF(P8="-","-",MID([3]'verbs and nouns'!L7,2,LEN([3]'verbs and nouns'!L7)-2))</f>
        <v>-</v>
      </c>
      <c r="R8" s="7"/>
      <c r="S8" s="1" t="str">
        <f aca="false">LEFT(MID(S6,2,LEN(S6)-2),SEARCH(",",MID(S6,2,LEN(S6)-2),1)-1)</f>
        <v>apple</v>
      </c>
      <c r="T8" s="1"/>
      <c r="U8" s="1" t="s">
        <v>16</v>
      </c>
      <c r="V8" s="1" t="n">
        <v>2</v>
      </c>
      <c r="W8" s="1" t="s">
        <v>17</v>
      </c>
      <c r="X8" s="1" t="s">
        <v>18</v>
      </c>
      <c r="Y8" s="1" t="s">
        <v>19</v>
      </c>
    </row>
    <row r="9" customFormat="false" ht="15" hidden="false" customHeight="false" outlineLevel="0" collapsed="false">
      <c r="A9" s="6" t="str">
        <f aca="false">[3]'verbs and nouns'!A8</f>
        <v>To classify</v>
      </c>
      <c r="B9" s="7" t="str">
        <f aca="false">IF(A9="-","-",MID([3]'verbs and nouns'!B8,2,LEN([3]'verbs and nouns'!B8)-2))</f>
        <v>approaches</v>
      </c>
      <c r="C9" s="7"/>
      <c r="D9" s="7" t="str">
        <f aca="false">[3]'verbs and nouns'!C8</f>
        <v>To create</v>
      </c>
      <c r="E9" s="7" t="str">
        <f aca="false">IF(D9="-","-",MID([3]'verbs and nouns'!D8,2,LEN([3]'verbs and nouns'!D8)-2))</f>
        <v>process</v>
      </c>
      <c r="F9" s="7"/>
      <c r="G9" s="7" t="str">
        <f aca="false">[3]'verbs and nouns'!E8</f>
        <v>-</v>
      </c>
      <c r="H9" s="7" t="str">
        <f aca="false">IF(G9="-","-",MID([3]'verbs and nouns'!F8,2,LEN([3]'verbs and nouns'!F8)-2))</f>
        <v>-</v>
      </c>
      <c r="I9" s="7"/>
      <c r="J9" s="7" t="str">
        <f aca="false">[3]'verbs and nouns'!G8</f>
        <v>To design</v>
      </c>
      <c r="K9" s="7" t="str">
        <f aca="false">IF(J9="-","-",LEFT(MID([3]'verbs and nouns'!H8,2,LEN([3]'verbs and nouns'!H8)-2),SEARCH(",",MID([3]'verbs and nouns'!H8,2,LEN([3]'verbs and nouns'!H8)-2),1)-1))</f>
        <v>process</v>
      </c>
      <c r="L9" s="7" t="str">
        <f aca="false">IF(J9="-","-",RIGHT(MID([3]'verbs and nouns'!H8,2,LEN([3]'verbs and nouns'!H8)-2),SEARCH(",",MID([3]'verbs and nouns'!H8,2,LEN([3]'verbs and nouns'!H8)-2),1)-1))</f>
        <v>product</v>
      </c>
      <c r="M9" s="7" t="str">
        <f aca="false">[3]'verbs and nouns'!I8</f>
        <v>-</v>
      </c>
      <c r="N9" s="7" t="str">
        <f aca="false">IF(M9="-","-",MID([3]'verbs and nouns'!J8,2,LEN([3]'verbs and nouns'!J8)-2))</f>
        <v>-</v>
      </c>
      <c r="O9" s="7"/>
      <c r="P9" s="7" t="str">
        <f aca="false">[3]'verbs and nouns'!K8</f>
        <v>-</v>
      </c>
      <c r="Q9" s="7" t="str">
        <f aca="false">IF(P9="-","-",MID([3]'verbs and nouns'!L8,2,LEN([3]'verbs and nouns'!L8)-2))</f>
        <v>-</v>
      </c>
      <c r="R9" s="7"/>
      <c r="S9" s="1"/>
      <c r="T9" s="1"/>
      <c r="U9" s="1"/>
      <c r="V9" s="1"/>
      <c r="W9" s="1"/>
      <c r="X9" s="1"/>
      <c r="Y9" s="1"/>
    </row>
    <row r="10" customFormat="false" ht="15" hidden="false" customHeight="false" outlineLevel="0" collapsed="false">
      <c r="A10" s="6" t="str">
        <f aca="false">[3]'verbs and nouns'!A9</f>
        <v>To develop</v>
      </c>
      <c r="B10" s="7" t="str">
        <f aca="false">IF(A10="-","-",MID([3]'verbs and nouns'!B9,2,LEN([3]'verbs and nouns'!B9)-2))</f>
        <v>methodologies</v>
      </c>
      <c r="C10" s="7"/>
      <c r="D10" s="7" t="str">
        <f aca="false">[3]'verbs and nouns'!C9</f>
        <v>To combine</v>
      </c>
      <c r="E10" s="7" t="str">
        <f aca="false">IF(D10="-","-",MID([3]'verbs and nouns'!D9,2,LEN([3]'verbs and nouns'!D9)-2))</f>
        <v>techniques</v>
      </c>
      <c r="F10" s="7"/>
      <c r="G10" s="7" t="str">
        <f aca="false">[3]'verbs and nouns'!E9</f>
        <v>-</v>
      </c>
      <c r="H10" s="7" t="str">
        <f aca="false">IF(G10="-","-",MID([3]'verbs and nouns'!F9,2,LEN([3]'verbs and nouns'!F9)-2))</f>
        <v>-</v>
      </c>
      <c r="I10" s="7"/>
      <c r="J10" s="7" t="str">
        <f aca="false">[3]'verbs and nouns'!G9</f>
        <v>To recognize</v>
      </c>
      <c r="K10" s="7" t="str">
        <f aca="false">IF(J10="-","-",MID([3]'verbs and nouns'!H9,2,LEN([3]'verbs and nouns'!H9)-2))</f>
        <v>problems</v>
      </c>
      <c r="L10" s="7"/>
      <c r="M10" s="7" t="str">
        <f aca="false">[3]'verbs and nouns'!I9</f>
        <v>-</v>
      </c>
      <c r="N10" s="7" t="str">
        <f aca="false">IF(M10="-","-",MID([3]'verbs and nouns'!J9,2,LEN([3]'verbs and nouns'!J9)-2))</f>
        <v>-</v>
      </c>
      <c r="O10" s="7"/>
      <c r="P10" s="7" t="str">
        <f aca="false">[3]'verbs and nouns'!K9</f>
        <v>-</v>
      </c>
      <c r="Q10" s="7" t="str">
        <f aca="false">IF(P10="-","-",MID([3]'verbs and nouns'!L9,2,LEN([3]'verbs and nouns'!L9)-2))</f>
        <v>-</v>
      </c>
      <c r="R10" s="7"/>
      <c r="S10" s="1"/>
      <c r="T10" s="1"/>
      <c r="U10" s="1"/>
      <c r="V10" s="1"/>
      <c r="W10" s="1"/>
      <c r="X10" s="1"/>
      <c r="Y10" s="1"/>
    </row>
    <row r="11" customFormat="false" ht="15" hidden="false" customHeight="false" outlineLevel="0" collapsed="false">
      <c r="A11" s="6" t="str">
        <f aca="false">[3]'verbs and nouns'!A10</f>
        <v>To name</v>
      </c>
      <c r="B11" s="7" t="str">
        <f aca="false">IF(A11="-","-",MID([3]'verbs and nouns'!B10,2,LEN([3]'verbs and nouns'!B10)-2))</f>
        <v>approaches</v>
      </c>
      <c r="C11" s="7"/>
      <c r="D11" s="7" t="str">
        <f aca="false">[3]'verbs and nouns'!C10</f>
        <v>To infer</v>
      </c>
      <c r="E11" s="7" t="str">
        <f aca="false">IF(D11="-","-",MID([3]'verbs and nouns'!D10,2,LEN([3]'verbs and nouns'!D10)-2))</f>
        <v>from data</v>
      </c>
      <c r="F11" s="7"/>
      <c r="G11" s="7" t="str">
        <f aca="false">[3]'verbs and nouns'!E10</f>
        <v>-</v>
      </c>
      <c r="H11" s="7" t="str">
        <f aca="false">IF(G11="-","-",MID([3]'verbs and nouns'!F10,2,LEN([3]'verbs and nouns'!F10)-2))</f>
        <v>-</v>
      </c>
      <c r="I11" s="7"/>
      <c r="J11" s="7" t="str">
        <f aca="false">[3]'verbs and nouns'!G10</f>
        <v>To model</v>
      </c>
      <c r="K11" s="7" t="str">
        <f aca="false">IF(J11="-","-",LEFT(MID([3]'verbs and nouns'!H10,2,LEN([3]'verbs and nouns'!H10)-2),SEARCH(",",MID([3]'verbs and nouns'!H10,2,LEN([3]'verbs and nouns'!H10)-2),1)-1))</f>
        <v>behavior</v>
      </c>
      <c r="L11" s="7" t="str">
        <f aca="false">IF(J11="-","-",RIGHT(MID([3]'verbs and nouns'!H10,2,LEN([3]'verbs and nouns'!H10)-2),SEARCH(",",MID([3]'verbs and nouns'!H10,2,LEN([3]'verbs and nouns'!H10)-2),1)-1))</f>
        <v>systems</v>
      </c>
      <c r="M11" s="7" t="str">
        <f aca="false">[3]'verbs and nouns'!I10</f>
        <v>-</v>
      </c>
      <c r="N11" s="7" t="str">
        <f aca="false">IF(M11="-","-",MID([3]'verbs and nouns'!J10,2,LEN([3]'verbs and nouns'!J10)-2))</f>
        <v>-</v>
      </c>
      <c r="O11" s="7"/>
      <c r="P11" s="7" t="str">
        <f aca="false">[3]'verbs and nouns'!K10</f>
        <v>-</v>
      </c>
      <c r="Q11" s="7" t="str">
        <f aca="false">IF(P11="-","-",MID([3]'verbs and nouns'!L10,2,LEN([3]'verbs and nouns'!L10)-2))</f>
        <v>-</v>
      </c>
      <c r="R11" s="7"/>
      <c r="S11" s="1"/>
      <c r="T11" s="1"/>
      <c r="U11" s="1"/>
      <c r="V11" s="1"/>
      <c r="W11" s="1"/>
      <c r="X11" s="1"/>
      <c r="Y11" s="1"/>
    </row>
    <row r="12" customFormat="false" ht="15" hidden="false" customHeight="false" outlineLevel="0" collapsed="false">
      <c r="A12" s="6" t="str">
        <f aca="false">[3]'verbs and nouns'!A11</f>
        <v>To defend</v>
      </c>
      <c r="B12" s="7" t="str">
        <f aca="false">IF(A12="-","-",MID([3]'verbs and nouns'!B11,2,LEN([3]'verbs and nouns'!B11)-2))</f>
        <v>philosophy</v>
      </c>
      <c r="C12" s="7"/>
      <c r="D12" s="7" t="str">
        <f aca="false">[3]'verbs and nouns'!C11</f>
        <v>To extend</v>
      </c>
      <c r="E12" s="7" t="str">
        <f aca="false">IF(D12="-","-",MID([3]'verbs and nouns'!D11,2,LEN([3]'verbs and nouns'!D11)-2))</f>
        <v>constraints</v>
      </c>
      <c r="F12" s="7"/>
      <c r="G12" s="7" t="str">
        <f aca="false">[3]'verbs and nouns'!E11</f>
        <v>-</v>
      </c>
      <c r="H12" s="7" t="str">
        <f aca="false">IF(G12="-","-",MID([3]'verbs and nouns'!F11,2,LEN([3]'verbs and nouns'!F11)-2))</f>
        <v>-</v>
      </c>
      <c r="I12" s="7"/>
      <c r="J12" s="7" t="str">
        <f aca="false">[3]'verbs and nouns'!G11</f>
        <v>To discuss</v>
      </c>
      <c r="K12" s="7" t="str">
        <f aca="false">IF(J12="-","-",MID([3]'verbs and nouns'!H11,2,LEN([3]'verbs and nouns'!H11)-2))</f>
        <v>approaches</v>
      </c>
      <c r="L12" s="7"/>
      <c r="M12" s="7" t="str">
        <f aca="false">[3]'verbs and nouns'!I11</f>
        <v>-</v>
      </c>
      <c r="N12" s="7" t="str">
        <f aca="false">IF(M12="-","-",MID([3]'verbs and nouns'!J11,2,LEN([3]'verbs and nouns'!J11)-2))</f>
        <v>-</v>
      </c>
      <c r="O12" s="7"/>
      <c r="P12" s="7" t="str">
        <f aca="false">[3]'verbs and nouns'!K11</f>
        <v>-</v>
      </c>
      <c r="Q12" s="7" t="str">
        <f aca="false">IF(P12="-","-",MID([3]'verbs and nouns'!L11,2,LEN([3]'verbs and nouns'!L11)-2))</f>
        <v>-</v>
      </c>
      <c r="R12" s="7"/>
      <c r="S12" s="1"/>
      <c r="T12" s="1"/>
      <c r="U12" s="1"/>
      <c r="V12" s="1"/>
      <c r="W12" s="1"/>
      <c r="X12" s="1"/>
      <c r="Y12" s="1"/>
    </row>
    <row r="13" customFormat="false" ht="15" hidden="false" customHeight="false" outlineLevel="0" collapsed="false">
      <c r="A13" s="6" t="str">
        <f aca="false">[3]'verbs and nouns'!A12</f>
        <v>To explain</v>
      </c>
      <c r="B13" s="7" t="str">
        <f aca="false">IF(A13="-","-",MID([3]'verbs and nouns'!B12,2,LEN([3]'verbs and nouns'!B12)-2))</f>
        <v>thoughts</v>
      </c>
      <c r="C13" s="7"/>
      <c r="D13" s="7" t="str">
        <f aca="false">[3]'verbs and nouns'!C12</f>
        <v>To modify</v>
      </c>
      <c r="E13" s="7" t="str">
        <f aca="false">IF(D13="-","-",MID([3]'verbs and nouns'!D12,2,LEN([3]'verbs and nouns'!D12)-2))</f>
        <v>design</v>
      </c>
      <c r="F13" s="7"/>
      <c r="G13" s="7" t="str">
        <f aca="false">[3]'verbs and nouns'!E12</f>
        <v>-</v>
      </c>
      <c r="H13" s="7" t="str">
        <f aca="false">IF(G13="-","-",MID([3]'verbs and nouns'!F12,2,LEN([3]'verbs and nouns'!F12)-2))</f>
        <v>-</v>
      </c>
      <c r="I13" s="7"/>
      <c r="J13" s="7" t="str">
        <f aca="false">[3]'verbs and nouns'!G12</f>
        <v>To practice</v>
      </c>
      <c r="K13" s="7" t="str">
        <f aca="false">IF(J13="-","-",MID([3]'verbs and nouns'!H12,2,LEN([3]'verbs and nouns'!H12)-2))</f>
        <v>approach</v>
      </c>
      <c r="L13" s="7"/>
      <c r="M13" s="7" t="str">
        <f aca="false">[3]'verbs and nouns'!I12</f>
        <v>-</v>
      </c>
      <c r="N13" s="7" t="str">
        <f aca="false">IF(M13="-","-",MID([3]'verbs and nouns'!J12,2,LEN([3]'verbs and nouns'!J12)-2))</f>
        <v>-</v>
      </c>
      <c r="O13" s="7"/>
      <c r="P13" s="7" t="str">
        <f aca="false">[3]'verbs and nouns'!K12</f>
        <v>-</v>
      </c>
      <c r="Q13" s="7" t="str">
        <f aca="false">IF(P13="-","-",MID([3]'verbs and nouns'!L12,2,LEN([3]'verbs and nouns'!L12)-2))</f>
        <v>-</v>
      </c>
      <c r="R13" s="7"/>
      <c r="S13" s="1"/>
      <c r="T13" s="1"/>
      <c r="U13" s="1"/>
      <c r="V13" s="1"/>
      <c r="W13" s="1"/>
      <c r="X13" s="1"/>
      <c r="Y13" s="1"/>
    </row>
    <row r="14" customFormat="false" ht="15" hidden="false" customHeight="false" outlineLevel="0" collapsed="false">
      <c r="A14" s="6" t="str">
        <f aca="false">[3]'verbs and nouns'!A13</f>
        <v>To describe</v>
      </c>
      <c r="B14" s="7" t="str">
        <f aca="false">IF(A14="-","-",MID([3]'verbs and nouns'!B13,2,LEN([3]'verbs and nouns'!B13)-2))</f>
        <v>features</v>
      </c>
      <c r="C14" s="7"/>
      <c r="D14" s="7" t="str">
        <f aca="false">[3]'verbs and nouns'!C13</f>
        <v>To compare</v>
      </c>
      <c r="E14" s="7" t="str">
        <f aca="false">IF(D14="-","-",MID([3]'verbs and nouns'!D13,2,LEN([3]'verbs and nouns'!D13)-2))</f>
        <v>options</v>
      </c>
      <c r="F14" s="7"/>
      <c r="G14" s="7" t="str">
        <f aca="false">[3]'verbs and nouns'!E13</f>
        <v>-</v>
      </c>
      <c r="H14" s="7" t="str">
        <f aca="false">IF(G14="-","-",MID([3]'verbs and nouns'!F13,2,LEN([3]'verbs and nouns'!F13)-2))</f>
        <v>-</v>
      </c>
      <c r="I14" s="7"/>
      <c r="J14" s="7" t="str">
        <f aca="false">[3]'verbs and nouns'!G13</f>
        <v>-</v>
      </c>
      <c r="K14" s="7" t="str">
        <f aca="false">IF(J14="-","-",MID([3]'verbs and nouns'!H13,2,LEN([3]'verbs and nouns'!H13)-2))</f>
        <v>-</v>
      </c>
      <c r="L14" s="7"/>
      <c r="M14" s="7" t="str">
        <f aca="false">[3]'verbs and nouns'!I13</f>
        <v>-</v>
      </c>
      <c r="N14" s="7" t="str">
        <f aca="false">IF(M14="-","-",MID([3]'verbs and nouns'!J13,2,LEN([3]'verbs and nouns'!J13)-2))</f>
        <v>-</v>
      </c>
      <c r="O14" s="7"/>
      <c r="P14" s="7" t="str">
        <f aca="false">[3]'verbs and nouns'!K13</f>
        <v>-</v>
      </c>
      <c r="Q14" s="7" t="str">
        <f aca="false">IF(P14="-","-",MID([3]'verbs and nouns'!L13,2,LEN([3]'verbs and nouns'!L13)-2))</f>
        <v>-</v>
      </c>
      <c r="R14" s="7"/>
      <c r="S14" s="1"/>
      <c r="T14" s="1"/>
      <c r="U14" s="1"/>
      <c r="V14" s="1"/>
      <c r="W14" s="1"/>
      <c r="X14" s="1"/>
      <c r="Y14" s="1"/>
    </row>
    <row r="15" customFormat="false" ht="15" hidden="false" customHeight="false" outlineLevel="0" collapsed="false">
      <c r="A15" s="6" t="str">
        <f aca="false">[3]'verbs and nouns'!A14</f>
        <v>To criticize</v>
      </c>
      <c r="B15" s="7" t="str">
        <f aca="false">IF(A15="-","-",MID([3]'verbs and nouns'!B14,2,LEN([3]'verbs and nouns'!B14)-2))</f>
        <v>ideas</v>
      </c>
      <c r="C15" s="7"/>
      <c r="D15" s="7" t="str">
        <f aca="false">[3]'verbs and nouns'!C14</f>
        <v>To indicate</v>
      </c>
      <c r="E15" s="7" t="str">
        <f aca="false">IF(D15="-","-",MID([3]'verbs and nouns'!D14,2,LEN([3]'verbs and nouns'!D14)-2))</f>
        <v>flaws</v>
      </c>
      <c r="F15" s="7"/>
      <c r="G15" s="7" t="str">
        <f aca="false">[3]'verbs and nouns'!E14</f>
        <v>-</v>
      </c>
      <c r="H15" s="7" t="str">
        <f aca="false">IF(G15="-","-",MID([3]'verbs and nouns'!F14,2,LEN([3]'verbs and nouns'!F14)-2))</f>
        <v>-</v>
      </c>
      <c r="I15" s="7"/>
      <c r="J15" s="7" t="str">
        <f aca="false">[3]'verbs and nouns'!G14</f>
        <v>-</v>
      </c>
      <c r="K15" s="7" t="str">
        <f aca="false">IF(J15="-","-",MID([3]'verbs and nouns'!H14,2,LEN([3]'verbs and nouns'!H14)-2))</f>
        <v>-</v>
      </c>
      <c r="L15" s="7"/>
      <c r="M15" s="7" t="str">
        <f aca="false">[3]'verbs and nouns'!I14</f>
        <v>-</v>
      </c>
      <c r="N15" s="7" t="str">
        <f aca="false">IF(M15="-","-",MID([3]'verbs and nouns'!J14,2,LEN([3]'verbs and nouns'!J14)-2))</f>
        <v>-</v>
      </c>
      <c r="O15" s="7"/>
      <c r="P15" s="7" t="str">
        <f aca="false">[3]'verbs and nouns'!K14</f>
        <v>-</v>
      </c>
      <c r="Q15" s="7" t="str">
        <f aca="false">IF(P15="-","-",MID([3]'verbs and nouns'!L14,2,LEN([3]'verbs and nouns'!L14)-2))</f>
        <v>-</v>
      </c>
      <c r="R15" s="7"/>
      <c r="S15" s="1"/>
      <c r="T15" s="1"/>
      <c r="U15" s="1"/>
      <c r="V15" s="1"/>
      <c r="W15" s="1"/>
      <c r="X15" s="1"/>
      <c r="Y15" s="1"/>
    </row>
    <row r="16" customFormat="false" ht="15" hidden="false" customHeight="false" outlineLevel="0" collapsed="false">
      <c r="A16" s="6" t="str">
        <f aca="false">[3]'verbs and nouns'!A15</f>
        <v>To classify</v>
      </c>
      <c r="B16" s="7" t="str">
        <f aca="false">IF(A16="-","-",MID([3]'verbs and nouns'!B15,2,LEN([3]'verbs and nouns'!B15)-2))</f>
        <v>problems</v>
      </c>
      <c r="C16" s="7"/>
      <c r="D16" s="7" t="str">
        <f aca="false">[3]'verbs and nouns'!C15</f>
        <v>To combine</v>
      </c>
      <c r="E16" s="7" t="str">
        <f aca="false">IF(D16="-","-",MID([3]'verbs and nouns'!D15,2,LEN([3]'verbs and nouns'!D15)-2))</f>
        <v>best practices</v>
      </c>
      <c r="F16" s="7"/>
      <c r="G16" s="7" t="str">
        <f aca="false">[3]'verbs and nouns'!E15</f>
        <v>To describe</v>
      </c>
      <c r="H16" s="7" t="str">
        <f aca="false">IF(G16="-","-",MID([3]'verbs and nouns'!F15,2,LEN([3]'verbs and nouns'!F15)-2))</f>
        <v>process</v>
      </c>
      <c r="I16" s="7"/>
      <c r="J16" s="7" t="str">
        <f aca="false">[3]'verbs and nouns'!G15</f>
        <v>To compute</v>
      </c>
      <c r="K16" s="7" t="str">
        <f aca="false">IF(J16="-","-",MID([3]'verbs and nouns'!H15,2,LEN([3]'verbs and nouns'!H15)-2))</f>
        <v>parameters</v>
      </c>
      <c r="L16" s="7"/>
      <c r="M16" s="7" t="str">
        <f aca="false">[3]'verbs and nouns'!I15</f>
        <v>To extend</v>
      </c>
      <c r="N16" s="7" t="str">
        <f aca="false">IF(M16="-","-",MID([3]'verbs and nouns'!J15,2,LEN([3]'verbs and nouns'!J15)-2))</f>
        <v>approach</v>
      </c>
      <c r="O16" s="7"/>
      <c r="P16" s="7" t="str">
        <f aca="false">[3]'verbs and nouns'!K15</f>
        <v>To synthesize</v>
      </c>
      <c r="Q16" s="7" t="str">
        <f aca="false">IF(P16="-","-",MID([3]'verbs and nouns'!L15,2,LEN([3]'verbs and nouns'!L15)-2))</f>
        <v>product</v>
      </c>
      <c r="R16" s="7"/>
      <c r="S16" s="1"/>
      <c r="T16" s="1"/>
      <c r="U16" s="1"/>
      <c r="V16" s="1"/>
      <c r="W16" s="1"/>
      <c r="X16" s="1"/>
      <c r="Y16" s="1"/>
    </row>
    <row r="17" customFormat="false" ht="15" hidden="false" customHeight="false" outlineLevel="0" collapsed="false">
      <c r="A17" s="6" t="str">
        <f aca="false">[3]'verbs and nouns'!A16</f>
        <v>To solve</v>
      </c>
      <c r="B17" s="7" t="str">
        <f aca="false">IF(A17="-","-",MID([3]'verbs and nouns'!B16,2,LEN([3]'verbs and nouns'!B16)-2))</f>
        <v>problem</v>
      </c>
      <c r="C17" s="7"/>
      <c r="D17" s="7" t="str">
        <f aca="false">[3]'verbs and nouns'!C16</f>
        <v>To defend</v>
      </c>
      <c r="E17" s="7" t="str">
        <f aca="false">IF(D17="-","-",MID([3]'verbs and nouns'!D16,2,LEN([3]'verbs and nouns'!D16)-2))</f>
        <v>best design</v>
      </c>
      <c r="F17" s="7"/>
      <c r="G17" s="7" t="str">
        <f aca="false">[3]'verbs and nouns'!E16</f>
        <v>To criticize</v>
      </c>
      <c r="H17" s="7" t="str">
        <f aca="false">IF(G17="-","-",MID([3]'verbs and nouns'!F16,2,LEN([3]'verbs and nouns'!F16)-2))</f>
        <v>best design</v>
      </c>
      <c r="I17" s="7"/>
      <c r="J17" s="7" t="str">
        <f aca="false">[3]'verbs and nouns'!G16</f>
        <v>To estimate</v>
      </c>
      <c r="K17" s="7" t="str">
        <f aca="false">IF(J17="-","-",MID([3]'verbs and nouns'!H16,2,LEN([3]'verbs and nouns'!H16)-2))</f>
        <v>reactor descriptions</v>
      </c>
      <c r="L17" s="7"/>
      <c r="M17" s="7" t="str">
        <f aca="false">[3]'verbs and nouns'!I16</f>
        <v>To order</v>
      </c>
      <c r="N17" s="7" t="str">
        <f aca="false">IF(M17="-","-",MID([3]'verbs and nouns'!J16,2,LEN([3]'verbs and nouns'!J16)-2))</f>
        <v>supplies</v>
      </c>
      <c r="O17" s="7"/>
      <c r="P17" s="7" t="str">
        <f aca="false">[3]'verbs and nouns'!K16</f>
        <v>-</v>
      </c>
      <c r="Q17" s="7" t="str">
        <f aca="false">IF(P17="-","-",MID([3]'verbs and nouns'!L16,2,LEN([3]'verbs and nouns'!L16)-2))</f>
        <v>-</v>
      </c>
      <c r="R17" s="7"/>
      <c r="S17" s="1"/>
      <c r="T17" s="1"/>
      <c r="U17" s="1"/>
      <c r="V17" s="1"/>
      <c r="W17" s="1"/>
      <c r="X17" s="1"/>
      <c r="Y17" s="1"/>
    </row>
    <row r="18" customFormat="false" ht="15" hidden="false" customHeight="false" outlineLevel="0" collapsed="false">
      <c r="A18" s="6" t="str">
        <f aca="false">[3]'verbs and nouns'!A17</f>
        <v>To recognize</v>
      </c>
      <c r="B18" s="7" t="str">
        <f aca="false">IF(A18="-","-",MID([3]'verbs and nouns'!B17,2,LEN([3]'verbs and nouns'!B17)-2))</f>
        <v>shortcoming</v>
      </c>
      <c r="C18" s="7"/>
      <c r="D18" s="7" t="str">
        <f aca="false">[3]'verbs and nouns'!C17</f>
        <v>To explain</v>
      </c>
      <c r="E18" s="7" t="str">
        <f aca="false">IF(D18="-","-",MID([3]'verbs and nouns'!D17,2,LEN([3]'verbs and nouns'!D17)-2))</f>
        <v>choice</v>
      </c>
      <c r="F18" s="7"/>
      <c r="G18" s="7" t="str">
        <f aca="false">[3]'verbs and nouns'!E17</f>
        <v>To justify</v>
      </c>
      <c r="H18" s="7" t="str">
        <f aca="false">IF(G18="-","-",MID([3]'verbs and nouns'!F17,2,LEN([3]'verbs and nouns'!F17)-2))</f>
        <v>cost</v>
      </c>
      <c r="I18" s="7"/>
      <c r="J18" s="7" t="str">
        <f aca="false">[3]'verbs and nouns'!G17</f>
        <v>To generate</v>
      </c>
      <c r="K18" s="7" t="str">
        <f aca="false">IF(J18="-","-",MID([3]'verbs and nouns'!H17,2,LEN([3]'verbs and nouns'!H17)-2))</f>
        <v>data</v>
      </c>
      <c r="L18" s="7"/>
      <c r="M18" s="7" t="str">
        <f aca="false">[3]'verbs and nouns'!I17</f>
        <v>To prepare</v>
      </c>
      <c r="N18" s="7" t="str">
        <f aca="false">IF(M18="-","-",MID([3]'verbs and nouns'!J17,2,LEN([3]'verbs and nouns'!J17)-2))</f>
        <v>report</v>
      </c>
      <c r="O18" s="7"/>
      <c r="P18" s="7" t="str">
        <f aca="false">[3]'verbs and nouns'!K17</f>
        <v>-</v>
      </c>
      <c r="Q18" s="7" t="str">
        <f aca="false">IF(P18="-","-",MID([3]'verbs and nouns'!L17,2,LEN([3]'verbs and nouns'!L17)-2))</f>
        <v>-</v>
      </c>
      <c r="R18" s="7"/>
      <c r="S18" s="1"/>
      <c r="T18" s="1"/>
      <c r="U18" s="1"/>
      <c r="V18" s="1"/>
      <c r="W18" s="1"/>
      <c r="X18" s="1"/>
      <c r="Y18" s="1"/>
    </row>
    <row r="19" customFormat="false" ht="15" hidden="false" customHeight="false" outlineLevel="0" collapsed="false">
      <c r="A19" s="6" t="str">
        <f aca="false">[3]'verbs and nouns'!A18</f>
        <v>To define</v>
      </c>
      <c r="B19" s="7" t="str">
        <f aca="false">IF(A7="-","-",LEFT(MID([3]'verbs and nouns'!B18,2,LEN([3]'verbs and nouns'!B18)-2),SEARCH(",",MID([3]'verbs and nouns'!B18,2,LEN([3]'verbs and nouns'!B18)-2),1)-1))</f>
        <v>opportunity</v>
      </c>
      <c r="C19" s="7" t="str">
        <f aca="false">IF(A7="-","-",RIGHT(MID([3]'verbs and nouns'!B18,2,LEN([3]'verbs and nouns'!B18)-2),SEARCH(",",MID([3]'verbs and nouns'!B18,2,LEN([3]'verbs and nouns'!B18)-2),1)-4))</f>
        <v>problem</v>
      </c>
      <c r="D19" s="7" t="str">
        <f aca="false">[3]'verbs and nouns'!C18</f>
        <v>To practice</v>
      </c>
      <c r="E19" s="7" t="str">
        <f aca="false">IF(D19="-","-",MID([3]'verbs and nouns'!D18,2,LEN([3]'verbs and nouns'!D18)-2))</f>
        <v>professionalism</v>
      </c>
      <c r="F19" s="7"/>
      <c r="G19" s="7" t="str">
        <f aca="false">[3]'verbs and nouns'!E18</f>
        <v>To model</v>
      </c>
      <c r="H19" s="7" t="str">
        <f aca="false">IF(G19="-","-",MID([3]'verbs and nouns'!F18,2,LEN([3]'verbs and nouns'!F18)-2))</f>
        <v>process</v>
      </c>
      <c r="I19" s="7"/>
      <c r="J19" s="7" t="str">
        <f aca="false">[3]'verbs and nouns'!G18</f>
        <v>To identify</v>
      </c>
      <c r="K19" s="7" t="str">
        <f aca="false">IF(J19="-","-",MID([3]'verbs and nouns'!H18,2,LEN([3]'verbs and nouns'!H18)-2))</f>
        <v>component</v>
      </c>
      <c r="L19" s="7"/>
      <c r="M19" s="7" t="str">
        <f aca="false">[3]'verbs and nouns'!I18</f>
        <v>To test</v>
      </c>
      <c r="N19" s="7" t="str">
        <f aca="false">IF(M19="-","-",MID([3]'verbs and nouns'!J18,2,LEN([3]'verbs and nouns'!J18)-2))</f>
        <v>reactor</v>
      </c>
      <c r="O19" s="7"/>
      <c r="P19" s="7" t="str">
        <f aca="false">[3]'verbs and nouns'!K18</f>
        <v>-</v>
      </c>
      <c r="Q19" s="7" t="str">
        <f aca="false">IF(P19="-","-",MID([3]'verbs and nouns'!L18,2,LEN([3]'verbs and nouns'!L18)-2))</f>
        <v>-</v>
      </c>
      <c r="R19" s="7"/>
      <c r="S19" s="1"/>
      <c r="T19" s="1"/>
      <c r="U19" s="1"/>
      <c r="V19" s="1"/>
      <c r="W19" s="1"/>
      <c r="X19" s="1"/>
      <c r="Y19" s="1"/>
    </row>
    <row r="20" customFormat="false" ht="15" hidden="false" customHeight="false" outlineLevel="0" collapsed="false">
      <c r="A20" s="6" t="str">
        <f aca="false">[3]'verbs and nouns'!A19</f>
        <v>To analyze</v>
      </c>
      <c r="B20" s="7" t="str">
        <f aca="false">IF(A20="-","-",MID([3]'verbs and nouns'!B19,2,LEN([3]'verbs and nouns'!B19)-2))</f>
        <v>existing design</v>
      </c>
      <c r="C20" s="7"/>
      <c r="D20" s="7" t="str">
        <f aca="false">[3]'verbs and nouns'!C19</f>
        <v>To review</v>
      </c>
      <c r="E20" s="7" t="str">
        <f aca="false">IF(D20="-","-",MID([3]'verbs and nouns'!D19,2,LEN([3]'verbs and nouns'!D19)-2))</f>
        <v>literature</v>
      </c>
      <c r="F20" s="7"/>
      <c r="G20" s="7" t="str">
        <f aca="false">[3]'verbs and nouns'!E19</f>
        <v>To predict</v>
      </c>
      <c r="H20" s="7" t="str">
        <f aca="false">IF(G20="-","-",MID([3]'verbs and nouns'!F19,2,LEN([3]'verbs and nouns'!F19)-2))</f>
        <v>reactor behavios</v>
      </c>
      <c r="I20" s="7"/>
      <c r="J20" s="7" t="str">
        <f aca="false">[3]'verbs and nouns'!G19</f>
        <v>To indicate</v>
      </c>
      <c r="K20" s="7" t="str">
        <f aca="false">IF(J20="-","-",MID([3]'verbs and nouns'!H19,2,LEN([3]'verbs and nouns'!H19)-2))</f>
        <v>parameters</v>
      </c>
      <c r="L20" s="7"/>
      <c r="M20" s="7" t="str">
        <f aca="false">[3]'verbs and nouns'!I19</f>
        <v>To interpret</v>
      </c>
      <c r="N20" s="7" t="str">
        <f aca="false">IF(M20="-","-",MID([3]'verbs and nouns'!J19,2,LEN([3]'verbs and nouns'!J19)-2))</f>
        <v>experimental data</v>
      </c>
      <c r="O20" s="7"/>
      <c r="P20" s="7" t="str">
        <f aca="false">[3]'verbs and nouns'!K19</f>
        <v>-</v>
      </c>
      <c r="Q20" s="7" t="str">
        <f aca="false">IF(P20="-","-",MID([3]'verbs and nouns'!L19,2,LEN([3]'verbs and nouns'!L19)-2))</f>
        <v>-</v>
      </c>
      <c r="R20" s="7"/>
      <c r="S20" s="1"/>
      <c r="T20" s="1"/>
      <c r="U20" s="1"/>
      <c r="V20" s="1"/>
      <c r="W20" s="1"/>
      <c r="X20" s="1"/>
      <c r="Y20" s="1"/>
    </row>
    <row r="21" customFormat="false" ht="15" hidden="false" customHeight="false" outlineLevel="0" collapsed="false">
      <c r="A21" s="6" t="str">
        <f aca="false">[3]'verbs and nouns'!A20</f>
        <v>To modify</v>
      </c>
      <c r="B21" s="7" t="str">
        <f aca="false">IF(A21="-","-",MID([3]'verbs and nouns'!B20,2,LEN([3]'verbs and nouns'!B20)-2))</f>
        <v>current design</v>
      </c>
      <c r="C21" s="7"/>
      <c r="D21" s="7" t="str">
        <f aca="false">[3]'verbs and nouns'!C20</f>
        <v>To list</v>
      </c>
      <c r="E21" s="7" t="str">
        <f aca="false">IF(D21="-","-",MID([3]'verbs and nouns'!D20,2,LEN([3]'verbs and nouns'!D20)-2))</f>
        <v>possibilities</v>
      </c>
      <c r="F21" s="7"/>
      <c r="G21" s="7" t="str">
        <f aca="false">[3]'verbs and nouns'!E20</f>
        <v>To choose</v>
      </c>
      <c r="H21" s="7" t="str">
        <f aca="false">IF(G21="-","-",MID([3]'verbs and nouns'!F20,2,LEN([3]'verbs and nouns'!F20)-2))</f>
        <v>best design</v>
      </c>
      <c r="I21" s="7"/>
      <c r="J21" s="7" t="str">
        <f aca="false">[3]'verbs and nouns'!G20</f>
        <v>To calculate</v>
      </c>
      <c r="K21" s="7" t="str">
        <f aca="false">IF(J21="-","-",MID([3]'verbs and nouns'!H20,2,LEN([3]'verbs and nouns'!H20)-2))</f>
        <v>parameters</v>
      </c>
      <c r="L21" s="7"/>
      <c r="M21" s="7" t="str">
        <f aca="false">[3]'verbs and nouns'!I20</f>
        <v>To evaluate</v>
      </c>
      <c r="N21" s="7" t="str">
        <f aca="false">IF(M21="-","-",MID([3]'verbs and nouns'!J20,2,LEN([3]'verbs and nouns'!J20)-2))</f>
        <v>performance</v>
      </c>
      <c r="O21" s="7"/>
      <c r="P21" s="7" t="str">
        <f aca="false">[3]'verbs and nouns'!K20</f>
        <v>-</v>
      </c>
      <c r="Q21" s="7" t="str">
        <f aca="false">IF(P21="-","-",MID([3]'verbs and nouns'!L20,2,LEN([3]'verbs and nouns'!L20)-2))</f>
        <v>-</v>
      </c>
      <c r="R21" s="7"/>
      <c r="S21" s="1"/>
      <c r="T21" s="1"/>
      <c r="U21" s="1"/>
      <c r="V21" s="1"/>
      <c r="W21" s="1"/>
      <c r="X21" s="1"/>
      <c r="Y21" s="1"/>
    </row>
    <row r="22" customFormat="false" ht="15" hidden="false" customHeight="false" outlineLevel="0" collapsed="false">
      <c r="A22" s="6" t="str">
        <f aca="false">[3]'verbs and nouns'!A21</f>
        <v>To name</v>
      </c>
      <c r="B22" s="7" t="str">
        <f aca="false">IF(A22="-","-",MID([3]'verbs and nouns'!B21,2,LEN([3]'verbs and nouns'!B21)-2))</f>
        <v>problems</v>
      </c>
      <c r="C22" s="7"/>
      <c r="D22" s="7" t="str">
        <f aca="false">[3]'verbs and nouns'!C21</f>
        <v>To create</v>
      </c>
      <c r="E22" s="7" t="str">
        <f aca="false">IF(A7="-","-",LEFT(MID([3]'verbs and nouns'!D21,2,LEN([3]'verbs and nouns'!D21)-2),SEARCH(",",MID([3]'verbs and nouns'!D21,2,LEN([3]'verbs and nouns'!D21)-2),1)-1))</f>
        <v>best product</v>
      </c>
      <c r="F22" s="7" t="str">
        <f aca="false">IF(A7="-","-",RIGHT(MID([3]'verbs and nouns'!D21,2,LEN([3]'verbs and nouns'!D21)-2),SEARCH(",",MID([3]'verbs and nouns'!D21,2,LEN([3]'verbs and nouns'!D21)-2),1)+14))</f>
        <v>environmentally-safe design</v>
      </c>
      <c r="G22" s="7" t="str">
        <f aca="false">[3]'verbs and nouns'!E21</f>
        <v>To discuss</v>
      </c>
      <c r="H22" s="7" t="str">
        <f aca="false">IF(G22="-","-",MID([3]'verbs and nouns'!F21,2,LEN([3]'verbs and nouns'!F21)-2))</f>
        <v>pros and cons</v>
      </c>
      <c r="I22" s="7"/>
      <c r="J22" s="7" t="str">
        <f aca="false">[3]'verbs and nouns'!G21</f>
        <v>-</v>
      </c>
      <c r="K22" s="7" t="str">
        <f aca="false">IF(J22="-","-",MID([3]'verbs and nouns'!H21,2,LEN([3]'verbs and nouns'!H21)-2))</f>
        <v>-</v>
      </c>
      <c r="L22" s="7"/>
      <c r="M22" s="7" t="str">
        <f aca="false">[3]'verbs and nouns'!I21</f>
        <v>To conclude</v>
      </c>
      <c r="N22" s="7" t="str">
        <f aca="false">IF(M22="-","-",MID([3]'verbs and nouns'!J21,2,LEN([3]'verbs and nouns'!J21)-2))</f>
        <v>on applicability</v>
      </c>
      <c r="O22" s="7"/>
      <c r="P22" s="7" t="str">
        <f aca="false">[3]'verbs and nouns'!K21</f>
        <v>-</v>
      </c>
      <c r="Q22" s="7" t="str">
        <f aca="false">IF(P22="-","-",MID([3]'verbs and nouns'!L21,2,LEN([3]'verbs and nouns'!L21)-2))</f>
        <v>-</v>
      </c>
      <c r="R22" s="7"/>
      <c r="S22" s="1"/>
      <c r="T22" s="1"/>
      <c r="U22" s="1"/>
      <c r="V22" s="1"/>
      <c r="W22" s="1"/>
      <c r="X22" s="1"/>
      <c r="Y22" s="1"/>
    </row>
    <row r="23" customFormat="false" ht="15" hidden="false" customHeight="false" outlineLevel="0" collapsed="false">
      <c r="A23" s="6" t="str">
        <f aca="false">[3]'verbs and nouns'!A22</f>
        <v>-</v>
      </c>
      <c r="B23" s="7" t="str">
        <f aca="false">IF(A23="-","-",MID([3]'verbs and nouns'!B22,2,LEN([3]'verbs and nouns'!B22)-2))</f>
        <v>-</v>
      </c>
      <c r="C23" s="7"/>
      <c r="D23" s="7" t="str">
        <f aca="false">[3]'verbs and nouns'!C22</f>
        <v>To illustrate</v>
      </c>
      <c r="E23" s="7" t="str">
        <f aca="false">IF(D23="-","-",MID([3]'verbs and nouns'!D22,2,LEN([3]'verbs and nouns'!D22)-2))</f>
        <v>concept</v>
      </c>
      <c r="F23" s="7"/>
      <c r="G23" s="7" t="str">
        <f aca="false">[3]'verbs and nouns'!E22</f>
        <v>To compare</v>
      </c>
      <c r="H23" s="7" t="str">
        <f aca="false">IF(G23="-","-",MID([3]'verbs and nouns'!F22,2,LEN([3]'verbs and nouns'!F22)-2))</f>
        <v>designs</v>
      </c>
      <c r="I23" s="7"/>
      <c r="J23" s="7" t="str">
        <f aca="false">[3]'verbs and nouns'!G22</f>
        <v>-</v>
      </c>
      <c r="K23" s="7" t="str">
        <f aca="false">IF(J23="-","-",MID([3]'verbs and nouns'!H22,2,LEN([3]'verbs and nouns'!H22)-2))</f>
        <v>-</v>
      </c>
      <c r="L23" s="7"/>
      <c r="M23" s="7" t="str">
        <f aca="false">[3]'verbs and nouns'!I22</f>
        <v>-</v>
      </c>
      <c r="N23" s="7" t="str">
        <f aca="false">IF(M23="-","-",MID([3]'verbs and nouns'!J22,2,LEN([3]'verbs and nouns'!J22)-2))</f>
        <v>-</v>
      </c>
      <c r="O23" s="7"/>
      <c r="P23" s="7" t="str">
        <f aca="false">[3]'verbs and nouns'!K22</f>
        <v>-</v>
      </c>
      <c r="Q23" s="7" t="str">
        <f aca="false">IF(P23="-","-",MID([3]'verbs and nouns'!L22,2,LEN([3]'verbs and nouns'!L22)-2))</f>
        <v>-</v>
      </c>
      <c r="R23" s="7"/>
      <c r="S23" s="1"/>
      <c r="T23" s="1"/>
      <c r="U23" s="1"/>
      <c r="V23" s="1"/>
      <c r="W23" s="1"/>
      <c r="X23" s="1"/>
      <c r="Y23" s="1"/>
    </row>
    <row r="24" customFormat="false" ht="15" hidden="false" customHeight="false" outlineLevel="0" collapsed="false">
      <c r="A24" s="6" t="str">
        <f aca="false">[3]'verbs and nouns'!A23</f>
        <v>-</v>
      </c>
      <c r="B24" s="7" t="str">
        <f aca="false">IF(A24="-","-",MID([3]'verbs and nouns'!B23,2,LEN([3]'verbs and nouns'!B23)-2))</f>
        <v>-</v>
      </c>
      <c r="C24" s="7"/>
      <c r="D24" s="7" t="str">
        <f aca="false">[3]'verbs and nouns'!C23</f>
        <v>To develop</v>
      </c>
      <c r="E24" s="7" t="str">
        <f aca="false">IF(D24="-","-",MID([3]'verbs and nouns'!D23,2,LEN([3]'verbs and nouns'!D23)-2))</f>
        <v>process</v>
      </c>
      <c r="F24" s="7"/>
      <c r="G24" s="7" t="str">
        <f aca="false">[3]'verbs and nouns'!E23</f>
        <v>To design</v>
      </c>
      <c r="H24" s="7" t="str">
        <f aca="false">IF(G24="-","-",MID([3]'verbs and nouns'!F23,2,LEN([3]'verbs and nouns'!F23)-2))</f>
        <v>reactor</v>
      </c>
      <c r="I24" s="7"/>
      <c r="J24" s="7" t="str">
        <f aca="false">[3]'verbs and nouns'!G23</f>
        <v>-</v>
      </c>
      <c r="K24" s="7" t="str">
        <f aca="false">IF(J24="-","-",MID([3]'verbs and nouns'!H23,2,LEN([3]'verbs and nouns'!H23)-2))</f>
        <v>-</v>
      </c>
      <c r="L24" s="7"/>
      <c r="M24" s="7" t="str">
        <f aca="false">[3]'verbs and nouns'!I23</f>
        <v>-</v>
      </c>
      <c r="N24" s="7" t="str">
        <f aca="false">IF(M24="-","-",MID([3]'verbs and nouns'!J23,2,LEN([3]'verbs and nouns'!J23)-2))</f>
        <v>-</v>
      </c>
      <c r="O24" s="7"/>
      <c r="P24" s="7" t="str">
        <f aca="false">[3]'verbs and nouns'!K23</f>
        <v>-</v>
      </c>
      <c r="Q24" s="7" t="str">
        <f aca="false">IF(P24="-","-",MID([3]'verbs and nouns'!L23,2,LEN([3]'verbs and nouns'!L23)-2))</f>
        <v>-</v>
      </c>
      <c r="R24" s="7"/>
      <c r="S24" s="1"/>
      <c r="T24" s="1"/>
      <c r="U24" s="1"/>
      <c r="V24" s="1"/>
      <c r="W24" s="1"/>
      <c r="X24" s="1"/>
      <c r="Y24" s="1"/>
    </row>
    <row r="25" customFormat="false" ht="15" hidden="false" customHeight="false" outlineLevel="0" collapsed="false">
      <c r="A25" s="6" t="str">
        <f aca="false">[3]'verbs and nouns'!A24</f>
        <v>-</v>
      </c>
      <c r="B25" s="8"/>
      <c r="C25" s="7"/>
      <c r="D25" s="7" t="str">
        <f aca="false">[3]'verbs and nouns'!C24</f>
        <v>To distinguish</v>
      </c>
      <c r="E25" s="7" t="str">
        <f aca="false">IF(D25="-","-",MID([3]'verbs and nouns'!D24,2,LEN([3]'verbs and nouns'!D24)-2))</f>
        <v>small differences</v>
      </c>
      <c r="F25" s="7"/>
      <c r="G25" s="7" t="str">
        <f aca="false">[3]'verbs and nouns'!E24</f>
        <v>To apply</v>
      </c>
      <c r="H25" s="7" t="str">
        <f aca="false">IF(G25="-","-",MID([3]'verbs and nouns'!F24,2,LEN([3]'verbs and nouns'!F24)-2))</f>
        <v>concepts</v>
      </c>
      <c r="I25" s="7"/>
      <c r="J25" s="7" t="str">
        <f aca="false">[3]'verbs and nouns'!G24</f>
        <v>-</v>
      </c>
      <c r="K25" s="7" t="str">
        <f aca="false">IF(J25="-","-",MID([3]'verbs and nouns'!H24,2,LEN([3]'verbs and nouns'!H24)-2))</f>
        <v>-</v>
      </c>
      <c r="L25" s="7"/>
      <c r="M25" s="7" t="str">
        <f aca="false">[3]'verbs and nouns'!I24</f>
        <v>-</v>
      </c>
      <c r="N25" s="7" t="str">
        <f aca="false">IF(M25="-","-",MID([3]'verbs and nouns'!J24,2,LEN([3]'verbs and nouns'!J24)-2))</f>
        <v>-</v>
      </c>
      <c r="O25" s="7"/>
      <c r="P25" s="7" t="str">
        <f aca="false">[3]'verbs and nouns'!K24</f>
        <v>-</v>
      </c>
      <c r="Q25" s="7" t="str">
        <f aca="false">IF(P25="-","-",MID([3]'verbs and nouns'!L24,2,LEN([3]'verbs and nouns'!L24)-2))</f>
        <v>-</v>
      </c>
      <c r="R25" s="7"/>
      <c r="S25" s="1"/>
      <c r="T25" s="1"/>
      <c r="U25" s="1"/>
      <c r="V25" s="1"/>
      <c r="W25" s="1"/>
      <c r="X25" s="1"/>
      <c r="Y25" s="1"/>
    </row>
    <row r="26" customFormat="false" ht="15" hidden="false" customHeight="false" outlineLevel="0" collapsed="false">
      <c r="A26" s="6" t="str">
        <f aca="false">[3]'verbs and nouns'!A25</f>
        <v>-</v>
      </c>
      <c r="B26" s="6"/>
      <c r="C26" s="6"/>
      <c r="D26" s="7" t="str">
        <f aca="false">[3]'verbs and nouns'!C25</f>
        <v>To infer</v>
      </c>
      <c r="E26" s="7" t="str">
        <f aca="false">IF(D26="-","-",MID([3]'verbs and nouns'!D25,2,LEN([3]'verbs and nouns'!D25)-2))</f>
        <v>obvious concepts</v>
      </c>
      <c r="F26" s="7"/>
      <c r="G26" s="7" t="str">
        <f aca="false">[3]'verbs and nouns'!E25</f>
        <v>-</v>
      </c>
      <c r="H26" s="7" t="str">
        <f aca="false">IF(G26="-","-",MID([3]'verbs and nouns'!F25,2,LEN([3]'verbs and nouns'!F25)-2))</f>
        <v>-</v>
      </c>
      <c r="I26" s="7"/>
      <c r="J26" s="7" t="str">
        <f aca="false">[3]'verbs and nouns'!G25</f>
        <v>-</v>
      </c>
      <c r="K26" s="7" t="str">
        <f aca="false">IF(J26="-","-",MID([3]'verbs and nouns'!H25,2,LEN([3]'verbs and nouns'!H25)-2))</f>
        <v>-</v>
      </c>
      <c r="L26" s="7"/>
      <c r="M26" s="7" t="str">
        <f aca="false">[3]'verbs and nouns'!I25</f>
        <v>-</v>
      </c>
      <c r="N26" s="7" t="str">
        <f aca="false">IF(M26="-","-",MID([3]'verbs and nouns'!J25,2,LEN([3]'verbs and nouns'!J25)-2))</f>
        <v>-</v>
      </c>
      <c r="O26" s="7"/>
      <c r="P26" s="7" t="str">
        <f aca="false">[3]'verbs and nouns'!K25</f>
        <v>-</v>
      </c>
      <c r="Q26" s="7" t="str">
        <f aca="false">IF(P26="-","-",MID([3]'verbs and nouns'!L25,2,LEN([3]'verbs and nouns'!L25)-2))</f>
        <v>-</v>
      </c>
      <c r="R26" s="7"/>
      <c r="S26" s="1"/>
      <c r="T26" s="1"/>
      <c r="U26" s="1"/>
      <c r="V26" s="1"/>
      <c r="W26" s="1"/>
      <c r="X26" s="1"/>
      <c r="Y26" s="1"/>
    </row>
    <row r="27" customFormat="false" ht="15" hidden="false" customHeight="false" outlineLevel="0" collapsed="false">
      <c r="A27" s="6" t="str">
        <f aca="false">[3]'verbs and nouns'!A26</f>
        <v>To define</v>
      </c>
      <c r="B27" s="7" t="str">
        <f aca="false">IF(A27="-","-",MID([3]'verbs and nouns'!B26,2,LEN([3]'verbs and nouns'!B26)-2))</f>
        <v>process</v>
      </c>
      <c r="C27" s="7"/>
      <c r="D27" s="7" t="str">
        <f aca="false">[3]'verbs and nouns'!C26</f>
        <v>To synthesize</v>
      </c>
      <c r="E27" s="7" t="str">
        <f aca="false">IF(D27="-","-",MID([3]'verbs and nouns'!D26,2,LEN([3]'verbs and nouns'!D26)-2))</f>
        <v>ideas</v>
      </c>
      <c r="F27" s="7"/>
      <c r="G27" s="7" t="str">
        <f aca="false">[3]'verbs and nouns'!E26</f>
        <v>To interpret</v>
      </c>
      <c r="H27" s="7" t="str">
        <f aca="false">IF(G27="-","-",MID([3]'verbs and nouns'!F26,2,LEN([3]'verbs and nouns'!F26)-2))</f>
        <v>results</v>
      </c>
      <c r="I27" s="7"/>
      <c r="J27" s="7" t="str">
        <f aca="false">[3]'verbs and nouns'!G26</f>
        <v>To illustrate</v>
      </c>
      <c r="K27" s="7" t="str">
        <f aca="false">IF(J27="-","-",MID([3]'verbs and nouns'!H26,2,LEN([3]'verbs and nouns'!H26)-2))</f>
        <v>process interactions</v>
      </c>
      <c r="L27" s="7"/>
      <c r="M27" s="7" t="str">
        <f aca="false">[3]'verbs and nouns'!I26</f>
        <v>To review</v>
      </c>
      <c r="N27" s="7" t="str">
        <f aca="false">IF(M27="-","-",LEFT(MID([3]'verbs and nouns'!J26,2,LEN([3]'verbs and nouns'!J26)-2),SEARCH(",",MID([3]'verbs and nouns'!J26,2,LEN([3]'verbs and nouns'!J26)-2),1)-1))</f>
        <v>report</v>
      </c>
      <c r="O27" s="7" t="str">
        <f aca="false">IF(M27="-","-",RIGHT(MID([3]'verbs and nouns'!J26,2,LEN([3]'verbs and nouns'!J26)-2),SEARCH(",",MID([3]'verbs and nouns'!J26,2,LEN([3]'verbs and nouns'!J26)-2),1)+1))</f>
        <v>meeting</v>
      </c>
      <c r="P27" s="7" t="str">
        <f aca="false">[3]'verbs and nouns'!K26</f>
        <v>To extend</v>
      </c>
      <c r="Q27" s="7" t="str">
        <f aca="false">IF(P27="-","-",MID([3]'verbs and nouns'!L26,2,LEN([3]'verbs and nouns'!L26)-2))</f>
        <v>deadline</v>
      </c>
      <c r="R27" s="7"/>
      <c r="S27" s="1"/>
      <c r="T27" s="1"/>
      <c r="U27" s="1"/>
      <c r="V27" s="1"/>
      <c r="W27" s="1"/>
      <c r="X27" s="1"/>
      <c r="Y27" s="1"/>
    </row>
    <row r="28" customFormat="false" ht="15" hidden="false" customHeight="false" outlineLevel="0" collapsed="false">
      <c r="A28" s="6" t="str">
        <f aca="false">[3]'verbs and nouns'!A27</f>
        <v>To list</v>
      </c>
      <c r="B28" s="7" t="str">
        <f aca="false">IF(A7="-","-",LEFT(MID([3]'verbs and nouns'!B27,2,LEN([3]'verbs and nouns'!B27)-2),SEARCH(",",MID([3]'verbs and nouns'!B27,2,LEN([3]'verbs and nouns'!B27)-2),1)-1))</f>
        <v>options</v>
      </c>
      <c r="C28" s="7" t="str">
        <f aca="false">IF(A7="-","-",RIGHT(MID([3]'verbs and nouns'!B27,2,LEN([3]'verbs and nouns'!B27)-2),SEARCH(",",MID([3]'verbs and nouns'!B27,2,LEN([3]'verbs and nouns'!B27)-2),1)+4))</f>
        <v>alternatives</v>
      </c>
      <c r="D28" s="7" t="str">
        <f aca="false">[3]'verbs and nouns'!C27</f>
        <v>To generate</v>
      </c>
      <c r="E28" s="7" t="str">
        <f aca="false">IF(A7="-","-",LEFT(MID([3]'verbs and nouns'!D27,2,LEN([3]'verbs and nouns'!D27)-2),SEARCH(",",MID([3]'verbs and nouns'!D27,2,LEN([3]'verbs and nouns'!D27)-2),1)-1))</f>
        <v>alternatives</v>
      </c>
      <c r="F28" s="7" t="str">
        <f aca="false">IF(A7="-","-",RIGHT(MID([3]'verbs and nouns'!D27,2,LEN([3]'verbs and nouns'!D27)-2),SEARCH(",",MID([3]'verbs and nouns'!D27,2,LEN([3]'verbs and nouns'!D27)-2),1)-6))</f>
        <v>options</v>
      </c>
      <c r="G28" s="7" t="str">
        <f aca="false">[3]'verbs and nouns'!E27</f>
        <v>To estimate</v>
      </c>
      <c r="H28" s="7" t="str">
        <f aca="false">IF(G28="-","-",LEFT(MID([3]'verbs and nouns'!F27,2,LEN([3]'verbs and nouns'!F27)-2),SEARCH(",",MID([3]'verbs and nouns'!F27,2,LEN([3]'verbs and nouns'!F27)-2),1)-1))</f>
        <v>cost</v>
      </c>
      <c r="I28" s="7" t="str">
        <f aca="false">IF(G28="-","-",RIGHT(MID([3]'verbs and nouns'!F27,2,LEN([3]'verbs and nouns'!F27)-2),SEARCH(",",MID([3]'verbs and nouns'!F27,2,LEN([3]'verbs and nouns'!F27)-2),1)-1))</f>
        <v>size</v>
      </c>
      <c r="J28" s="7" t="str">
        <f aca="false">[3]'verbs and nouns'!G27</f>
        <v>To recognize</v>
      </c>
      <c r="K28" s="7" t="str">
        <f aca="false">IF(J28="-","-",MID([3]'verbs and nouns'!H27,2,LEN([3]'verbs and nouns'!H27)-2))</f>
        <v>limitations</v>
      </c>
      <c r="L28" s="7"/>
      <c r="M28" s="7" t="str">
        <f aca="false">[3]'verbs and nouns'!I27</f>
        <v>To test</v>
      </c>
      <c r="N28" s="7" t="str">
        <f aca="false">IF(M28="-","-",LEFT(MID([3]'verbs and nouns'!J27,2,LEN([3]'verbs and nouns'!J27)-2),SEARCH(",",MID([3]'verbs and nouns'!J27,2,LEN([3]'verbs and nouns'!J27)-2),1)-1))</f>
        <v>assumptions</v>
      </c>
      <c r="O28" s="7" t="str">
        <f aca="false">IF(M28="-","-",RIGHT(MID([3]'verbs and nouns'!J27,2,LEN([3]'verbs and nouns'!J27)-2),SEARCH(",",MID([3]'verbs and nouns'!J27,2,LEN([3]'verbs and nouns'!J27)-2),1)-6))</f>
        <v>model</v>
      </c>
      <c r="P28" s="7" t="str">
        <f aca="false">[3]'verbs and nouns'!K27</f>
        <v>To conclude</v>
      </c>
      <c r="Q28" s="7" t="str">
        <f aca="false">IF(P28="-","-",LEFT(MID([3]'verbs and nouns'!L27,2,LEN([3]'verbs and nouns'!L27)-2),SEARCH(",",MID([3]'verbs and nouns'!L27,2,LEN([3]'verbs and nouns'!L27)-2),1)-1))</f>
        <v>project</v>
      </c>
      <c r="R28" s="7" t="str">
        <f aca="false">IF(P28="-","-",RIGHT(MID([3]'verbs and nouns'!L27,2,LEN([3]'verbs and nouns'!L27)-2),SEARCH(",",MID([3]'verbs and nouns'!L27,2,LEN([3]'verbs and nouns'!L27)-2),1)+4))</f>
        <v>final report</v>
      </c>
      <c r="S28" s="1"/>
      <c r="T28" s="1"/>
      <c r="U28" s="1"/>
      <c r="V28" s="1"/>
      <c r="W28" s="1"/>
      <c r="X28" s="1"/>
      <c r="Y28" s="1"/>
    </row>
    <row r="29" customFormat="false" ht="15" hidden="false" customHeight="false" outlineLevel="0" collapsed="false">
      <c r="A29" s="6" t="str">
        <f aca="false">[3]'verbs and nouns'!A28</f>
        <v>To identify</v>
      </c>
      <c r="B29" s="7" t="str">
        <f aca="false">IF(A29="-","-",MID([3]'verbs and nouns'!B28,2,LEN([3]'verbs and nouns'!B28)-2))</f>
        <v>constraints</v>
      </c>
      <c r="C29" s="7"/>
      <c r="D29" s="7" t="str">
        <f aca="false">[3]'verbs and nouns'!C28</f>
        <v>To evaluate</v>
      </c>
      <c r="E29" s="7" t="str">
        <f aca="false">IF(A8="-","-",LEFT(MID([3]'verbs and nouns'!D28,2,LEN([3]'verbs and nouns'!D28)-2),SEARCH(",",MID([3]'verbs and nouns'!D28,2,LEN([3]'verbs and nouns'!D28)-2),1)-1))</f>
        <v>design</v>
      </c>
      <c r="F29" s="7" t="str">
        <f aca="false">IF(A8="-","-",RIGHT(MID([3]'verbs and nouns'!D28,2,LEN([3]'verbs and nouns'!D28)-2),SEARCH(",",MID([3]'verbs and nouns'!D28,2,LEN([3]'verbs and nouns'!D28)-2),1)+6))</f>
        <v>sustainablity</v>
      </c>
      <c r="G29" s="7" t="str">
        <f aca="false">[3]'verbs and nouns'!E28</f>
        <v>To combine</v>
      </c>
      <c r="H29" s="7" t="str">
        <f aca="false">IF(G29="-","-",LEFT(MID([3]'verbs and nouns'!F28,2,LEN([3]'verbs and nouns'!F28)-2),SEARCH(",",MID([3]'verbs and nouns'!F28,2,LEN([3]'verbs and nouns'!F28)-2),1)-1))</f>
        <v>possibilities</v>
      </c>
      <c r="I29" s="7" t="str">
        <f aca="false">IF(G29="-","-",RIGHT(MID([3]'verbs and nouns'!F28,2,LEN([3]'verbs and nouns'!F28)-2),SEARCH(",",MID([3]'verbs and nouns'!F28,2,LEN([3]'verbs and nouns'!F28)-2),1)-1))</f>
        <v>alternatives</v>
      </c>
      <c r="J29" s="7" t="str">
        <f aca="false">[3]'verbs and nouns'!G28</f>
        <v>To criticize</v>
      </c>
      <c r="K29" s="7" t="str">
        <f aca="false">IF(J29="-","-",MID([3]'verbs and nouns'!H28,2,LEN([3]'verbs and nouns'!H28)-2))</f>
        <v>solution design</v>
      </c>
      <c r="L29" s="7"/>
      <c r="M29" s="7" t="str">
        <f aca="false">[3]'verbs and nouns'!I28</f>
        <v>To defend</v>
      </c>
      <c r="N29" s="7" t="str">
        <f aca="false">IF(M29="-","-",LEFT(MID([3]'verbs and nouns'!J28,2,LEN([3]'verbs and nouns'!J28)-2),SEARCH(",",MID([3]'verbs and nouns'!J28,2,LEN([3]'verbs and nouns'!J28)-2),1)-1))</f>
        <v>proposal</v>
      </c>
      <c r="O29" s="7" t="str">
        <f aca="false">IF(M29="-","-",RIGHT(MID([3]'verbs and nouns'!J28,2,LEN([3]'verbs and nouns'!J28)-2),SEARCH(",",MID([3]'verbs and nouns'!J28,2,LEN([3]'verbs and nouns'!J28)-2),1)-1))</f>
        <v>solution</v>
      </c>
      <c r="P29" s="7" t="str">
        <f aca="false">[3]'verbs and nouns'!K28</f>
        <v>To prepare</v>
      </c>
      <c r="Q29" s="7" t="str">
        <f aca="false">IF(P29="-","-",LEFT(MID([3]'verbs and nouns'!L28,2,LEN([3]'verbs and nouns'!L28)-2),SEARCH(",",MID([3]'verbs and nouns'!L28,2,LEN([3]'verbs and nouns'!L28)-2),1)-1))</f>
        <v>final report</v>
      </c>
      <c r="R29" s="7" t="str">
        <f aca="false">IF(P29="-","-",RIGHT(MID([3]'verbs and nouns'!L28,2,LEN([3]'verbs and nouns'!L28)-2),SEARCH(",",MID([3]'verbs and nouns'!L28,2,LEN([3]'verbs and nouns'!L28)-2),1)-7))</f>
        <v>poster</v>
      </c>
      <c r="S29" s="1"/>
      <c r="T29" s="1"/>
      <c r="U29" s="1"/>
      <c r="V29" s="1"/>
      <c r="W29" s="1"/>
      <c r="X29" s="1"/>
      <c r="Y29" s="1"/>
    </row>
    <row r="30" customFormat="false" ht="15" hidden="false" customHeight="false" outlineLevel="0" collapsed="false">
      <c r="A30" s="6" t="str">
        <f aca="false">[3]'verbs and nouns'!A29</f>
        <v>To develop</v>
      </c>
      <c r="B30" s="7" t="str">
        <f aca="false">IF(A30="-","-",MID([3]'verbs and nouns'!B29,2,LEN([3]'verbs and nouns'!B29)-2))</f>
        <v>design criteria</v>
      </c>
      <c r="C30" s="7"/>
      <c r="D30" s="7" t="str">
        <f aca="false">[3]'verbs and nouns'!C29</f>
        <v>To create</v>
      </c>
      <c r="E30" s="7" t="str">
        <f aca="false">IF(D30="-","-",MID([3]'verbs and nouns'!D29,2,LEN([3]'verbs and nouns'!D29)-2))</f>
        <v>solutions</v>
      </c>
      <c r="F30" s="7"/>
      <c r="G30" s="7" t="str">
        <f aca="false">[3]'verbs and nouns'!E29</f>
        <v>To compute</v>
      </c>
      <c r="H30" s="7" t="str">
        <f aca="false">IF(G30="-","-",LEFT(MID([3]'verbs and nouns'!F29,2,LEN([3]'verbs and nouns'!F29)-2),SEARCH(",",MID([3]'verbs and nouns'!F29,2,LEN([3]'verbs and nouns'!F29)-2),1)-1))</f>
        <v>mass balance</v>
      </c>
      <c r="I30" s="7" t="str">
        <f aca="false">IF(G30="-","-",RIGHT(MID([3]'verbs and nouns'!F29,2,LEN([3]'verbs and nouns'!F29)-2),SEARCH(",",MID([3]'verbs and nouns'!F29,2,LEN([3]'verbs and nouns'!F29)-2),1)+2))</f>
        <v>energy balance</v>
      </c>
      <c r="J30" s="7" t="str">
        <f aca="false">[3]'verbs and nouns'!G29</f>
        <v>To apply</v>
      </c>
      <c r="K30" s="7" t="str">
        <f aca="false">IF(J30="-","-",MID([3]'verbs and nouns'!H29,2,LEN([3]'verbs and nouns'!H29)-2))</f>
        <v>knowledge</v>
      </c>
      <c r="L30" s="7"/>
      <c r="M30" s="7" t="str">
        <f aca="false">[3]'verbs and nouns'!I29</f>
        <v>To practice</v>
      </c>
      <c r="N30" s="7" t="str">
        <f aca="false">IF(M30="-","-",MID([3]'verbs and nouns'!J29,2,LEN([3]'verbs and nouns'!J29)-2))</f>
        <v>engineering</v>
      </c>
      <c r="O30" s="7"/>
      <c r="P30" s="7" t="str">
        <f aca="false">[3]'verbs and nouns'!K29</f>
        <v>-</v>
      </c>
      <c r="Q30" s="7" t="str">
        <f aca="false">IF(P30="-","-",MID([3]'verbs and nouns'!L29,2,LEN([3]'verbs and nouns'!L29)-2))</f>
        <v>-</v>
      </c>
      <c r="R30" s="7"/>
      <c r="S30" s="1"/>
      <c r="T30" s="1"/>
      <c r="U30" s="1"/>
      <c r="V30" s="1"/>
      <c r="W30" s="1"/>
      <c r="X30" s="1"/>
      <c r="Y30" s="1"/>
    </row>
    <row r="31" customFormat="false" ht="15" hidden="false" customHeight="false" outlineLevel="0" collapsed="false">
      <c r="A31" s="6" t="str">
        <f aca="false">[3]'verbs and nouns'!A30</f>
        <v>To indicate</v>
      </c>
      <c r="B31" s="7" t="str">
        <f aca="false">IF(A7="-","-",LEFT(MID([3]'verbs and nouns'!B30,2,LEN([3]'verbs and nouns'!B30)-2),SEARCH(",",MID([3]'verbs and nouns'!B30,2,LEN([3]'verbs and nouns'!B30)-2),1)-1))</f>
        <v>condition</v>
      </c>
      <c r="C31" s="7" t="str">
        <f aca="false">IF(A7="-","-",RIGHT(MID([3]'verbs and nouns'!B30,2,LEN([3]'verbs and nouns'!B30)-2),SEARCH(",",MID([3]'verbs and nouns'!B30,2,LEN([3]'verbs and nouns'!B30)-2),1)+1))</f>
        <v>constraints</v>
      </c>
      <c r="D31" s="7" t="str">
        <f aca="false">[3]'verbs and nouns'!C30</f>
        <v>To choose</v>
      </c>
      <c r="E31" s="7" t="str">
        <f aca="false">IF(D31="-","-",MID([3]'verbs and nouns'!D30,2,LEN([3]'verbs and nouns'!D30)-2))</f>
        <v>rocess</v>
      </c>
      <c r="F31" s="7"/>
      <c r="G31" s="7" t="str">
        <f aca="false">[3]'verbs and nouns'!E30</f>
        <v>To analyze</v>
      </c>
      <c r="H31" s="7" t="str">
        <f aca="false">IF(G31="-","-",MID([3]'verbs and nouns'!F30,2,LEN([3]'verbs and nouns'!F30)-2))</f>
        <v>process</v>
      </c>
      <c r="I31" s="7"/>
      <c r="J31" s="7" t="str">
        <f aca="false">[3]'verbs and nouns'!G30</f>
        <v>To distinguish</v>
      </c>
      <c r="K31" s="7" t="str">
        <f aca="false">IF(J31="-","-",MID([3]'verbs and nouns'!H30,2,LEN([3]'verbs and nouns'!H30)-2))</f>
        <v>criteria</v>
      </c>
      <c r="L31" s="7"/>
      <c r="M31" s="7" t="str">
        <f aca="false">[3]'verbs and nouns'!I30</f>
        <v>To infer</v>
      </c>
      <c r="N31" s="7" t="str">
        <f aca="false">IF(M31="-","-",LEFT(MID([3]'verbs and nouns'!J30,2,LEN([3]'verbs and nouns'!J30)-2),SEARCH(",",MID([3]'verbs and nouns'!J30,2,LEN([3]'verbs and nouns'!J30)-2),1)-1))</f>
        <v>conclusion</v>
      </c>
      <c r="O31" s="7" t="str">
        <f aca="false">IF(M31="-","-",RIGHT(MID([3]'verbs and nouns'!J30,2,LEN([3]'verbs and nouns'!J30)-2),SEARCH(",",MID([3]'verbs and nouns'!J30,2,LEN([3]'verbs and nouns'!J30)-2),1)+1))</f>
        <v>connections</v>
      </c>
      <c r="P31" s="7" t="str">
        <f aca="false">[3]'verbs and nouns'!K30</f>
        <v>-</v>
      </c>
      <c r="Q31" s="7" t="str">
        <f aca="false">IF(P31="-","-",MID([3]'verbs and nouns'!L30,2,LEN([3]'verbs and nouns'!L30)-2))</f>
        <v>-</v>
      </c>
      <c r="R31" s="7"/>
      <c r="S31" s="1"/>
      <c r="T31" s="1"/>
      <c r="U31" s="1"/>
      <c r="V31" s="1"/>
      <c r="W31" s="1"/>
      <c r="X31" s="1"/>
      <c r="Y31" s="1"/>
    </row>
    <row r="32" customFormat="false" ht="15" hidden="false" customHeight="false" outlineLevel="0" collapsed="false">
      <c r="A32" s="6" t="str">
        <f aca="false">[3]'verbs and nouns'!A31</f>
        <v>To classify</v>
      </c>
      <c r="B32" s="7" t="str">
        <f aca="false">IF(A7="-","-",LEFT(MID([3]'verbs and nouns'!B31,2,LEN([3]'verbs and nouns'!B31)-2),SEARCH(",",MID([3]'verbs and nouns'!B31,2,LEN([3]'verbs and nouns'!B31)-2),1)-1))</f>
        <v>ideas</v>
      </c>
      <c r="C32" s="7" t="str">
        <f aca="false">IF(A7="-","-",RIGHT(MID([3]'verbs and nouns'!B31,2,LEN([3]'verbs and nouns'!B31)-2),SEARCH(",",MID([3]'verbs and nouns'!B31,2,LEN([3]'verbs and nouns'!B31)-2),1)+1))</f>
        <v>options</v>
      </c>
      <c r="D32" s="7" t="str">
        <f aca="false">[3]'verbs and nouns'!C31</f>
        <v>To predict</v>
      </c>
      <c r="E32" s="7" t="str">
        <f aca="false">IF(D32="-","-",MID([3]'verbs and nouns'!D31,2,LEN([3]'verbs and nouns'!D31)-2))</f>
        <v>results</v>
      </c>
      <c r="F32" s="7"/>
      <c r="G32" s="7" t="str">
        <f aca="false">[3]'verbs and nouns'!E31</f>
        <v>To model</v>
      </c>
      <c r="H32" s="7" t="str">
        <f aca="false">IF(G32="-","-",MID([3]'verbs and nouns'!F31,2,LEN([3]'verbs and nouns'!F31)-2))</f>
        <v>fluid flow equilibrium</v>
      </c>
      <c r="I32" s="7"/>
      <c r="J32" s="7" t="str">
        <f aca="false">[3]'verbs and nouns'!G31</f>
        <v>To design</v>
      </c>
      <c r="K32" s="7" t="str">
        <f aca="false">IF(J32="-","-",MID([3]'verbs and nouns'!H31,2,LEN([3]'verbs and nouns'!H31)-2))</f>
        <v>process equipment</v>
      </c>
      <c r="L32" s="7"/>
      <c r="M32" s="7" t="str">
        <f aca="false">[3]'verbs and nouns'!I31</f>
        <v>To justify</v>
      </c>
      <c r="N32" s="7" t="str">
        <f aca="false">IF(M32="-","-",MID([3]'verbs and nouns'!J31,2,LEN([3]'verbs and nouns'!J31)-2))</f>
        <v>solution</v>
      </c>
      <c r="O32" s="7"/>
      <c r="P32" s="7" t="str">
        <f aca="false">[3]'verbs and nouns'!K31</f>
        <v>-</v>
      </c>
      <c r="Q32" s="7" t="str">
        <f aca="false">IF(P32="-","-",MID([3]'verbs and nouns'!L31,2,LEN([3]'verbs and nouns'!L31)-2))</f>
        <v>-</v>
      </c>
      <c r="R32" s="7"/>
      <c r="S32" s="1"/>
      <c r="T32" s="1"/>
      <c r="U32" s="1"/>
      <c r="V32" s="1"/>
      <c r="W32" s="1"/>
      <c r="X32" s="1"/>
      <c r="Y32" s="1"/>
    </row>
    <row r="33" customFormat="false" ht="15" hidden="false" customHeight="false" outlineLevel="0" collapsed="false">
      <c r="A33" s="6" t="str">
        <f aca="false">[3]'verbs and nouns'!A32</f>
        <v>To discuss</v>
      </c>
      <c r="B33" s="7" t="str">
        <f aca="false">IF(A8="-","-",LEFT(MID([3]'verbs and nouns'!B32,2,LEN([3]'verbs and nouns'!B32)-2),SEARCH(",",MID([3]'verbs and nouns'!B32,2,LEN([3]'verbs and nouns'!B32)-2),1)-1))</f>
        <v>ideas</v>
      </c>
      <c r="C33" s="7" t="str">
        <f aca="false">IF(A8="-","-",RIGHT(MID([3]'verbs and nouns'!B32,2,LEN([3]'verbs and nouns'!B32)-2),SEARCH(",",MID([3]'verbs and nouns'!B32,2,LEN([3]'verbs and nouns'!B32)-2),1)+3))</f>
        <v>solutions</v>
      </c>
      <c r="D33" s="7" t="str">
        <f aca="false">[3]'verbs and nouns'!C32</f>
        <v>To describe</v>
      </c>
      <c r="E33" s="7" t="str">
        <f aca="false">IF(D33="-","-",MID([3]'verbs and nouns'!D32,2,LEN([3]'verbs and nouns'!D32)-2))</f>
        <v>constraints</v>
      </c>
      <c r="F33" s="7"/>
      <c r="G33" s="7" t="str">
        <f aca="false">[3]'verbs and nouns'!E32</f>
        <v>To calculate</v>
      </c>
      <c r="H33" s="7" t="str">
        <f aca="false">IF(G33="-","-",LEFT(MID([3]'verbs and nouns'!F32,2,LEN([3]'verbs and nouns'!F32)-2),SEARCH(",",MID([3]'verbs and nouns'!F32,2,LEN([3]'verbs and nouns'!F32)-2),1)-1))</f>
        <v>reaction</v>
      </c>
      <c r="I33" s="7" t="str">
        <f aca="false">IF(G33="-","-",RIGHT(MID([3]'verbs and nouns'!F32,2,LEN([3]'verbs and nouns'!F32)-2),SEARCH(",",MID([3]'verbs and nouns'!F32,2,LEN([3]'verbs and nouns'!F32)-2),1)+3))</f>
        <v>extent flash</v>
      </c>
      <c r="J33" s="7" t="str">
        <f aca="false">[3]'verbs and nouns'!G32</f>
        <v>To name</v>
      </c>
      <c r="K33" s="7" t="str">
        <f aca="false">IF(J33="-","-",LEFT(MID([3]'verbs and nouns'!H32,2,LEN([3]'verbs and nouns'!H32)-2),SEARCH(",",MID([3]'verbs and nouns'!H32,2,LEN([3]'verbs and nouns'!H32)-2),1)-1))</f>
        <v>equipment</v>
      </c>
      <c r="L33" s="7" t="str">
        <f aca="false">IF(J33="-","-",RIGHT(MID([3]'verbs and nouns'!H32,2,LEN([3]'verbs and nouns'!H32)-2),SEARCH(",",MID([3]'verbs and nouns'!H32,2,LEN([3]'verbs and nouns'!H32)-2),1)-3))</f>
        <v>system</v>
      </c>
      <c r="M33" s="7" t="str">
        <f aca="false">[3]'verbs and nouns'!I32</f>
        <v>-</v>
      </c>
      <c r="N33" s="7" t="str">
        <f aca="false">IF(M33="-","-",MID([3]'verbs and nouns'!J32,2,LEN([3]'verbs and nouns'!J32)-2))</f>
        <v>-</v>
      </c>
      <c r="O33" s="7"/>
      <c r="P33" s="7" t="str">
        <f aca="false">[3]'verbs and nouns'!K32</f>
        <v>-</v>
      </c>
      <c r="Q33" s="7" t="str">
        <f aca="false">IF(P33="-","-",MID([3]'verbs and nouns'!L32,2,LEN([3]'verbs and nouns'!L32)-2))</f>
        <v>-</v>
      </c>
      <c r="R33" s="7"/>
      <c r="S33" s="1"/>
      <c r="T33" s="1"/>
      <c r="U33" s="1"/>
      <c r="V33" s="1"/>
      <c r="W33" s="1"/>
      <c r="X33" s="1"/>
      <c r="Y33" s="1"/>
    </row>
    <row r="34" customFormat="false" ht="15" hidden="false" customHeight="false" outlineLevel="0" collapsed="false">
      <c r="A34" s="6" t="str">
        <f aca="false">[3]'verbs and nouns'!A33</f>
        <v>To order</v>
      </c>
      <c r="B34" s="7" t="str">
        <f aca="false">IF(A34="-","-",MID([3]'verbs and nouns'!B33,2,LEN([3]'verbs and nouns'!B33)-2))</f>
        <v>solutions</v>
      </c>
      <c r="C34" s="7"/>
      <c r="D34" s="7" t="str">
        <f aca="false">[3]'verbs and nouns'!C33</f>
        <v>To explain</v>
      </c>
      <c r="E34" s="7" t="str">
        <f aca="false">IF(D34="-","-",MID([3]'verbs and nouns'!D33,2,LEN([3]'verbs and nouns'!D33)-2))</f>
        <v>ideas</v>
      </c>
      <c r="F34" s="7"/>
      <c r="G34" s="7" t="str">
        <f aca="false">[3]'verbs and nouns'!E33</f>
        <v>To modify</v>
      </c>
      <c r="H34" s="7" t="str">
        <f aca="false">IF(G34="-","-",MID([3]'verbs and nouns'!F33,2,LEN([3]'verbs and nouns'!F33)-2))</f>
        <v>process</v>
      </c>
      <c r="I34" s="7"/>
      <c r="J34" s="7" t="str">
        <f aca="false">[3]'verbs and nouns'!G33</f>
        <v>-</v>
      </c>
      <c r="K34" s="7" t="str">
        <f aca="false">IF(J34="-","-",MID([3]'verbs and nouns'!H33,2,LEN([3]'verbs and nouns'!H33)-2))</f>
        <v>-</v>
      </c>
      <c r="L34" s="7"/>
      <c r="M34" s="7" t="str">
        <f aca="false">[3]'verbs and nouns'!I33</f>
        <v>-</v>
      </c>
      <c r="N34" s="7" t="str">
        <f aca="false">IF(M34="-","-",MID([3]'verbs and nouns'!J33,2,LEN([3]'verbs and nouns'!J33)-2))</f>
        <v>-</v>
      </c>
      <c r="O34" s="7"/>
      <c r="P34" s="7" t="str">
        <f aca="false">[3]'verbs and nouns'!K33</f>
        <v>-</v>
      </c>
      <c r="Q34" s="7" t="str">
        <f aca="false">IF(P34="-","-",MID([3]'verbs and nouns'!L33,2,LEN([3]'verbs and nouns'!L33)-2))</f>
        <v>-</v>
      </c>
      <c r="R34" s="7"/>
      <c r="S34" s="1"/>
      <c r="T34" s="1"/>
      <c r="U34" s="1"/>
      <c r="V34" s="1"/>
      <c r="W34" s="1"/>
      <c r="X34" s="1"/>
      <c r="Y34" s="1"/>
    </row>
    <row r="35" customFormat="false" ht="15" hidden="false" customHeight="false" outlineLevel="0" collapsed="false">
      <c r="A35" s="6" t="str">
        <f aca="false">[3]'verbs and nouns'!A34</f>
        <v>-</v>
      </c>
      <c r="B35" s="7" t="str">
        <f aca="false">IF(A35="-","-",MID([3]'verbs and nouns'!B34,2,LEN([3]'verbs and nouns'!B34)-2))</f>
        <v>-</v>
      </c>
      <c r="C35" s="7"/>
      <c r="D35" s="7" t="str">
        <f aca="false">[3]'verbs and nouns'!C34</f>
        <v>To compare</v>
      </c>
      <c r="E35" s="7" t="str">
        <f aca="false">IF(D35="-","-",MID([3]'verbs and nouns'!D34,2,LEN([3]'verbs and nouns'!D34)-2))</f>
        <v>alternatives</v>
      </c>
      <c r="F35" s="7"/>
      <c r="G35" s="7" t="str">
        <f aca="false">[3]'verbs and nouns'!E34</f>
        <v>To solve</v>
      </c>
      <c r="H35" s="7" t="str">
        <f aca="false">IF(G35="-","-",MID([3]'verbs and nouns'!F34,2,LEN([3]'verbs and nouns'!F34)-2))</f>
        <v>problem</v>
      </c>
      <c r="I35" s="7"/>
      <c r="J35" s="7" t="str">
        <f aca="false">[3]'verbs and nouns'!G34</f>
        <v>-</v>
      </c>
      <c r="K35" s="7" t="str">
        <f aca="false">IF(J35="-","-",MID([3]'verbs and nouns'!H34,2,LEN([3]'verbs and nouns'!H34)-2))</f>
        <v>-</v>
      </c>
      <c r="L35" s="7"/>
      <c r="M35" s="7" t="str">
        <f aca="false">[3]'verbs and nouns'!I34</f>
        <v>-</v>
      </c>
      <c r="N35" s="7" t="str">
        <f aca="false">IF(M35="-","-",MID([3]'verbs and nouns'!J34,2,LEN([3]'verbs and nouns'!J34)-2))</f>
        <v>-</v>
      </c>
      <c r="O35" s="7"/>
      <c r="P35" s="7" t="str">
        <f aca="false">[3]'verbs and nouns'!K34</f>
        <v>-</v>
      </c>
      <c r="Q35" s="7" t="str">
        <f aca="false">IF(P35="-","-",MID([3]'verbs and nouns'!L34,2,LEN([3]'verbs and nouns'!L34)-2))</f>
        <v>-</v>
      </c>
      <c r="R35" s="7"/>
      <c r="S35" s="1"/>
      <c r="T35" s="1"/>
      <c r="U35" s="1"/>
      <c r="V35" s="1"/>
      <c r="W35" s="1"/>
      <c r="X35" s="1"/>
      <c r="Y35" s="1"/>
    </row>
    <row r="36" customFormat="false" ht="15" hidden="false" customHeight="false" outlineLevel="0" collapsed="false">
      <c r="A36" s="6" t="str">
        <f aca="false">[3]'verbs and nouns'!A35</f>
        <v>To define</v>
      </c>
      <c r="B36" s="7" t="str">
        <f aca="false">IF(A36="-","-",MID([3]'verbs and nouns'!B35,2,LEN([3]'verbs and nouns'!B35)-2))</f>
        <v>scope</v>
      </c>
      <c r="C36" s="7"/>
      <c r="D36" s="7" t="str">
        <f aca="false">[3]'verbs and nouns'!C35</f>
        <v>To analyze</v>
      </c>
      <c r="E36" s="7" t="str">
        <f aca="false">IF(D36="-","-",MID([3]'verbs and nouns'!D35,2,LEN([3]'verbs and nouns'!D35)-2))</f>
        <v>the plan</v>
      </c>
      <c r="F36" s="7"/>
      <c r="G36" s="7" t="str">
        <f aca="false">[3]'verbs and nouns'!E35</f>
        <v>To evaluate</v>
      </c>
      <c r="H36" s="7" t="str">
        <f aca="false">IF(G36="-","-",MID([3]'verbs and nouns'!F35,2,LEN([3]'verbs and nouns'!F35)-2))</f>
        <v>step</v>
      </c>
      <c r="I36" s="7"/>
      <c r="J36" s="7" t="str">
        <f aca="false">[3]'verbs and nouns'!G35</f>
        <v>To choose</v>
      </c>
      <c r="K36" s="7" t="str">
        <f aca="false">IF(J36="-","-",MID([3]'verbs and nouns'!H35,2,LEN([3]'verbs and nouns'!H35)-2))</f>
        <v>alternatives</v>
      </c>
      <c r="L36" s="7"/>
      <c r="M36" s="7" t="str">
        <f aca="false">[3]'verbs and nouns'!I35</f>
        <v>To criticize</v>
      </c>
      <c r="N36" s="7" t="str">
        <f aca="false">IF(M36="-","-",MID([3]'verbs and nouns'!J35,2,LEN([3]'verbs and nouns'!J35)-2))</f>
        <v>chosen options</v>
      </c>
      <c r="O36" s="7"/>
      <c r="P36" s="7" t="str">
        <f aca="false">[3]'verbs and nouns'!K35</f>
        <v>-</v>
      </c>
      <c r="Q36" s="7" t="str">
        <f aca="false">IF(P36="-","-",MID([3]'verbs and nouns'!L35,2,LEN([3]'verbs and nouns'!L35)-2))</f>
        <v>-</v>
      </c>
      <c r="R36" s="7"/>
      <c r="S36" s="1"/>
      <c r="T36" s="1"/>
      <c r="U36" s="1"/>
      <c r="V36" s="1"/>
      <c r="W36" s="1"/>
      <c r="X36" s="1"/>
      <c r="Y36" s="1"/>
    </row>
    <row r="37" customFormat="false" ht="15" hidden="false" customHeight="false" outlineLevel="0" collapsed="false">
      <c r="A37" s="6" t="str">
        <f aca="false">[3]'verbs and nouns'!A36</f>
        <v>To identify</v>
      </c>
      <c r="B37" s="7" t="str">
        <f aca="false">IF(A37="-","-",MID([3]'verbs and nouns'!B36,2,LEN([3]'verbs and nouns'!B36)-2))</f>
        <v>the team</v>
      </c>
      <c r="C37" s="7"/>
      <c r="D37" s="7" t="str">
        <f aca="false">[3]'verbs and nouns'!C36</f>
        <v>To list</v>
      </c>
      <c r="E37" s="7" t="str">
        <f aca="false">IF(D37="-","-",MID([3]'verbs and nouns'!D36,2,LEN([3]'verbs and nouns'!D36)-2))</f>
        <v>needs</v>
      </c>
      <c r="F37" s="7"/>
      <c r="G37" s="7" t="str">
        <f aca="false">[3]'verbs and nouns'!E36</f>
        <v>To defend</v>
      </c>
      <c r="H37" s="7" t="str">
        <f aca="false">IF(G37="-","-",MID([3]'verbs and nouns'!F36,2,LEN([3]'verbs and nouns'!F36)-2))</f>
        <v>team decision</v>
      </c>
      <c r="I37" s="7"/>
      <c r="J37" s="7" t="str">
        <f aca="false">[3]'verbs and nouns'!G36</f>
        <v>To combine</v>
      </c>
      <c r="K37" s="7" t="str">
        <f aca="false">IF(J37="-","-",MID([3]'verbs and nouns'!H36,2,LEN([3]'verbs and nouns'!H36)-2))</f>
        <v>effort</v>
      </c>
      <c r="L37" s="7"/>
      <c r="M37" s="7" t="str">
        <f aca="false">[3]'verbs and nouns'!I36</f>
        <v>To recognize</v>
      </c>
      <c r="N37" s="7" t="str">
        <f aca="false">IF(M37="-","-",LEFT(MID([3]'verbs and nouns'!J36,2,LEN([3]'verbs and nouns'!J36)-2),SEARCH(",",MID([3]'verbs and nouns'!J36,2,LEN([3]'verbs and nouns'!J36)-2),1)-1))</f>
        <v>team</v>
      </c>
      <c r="O37" s="7" t="str">
        <f aca="false">IF(M37="-","-",RIGHT(MID([3]'verbs and nouns'!J36,2,LEN([3]'verbs and nouns'!J36)-2),SEARCH(",",MID([3]'verbs and nouns'!J36,2,LEN([3]'verbs and nouns'!J36)-2),1)+6))</f>
        <v>challenges</v>
      </c>
      <c r="P37" s="7" t="str">
        <f aca="false">[3]'verbs and nouns'!K36</f>
        <v>-</v>
      </c>
      <c r="Q37" s="7" t="str">
        <f aca="false">IF(P37="-","-",MID([3]'verbs and nouns'!L36,2,LEN([3]'verbs and nouns'!L36)-2))</f>
        <v>-</v>
      </c>
      <c r="R37" s="7"/>
      <c r="S37" s="1"/>
      <c r="T37" s="1"/>
      <c r="U37" s="1"/>
      <c r="V37" s="1"/>
      <c r="W37" s="1"/>
      <c r="X37" s="1"/>
      <c r="Y37" s="1"/>
    </row>
    <row r="38" customFormat="false" ht="15" hidden="false" customHeight="false" outlineLevel="0" collapsed="false">
      <c r="A38" s="6" t="str">
        <f aca="false">[3]'verbs and nouns'!A37</f>
        <v>To create</v>
      </c>
      <c r="B38" s="7" t="str">
        <f aca="false">IF(A38="-","-",MID([3]'verbs and nouns'!B37,2,LEN([3]'verbs and nouns'!B37)-2))</f>
        <v>a schedule</v>
      </c>
      <c r="C38" s="7"/>
      <c r="D38" s="7" t="str">
        <f aca="false">[3]'verbs and nouns'!C37</f>
        <v>To illustrate</v>
      </c>
      <c r="E38" s="7" t="str">
        <f aca="false">IF(D38="-","-",MID([3]'verbs and nouns'!D37,2,LEN([3]'verbs and nouns'!D37)-2))</f>
        <v>concept</v>
      </c>
      <c r="F38" s="7"/>
      <c r="G38" s="7" t="str">
        <f aca="false">[3]'verbs and nouns'!E37</f>
        <v>To practice</v>
      </c>
      <c r="H38" s="7" t="str">
        <f aca="false">IF(G38="-","-",MID([3]'verbs and nouns'!F37,2,LEN([3]'verbs and nouns'!F37)-2))</f>
        <v>process</v>
      </c>
      <c r="I38" s="7"/>
      <c r="J38" s="7" t="str">
        <f aca="false">[3]'verbs and nouns'!G37</f>
        <v>To justify</v>
      </c>
      <c r="K38" s="7" t="str">
        <f aca="false">IF(J38="-","-",MID([3]'verbs and nouns'!H37,2,LEN([3]'verbs and nouns'!H37)-2))</f>
        <v>choices</v>
      </c>
      <c r="L38" s="7"/>
      <c r="M38" s="7" t="str">
        <f aca="false">[3]'verbs and nouns'!I37</f>
        <v>To conclude</v>
      </c>
      <c r="N38" s="7" t="str">
        <f aca="false">IF(M38="-","-",MID([3]'verbs and nouns'!J37,2,LEN([3]'verbs and nouns'!J37)-2))</f>
        <v>search</v>
      </c>
      <c r="O38" s="7"/>
      <c r="P38" s="7" t="str">
        <f aca="false">[3]'verbs and nouns'!K37</f>
        <v>-</v>
      </c>
      <c r="Q38" s="7" t="str">
        <f aca="false">IF(P38="-","-",MID([3]'verbs and nouns'!L37,2,LEN([3]'verbs and nouns'!L37)-2))</f>
        <v>-</v>
      </c>
      <c r="R38" s="7"/>
      <c r="S38" s="1"/>
      <c r="T38" s="1"/>
      <c r="U38" s="1"/>
      <c r="V38" s="1"/>
      <c r="W38" s="1"/>
      <c r="X38" s="1"/>
      <c r="Y38" s="1"/>
    </row>
    <row r="39" customFormat="false" ht="15" hidden="false" customHeight="false" outlineLevel="0" collapsed="false">
      <c r="A39" s="6" t="str">
        <f aca="false">[3]'verbs and nouns'!A38</f>
        <v>To develop</v>
      </c>
      <c r="B39" s="7" t="str">
        <f aca="false">IF(A39="-","-",MID([3]'verbs and nouns'!B38,2,LEN([3]'verbs and nouns'!B38)-2))</f>
        <v>a plan</v>
      </c>
      <c r="C39" s="7"/>
      <c r="D39" s="7" t="str">
        <f aca="false">[3]'verbs and nouns'!C38</f>
        <v>To indicate</v>
      </c>
      <c r="E39" s="7" t="str">
        <f aca="false">IF(D39="-","-",MID([3]'verbs and nouns'!D38,2,LEN([3]'verbs and nouns'!D38)-2))</f>
        <v>responsibilities</v>
      </c>
      <c r="F39" s="7"/>
      <c r="G39" s="7" t="str">
        <f aca="false">[3]'verbs and nouns'!E38</f>
        <v>To order</v>
      </c>
      <c r="H39" s="7" t="str">
        <f aca="false">IF(G39="-","-",MID([3]'verbs and nouns'!F38,2,LEN([3]'verbs and nouns'!F38)-2))</f>
        <v>the deciplen</v>
      </c>
      <c r="I39" s="7"/>
      <c r="J39" s="7" t="str">
        <f aca="false">[3]'verbs and nouns'!G38</f>
        <v>To solve</v>
      </c>
      <c r="K39" s="7" t="str">
        <f aca="false">IF(J39="-","-",MID([3]'verbs and nouns'!H38,2,LEN([3]'verbs and nouns'!H38)-2))</f>
        <v>conflicts</v>
      </c>
      <c r="L39" s="7"/>
      <c r="M39" s="7" t="str">
        <f aca="false">[3]'verbs and nouns'!I38</f>
        <v>To test</v>
      </c>
      <c r="N39" s="7" t="str">
        <f aca="false">IF(M39="-","-",MID([3]'verbs and nouns'!J38,2,LEN([3]'verbs and nouns'!J38)-2))</f>
        <v>team quality</v>
      </c>
      <c r="O39" s="7"/>
      <c r="P39" s="7" t="str">
        <f aca="false">[3]'verbs and nouns'!K38</f>
        <v>-</v>
      </c>
      <c r="Q39" s="7" t="str">
        <f aca="false">IF(P39="-","-",MID([3]'verbs and nouns'!L38,2,LEN([3]'verbs and nouns'!L38)-2))</f>
        <v>-</v>
      </c>
      <c r="R39" s="7"/>
      <c r="S39" s="1"/>
      <c r="T39" s="1"/>
      <c r="U39" s="1"/>
      <c r="V39" s="1"/>
      <c r="W39" s="1"/>
      <c r="X39" s="1"/>
      <c r="Y39" s="1"/>
    </row>
    <row r="40" customFormat="false" ht="15" hidden="false" customHeight="false" outlineLevel="0" collapsed="false">
      <c r="A40" s="6" t="str">
        <f aca="false">[3]'verbs and nouns'!A39</f>
        <v>To classify</v>
      </c>
      <c r="B40" s="7" t="str">
        <f aca="false">IF(A40="-","-",MID([3]'verbs and nouns'!B39,2,LEN([3]'verbs and nouns'!B39)-2))</f>
        <v>tasks</v>
      </c>
      <c r="C40" s="7"/>
      <c r="D40" s="7" t="str">
        <f aca="false">[3]'verbs and nouns'!C39</f>
        <v>To describe</v>
      </c>
      <c r="E40" s="7" t="str">
        <f aca="false">IF(D40="-","-",MID([3]'verbs and nouns'!D39,2,LEN([3]'verbs and nouns'!D39)-2))</f>
        <v>process</v>
      </c>
      <c r="F40" s="7"/>
      <c r="G40" s="7" t="str">
        <f aca="false">[3]'verbs and nouns'!E39</f>
        <v>To synthesize</v>
      </c>
      <c r="H40" s="7" t="str">
        <f aca="false">IF(G40="-","-",MID([3]'verbs and nouns'!F39,2,LEN([3]'verbs and nouns'!F39)-2))</f>
        <v>process</v>
      </c>
      <c r="I40" s="7"/>
      <c r="J40" s="7" t="str">
        <f aca="false">[3]'verbs and nouns'!G39</f>
        <v>To interpret</v>
      </c>
      <c r="K40" s="7" t="str">
        <f aca="false">IF(J40="-","-",MID([3]'verbs and nouns'!H39,2,LEN([3]'verbs and nouns'!H39)-2))</f>
        <v>requirements</v>
      </c>
      <c r="L40" s="7"/>
      <c r="M40" s="7" t="str">
        <f aca="false">[3]'verbs and nouns'!I39</f>
        <v>-</v>
      </c>
      <c r="N40" s="7" t="str">
        <f aca="false">IF(M40="-","-",MID([3]'verbs and nouns'!J39,2,LEN([3]'verbs and nouns'!J39)-2))</f>
        <v>-</v>
      </c>
      <c r="O40" s="7"/>
      <c r="P40" s="7" t="str">
        <f aca="false">[3]'verbs and nouns'!K39</f>
        <v>-</v>
      </c>
      <c r="Q40" s="7" t="str">
        <f aca="false">IF(P40="-","-",MID([3]'verbs and nouns'!L39,2,LEN([3]'verbs and nouns'!L39)-2))</f>
        <v>-</v>
      </c>
      <c r="R40" s="7"/>
      <c r="S40" s="1"/>
      <c r="T40" s="1"/>
      <c r="U40" s="1"/>
      <c r="V40" s="1"/>
      <c r="W40" s="1"/>
      <c r="X40" s="1"/>
      <c r="Y40" s="1"/>
    </row>
    <row r="41" customFormat="false" ht="15" hidden="false" customHeight="false" outlineLevel="0" collapsed="false">
      <c r="A41" s="6" t="str">
        <f aca="false">[3]'verbs and nouns'!A40</f>
        <v>To estimate</v>
      </c>
      <c r="B41" s="7" t="str">
        <f aca="false">IF(A41="-","-",MID([3]'verbs and nouns'!B40,2,LEN([3]'verbs and nouns'!B40)-2))</f>
        <v>the required time</v>
      </c>
      <c r="C41" s="7"/>
      <c r="D41" s="7" t="str">
        <f aca="false">[3]'verbs and nouns'!C40</f>
        <v>To compute</v>
      </c>
      <c r="E41" s="7" t="str">
        <f aca="false">IF(D41="-","-",MID([3]'verbs and nouns'!D40,2,LEN([3]'verbs and nouns'!D40)-2))</f>
        <v>time needed</v>
      </c>
      <c r="F41" s="7"/>
      <c r="G41" s="7" t="str">
        <f aca="false">[3]'verbs and nouns'!E40</f>
        <v>To model</v>
      </c>
      <c r="H41" s="7" t="str">
        <f aca="false">IF(G41="-","-",MID([3]'verbs and nouns'!F40,2,LEN([3]'verbs and nouns'!F40)-2))</f>
        <v>concept</v>
      </c>
      <c r="I41" s="7"/>
      <c r="J41" s="7" t="str">
        <f aca="false">[3]'verbs and nouns'!G40</f>
        <v>To apply</v>
      </c>
      <c r="K41" s="7" t="str">
        <f aca="false">IF(J41="-","-",MID([3]'verbs and nouns'!H40,2,LEN([3]'verbs and nouns'!H40)-2))</f>
        <v>knowledge</v>
      </c>
      <c r="L41" s="7"/>
      <c r="M41" s="7" t="str">
        <f aca="false">[3]'verbs and nouns'!I40</f>
        <v>-</v>
      </c>
      <c r="N41" s="7" t="str">
        <f aca="false">IF(M41="-","-",MID([3]'verbs and nouns'!J40,2,LEN([3]'verbs and nouns'!J40)-2))</f>
        <v>-</v>
      </c>
      <c r="O41" s="7"/>
      <c r="P41" s="7" t="str">
        <f aca="false">[3]'verbs and nouns'!K40</f>
        <v>-</v>
      </c>
      <c r="Q41" s="7" t="str">
        <f aca="false">IF(P41="-","-",MID([3]'verbs and nouns'!L40,2,LEN([3]'verbs and nouns'!L40)-2))</f>
        <v>-</v>
      </c>
      <c r="R41" s="7"/>
      <c r="S41" s="1"/>
      <c r="T41" s="1"/>
      <c r="U41" s="1"/>
      <c r="V41" s="1"/>
      <c r="W41" s="1"/>
      <c r="X41" s="1"/>
      <c r="Y41" s="1"/>
    </row>
    <row r="42" customFormat="false" ht="15" hidden="false" customHeight="false" outlineLevel="0" collapsed="false">
      <c r="A42" s="6" t="str">
        <f aca="false">[3]'verbs and nouns'!A41</f>
        <v>-</v>
      </c>
      <c r="B42" s="7" t="str">
        <f aca="false">IF(A42="-","-",MID([3]'verbs and nouns'!B41,2,LEN([3]'verbs and nouns'!B41)-2))</f>
        <v>-</v>
      </c>
      <c r="C42" s="7"/>
      <c r="D42" s="7" t="str">
        <f aca="false">[3]'verbs and nouns'!C41</f>
        <v>To explain</v>
      </c>
      <c r="E42" s="7" t="str">
        <f aca="false">IF(D42="-","-",MID([3]'verbs and nouns'!D41,2,LEN([3]'verbs and nouns'!D41)-2))</f>
        <v>plan</v>
      </c>
      <c r="F42" s="7"/>
      <c r="G42" s="7" t="str">
        <f aca="false">[3]'verbs and nouns'!E41</f>
        <v>To predict</v>
      </c>
      <c r="H42" s="7" t="str">
        <f aca="false">IF(G42="-","-",MID([3]'verbs and nouns'!F41,2,LEN([3]'verbs and nouns'!F41)-2))</f>
        <v>risk</v>
      </c>
      <c r="I42" s="7"/>
      <c r="J42" s="7" t="str">
        <f aca="false">[3]'verbs and nouns'!G41</f>
        <v>To discuss</v>
      </c>
      <c r="K42" s="7" t="str">
        <f aca="false">IF(J42="-","-",MID([3]'verbs and nouns'!H41,2,LEN([3]'verbs and nouns'!H41)-2))</f>
        <v>requirements</v>
      </c>
      <c r="L42" s="7"/>
      <c r="M42" s="7" t="str">
        <f aca="false">[3]'verbs and nouns'!I41</f>
        <v>-</v>
      </c>
      <c r="N42" s="7" t="str">
        <f aca="false">IF(M42="-","-",MID([3]'verbs and nouns'!J41,2,LEN([3]'verbs and nouns'!J41)-2))</f>
        <v>-</v>
      </c>
      <c r="O42" s="7"/>
      <c r="P42" s="7" t="str">
        <f aca="false">[3]'verbs and nouns'!K41</f>
        <v>-</v>
      </c>
      <c r="Q42" s="7" t="str">
        <f aca="false">IF(P42="-","-",MID([3]'verbs and nouns'!L41,2,LEN([3]'verbs and nouns'!L41)-2))</f>
        <v>-</v>
      </c>
      <c r="R42" s="7"/>
      <c r="S42" s="1"/>
      <c r="T42" s="1"/>
      <c r="U42" s="1"/>
      <c r="V42" s="1"/>
      <c r="W42" s="1"/>
      <c r="X42" s="1"/>
      <c r="Y42" s="1"/>
    </row>
    <row r="43" customFormat="false" ht="15" hidden="false" customHeight="false" outlineLevel="0" collapsed="false">
      <c r="A43" s="6" t="str">
        <f aca="false">[3]'verbs and nouns'!A42</f>
        <v>-</v>
      </c>
      <c r="B43" s="7" t="str">
        <f aca="false">IF(A43="-","-",MID([3]'verbs and nouns'!B42,2,LEN([3]'verbs and nouns'!B42)-2))</f>
        <v>-</v>
      </c>
      <c r="C43" s="7"/>
      <c r="D43" s="7" t="str">
        <f aca="false">[3]'verbs and nouns'!C42</f>
        <v>To design</v>
      </c>
      <c r="E43" s="7" t="str">
        <f aca="false">IF(D43="-","-",MID([3]'verbs and nouns'!D42,2,LEN([3]'verbs and nouns'!D42)-2))</f>
        <v>process</v>
      </c>
      <c r="F43" s="7"/>
      <c r="G43" s="7" t="str">
        <f aca="false">[3]'verbs and nouns'!E42</f>
        <v>To compare</v>
      </c>
      <c r="H43" s="7" t="str">
        <f aca="false">IF(G43="-","-",MID([3]'verbs and nouns'!F42,2,LEN([3]'verbs and nouns'!F42)-2))</f>
        <v>options</v>
      </c>
      <c r="I43" s="7"/>
      <c r="J43" s="7" t="str">
        <f aca="false">[3]'verbs and nouns'!G42</f>
        <v>To calculate</v>
      </c>
      <c r="K43" s="7" t="str">
        <f aca="false">IF(J43="-","-",MID([3]'verbs and nouns'!H42,2,LEN([3]'verbs and nouns'!H42)-2))</f>
        <v>risk</v>
      </c>
      <c r="L43" s="7"/>
      <c r="M43" s="7" t="str">
        <f aca="false">[3]'verbs and nouns'!I42</f>
        <v>-</v>
      </c>
      <c r="N43" s="7" t="str">
        <f aca="false">IF(M43="-","-",MID([3]'verbs and nouns'!J42,2,LEN([3]'verbs and nouns'!J42)-2))</f>
        <v>-</v>
      </c>
      <c r="O43" s="7"/>
      <c r="P43" s="7" t="str">
        <f aca="false">[3]'verbs and nouns'!K42</f>
        <v>-</v>
      </c>
      <c r="Q43" s="7" t="str">
        <f aca="false">IF(P43="-","-",MID([3]'verbs and nouns'!L42,2,LEN([3]'verbs and nouns'!L42)-2))</f>
        <v>-</v>
      </c>
      <c r="R43" s="7"/>
      <c r="S43" s="1"/>
      <c r="T43" s="1"/>
      <c r="U43" s="1"/>
      <c r="V43" s="1"/>
      <c r="W43" s="1"/>
      <c r="X43" s="1"/>
      <c r="Y43" s="1"/>
    </row>
    <row r="44" customFormat="false" ht="15" hidden="false" customHeight="false" outlineLevel="0" collapsed="false">
      <c r="A44" s="6" t="str">
        <f aca="false">[3]'verbs and nouns'!A43</f>
        <v>-</v>
      </c>
      <c r="B44" s="7" t="str">
        <f aca="false">IF(A44="-","-",MID([3]'verbs and nouns'!B43,2,LEN([3]'verbs and nouns'!B43)-2))</f>
        <v>-</v>
      </c>
      <c r="C44" s="7"/>
      <c r="D44" s="7" t="str">
        <f aca="false">[3]'verbs and nouns'!C43</f>
        <v>To name</v>
      </c>
      <c r="E44" s="7" t="str">
        <f aca="false">IF(D44="-","-",MID([3]'verbs and nouns'!D43,2,LEN([3]'verbs and nouns'!D43)-2))</f>
        <v>team</v>
      </c>
      <c r="F44" s="7"/>
      <c r="G44" s="7" t="str">
        <f aca="false">[3]'verbs and nouns'!E43</f>
        <v>To modify</v>
      </c>
      <c r="H44" s="7" t="str">
        <f aca="false">IF(G44="-","-",MID([3]'verbs and nouns'!F43,2,LEN([3]'verbs and nouns'!F43)-2))</f>
        <v>schedule</v>
      </c>
      <c r="I44" s="7"/>
      <c r="J44" s="7" t="str">
        <f aca="false">[3]'verbs and nouns'!G43</f>
        <v>To distinguish</v>
      </c>
      <c r="K44" s="7" t="str">
        <f aca="false">IF(J44="-","-",MID([3]'verbs and nouns'!H43,2,LEN([3]'verbs and nouns'!H43)-2))</f>
        <v>relevant options</v>
      </c>
      <c r="L44" s="7"/>
      <c r="M44" s="7" t="str">
        <f aca="false">[3]'verbs and nouns'!I43</f>
        <v>-</v>
      </c>
      <c r="N44" s="7" t="str">
        <f aca="false">IF(M44="-","-",MID([3]'verbs and nouns'!J43,2,LEN([3]'verbs and nouns'!J43)-2))</f>
        <v>-</v>
      </c>
      <c r="O44" s="7"/>
      <c r="P44" s="7" t="str">
        <f aca="false">[3]'verbs and nouns'!K43</f>
        <v>-</v>
      </c>
      <c r="Q44" s="7" t="str">
        <f aca="false">IF(P44="-","-",MID([3]'verbs and nouns'!L43,2,LEN([3]'verbs and nouns'!L43)-2))</f>
        <v>-</v>
      </c>
      <c r="R44" s="7"/>
      <c r="S44" s="1"/>
      <c r="T44" s="1"/>
      <c r="U44" s="1"/>
      <c r="V44" s="1"/>
      <c r="W44" s="1"/>
      <c r="X44" s="1"/>
      <c r="Y44" s="1"/>
    </row>
    <row r="45" customFormat="false" ht="15" hidden="false" customHeight="false" outlineLevel="0" collapsed="false">
      <c r="A45" s="6" t="str">
        <f aca="false">[3]'verbs and nouns'!A44</f>
        <v>-</v>
      </c>
      <c r="B45" s="7" t="str">
        <f aca="false">IF(A45="-","-",MID([3]'verbs and nouns'!B44,2,LEN([3]'verbs and nouns'!B44)-2))</f>
        <v>-</v>
      </c>
      <c r="C45" s="7"/>
      <c r="D45" s="7" t="str">
        <f aca="false">[3]'verbs and nouns'!C44</f>
        <v>To generate</v>
      </c>
      <c r="E45" s="7" t="str">
        <f aca="false">IF(D45="-","-",MID([3]'verbs and nouns'!D44,2,LEN([3]'verbs and nouns'!D44)-2))</f>
        <v>task assignment</v>
      </c>
      <c r="F45" s="7"/>
      <c r="G45" s="7" t="str">
        <f aca="false">[3]'verbs and nouns'!E44</f>
        <v>To review</v>
      </c>
      <c r="H45" s="7" t="str">
        <f aca="false">IF(G45="-","-",LEFT(MID([3]'verbs and nouns'!F44,2,LEN([3]'verbs and nouns'!F44)-2),SEARCH(",",MID([3]'verbs and nouns'!F44,2,LEN([3]'verbs and nouns'!F44)-2),1)-1))</f>
        <v>task</v>
      </c>
      <c r="I45" s="7" t="str">
        <f aca="false">IF(G45="-","-",RIGHT(MID([3]'verbs and nouns'!F44,2,LEN([3]'verbs and nouns'!F44)-2),SEARCH(",",MID([3]'verbs and nouns'!F44,2,LEN([3]'verbs and nouns'!F44)-2),1)+5))</f>
        <v>assignment</v>
      </c>
      <c r="J45" s="7" t="str">
        <f aca="false">[3]'verbs and nouns'!G44</f>
        <v>-</v>
      </c>
      <c r="K45" s="7" t="str">
        <f aca="false">IF(J45="-","-",MID([3]'verbs and nouns'!H44,2,LEN([3]'verbs and nouns'!H44)-2))</f>
        <v>-</v>
      </c>
      <c r="L45" s="7"/>
      <c r="M45" s="7" t="str">
        <f aca="false">[3]'verbs and nouns'!I44</f>
        <v>-</v>
      </c>
      <c r="N45" s="7" t="str">
        <f aca="false">IF(M45="-","-",MID([3]'verbs and nouns'!J44,2,LEN([3]'verbs and nouns'!J44)-2))</f>
        <v>-</v>
      </c>
      <c r="O45" s="7"/>
      <c r="P45" s="7" t="str">
        <f aca="false">[3]'verbs and nouns'!K44</f>
        <v>-</v>
      </c>
      <c r="Q45" s="7" t="str">
        <f aca="false">IF(P45="-","-",MID([3]'verbs and nouns'!L44,2,LEN([3]'verbs and nouns'!L44)-2))</f>
        <v>-</v>
      </c>
      <c r="R45" s="7"/>
      <c r="S45" s="1"/>
      <c r="T45" s="1"/>
      <c r="U45" s="1"/>
      <c r="V45" s="1"/>
      <c r="W45" s="1"/>
      <c r="X45" s="1"/>
      <c r="Y45" s="1"/>
    </row>
    <row r="46" customFormat="false" ht="15" hidden="false" customHeight="false" outlineLevel="0" collapsed="false">
      <c r="A46" s="6" t="str">
        <f aca="false">[3]'verbs and nouns'!A45</f>
        <v>-</v>
      </c>
      <c r="B46" s="7" t="str">
        <f aca="false">IF(A46="-","-",MID([3]'verbs and nouns'!B45,2,LEN([3]'verbs and nouns'!B45)-2))</f>
        <v>-</v>
      </c>
      <c r="C46" s="7"/>
      <c r="D46" s="7" t="str">
        <f aca="false">[3]'verbs and nouns'!C45</f>
        <v>To prepare</v>
      </c>
      <c r="E46" s="7" t="str">
        <f aca="false">IF(D46="-","-",MID([3]'verbs and nouns'!D45,2,LEN([3]'verbs and nouns'!D45)-2))</f>
        <v>schedule</v>
      </c>
      <c r="F46" s="7"/>
      <c r="G46" s="7" t="str">
        <f aca="false">[3]'verbs and nouns'!E45</f>
        <v>To infer</v>
      </c>
      <c r="H46" s="7" t="str">
        <f aca="false">IF(G46="-","-",MID([3]'verbs and nouns'!F45,2,LEN([3]'verbs and nouns'!F45)-2))</f>
        <v/>
      </c>
      <c r="I46" s="7"/>
      <c r="J46" s="7" t="str">
        <f aca="false">[3]'verbs and nouns'!G45</f>
        <v>-</v>
      </c>
      <c r="K46" s="7" t="str">
        <f aca="false">IF(J46="-","-",MID([3]'verbs and nouns'!H45,2,LEN([3]'verbs and nouns'!H45)-2))</f>
        <v>-</v>
      </c>
      <c r="L46" s="7"/>
      <c r="M46" s="7" t="str">
        <f aca="false">[3]'verbs and nouns'!I45</f>
        <v>-</v>
      </c>
      <c r="N46" s="7" t="str">
        <f aca="false">IF(M46="-","-",MID([3]'verbs and nouns'!J45,2,LEN([3]'verbs and nouns'!J45)-2))</f>
        <v>-</v>
      </c>
      <c r="O46" s="7"/>
      <c r="P46" s="7" t="str">
        <f aca="false">[3]'verbs and nouns'!K45</f>
        <v>-</v>
      </c>
      <c r="Q46" s="7" t="str">
        <f aca="false">IF(P46="-","-",MID([3]'verbs and nouns'!L45,2,LEN([3]'verbs and nouns'!L45)-2))</f>
        <v>-</v>
      </c>
      <c r="R46" s="7"/>
      <c r="S46" s="1"/>
      <c r="T46" s="1"/>
      <c r="U46" s="1"/>
      <c r="V46" s="1"/>
      <c r="W46" s="1"/>
      <c r="X46" s="1"/>
      <c r="Y46" s="1"/>
    </row>
    <row r="47" customFormat="false" ht="15" hidden="false" customHeight="false" outlineLevel="0" collapsed="false">
      <c r="A47" s="6" t="str">
        <f aca="false">[3]'verbs and nouns'!A46</f>
        <v>-</v>
      </c>
      <c r="B47" s="7" t="str">
        <f aca="false">IF(A47="-","-",MID([3]'verbs and nouns'!B46,2,LEN([3]'verbs and nouns'!B46)-2))</f>
        <v>-</v>
      </c>
      <c r="C47" s="7"/>
      <c r="D47" s="7" t="str">
        <f aca="false">[3]'verbs and nouns'!C46</f>
        <v>-</v>
      </c>
      <c r="E47" s="7" t="str">
        <f aca="false">IF(D47="-","-",MID([3]'verbs and nouns'!D46,2,LEN([3]'verbs and nouns'!D46)-2))</f>
        <v>-</v>
      </c>
      <c r="F47" s="7"/>
      <c r="G47" s="7" t="str">
        <f aca="false">[3]'verbs and nouns'!E46</f>
        <v>To extend</v>
      </c>
      <c r="H47" s="7" t="str">
        <f aca="false">IF(G47="-","-",MID([3]'verbs and nouns'!F46,2,LEN([3]'verbs and nouns'!F46)-2))</f>
        <v/>
      </c>
      <c r="I47" s="7"/>
      <c r="J47" s="7" t="str">
        <f aca="false">[3]'verbs and nouns'!G46</f>
        <v>-</v>
      </c>
      <c r="K47" s="7" t="str">
        <f aca="false">IF(J47="-","-",MID([3]'verbs and nouns'!H46,2,LEN([3]'verbs and nouns'!H46)-2))</f>
        <v>-</v>
      </c>
      <c r="L47" s="7"/>
      <c r="M47" s="7" t="str">
        <f aca="false">[3]'verbs and nouns'!I46</f>
        <v>-</v>
      </c>
      <c r="N47" s="7" t="str">
        <f aca="false">IF(M47="-","-",MID([3]'verbs and nouns'!J46,2,LEN([3]'verbs and nouns'!J46)-2))</f>
        <v>-</v>
      </c>
      <c r="O47" s="7"/>
      <c r="P47" s="7" t="str">
        <f aca="false">[3]'verbs and nouns'!K46</f>
        <v>-</v>
      </c>
      <c r="Q47" s="7" t="str">
        <f aca="false">IF(P47="-","-",MID([3]'verbs and nouns'!L46,2,LEN([3]'verbs and nouns'!L46)-2))</f>
        <v>-</v>
      </c>
      <c r="R47" s="7"/>
      <c r="S47" s="1"/>
      <c r="T47" s="1"/>
      <c r="U47" s="1"/>
      <c r="V47" s="1"/>
      <c r="W47" s="1"/>
      <c r="X47" s="1"/>
      <c r="Y47" s="1"/>
    </row>
    <row r="48" customFormat="false" ht="15" hidden="false" customHeight="false" outlineLevel="0" collapsed="false">
      <c r="A48" s="6" t="str">
        <f aca="false">[3]'verbs and nouns'!A47</f>
        <v>To prepare</v>
      </c>
      <c r="B48" s="7" t="str">
        <f aca="false">IF(A48="-","-",MID([3]'verbs and nouns'!B47,2,LEN([3]'verbs and nouns'!B47)-2))</f>
        <v>data</v>
      </c>
      <c r="C48" s="7"/>
      <c r="D48" s="7" t="str">
        <f aca="false">[3]'verbs and nouns'!C47</f>
        <v>To test</v>
      </c>
      <c r="E48" s="7" t="str">
        <f aca="false">IF(A8="-","-",LEFT(MID([3]'verbs and nouns'!D47,2,LEN([3]'verbs and nouns'!D47)-2),SEARCH(",",MID([3]'verbs and nouns'!D47,2,LEN([3]'verbs and nouns'!D47)-2),1)-1))</f>
        <v>model</v>
      </c>
      <c r="F48" s="7" t="str">
        <f aca="false">IF(A8="-","-",RIGHT(MID([3]'verbs and nouns'!D47,2,LEN([3]'verbs and nouns'!D47)-2),SEARCH(",",MID([3]'verbs and nouns'!D47,2,LEN([3]'verbs and nouns'!D47)-2),1)+4))</f>
        <v>fesibility</v>
      </c>
      <c r="G48" s="7" t="str">
        <f aca="false">[3]'verbs and nouns'!E47</f>
        <v>To evaluate</v>
      </c>
      <c r="H48" s="7" t="str">
        <f aca="false">IF(G48="-","-",MID([3]'verbs and nouns'!F47,2,LEN([3]'verbs and nouns'!F47)-2))</f>
        <v>effectiveness</v>
      </c>
      <c r="I48" s="7"/>
      <c r="J48" s="7" t="str">
        <f aca="false">[3]'verbs and nouns'!G47</f>
        <v>To choose</v>
      </c>
      <c r="K48" s="7" t="str">
        <f aca="false">IF(J48="-","-",MID([3]'verbs and nouns'!H47,2,LEN([3]'verbs and nouns'!H47)-2))</f>
        <v>solution</v>
      </c>
      <c r="L48" s="7"/>
      <c r="M48" s="7" t="str">
        <f aca="false">[3]'verbs and nouns'!I47</f>
        <v>To list</v>
      </c>
      <c r="N48" s="7" t="str">
        <f aca="false">IF(M48="-","-",MID([3]'verbs and nouns'!J47,2,LEN([3]'verbs and nouns'!J47)-2))</f>
        <v>importance</v>
      </c>
      <c r="O48" s="7"/>
      <c r="P48" s="7" t="str">
        <f aca="false">[3]'verbs and nouns'!K47</f>
        <v>To generate</v>
      </c>
      <c r="Q48" s="7" t="str">
        <f aca="false">IF(P48="-","-",MID([3]'verbs and nouns'!L47,2,LEN([3]'verbs and nouns'!L47)-2))</f>
        <v>outcome</v>
      </c>
      <c r="R48" s="7"/>
      <c r="S48" s="1"/>
      <c r="T48" s="1"/>
      <c r="U48" s="1"/>
      <c r="V48" s="1"/>
      <c r="W48" s="1"/>
      <c r="X48" s="1"/>
      <c r="Y48" s="1"/>
    </row>
    <row r="49" customFormat="false" ht="15" hidden="false" customHeight="false" outlineLevel="0" collapsed="false">
      <c r="A49" s="6" t="str">
        <f aca="false">[3]'verbs and nouns'!A48</f>
        <v>To review</v>
      </c>
      <c r="B49" s="7" t="str">
        <f aca="false">IF(A49="-","-",MID([3]'verbs and nouns'!B48,2,LEN([3]'verbs and nouns'!B48)-2))</f>
        <v>literature</v>
      </c>
      <c r="C49" s="7"/>
      <c r="D49" s="7" t="str">
        <f aca="false">[3]'verbs and nouns'!C48</f>
        <v>To analyze</v>
      </c>
      <c r="E49" s="7" t="str">
        <f aca="false">IF(D49="-","-",MID([3]'verbs and nouns'!D48,2,LEN([3]'verbs and nouns'!D48)-2))</f>
        <v>data</v>
      </c>
      <c r="F49" s="7"/>
      <c r="G49" s="7" t="str">
        <f aca="false">[3]'verbs and nouns'!E48</f>
        <v>To indicate</v>
      </c>
      <c r="H49" s="7" t="str">
        <f aca="false">IF(G49="-","-",MID([3]'verbs and nouns'!F48,2,LEN([3]'verbs and nouns'!F48)-2))</f>
        <v>mistakes</v>
      </c>
      <c r="I49" s="7"/>
      <c r="J49" s="7" t="str">
        <f aca="false">[3]'verbs and nouns'!G48</f>
        <v>To illustrate</v>
      </c>
      <c r="K49" s="7" t="str">
        <f aca="false">IF(J49="-","-",MID([3]'verbs and nouns'!H48,2,LEN([3]'verbs and nouns'!H48)-2))</f>
        <v>performance</v>
      </c>
      <c r="L49" s="7"/>
      <c r="M49" s="7" t="str">
        <f aca="false">[3]'verbs and nouns'!I48</f>
        <v>To combine</v>
      </c>
      <c r="N49" s="7" t="str">
        <f aca="false">IF(M49="-","-",MID([3]'verbs and nouns'!J48,2,LEN([3]'verbs and nouns'!J48)-2))</f>
        <v>results</v>
      </c>
      <c r="O49" s="7"/>
      <c r="P49" s="7" t="str">
        <f aca="false">[3]'verbs and nouns'!K48</f>
        <v>To create</v>
      </c>
      <c r="Q49" s="7" t="str">
        <f aca="false">IF(P49="-","-",MID([3]'verbs and nouns'!L48,2,LEN([3]'verbs and nouns'!L48)-2))</f>
        <v>innovation</v>
      </c>
      <c r="R49" s="7"/>
      <c r="S49" s="1"/>
      <c r="T49" s="1"/>
      <c r="U49" s="1"/>
      <c r="V49" s="1"/>
      <c r="W49" s="1"/>
      <c r="X49" s="1"/>
      <c r="Y49" s="1"/>
    </row>
    <row r="50" customFormat="false" ht="15" hidden="false" customHeight="false" outlineLevel="0" collapsed="false">
      <c r="A50" s="6" t="str">
        <f aca="false">[3]'verbs and nouns'!A49</f>
        <v>To define</v>
      </c>
      <c r="B50" s="7" t="str">
        <f aca="false">IF(A8="-","-",LEFT(MID([3]'verbs and nouns'!B49,2,LEN([3]'verbs and nouns'!B49)-2),SEARCH(",",MID([3]'verbs and nouns'!B49,2,LEN([3]'verbs and nouns'!B49)-2),1)-1))</f>
        <v>scopes</v>
      </c>
      <c r="C50" s="7" t="str">
        <f aca="false">IF(A8="-","-",RIGHT(MID([3]'verbs and nouns'!B49,2,LEN([3]'verbs and nouns'!B49)-2),SEARCH(",",MID([3]'verbs and nouns'!B49,2,LEN([3]'verbs and nouns'!B49)-2),1)+3))</f>
        <v>objectives</v>
      </c>
      <c r="D50" s="7" t="str">
        <f aca="false">[3]'verbs and nouns'!C49</f>
        <v>To identify</v>
      </c>
      <c r="E50" s="7" t="str">
        <f aca="false">IF(D50="-","-",MID([3]'verbs and nouns'!D49,2,LEN([3]'verbs and nouns'!D49)-2))</f>
        <v>problem</v>
      </c>
      <c r="F50" s="7"/>
      <c r="G50" s="7" t="str">
        <f aca="false">[3]'verbs and nouns'!E49</f>
        <v>To compute</v>
      </c>
      <c r="H50" s="7" t="str">
        <f aca="false">IF(G50="-","-",MID([3]'verbs and nouns'!F49,2,LEN([3]'verbs and nouns'!F49)-2))</f>
        <v>probability</v>
      </c>
      <c r="I50" s="7"/>
      <c r="J50" s="7" t="str">
        <f aca="false">[3]'verbs and nouns'!G49</f>
        <v>To classify</v>
      </c>
      <c r="K50" s="7" t="str">
        <f aca="false">IF(J50="-","-",MID([3]'verbs and nouns'!H49,2,LEN([3]'verbs and nouns'!H49)-2))</f>
        <v>things</v>
      </c>
      <c r="L50" s="7"/>
      <c r="M50" s="7" t="str">
        <f aca="false">[3]'verbs and nouns'!I49</f>
        <v>To defend</v>
      </c>
      <c r="N50" s="7" t="str">
        <f aca="false">IF(M50="-","-",LEFT(MID([3]'verbs and nouns'!J49,2,LEN([3]'verbs and nouns'!J49)-2),SEARCH(",",MID([3]'verbs and nouns'!J49,2,LEN([3]'verbs and nouns'!J49)-2),1)-1))</f>
        <v>findings</v>
      </c>
      <c r="O50" s="7" t="str">
        <f aca="false">IF(M50="-","-",RIGHT(MID([3]'verbs and nouns'!J49,2,LEN([3]'verbs and nouns'!J49)-2),SEARCH(",",MID([3]'verbs and nouns'!J49,2,LEN([3]'verbs and nouns'!J49)-2),1)+7))</f>
        <v>project outcomes</v>
      </c>
      <c r="P50" s="7" t="str">
        <f aca="false">[3]'verbs and nouns'!K49</f>
        <v>To modify</v>
      </c>
      <c r="Q50" s="7" t="str">
        <f aca="false">IF(P50="-","-",MID([3]'verbs and nouns'!L49,2,LEN([3]'verbs and nouns'!L49)-2))</f>
        <v>practices</v>
      </c>
      <c r="R50" s="7"/>
      <c r="S50" s="1"/>
      <c r="T50" s="1"/>
      <c r="U50" s="1"/>
      <c r="V50" s="1"/>
      <c r="W50" s="1"/>
      <c r="X50" s="1"/>
      <c r="Y50" s="1"/>
    </row>
    <row r="51" customFormat="false" ht="15" hidden="false" customHeight="false" outlineLevel="0" collapsed="false">
      <c r="A51" s="6" t="str">
        <f aca="false">[3]'verbs and nouns'!A50</f>
        <v>To practice</v>
      </c>
      <c r="B51" s="7" t="str">
        <f aca="false">IF(A51="-","-",MID([3]'verbs and nouns'!B50,2,LEN([3]'verbs and nouns'!B50)-2))</f>
        <v>self-learning</v>
      </c>
      <c r="C51" s="7"/>
      <c r="D51" s="7" t="str">
        <f aca="false">[3]'verbs and nouns'!C50</f>
        <v>To develop</v>
      </c>
      <c r="E51" s="7" t="str">
        <f aca="false">IF(D51="-","-",MID([3]'verbs and nouns'!D50,2,LEN([3]'verbs and nouns'!D50)-2))</f>
        <v>new ideas</v>
      </c>
      <c r="F51" s="7"/>
      <c r="G51" s="7" t="str">
        <f aca="false">[3]'verbs and nouns'!E50</f>
        <v>To criticize</v>
      </c>
      <c r="H51" s="7" t="str">
        <f aca="false">IF(G51="-","-",MID([3]'verbs and nouns'!F50,2,LEN([3]'verbs and nouns'!F50)-2))</f>
        <v>efficiency</v>
      </c>
      <c r="I51" s="7"/>
      <c r="J51" s="7" t="str">
        <f aca="false">[3]'verbs and nouns'!G50</f>
        <v>To estimate</v>
      </c>
      <c r="K51" s="7" t="str">
        <f aca="false">IF(J51="-","-",MID([3]'verbs and nouns'!H50,2,LEN([3]'verbs and nouns'!H50)-2))</f>
        <v>cost</v>
      </c>
      <c r="L51" s="7"/>
      <c r="M51" s="7" t="str">
        <f aca="false">[3]'verbs and nouns'!I50</f>
        <v>To conlucde</v>
      </c>
      <c r="N51" s="7" t="str">
        <f aca="false">IF(M51="-","-",MID([3]'verbs and nouns'!J50,2,LEN([3]'verbs and nouns'!J50)-2))</f>
        <v>findings</v>
      </c>
      <c r="O51" s="7"/>
      <c r="P51" s="7" t="str">
        <f aca="false">[3]'verbs and nouns'!K50</f>
        <v>-</v>
      </c>
      <c r="Q51" s="7" t="str">
        <f aca="false">IF(P51="-","-",MID([3]'verbs and nouns'!L50,2,LEN([3]'verbs and nouns'!L50)-2))</f>
        <v>-</v>
      </c>
      <c r="R51" s="7"/>
      <c r="S51" s="1"/>
      <c r="T51" s="1"/>
      <c r="U51" s="1"/>
      <c r="V51" s="1"/>
      <c r="W51" s="1"/>
      <c r="X51" s="1"/>
      <c r="Y51" s="1"/>
    </row>
    <row r="52" customFormat="false" ht="15" hidden="false" customHeight="false" outlineLevel="0" collapsed="false">
      <c r="A52" s="6" t="str">
        <f aca="false">[3]'verbs and nouns'!A51</f>
        <v>To design</v>
      </c>
      <c r="B52" s="7" t="str">
        <f aca="false">IF(A52="-","-",MID([3]'verbs and nouns'!B51,2,LEN([3]'verbs and nouns'!B51)-2))</f>
        <v>project</v>
      </c>
      <c r="C52" s="7"/>
      <c r="D52" s="7" t="str">
        <f aca="false">[3]'verbs and nouns'!C51</f>
        <v>To discribe</v>
      </c>
      <c r="E52" s="7" t="str">
        <f aca="false">IF(D52="-","-",MID([3]'verbs and nouns'!D51,2,LEN([3]'verbs and nouns'!D51)-2))</f>
        <v>relationships</v>
      </c>
      <c r="F52" s="7"/>
      <c r="G52" s="7" t="str">
        <f aca="false">[3]'verbs and nouns'!E51</f>
        <v>To apply</v>
      </c>
      <c r="H52" s="7" t="str">
        <f aca="false">IF(G52="-","-",MID([3]'verbs and nouns'!F51,2,LEN([3]'verbs and nouns'!F51)-2))</f>
        <v>models</v>
      </c>
      <c r="I52" s="7"/>
      <c r="J52" s="7" t="str">
        <f aca="false">[3]'verbs and nouns'!G51</f>
        <v>To discuss</v>
      </c>
      <c r="K52" s="7" t="str">
        <f aca="false">IF(J52="-","-",MID([3]'verbs and nouns'!H51,2,LEN([3]'verbs and nouns'!H51)-2))</f>
        <v>results</v>
      </c>
      <c r="L52" s="7"/>
      <c r="M52" s="7" t="str">
        <f aca="false">[3]'verbs and nouns'!I51</f>
        <v>To order</v>
      </c>
      <c r="N52" s="7" t="str">
        <f aca="false">IF(M52="-","-",MID([3]'verbs and nouns'!J51,2,LEN([3]'verbs and nouns'!J51)-2))</f>
        <v>priority</v>
      </c>
      <c r="O52" s="7"/>
      <c r="P52" s="7" t="str">
        <f aca="false">[3]'verbs and nouns'!K51</f>
        <v>-</v>
      </c>
      <c r="Q52" s="7" t="str">
        <f aca="false">IF(P52="-","-",MID([3]'verbs and nouns'!L51,2,LEN([3]'verbs and nouns'!L51)-2))</f>
        <v>-</v>
      </c>
      <c r="R52" s="7"/>
      <c r="S52" s="1"/>
      <c r="T52" s="1"/>
      <c r="U52" s="1"/>
      <c r="V52" s="1"/>
      <c r="W52" s="1"/>
      <c r="X52" s="1"/>
      <c r="Y52" s="1"/>
    </row>
    <row r="53" customFormat="false" ht="15" hidden="false" customHeight="false" outlineLevel="0" collapsed="false">
      <c r="A53" s="6" t="str">
        <f aca="false">[3]'verbs and nouns'!A52</f>
        <v>To synthesize</v>
      </c>
      <c r="B53" s="7" t="str">
        <f aca="false">IF(A53="-","-",MID([3]'verbs and nouns'!B52,2,LEN([3]'verbs and nouns'!B52)-2))</f>
        <v>best practices</v>
      </c>
      <c r="C53" s="7"/>
      <c r="D53" s="7" t="str">
        <f aca="false">[3]'verbs and nouns'!C52</f>
        <v>To extend</v>
      </c>
      <c r="E53" s="7" t="str">
        <f aca="false">IF(D53="-","-",MID([3]'verbs and nouns'!D52,2,LEN([3]'verbs and nouns'!D52)-2))</f>
        <v>scope</v>
      </c>
      <c r="F53" s="7"/>
      <c r="G53" s="7" t="str">
        <f aca="false">[3]'verbs and nouns'!E52</f>
        <v>To calculate</v>
      </c>
      <c r="H53" s="7" t="str">
        <f aca="false">IF(G53="-","-",MID([3]'verbs and nouns'!F52,2,LEN([3]'verbs and nouns'!F52)-2))</f>
        <v>cost</v>
      </c>
      <c r="I53" s="7"/>
      <c r="J53" s="7" t="str">
        <f aca="false">[3]'verbs and nouns'!G52</f>
        <v>To compare</v>
      </c>
      <c r="K53" s="7" t="str">
        <f aca="false">IF(J53="-","-",MID([3]'verbs and nouns'!H52,2,LEN([3]'verbs and nouns'!H52)-2))</f>
        <v>differences</v>
      </c>
      <c r="L53" s="7"/>
      <c r="M53" s="7" t="str">
        <f aca="false">[3]'verbs and nouns'!I52</f>
        <v>To interpret</v>
      </c>
      <c r="N53" s="7" t="str">
        <f aca="false">IF(M53="-","-",LEFT(MID([3]'verbs and nouns'!J52,2,LEN([3]'verbs and nouns'!J52)-2),SEARCH(",",MID([3]'verbs and nouns'!J52,2,LEN([3]'verbs and nouns'!J52)-2),1)-1))</f>
        <v>results</v>
      </c>
      <c r="O53" s="7" t="str">
        <f aca="false">IF(M53="-","-",RIGHT(MID([3]'verbs and nouns'!J52,2,LEN([3]'verbs and nouns'!J52)-2),SEARCH(",",MID([3]'verbs and nouns'!J52,2,LEN([3]'verbs and nouns'!J52)-2),1)+11))</f>
        <v>findings of project</v>
      </c>
      <c r="P53" s="7" t="str">
        <f aca="false">[3]'verbs and nouns'!K52</f>
        <v>-</v>
      </c>
      <c r="Q53" s="7" t="str">
        <f aca="false">IF(P53="-","-",MID([3]'verbs and nouns'!L52,2,LEN([3]'verbs and nouns'!L52)-2))</f>
        <v>-</v>
      </c>
      <c r="R53" s="7"/>
      <c r="S53" s="1"/>
      <c r="T53" s="1"/>
      <c r="U53" s="1"/>
      <c r="V53" s="1"/>
      <c r="W53" s="1"/>
      <c r="X53" s="1"/>
      <c r="Y53" s="1"/>
    </row>
    <row r="54" customFormat="false" ht="15" hidden="false" customHeight="false" outlineLevel="0" collapsed="false">
      <c r="A54" s="6" t="str">
        <f aca="false">[3]'verbs and nouns'!A53</f>
        <v>-</v>
      </c>
      <c r="B54" s="7" t="str">
        <f aca="false">IF(A54="-","-",MID([3]'verbs and nouns'!B53,2,LEN([3]'verbs and nouns'!B53)-2))</f>
        <v>-</v>
      </c>
      <c r="C54" s="7"/>
      <c r="D54" s="7" t="str">
        <f aca="false">[3]'verbs and nouns'!C53</f>
        <v>To explain</v>
      </c>
      <c r="E54" s="7" t="str">
        <f aca="false">IF(D54="-","-",MID([3]'verbs and nouns'!D53,2,LEN([3]'verbs and nouns'!D53)-2))</f>
        <v>activity</v>
      </c>
      <c r="F54" s="7"/>
      <c r="G54" s="7" t="str">
        <f aca="false">[3]'verbs and nouns'!E53</f>
        <v>To infer</v>
      </c>
      <c r="H54" s="7" t="str">
        <f aca="false">IF(G54="-","-",MID([3]'verbs and nouns'!F53,2,LEN([3]'verbs and nouns'!F53)-2))</f>
        <v>conditions</v>
      </c>
      <c r="I54" s="7"/>
      <c r="J54" s="7" t="str">
        <f aca="false">[3]'verbs and nouns'!G53</f>
        <v>To distinguish</v>
      </c>
      <c r="K54" s="7" t="str">
        <f aca="false">IF(J54="-","-",MID([3]'verbs and nouns'!H53,2,LEN([3]'verbs and nouns'!H53)-2))</f>
        <v>needs</v>
      </c>
      <c r="L54" s="7"/>
      <c r="M54" s="7" t="str">
        <f aca="false">[3]'verbs and nouns'!I53</f>
        <v>To justify</v>
      </c>
      <c r="N54" s="7" t="str">
        <f aca="false">IF(M54="-","-",MID([3]'verbs and nouns'!J53,2,LEN([3]'verbs and nouns'!J53)-2))</f>
        <v>needs for conducting research</v>
      </c>
      <c r="O54" s="7"/>
      <c r="P54" s="7" t="str">
        <f aca="false">[3]'verbs and nouns'!K53</f>
        <v>-</v>
      </c>
      <c r="Q54" s="7" t="str">
        <f aca="false">IF(P54="-","-",MID([3]'verbs and nouns'!L53,2,LEN([3]'verbs and nouns'!L53)-2))</f>
        <v>-</v>
      </c>
      <c r="R54" s="7"/>
      <c r="S54" s="1"/>
      <c r="T54" s="1"/>
      <c r="U54" s="1"/>
      <c r="V54" s="1"/>
      <c r="W54" s="1"/>
      <c r="X54" s="1"/>
      <c r="Y54" s="1"/>
    </row>
    <row r="55" customFormat="false" ht="15" hidden="false" customHeight="false" outlineLevel="0" collapsed="false">
      <c r="A55" s="6" t="str">
        <f aca="false">[3]'verbs and nouns'!A54</f>
        <v>-</v>
      </c>
      <c r="B55" s="7" t="str">
        <f aca="false">IF(A55="-","-",MID([3]'verbs and nouns'!B54,2,LEN([3]'verbs and nouns'!B54)-2))</f>
        <v>-</v>
      </c>
      <c r="C55" s="7"/>
      <c r="D55" s="7" t="str">
        <f aca="false">[3]'verbs and nouns'!C54</f>
        <v>To name</v>
      </c>
      <c r="E55" s="7" t="str">
        <f aca="false">IF(D55="-","-",MID([3]'verbs and nouns'!D54,2,LEN([3]'verbs and nouns'!D54)-2))</f>
        <v>variables</v>
      </c>
      <c r="F55" s="7"/>
      <c r="G55" s="7" t="str">
        <f aca="false">[3]'verbs and nouns'!E54</f>
        <v>To model</v>
      </c>
      <c r="H55" s="7" t="str">
        <f aca="false">IF(G55="-","-",LEFT(MID([3]'verbs and nouns'!F54,2,LEN([3]'verbs and nouns'!F54)-2),SEARCH(",",MID([3]'verbs and nouns'!F54,2,LEN([3]'verbs and nouns'!F54)-2),1)-1))</f>
        <v>relationships of diffeent variables</v>
      </c>
      <c r="I55" s="7" t="str">
        <f aca="false">IF(G55="-","-",RIGHT(MID([3]'verbs and nouns'!F54,2,LEN([3]'verbs and nouns'!F54)-2),SEARCH(",",MID([3]'verbs and nouns'!F54,2,LEN([3]'verbs and nouns'!F54)-2),1)-18))</f>
        <v>cost-effictiveness</v>
      </c>
      <c r="J55" s="7" t="str">
        <f aca="false">[3]'verbs and nouns'!G54</f>
        <v>To recognize</v>
      </c>
      <c r="K55" s="7" t="str">
        <f aca="false">IF(J55="-","-",LEFT(MID([3]'verbs and nouns'!H54,2,LEN([3]'verbs and nouns'!H54)-2),SEARCH(",",MID([3]'verbs and nouns'!H54,2,LEN([3]'verbs and nouns'!H54)-2),1)-1))</f>
        <v>needs of research</v>
      </c>
      <c r="L55" s="7" t="str">
        <f aca="false">IF(J55="-","-",RIGHT(MID([3]'verbs and nouns'!H54,2,LEN([3]'verbs and nouns'!H54)-2),SEARCH(",",MID([3]'verbs and nouns'!H54,2,LEN([3]'verbs and nouns'!H54)-2),1)+3))</f>
        <v>problems of a product</v>
      </c>
      <c r="M55" s="7" t="str">
        <f aca="false">[3]'verbs and nouns'!I54</f>
        <v>-</v>
      </c>
      <c r="N55" s="7" t="str">
        <f aca="false">IF(M55="-","-",MID([3]'verbs and nouns'!J54,2,LEN([3]'verbs and nouns'!J54)-2))</f>
        <v>-</v>
      </c>
      <c r="O55" s="7"/>
      <c r="P55" s="7" t="str">
        <f aca="false">[3]'verbs and nouns'!K54</f>
        <v>-</v>
      </c>
      <c r="Q55" s="7" t="str">
        <f aca="false">IF(P55="-","-",MID([3]'verbs and nouns'!L54,2,LEN([3]'verbs and nouns'!L54)-2))</f>
        <v>-</v>
      </c>
      <c r="R55" s="7"/>
      <c r="S55" s="1"/>
      <c r="T55" s="1"/>
      <c r="U55" s="1"/>
      <c r="V55" s="1"/>
      <c r="W55" s="1"/>
      <c r="X55" s="1"/>
      <c r="Y55" s="1"/>
    </row>
    <row r="56" customFormat="false" ht="15" hidden="false" customHeight="false" outlineLevel="0" collapsed="false">
      <c r="A56" s="6" t="str">
        <f aca="false">[3]'verbs and nouns'!A55</f>
        <v>-</v>
      </c>
      <c r="B56" s="7" t="str">
        <f aca="false">IF(A56="-","-",MID([3]'verbs and nouns'!B55,2,LEN([3]'verbs and nouns'!B55)-2))</f>
        <v>-</v>
      </c>
      <c r="C56" s="7"/>
      <c r="D56" s="7" t="str">
        <f aca="false">[3]'verbs and nouns'!C55</f>
        <v>To solve</v>
      </c>
      <c r="E56" s="7" t="str">
        <f aca="false">IF(A8="-","-",LEFT(MID([3]'verbs and nouns'!D55,2,LEN([3]'verbs and nouns'!D55)-2),SEARCH(",",MID([3]'verbs and nouns'!D55,2,LEN([3]'verbs and nouns'!D55)-2),1)-1))</f>
        <v>problem</v>
      </c>
      <c r="F56" s="7" t="str">
        <f aca="false">IF(A8="-","-",RIGHT(MID([3]'verbs and nouns'!D55,2,LEN([3]'verbs and nouns'!D55)-2),SEARCH(",",MID([3]'verbs and nouns'!D55,2,LEN([3]'verbs and nouns'!D55)-2),1)-2))</f>
        <v>issues</v>
      </c>
      <c r="G56" s="7" t="str">
        <f aca="false">[3]'verbs and nouns'!E55</f>
        <v>-</v>
      </c>
      <c r="H56" s="7" t="str">
        <f aca="false">IF(G56="-","-",MID([3]'verbs and nouns'!F55,2,LEN([3]'verbs and nouns'!F55)-2))</f>
        <v>-</v>
      </c>
      <c r="I56" s="7"/>
      <c r="J56" s="7" t="str">
        <f aca="false">[3]'verbs and nouns'!G55</f>
        <v>To predict</v>
      </c>
      <c r="K56" s="7" t="str">
        <f aca="false">IF(J56="-","-",MID([3]'verbs and nouns'!H55,2,LEN([3]'verbs and nouns'!H55)-2))</f>
        <v>cost</v>
      </c>
      <c r="L56" s="7"/>
      <c r="M56" s="7" t="str">
        <f aca="false">[3]'verbs and nouns'!I55</f>
        <v>-</v>
      </c>
      <c r="N56" s="7" t="str">
        <f aca="false">IF(M56="-","-",MID([3]'verbs and nouns'!J55,2,LEN([3]'verbs and nouns'!J55)-2))</f>
        <v>-</v>
      </c>
      <c r="O56" s="7"/>
      <c r="P56" s="7" t="str">
        <f aca="false">[3]'verbs and nouns'!K55</f>
        <v>-</v>
      </c>
      <c r="Q56" s="7" t="str">
        <f aca="false">IF(P56="-","-",MID([3]'verbs and nouns'!L55,2,LEN([3]'verbs and nouns'!L55)-2))</f>
        <v>-</v>
      </c>
      <c r="R56" s="7"/>
      <c r="S56" s="1"/>
      <c r="T56" s="1"/>
      <c r="U56" s="1"/>
      <c r="V56" s="1"/>
      <c r="W56" s="1"/>
      <c r="X56" s="1"/>
      <c r="Y56" s="1"/>
    </row>
    <row r="57" customFormat="false" ht="15" hidden="false" customHeight="false" outlineLevel="0" collapsed="false">
      <c r="A57" s="9" t="str">
        <f aca="false">[3]'verbs and nouns'!A56</f>
        <v>To design</v>
      </c>
      <c r="B57" s="10" t="str">
        <f aca="false">IF(A57="-","-",MID([3]'verbs and nouns'!B56,2,LEN([3]'verbs and nouns'!B56)-2))</f>
        <v> </v>
      </c>
      <c r="C57" s="7"/>
      <c r="D57" s="7" t="str">
        <f aca="false">[3]'verbs and nouns'!C56</f>
        <v>To classify</v>
      </c>
      <c r="E57" s="7" t="str">
        <f aca="false">IF(D57="-","-",MID([3]'verbs and nouns'!D56,2,LEN([3]'verbs and nouns'!D56)-2))</f>
        <v>soils</v>
      </c>
      <c r="F57" s="7"/>
      <c r="G57" s="7" t="str">
        <f aca="false">[3]'verbs and nouns'!E56</f>
        <v>To interpret</v>
      </c>
      <c r="H57" s="7" t="str">
        <f aca="false">IF(G57="-","-",MID([3]'verbs and nouns'!F56,2,LEN([3]'verbs and nouns'!F56)-2))</f>
        <v>soil properties</v>
      </c>
      <c r="I57" s="7"/>
      <c r="J57" s="7" t="str">
        <f aca="false">[3]'verbs and nouns'!G56</f>
        <v>To combine</v>
      </c>
      <c r="K57" s="7" t="str">
        <f aca="false">IF(J57="-","-",MID([3]'verbs and nouns'!H56,2,LEN([3]'verbs and nouns'!H56)-2))</f>
        <v>loads</v>
      </c>
      <c r="L57" s="7"/>
      <c r="M57" s="7" t="str">
        <f aca="false">[3]'verbs and nouns'!I56</f>
        <v>To generate</v>
      </c>
      <c r="N57" s="7" t="str">
        <f aca="false">IF(M57="-","-",MID([3]'verbs and nouns'!J56,2,LEN([3]'verbs and nouns'!J56)-2))</f>
        <v>options</v>
      </c>
      <c r="O57" s="7"/>
      <c r="P57" s="7" t="str">
        <f aca="false">[3]'verbs and nouns'!K56</f>
        <v>To defend</v>
      </c>
      <c r="Q57" s="7" t="str">
        <f aca="false">IF(P57="-","-",LEFT(MID([3]'verbs and nouns'!L56,2,LEN([3]'verbs and nouns'!L56)-2),SEARCH(",",MID([3]'verbs and nouns'!L56,2,LEN([3]'verbs and nouns'!L56)-2),1)-1))</f>
        <v>option</v>
      </c>
      <c r="R57" s="7" t="str">
        <f aca="false">IF(P57="-","-",RIGHT(MID([3]'verbs and nouns'!L56,2,LEN([3]'verbs and nouns'!L56)-2),SEARCH(",",MID([3]'verbs and nouns'!L56,2,LEN([3]'verbs and nouns'!L56)-2),1)+1))</f>
        <v>solution</v>
      </c>
      <c r="S57" s="1"/>
      <c r="T57" s="1"/>
      <c r="U57" s="1"/>
      <c r="V57" s="1"/>
      <c r="W57" s="1"/>
      <c r="X57" s="1"/>
      <c r="Y57" s="1"/>
    </row>
    <row r="58" customFormat="false" ht="15" hidden="false" customHeight="false" outlineLevel="0" collapsed="false">
      <c r="A58" s="6" t="str">
        <f aca="false">[3]'verbs and nouns'!A57</f>
        <v>To solve</v>
      </c>
      <c r="B58" s="7" t="str">
        <f aca="false">IF(A58="-","-",MID([3]'verbs and nouns'!B57,2,LEN([3]'verbs and nouns'!B57)-2))</f>
        <v>problem</v>
      </c>
      <c r="C58" s="7"/>
      <c r="D58" s="7" t="str">
        <f aca="false">[3]'verbs and nouns'!C57</f>
        <v>To explain</v>
      </c>
      <c r="E58" s="7" t="str">
        <f aca="false">IF(D58="-","-",MID([3]'verbs and nouns'!D57,2,LEN([3]'verbs and nouns'!D57)-2))</f>
        <v>concepts</v>
      </c>
      <c r="F58" s="7"/>
      <c r="G58" s="7" t="str">
        <f aca="false">[3]'verbs and nouns'!E57</f>
        <v>To illustrate</v>
      </c>
      <c r="H58" s="7" t="str">
        <f aca="false">IF(G58="-","-",MID([3]'verbs and nouns'!F57,2,LEN([3]'verbs and nouns'!F57)-2))</f>
        <v>complexity</v>
      </c>
      <c r="I58" s="7"/>
      <c r="J58" s="7" t="str">
        <f aca="false">[3]'verbs and nouns'!G57</f>
        <v>To compute</v>
      </c>
      <c r="K58" s="7" t="str">
        <f aca="false">IF(J58="-","-",MID([3]'verbs and nouns'!H57,2,LEN([3]'verbs and nouns'!H57)-2))</f>
        <v>loads</v>
      </c>
      <c r="L58" s="7"/>
      <c r="M58" s="7" t="str">
        <f aca="false">[3]'verbs and nouns'!I57</f>
        <v>To estimate</v>
      </c>
      <c r="N58" s="7" t="str">
        <f aca="false">IF(M58="-","-",LEFT(MID([3]'verbs and nouns'!J57,2,LEN([3]'verbs and nouns'!J57)-2),SEARCH(",",MID([3]'verbs and nouns'!J57,2,LEN([3]'verbs and nouns'!J57)-2),1)-1))</f>
        <v>loads</v>
      </c>
      <c r="O58" s="7" t="str">
        <f aca="false">IF(M58="-","-",RIGHT(MID([3]'verbs and nouns'!J57,2,LEN([3]'verbs and nouns'!J57)-2),SEARCH(",",MID([3]'verbs and nouns'!J57,2,LEN([3]'verbs and nouns'!J57)-2),1)+9))</f>
        <v>cost, schedule</v>
      </c>
      <c r="P58" s="7" t="str">
        <f aca="false">[3]'verbs and nouns'!K57</f>
        <v>To extend</v>
      </c>
      <c r="Q58" s="7" t="str">
        <f aca="false">IF(P58="-","-",MID([3]'verbs and nouns'!L57,2,LEN([3]'verbs and nouns'!L57)-2))</f>
        <v>schedule</v>
      </c>
      <c r="R58" s="7"/>
      <c r="S58" s="1"/>
      <c r="T58" s="1"/>
      <c r="U58" s="1"/>
      <c r="V58" s="1"/>
      <c r="W58" s="1"/>
      <c r="X58" s="1"/>
      <c r="Y58" s="1"/>
    </row>
    <row r="59" customFormat="false" ht="15" hidden="false" customHeight="false" outlineLevel="0" collapsed="false">
      <c r="A59" s="6" t="str">
        <f aca="false">[3]'verbs and nouns'!A58</f>
        <v>To describe</v>
      </c>
      <c r="B59" s="7" t="str">
        <f aca="false">IF(A59="-","-",MID([3]'verbs and nouns'!B58,2,LEN([3]'verbs and nouns'!B58)-2))</f>
        <v>options</v>
      </c>
      <c r="C59" s="7"/>
      <c r="D59" s="7" t="str">
        <f aca="false">[3]'verbs and nouns'!C58</f>
        <v>To apply</v>
      </c>
      <c r="E59" s="7" t="str">
        <f aca="false">IF(D59="-","-",MID([3]'verbs and nouns'!D58,2,LEN([3]'verbs and nouns'!D58)-2))</f>
        <v>codes</v>
      </c>
      <c r="F59" s="7"/>
      <c r="G59" s="7" t="str">
        <f aca="false">[3]'verbs and nouns'!E58</f>
        <v>To order</v>
      </c>
      <c r="H59" s="7" t="str">
        <f aca="false">IF(G59="-","-",MID([3]'verbs and nouns'!F58,2,LEN([3]'verbs and nouns'!F58)-2))</f>
        <v>site characterization</v>
      </c>
      <c r="I59" s="7"/>
      <c r="J59" s="7" t="str">
        <f aca="false">[3]'verbs and nouns'!G58</f>
        <v>To analyze</v>
      </c>
      <c r="K59" s="7" t="str">
        <f aca="false">IF(J59="-","-",MID([3]'verbs and nouns'!H58,2,LEN([3]'verbs and nouns'!H58)-2))</f>
        <v>problem</v>
      </c>
      <c r="L59" s="7"/>
      <c r="M59" s="7" t="str">
        <f aca="false">[3]'verbs and nouns'!I58</f>
        <v>To model</v>
      </c>
      <c r="N59" s="7" t="str">
        <f aca="false">IF(M59="-","-",MID([3]'verbs and nouns'!J58,2,LEN([3]'verbs and nouns'!J58)-2))</f>
        <v>solutions</v>
      </c>
      <c r="O59" s="7"/>
      <c r="P59" s="7" t="str">
        <f aca="false">[3]'verbs and nouns'!K58</f>
        <v>To create</v>
      </c>
      <c r="Q59" s="7" t="str">
        <f aca="false">IF(P59="-","-",MID([3]'verbs and nouns'!L58,2,LEN([3]'verbs and nouns'!L58)-2))</f>
        <v>solution</v>
      </c>
      <c r="R59" s="7"/>
      <c r="S59" s="1"/>
      <c r="T59" s="1"/>
      <c r="U59" s="1"/>
      <c r="V59" s="1"/>
      <c r="W59" s="1"/>
      <c r="X59" s="1"/>
      <c r="Y59" s="1"/>
    </row>
    <row r="60" customFormat="false" ht="15" hidden="false" customHeight="false" outlineLevel="0" collapsed="false">
      <c r="A60" s="6" t="str">
        <f aca="false">[3]'verbs and nouns'!A59</f>
        <v>-</v>
      </c>
      <c r="B60" s="7" t="str">
        <f aca="false">IF(A60="-","-",MID([3]'verbs and nouns'!B59,2,LEN([3]'verbs and nouns'!B59)-2))</f>
        <v>-</v>
      </c>
      <c r="C60" s="7"/>
      <c r="D60" s="7" t="str">
        <f aca="false">[3]'verbs and nouns'!C59</f>
        <v>-</v>
      </c>
      <c r="E60" s="7" t="str">
        <f aca="false">IF(D60="-","-",MID([3]'verbs and nouns'!D59,2,LEN([3]'verbs and nouns'!D59)-2))</f>
        <v>-</v>
      </c>
      <c r="F60" s="7"/>
      <c r="G60" s="7" t="str">
        <f aca="false">[3]'verbs and nouns'!E59</f>
        <v>To synthesize</v>
      </c>
      <c r="H60" s="7" t="str">
        <f aca="false">IF(G60="-","-",MID([3]'verbs and nouns'!F59,2,LEN([3]'verbs and nouns'!F59)-2))</f>
        <v>data</v>
      </c>
      <c r="I60" s="7"/>
      <c r="J60" s="7" t="str">
        <f aca="false">[3]'verbs and nouns'!G59</f>
        <v>To list</v>
      </c>
      <c r="K60" s="7" t="str">
        <f aca="false">IF(J60="-","-",MID([3]'verbs and nouns'!H59,2,LEN([3]'verbs and nouns'!H59)-2))</f>
        <v>loads</v>
      </c>
      <c r="L60" s="7"/>
      <c r="M60" s="7" t="str">
        <f aca="false">[3]'verbs and nouns'!I59</f>
        <v>To recognize</v>
      </c>
      <c r="N60" s="7" t="str">
        <f aca="false">IF(M60="-","-",MID([3]'verbs and nouns'!J59,2,LEN([3]'verbs and nouns'!J59)-2))</f>
        <v>cost reduction</v>
      </c>
      <c r="O60" s="7"/>
      <c r="P60" s="7" t="str">
        <f aca="false">[3]'verbs and nouns'!K59</f>
        <v>To conclude</v>
      </c>
      <c r="Q60" s="7" t="str">
        <f aca="false">IF(P60="-","-",MID([3]'verbs and nouns'!L59,2,LEN([3]'verbs and nouns'!L59)-2))</f>
        <v>decisions</v>
      </c>
      <c r="R60" s="7"/>
      <c r="S60" s="1"/>
      <c r="T60" s="1"/>
      <c r="U60" s="1"/>
      <c r="V60" s="1"/>
      <c r="W60" s="1"/>
      <c r="X60" s="1"/>
      <c r="Y60" s="1"/>
    </row>
    <row r="61" customFormat="false" ht="15" hidden="false" customHeight="false" outlineLevel="0" collapsed="false">
      <c r="A61" s="6" t="str">
        <f aca="false">[3]'verbs and nouns'!A60</f>
        <v>-</v>
      </c>
      <c r="B61" s="7" t="str">
        <f aca="false">IF(A61="-","-",MID([3]'verbs and nouns'!B60,2,LEN([3]'verbs and nouns'!B60)-2))</f>
        <v>-</v>
      </c>
      <c r="C61" s="7"/>
      <c r="D61" s="7" t="str">
        <f aca="false">[3]'verbs and nouns'!C60</f>
        <v>-</v>
      </c>
      <c r="E61" s="7" t="str">
        <f aca="false">IF(D61="-","-",MID([3]'verbs and nouns'!D60,2,LEN([3]'verbs and nouns'!D60)-2))</f>
        <v>-</v>
      </c>
      <c r="F61" s="7"/>
      <c r="G61" s="7" t="str">
        <f aca="false">[3]'verbs and nouns'!E60</f>
        <v>-</v>
      </c>
      <c r="H61" s="7" t="str">
        <f aca="false">IF(G61="-","-",MID([3]'verbs and nouns'!F60,2,LEN([3]'verbs and nouns'!F60)-2))</f>
        <v>-</v>
      </c>
      <c r="I61" s="7"/>
      <c r="J61" s="7" t="str">
        <f aca="false">[3]'verbs and nouns'!G60</f>
        <v>To indicate</v>
      </c>
      <c r="K61" s="7" t="str">
        <f aca="false">IF(J61="-","-",MID([3]'verbs and nouns'!H60,2,LEN([3]'verbs and nouns'!H60)-2))</f>
        <v>options</v>
      </c>
      <c r="L61" s="7"/>
      <c r="M61" s="7" t="str">
        <f aca="false">[3]'verbs and nouns'!I60</f>
        <v>To define</v>
      </c>
      <c r="N61" s="7" t="str">
        <f aca="false">IF(M61="-","-",MID([3]'verbs and nouns'!J60,2,LEN([3]'verbs and nouns'!J60)-2))</f>
        <v>options</v>
      </c>
      <c r="O61" s="7"/>
      <c r="P61" s="7" t="str">
        <f aca="false">[3]'verbs and nouns'!K60</f>
        <v>To infer</v>
      </c>
      <c r="Q61" s="7" t="str">
        <f aca="false">IF(P61="-","-",MID([3]'verbs and nouns'!L60,2,LEN([3]'verbs and nouns'!L60)-2))</f>
        <v>benefits</v>
      </c>
      <c r="R61" s="7"/>
      <c r="S61" s="1"/>
      <c r="T61" s="1"/>
      <c r="U61" s="1"/>
      <c r="V61" s="1"/>
      <c r="W61" s="1"/>
      <c r="X61" s="1"/>
      <c r="Y61" s="1"/>
    </row>
    <row r="62" customFormat="false" ht="15" hidden="false" customHeight="false" outlineLevel="0" collapsed="false">
      <c r="A62" s="6" t="str">
        <f aca="false">[3]'verbs and nouns'!A61</f>
        <v>-</v>
      </c>
      <c r="B62" s="7" t="str">
        <f aca="false">IF(A62="-","-",MID([3]'verbs and nouns'!B61,2,LEN([3]'verbs and nouns'!B61)-2))</f>
        <v>-</v>
      </c>
      <c r="C62" s="7"/>
      <c r="D62" s="7" t="str">
        <f aca="false">[3]'verbs and nouns'!C61</f>
        <v>-</v>
      </c>
      <c r="E62" s="7" t="str">
        <f aca="false">IF(D62="-","-",MID([3]'verbs and nouns'!D61,2,LEN([3]'verbs and nouns'!D61)-2))</f>
        <v>-</v>
      </c>
      <c r="F62" s="7"/>
      <c r="G62" s="7" t="str">
        <f aca="false">[3]'verbs and nouns'!E61</f>
        <v>-</v>
      </c>
      <c r="H62" s="7" t="str">
        <f aca="false">IF(G62="-","-",MID([3]'verbs and nouns'!F61,2,LEN([3]'verbs and nouns'!F61)-2))</f>
        <v>-</v>
      </c>
      <c r="I62" s="7"/>
      <c r="J62" s="7" t="str">
        <f aca="false">[3]'verbs and nouns'!G61</f>
        <v>To prepare</v>
      </c>
      <c r="K62" s="7" t="str">
        <f aca="false">IF(J62="-","-",MID([3]'verbs and nouns'!H61,2,LEN([3]'verbs and nouns'!H61)-2))</f>
        <v>solution</v>
      </c>
      <c r="L62" s="7"/>
      <c r="M62" s="7" t="str">
        <f aca="false">[3]'verbs and nouns'!I61</f>
        <v>To choose</v>
      </c>
      <c r="N62" s="7" t="str">
        <f aca="false">IF(M62="-","-",MID([3]'verbs and nouns'!J61,2,LEN([3]'verbs and nouns'!J61)-2))</f>
        <v>best option</v>
      </c>
      <c r="O62" s="7"/>
      <c r="P62" s="7" t="str">
        <f aca="false">[3]'verbs and nouns'!K61</f>
        <v>To justify</v>
      </c>
      <c r="Q62" s="7" t="str">
        <f aca="false">IF(P62="-","-",MID([3]'verbs and nouns'!L61,2,LEN([3]'verbs and nouns'!L61)-2))</f>
        <v>solution</v>
      </c>
      <c r="R62" s="7"/>
      <c r="S62" s="1"/>
      <c r="T62" s="1"/>
      <c r="U62" s="1"/>
      <c r="V62" s="1"/>
      <c r="W62" s="1"/>
      <c r="X62" s="1"/>
      <c r="Y62" s="1"/>
    </row>
    <row r="63" customFormat="false" ht="15" hidden="false" customHeight="false" outlineLevel="0" collapsed="false">
      <c r="A63" s="6" t="str">
        <f aca="false">[3]'verbs and nouns'!A62</f>
        <v>-</v>
      </c>
      <c r="B63" s="7" t="str">
        <f aca="false">IF(A63="-","-",MID([3]'verbs and nouns'!B62,2,LEN([3]'verbs and nouns'!B62)-2))</f>
        <v>-</v>
      </c>
      <c r="C63" s="7"/>
      <c r="D63" s="7" t="str">
        <f aca="false">[3]'verbs and nouns'!C62</f>
        <v>-</v>
      </c>
      <c r="E63" s="7" t="str">
        <f aca="false">IF(D63="-","-",MID([3]'verbs and nouns'!D62,2,LEN([3]'verbs and nouns'!D62)-2))</f>
        <v>-</v>
      </c>
      <c r="F63" s="7"/>
      <c r="G63" s="7" t="str">
        <f aca="false">[3]'verbs and nouns'!E62</f>
        <v>-</v>
      </c>
      <c r="H63" s="7" t="str">
        <f aca="false">IF(G63="-","-",MID([3]'verbs and nouns'!F62,2,LEN([3]'verbs and nouns'!F62)-2))</f>
        <v>-</v>
      </c>
      <c r="I63" s="7"/>
      <c r="J63" s="7" t="str">
        <f aca="false">[3]'verbs and nouns'!G62</f>
        <v>To review</v>
      </c>
      <c r="K63" s="7" t="str">
        <f aca="false">IF(J63="-","-",MID([3]'verbs and nouns'!H62,2,LEN([3]'verbs and nouns'!H62)-2))</f>
        <v>options</v>
      </c>
      <c r="L63" s="7"/>
      <c r="M63" s="7" t="str">
        <f aca="false">[3]'verbs and nouns'!I62</f>
        <v>To identify</v>
      </c>
      <c r="N63" s="7" t="str">
        <f aca="false">IF(M63="-","-",MID([3]'verbs and nouns'!J62,2,LEN([3]'verbs and nouns'!J62)-2))</f>
        <v>options</v>
      </c>
      <c r="O63" s="7"/>
      <c r="P63" s="7" t="str">
        <f aca="false">[3]'verbs and nouns'!K62</f>
        <v>-</v>
      </c>
      <c r="Q63" s="7" t="str">
        <f aca="false">IF(P63="-","-",MID([3]'verbs and nouns'!L62,2,LEN([3]'verbs and nouns'!L62)-2))</f>
        <v>-</v>
      </c>
      <c r="R63" s="7"/>
      <c r="S63" s="1"/>
      <c r="T63" s="1"/>
      <c r="U63" s="1"/>
      <c r="V63" s="1"/>
      <c r="W63" s="1"/>
      <c r="X63" s="1"/>
      <c r="Y63" s="1"/>
    </row>
    <row r="64" customFormat="false" ht="15" hidden="false" customHeight="false" outlineLevel="0" collapsed="false">
      <c r="A64" s="6" t="str">
        <f aca="false">[3]'verbs and nouns'!A63</f>
        <v>-</v>
      </c>
      <c r="B64" s="7" t="str">
        <f aca="false">IF(A64="-","-",MID([3]'verbs and nouns'!B63,2,LEN([3]'verbs and nouns'!B63)-2))</f>
        <v>-</v>
      </c>
      <c r="C64" s="7"/>
      <c r="D64" s="7" t="str">
        <f aca="false">[3]'verbs and nouns'!C63</f>
        <v>-</v>
      </c>
      <c r="E64" s="7" t="str">
        <f aca="false">IF(D64="-","-",MID([3]'verbs and nouns'!D63,2,LEN([3]'verbs and nouns'!D63)-2))</f>
        <v>-</v>
      </c>
      <c r="F64" s="7"/>
      <c r="G64" s="7" t="str">
        <f aca="false">[3]'verbs and nouns'!E63</f>
        <v>-</v>
      </c>
      <c r="H64" s="7" t="str">
        <f aca="false">IF(G64="-","-",MID([3]'verbs and nouns'!F63,2,LEN([3]'verbs and nouns'!F63)-2))</f>
        <v>-</v>
      </c>
      <c r="I64" s="7"/>
      <c r="J64" s="7" t="str">
        <f aca="false">[3]'verbs and nouns'!G63</f>
        <v>To discuss</v>
      </c>
      <c r="K64" s="7" t="str">
        <f aca="false">IF(J64="-","-",MID([3]'verbs and nouns'!H63,2,LEN([3]'verbs and nouns'!H63)-2))</f>
        <v>solutions</v>
      </c>
      <c r="L64" s="7"/>
      <c r="M64" s="7" t="str">
        <f aca="false">[3]'verbs and nouns'!I63</f>
        <v>To evaluate</v>
      </c>
      <c r="N64" s="7" t="str">
        <f aca="false">IF(M64="-","-",MID([3]'verbs and nouns'!J63,2,LEN([3]'verbs and nouns'!J63)-2))</f>
        <v>solutions</v>
      </c>
      <c r="O64" s="7"/>
      <c r="P64" s="7" t="str">
        <f aca="false">[3]'verbs and nouns'!K63</f>
        <v>-</v>
      </c>
      <c r="Q64" s="7" t="str">
        <f aca="false">IF(P64="-","-",MID([3]'verbs and nouns'!L63,2,LEN([3]'verbs and nouns'!L63)-2))</f>
        <v>-</v>
      </c>
      <c r="R64" s="7"/>
      <c r="S64" s="1"/>
      <c r="T64" s="1"/>
      <c r="U64" s="1"/>
      <c r="V64" s="1"/>
      <c r="W64" s="1"/>
      <c r="X64" s="1"/>
      <c r="Y64" s="1"/>
    </row>
    <row r="65" customFormat="false" ht="15" hidden="false" customHeight="false" outlineLevel="0" collapsed="false">
      <c r="A65" s="6" t="str">
        <f aca="false">[3]'verbs and nouns'!A64</f>
        <v>-</v>
      </c>
      <c r="B65" s="7" t="str">
        <f aca="false">IF(A65="-","-",MID([3]'verbs and nouns'!B64,2,LEN([3]'verbs and nouns'!B64)-2))</f>
        <v>-</v>
      </c>
      <c r="C65" s="7"/>
      <c r="D65" s="7" t="str">
        <f aca="false">[3]'verbs and nouns'!C64</f>
        <v>-</v>
      </c>
      <c r="E65" s="7" t="str">
        <f aca="false">IF(D65="-","-",MID([3]'verbs and nouns'!D64,2,LEN([3]'verbs and nouns'!D64)-2))</f>
        <v>-</v>
      </c>
      <c r="F65" s="7"/>
      <c r="G65" s="7" t="str">
        <f aca="false">[3]'verbs and nouns'!E64</f>
        <v>-</v>
      </c>
      <c r="H65" s="7" t="str">
        <f aca="false">IF(G65="-","-",MID([3]'verbs and nouns'!F64,2,LEN([3]'verbs and nouns'!F64)-2))</f>
        <v>-</v>
      </c>
      <c r="I65" s="7"/>
      <c r="J65" s="7" t="str">
        <f aca="false">[3]'verbs and nouns'!G64</f>
        <v>To calculate</v>
      </c>
      <c r="K65" s="7" t="str">
        <f aca="false">IF(J65="-","-",MID([3]'verbs and nouns'!H64,2,LEN([3]'verbs and nouns'!H64)-2))</f>
        <v>loads</v>
      </c>
      <c r="L65" s="7"/>
      <c r="M65" s="7" t="str">
        <f aca="false">[3]'verbs and nouns'!I64</f>
        <v>To develop</v>
      </c>
      <c r="N65" s="7" t="str">
        <f aca="false">IF(M65="-","-",MID([3]'verbs and nouns'!J64,2,LEN([3]'verbs and nouns'!J64)-2))</f>
        <v>solutions</v>
      </c>
      <c r="O65" s="7"/>
      <c r="P65" s="7" t="str">
        <f aca="false">[3]'verbs and nouns'!K64</f>
        <v>-</v>
      </c>
      <c r="Q65" s="7" t="str">
        <f aca="false">IF(P65="-","-",MID([3]'verbs and nouns'!L64,2,LEN([3]'verbs and nouns'!L64)-2))</f>
        <v>-</v>
      </c>
      <c r="R65" s="7"/>
      <c r="S65" s="1"/>
      <c r="T65" s="1"/>
      <c r="U65" s="1"/>
      <c r="V65" s="1"/>
      <c r="W65" s="1"/>
      <c r="X65" s="1"/>
      <c r="Y65" s="1"/>
    </row>
    <row r="66" customFormat="false" ht="15" hidden="false" customHeight="false" outlineLevel="0" collapsed="false">
      <c r="A66" s="6" t="str">
        <f aca="false">[3]'verbs and nouns'!A65</f>
        <v>-</v>
      </c>
      <c r="B66" s="7" t="str">
        <f aca="false">IF(A66="-","-",MID([3]'verbs and nouns'!B65,2,LEN([3]'verbs and nouns'!B65)-2))</f>
        <v>-</v>
      </c>
      <c r="C66" s="7"/>
      <c r="D66" s="7" t="str">
        <f aca="false">[3]'verbs and nouns'!C65</f>
        <v>-</v>
      </c>
      <c r="E66" s="7" t="str">
        <f aca="false">IF(D66="-","-",MID([3]'verbs and nouns'!D65,2,LEN([3]'verbs and nouns'!D65)-2))</f>
        <v>-</v>
      </c>
      <c r="F66" s="7"/>
      <c r="G66" s="7" t="str">
        <f aca="false">[3]'verbs and nouns'!E65</f>
        <v>-</v>
      </c>
      <c r="H66" s="7" t="str">
        <f aca="false">IF(G66="-","-",MID([3]'verbs and nouns'!F65,2,LEN([3]'verbs and nouns'!F65)-2))</f>
        <v>-</v>
      </c>
      <c r="I66" s="7"/>
      <c r="J66" s="7" t="str">
        <f aca="false">[3]'verbs and nouns'!G65</f>
        <v>To distinguish</v>
      </c>
      <c r="K66" s="7" t="str">
        <f aca="false">IF(J66="-","-",MID([3]'verbs and nouns'!H65,2,LEN([3]'verbs and nouns'!H65)-2))</f>
        <v>loads</v>
      </c>
      <c r="L66" s="7"/>
      <c r="M66" s="7" t="str">
        <f aca="false">[3]'verbs and nouns'!I65</f>
        <v>To test</v>
      </c>
      <c r="N66" s="7" t="str">
        <f aca="false">IF(M66="-","-",MID([3]'verbs and nouns'!J65,2,LEN([3]'verbs and nouns'!J65)-2))</f>
        <v>consequences</v>
      </c>
      <c r="O66" s="7"/>
      <c r="P66" s="7" t="str">
        <f aca="false">[3]'verbs and nouns'!K65</f>
        <v>-</v>
      </c>
      <c r="Q66" s="7" t="str">
        <f aca="false">IF(P66="-","-",MID([3]'verbs and nouns'!L65,2,LEN([3]'verbs and nouns'!L65)-2))</f>
        <v>-</v>
      </c>
      <c r="R66" s="7"/>
      <c r="S66" s="1"/>
      <c r="T66" s="1"/>
      <c r="U66" s="1"/>
      <c r="V66" s="1"/>
      <c r="W66" s="1"/>
      <c r="X66" s="1"/>
      <c r="Y66" s="1"/>
    </row>
    <row r="67" customFormat="false" ht="15" hidden="false" customHeight="false" outlineLevel="0" collapsed="false">
      <c r="A67" s="6" t="str">
        <f aca="false">[3]'verbs and nouns'!A66</f>
        <v>-</v>
      </c>
      <c r="B67" s="7" t="str">
        <f aca="false">IF(A67="-","-",MID([3]'verbs and nouns'!B66,2,LEN([3]'verbs and nouns'!B66)-2))</f>
        <v>-</v>
      </c>
      <c r="C67" s="7"/>
      <c r="D67" s="7" t="str">
        <f aca="false">[3]'verbs and nouns'!C66</f>
        <v>-</v>
      </c>
      <c r="E67" s="7" t="str">
        <f aca="false">IF(D67="-","-",MID([3]'verbs and nouns'!D66,2,LEN([3]'verbs and nouns'!D66)-2))</f>
        <v>-</v>
      </c>
      <c r="F67" s="7"/>
      <c r="G67" s="7" t="str">
        <f aca="false">[3]'verbs and nouns'!E66</f>
        <v>-</v>
      </c>
      <c r="H67" s="7" t="str">
        <f aca="false">IF(G67="-","-",MID([3]'verbs and nouns'!F66,2,LEN([3]'verbs and nouns'!F66)-2))</f>
        <v>-</v>
      </c>
      <c r="I67" s="7"/>
      <c r="J67" s="7" t="str">
        <f aca="false">[3]'verbs and nouns'!G66</f>
        <v>To modify</v>
      </c>
      <c r="K67" s="7" t="str">
        <f aca="false">IF(J67="-","-",MID([3]'verbs and nouns'!H66,2,LEN([3]'verbs and nouns'!H66)-2))</f>
        <v>loads</v>
      </c>
      <c r="L67" s="7"/>
      <c r="M67" s="7" t="str">
        <f aca="false">[3]'verbs and nouns'!I66</f>
        <v>To compare</v>
      </c>
      <c r="N67" s="7" t="str">
        <f aca="false">IF(M67="-","-",MID([3]'verbs and nouns'!J66,2,LEN([3]'verbs and nouns'!J66)-2))</f>
        <v>solutions</v>
      </c>
      <c r="O67" s="7"/>
      <c r="P67" s="7" t="str">
        <f aca="false">[3]'verbs and nouns'!K66</f>
        <v>-</v>
      </c>
      <c r="Q67" s="7" t="str">
        <f aca="false">IF(P67="-","-",MID([3]'verbs and nouns'!L66,2,LEN([3]'verbs and nouns'!L66)-2))</f>
        <v>-</v>
      </c>
      <c r="R67" s="7"/>
      <c r="S67" s="1"/>
      <c r="T67" s="1"/>
      <c r="U67" s="1"/>
      <c r="V67" s="1"/>
      <c r="W67" s="1"/>
      <c r="X67" s="1"/>
      <c r="Y67" s="1"/>
    </row>
    <row r="68" customFormat="false" ht="15" hidden="false" customHeight="false" outlineLevel="0" collapsed="false">
      <c r="A68" s="6" t="str">
        <f aca="false">[3]'verbs and nouns'!A67</f>
        <v>-</v>
      </c>
      <c r="B68" s="7" t="str">
        <f aca="false">IF(A68="-","-",MID([3]'verbs and nouns'!B67,2,LEN([3]'verbs and nouns'!B67)-2))</f>
        <v>-</v>
      </c>
      <c r="C68" s="7"/>
      <c r="D68" s="7" t="str">
        <f aca="false">[3]'verbs and nouns'!C67</f>
        <v>-</v>
      </c>
      <c r="E68" s="7" t="str">
        <f aca="false">IF(D68="-","-",MID([3]'verbs and nouns'!D67,2,LEN([3]'verbs and nouns'!D67)-2))</f>
        <v>-</v>
      </c>
      <c r="F68" s="7"/>
      <c r="G68" s="7" t="str">
        <f aca="false">[3]'verbs and nouns'!E67</f>
        <v>-</v>
      </c>
      <c r="H68" s="7" t="str">
        <f aca="false">IF(G68="-","-",MID([3]'verbs and nouns'!F67,2,LEN([3]'verbs and nouns'!F67)-2))</f>
        <v>-</v>
      </c>
      <c r="I68" s="7"/>
      <c r="J68" s="7" t="str">
        <f aca="false">[3]'verbs and nouns'!G67</f>
        <v>-</v>
      </c>
      <c r="K68" s="7" t="str">
        <f aca="false">IF(J68="-","-",MID([3]'verbs and nouns'!H67,2,LEN([3]'verbs and nouns'!H67)-2))</f>
        <v>-</v>
      </c>
      <c r="L68" s="7"/>
      <c r="M68" s="7" t="str">
        <f aca="false">[3]'verbs and nouns'!I67</f>
        <v>To predict</v>
      </c>
      <c r="N68" s="7" t="str">
        <f aca="false">IF(M68="-","-",MID([3]'verbs and nouns'!J67,2,LEN([3]'verbs and nouns'!J67)-2))</f>
        <v>deformations</v>
      </c>
      <c r="O68" s="7"/>
      <c r="P68" s="7" t="str">
        <f aca="false">[3]'verbs and nouns'!K67</f>
        <v>-</v>
      </c>
      <c r="Q68" s="7" t="str">
        <f aca="false">IF(P68="-","-",MID([3]'verbs and nouns'!L67,2,LEN([3]'verbs and nouns'!L67)-2))</f>
        <v>-</v>
      </c>
      <c r="R68" s="7"/>
      <c r="S68" s="1"/>
      <c r="T68" s="1"/>
      <c r="U68" s="1"/>
      <c r="V68" s="1"/>
      <c r="W68" s="1"/>
      <c r="X68" s="1"/>
      <c r="Y68" s="1"/>
    </row>
    <row r="69" customFormat="false" ht="15" hidden="false" customHeight="false" outlineLevel="0" collapsed="false">
      <c r="A69" s="6" t="str">
        <f aca="false">[3]'verbs and nouns'!A68</f>
        <v>-</v>
      </c>
      <c r="B69" s="7" t="str">
        <f aca="false">IF(A69="-","-",MID([3]'verbs and nouns'!B68,2,LEN([3]'verbs and nouns'!B68)-2))</f>
        <v>-</v>
      </c>
      <c r="C69" s="7"/>
      <c r="D69" s="7" t="str">
        <f aca="false">[3]'verbs and nouns'!C68</f>
        <v>-</v>
      </c>
      <c r="E69" s="7" t="str">
        <f aca="false">IF(D69="-","-",MID([3]'verbs and nouns'!D68,2,LEN([3]'verbs and nouns'!D68)-2))</f>
        <v>-</v>
      </c>
      <c r="F69" s="7"/>
      <c r="G69" s="7" t="str">
        <f aca="false">[3]'verbs and nouns'!E68</f>
        <v>-</v>
      </c>
      <c r="H69" s="7" t="str">
        <f aca="false">IF(G69="-","-",MID([3]'verbs and nouns'!F68,2,LEN([3]'verbs and nouns'!F68)-2))</f>
        <v>-</v>
      </c>
      <c r="I69" s="7"/>
      <c r="J69" s="7" t="str">
        <f aca="false">[3]'verbs and nouns'!G68</f>
        <v>To critisize</v>
      </c>
      <c r="K69" s="7" t="str">
        <f aca="false">IF(J69="-","-",MID([3]'verbs and nouns'!H68,2,LEN([3]'verbs and nouns'!H68)-2))</f>
        <v/>
      </c>
      <c r="L69" s="7"/>
      <c r="M69" s="7" t="str">
        <f aca="false">[3]'verbs and nouns'!I68</f>
        <v>-</v>
      </c>
      <c r="N69" s="7" t="str">
        <f aca="false">IF(M69="-","-",MID([3]'verbs and nouns'!J68,2,LEN([3]'verbs and nouns'!J68)-2))</f>
        <v>-</v>
      </c>
      <c r="O69" s="7"/>
      <c r="P69" s="7" t="str">
        <f aca="false">[3]'verbs and nouns'!K68</f>
        <v>-</v>
      </c>
      <c r="Q69" s="7" t="str">
        <f aca="false">IF(P69="-","-",MID([3]'verbs and nouns'!L68,2,LEN([3]'verbs and nouns'!L68)-2))</f>
        <v>-</v>
      </c>
      <c r="R69" s="7"/>
      <c r="S69" s="1"/>
      <c r="T69" s="1"/>
      <c r="U69" s="1"/>
      <c r="V69" s="1"/>
      <c r="W69" s="1"/>
      <c r="X69" s="1"/>
      <c r="Y69" s="1"/>
    </row>
    <row r="70" customFormat="false" ht="15" hidden="false" customHeight="false" outlineLevel="0" collapsed="false">
      <c r="A70" s="6" t="str">
        <f aca="false">[3]'verbs and nouns'!A69</f>
        <v>-</v>
      </c>
      <c r="B70" s="7" t="str">
        <f aca="false">IF(A70="-","-",MID([3]'verbs and nouns'!B69,2,LEN([3]'verbs and nouns'!B69)-2))</f>
        <v>-</v>
      </c>
      <c r="C70" s="7"/>
      <c r="D70" s="7" t="str">
        <f aca="false">[3]'verbs and nouns'!C69</f>
        <v>-</v>
      </c>
      <c r="E70" s="7" t="str">
        <f aca="false">IF(D70="-","-",MID([3]'verbs and nouns'!D69,2,LEN([3]'verbs and nouns'!D69)-2))</f>
        <v>-</v>
      </c>
      <c r="F70" s="7"/>
      <c r="G70" s="7" t="str">
        <f aca="false">[3]'verbs and nouns'!E69</f>
        <v>To name</v>
      </c>
      <c r="H70" s="7" t="str">
        <f aca="false">IF(G70="-","-",MID([3]'verbs and nouns'!F69,2,LEN([3]'verbs and nouns'!F69)-2))</f>
        <v/>
      </c>
      <c r="I70" s="7"/>
      <c r="J70" s="7" t="str">
        <f aca="false">[3]'verbs and nouns'!G69</f>
        <v>To practice</v>
      </c>
      <c r="K70" s="7" t="str">
        <f aca="false">IF(J70="-","-",MID([3]'verbs and nouns'!H69,2,LEN([3]'verbs and nouns'!H69)-2))</f>
        <v/>
      </c>
      <c r="L70" s="7"/>
      <c r="M70" s="7" t="str">
        <f aca="false">[3]'verbs and nouns'!I69</f>
        <v>-</v>
      </c>
      <c r="N70" s="7" t="str">
        <f aca="false">IF(M70="-","-",MID([3]'verbs and nouns'!J69,2,LEN([3]'verbs and nouns'!J69)-2))</f>
        <v>-</v>
      </c>
      <c r="O70" s="7"/>
      <c r="P70" s="7" t="str">
        <f aca="false">[3]'verbs and nouns'!K69</f>
        <v>-</v>
      </c>
      <c r="Q70" s="7" t="str">
        <f aca="false">IF(P70="-","-",MID([3]'verbs and nouns'!L69,2,LEN([3]'verbs and nouns'!L69)-2))</f>
        <v>-</v>
      </c>
      <c r="R70" s="7"/>
      <c r="S70" s="1"/>
      <c r="T70" s="1"/>
      <c r="U70" s="1"/>
      <c r="V70" s="1"/>
      <c r="W70" s="1"/>
      <c r="X70" s="1"/>
      <c r="Y70" s="1"/>
    </row>
    <row r="71" customFormat="false" ht="15" hidden="false" customHeight="false" outlineLevel="0" collapsed="false">
      <c r="A71" s="6" t="str">
        <f aca="false">[3]'verbs and nouns'!A70</f>
        <v>To define</v>
      </c>
      <c r="B71" s="7" t="str">
        <f aca="false">IF(A71="-","-",MID([3]'verbs and nouns'!B70,2,LEN([3]'verbs and nouns'!B70)-2))</f>
        <v>problem</v>
      </c>
      <c r="C71" s="7"/>
      <c r="D71" s="7" t="str">
        <f aca="false">[3]'verbs and nouns'!C70</f>
        <v>To analyze</v>
      </c>
      <c r="E71" s="7" t="str">
        <f aca="false">IF(D71="-","-",MID([3]'verbs and nouns'!D70,2,LEN([3]'verbs and nouns'!D70)-2))</f>
        <v>design</v>
      </c>
      <c r="F71" s="7"/>
      <c r="G71" s="7" t="str">
        <f aca="false">[3]'verbs and nouns'!E70</f>
        <v>To create</v>
      </c>
      <c r="H71" s="7" t="str">
        <f aca="false">IF(G71="-","-",MID([3]'verbs and nouns'!F70,2,LEN([3]'verbs and nouns'!F70)-2))</f>
        <v>class diagram</v>
      </c>
      <c r="I71" s="7"/>
      <c r="J71" s="7" t="str">
        <f aca="false">[3]'verbs and nouns'!G70</f>
        <v>To develop</v>
      </c>
      <c r="K71" s="7" t="str">
        <f aca="false">IF(J71="-","-",MID([3]'verbs and nouns'!H70,2,LEN([3]'verbs and nouns'!H70)-2))</f>
        <v>code</v>
      </c>
      <c r="L71" s="7"/>
      <c r="M71" s="7" t="str">
        <f aca="false">[3]'verbs and nouns'!I70</f>
        <v>To modify</v>
      </c>
      <c r="N71" s="7" t="str">
        <f aca="false">IF(M71="-","-",LEFT(MID([3]'verbs and nouns'!J70,2,LEN([3]'verbs and nouns'!J70)-2),SEARCH(",",MID([3]'verbs and nouns'!J70,2,LEN([3]'verbs and nouns'!J70)-2),1)-1))</f>
        <v>code</v>
      </c>
      <c r="O71" s="7" t="str">
        <f aca="false">IF(M71="-","-",RIGHT(MID([3]'verbs and nouns'!J70,2,LEN([3]'verbs and nouns'!J70)-2),SEARCH(",",MID([3]'verbs and nouns'!J70,2,LEN([3]'verbs and nouns'!J70)-2),1)-1))</f>
        <v>test</v>
      </c>
      <c r="P71" s="7" t="str">
        <f aca="false">[3]'verbs and nouns'!K70</f>
        <v>To conclude</v>
      </c>
      <c r="Q71" s="7" t="str">
        <f aca="false">IF(P71="-","-",MID([3]'verbs and nouns'!L70,2,LEN([3]'verbs and nouns'!L70)-2))</f>
        <v>retrospectives</v>
      </c>
      <c r="R71" s="7"/>
      <c r="S71" s="1"/>
      <c r="T71" s="1"/>
      <c r="U71" s="1"/>
      <c r="V71" s="1"/>
      <c r="W71" s="1"/>
      <c r="X71" s="1"/>
      <c r="Y71" s="1"/>
    </row>
    <row r="72" customFormat="false" ht="15" hidden="false" customHeight="false" outlineLevel="0" collapsed="false">
      <c r="A72" s="6" t="str">
        <f aca="false">[3]'verbs and nouns'!A71</f>
        <v>To describe</v>
      </c>
      <c r="B72" s="7" t="str">
        <f aca="false">IF(A72="-","-",MID([3]'verbs and nouns'!B71,2,LEN([3]'verbs and nouns'!B71)-2))</f>
        <v>users</v>
      </c>
      <c r="C72" s="7"/>
      <c r="D72" s="7" t="str">
        <f aca="false">[3]'verbs and nouns'!C71</f>
        <v>To choose</v>
      </c>
      <c r="E72" s="7" t="str">
        <f aca="false">IF(D72="-","-",MID([3]'verbs and nouns'!D71,2,LEN([3]'verbs and nouns'!D71)-2))</f>
        <v>alternatives</v>
      </c>
      <c r="F72" s="7"/>
      <c r="G72" s="7" t="str">
        <f aca="false">[3]'verbs and nouns'!E71</f>
        <v>To illustrate</v>
      </c>
      <c r="H72" s="7" t="str">
        <f aca="false">IF(G72="-","-",MID([3]'verbs and nouns'!F71,2,LEN([3]'verbs and nouns'!F71)-2))</f>
        <v>behavior</v>
      </c>
      <c r="I72" s="7"/>
      <c r="J72" s="7" t="str">
        <f aca="false">[3]'verbs and nouns'!G71</f>
        <v>To indicate</v>
      </c>
      <c r="K72" s="7" t="str">
        <f aca="false">IF(J72="-","-",MID([3]'verbs and nouns'!H71,2,LEN([3]'verbs and nouns'!H71)-2))</f>
        <v>code smells</v>
      </c>
      <c r="L72" s="7"/>
      <c r="M72" s="7" t="str">
        <f aca="false">[3]'verbs and nouns'!I71</f>
        <v>To predict</v>
      </c>
      <c r="N72" s="7" t="str">
        <f aca="false">IF(M72="-","-",MID([3]'verbs and nouns'!J71,2,LEN([3]'verbs and nouns'!J71)-2))</f>
        <v>defects</v>
      </c>
      <c r="O72" s="7"/>
      <c r="P72" s="7" t="str">
        <f aca="false">[3]'verbs and nouns'!K71</f>
        <v>To prepare</v>
      </c>
      <c r="Q72" s="7" t="str">
        <f aca="false">IF(P72="-","-",MID([3]'verbs and nouns'!L71,2,LEN([3]'verbs and nouns'!L71)-2))</f>
        <v>documentation</v>
      </c>
      <c r="R72" s="7"/>
      <c r="S72" s="1"/>
      <c r="T72" s="1"/>
      <c r="U72" s="1"/>
      <c r="V72" s="1"/>
      <c r="W72" s="1"/>
      <c r="X72" s="1"/>
      <c r="Y72" s="1"/>
    </row>
    <row r="73" customFormat="false" ht="15" hidden="false" customHeight="false" outlineLevel="0" collapsed="false">
      <c r="A73" s="6" t="str">
        <f aca="false">[3]'verbs and nouns'!A72</f>
        <v>To discuss</v>
      </c>
      <c r="B73" s="7" t="str">
        <f aca="false">IF(A73="-","-",MID([3]'verbs and nouns'!B72,2,LEN([3]'verbs and nouns'!B72)-2))</f>
        <v>user needs</v>
      </c>
      <c r="C73" s="7"/>
      <c r="D73" s="7" t="str">
        <f aca="false">[3]'verbs and nouns'!C72</f>
        <v>To list</v>
      </c>
      <c r="E73" s="7" t="str">
        <f aca="false">IF(D73="-","-",MID([3]'verbs and nouns'!D72,2,LEN([3]'verbs and nouns'!D72)-2))</f>
        <v>structure</v>
      </c>
      <c r="F73" s="7"/>
      <c r="G73" s="7" t="str">
        <f aca="false">[3]'verbs and nouns'!E72</f>
        <v>To compute</v>
      </c>
      <c r="H73" s="7" t="str">
        <f aca="false">IF(G73="-","-",LEFT(MID([3]'verbs and nouns'!F72,2,LEN([3]'verbs and nouns'!F72)-2),SEARCH(",",MID([3]'verbs and nouns'!F72,2,LEN([3]'verbs and nouns'!F72)-2),1)-1))</f>
        <v>algorithms</v>
      </c>
      <c r="I73" s="7" t="str">
        <f aca="false">IF(G73="-","-",RIGHT(MID([3]'verbs and nouns'!F72,2,LEN([3]'verbs and nouns'!F72)-2),SEARCH(",",MID([3]'verbs and nouns'!F72,2,LEN([3]'verbs and nouns'!F72)-2),1)-6))</f>
        <v>data</v>
      </c>
      <c r="J73" s="7" t="str">
        <f aca="false">[3]'verbs and nouns'!G72</f>
        <v>To classify</v>
      </c>
      <c r="K73" s="7" t="str">
        <f aca="false">IF(J73="-","-",MID([3]'verbs and nouns'!H72,2,LEN([3]'verbs and nouns'!H72)-2))</f>
        <v>good vs bad code</v>
      </c>
      <c r="L73" s="7"/>
      <c r="M73" s="7" t="str">
        <f aca="false">[3]'verbs and nouns'!I72</f>
        <v>To review</v>
      </c>
      <c r="N73" s="7" t="str">
        <f aca="false">IF(M73="-","-",LEFT(MID([3]'verbs and nouns'!J72,2,LEN([3]'verbs and nouns'!J72)-2),SEARCH(",",MID([3]'verbs and nouns'!J72,2,LEN([3]'verbs and nouns'!J72)-2),1)-1))</f>
        <v>design</v>
      </c>
      <c r="O73" s="7" t="str">
        <f aca="false">IF(M73="-","-",RIGHT(MID([3]'verbs and nouns'!J72,2,LEN([3]'verbs and nouns'!J72)-2),SEARCH(",",MID([3]'verbs and nouns'!J72,2,LEN([3]'verbs and nouns'!J72)-2),1)-3))</f>
        <v>code</v>
      </c>
      <c r="P73" s="7" t="str">
        <f aca="false">[3]'verbs and nouns'!K72</f>
        <v>-</v>
      </c>
      <c r="Q73" s="7" t="str">
        <f aca="false">IF(P73="-","-",MID([3]'verbs and nouns'!L72,2,LEN([3]'verbs and nouns'!L72)-2))</f>
        <v>-</v>
      </c>
      <c r="R73" s="7"/>
      <c r="S73" s="1"/>
      <c r="T73" s="1"/>
      <c r="U73" s="1"/>
      <c r="V73" s="1"/>
      <c r="W73" s="1"/>
      <c r="X73" s="1"/>
      <c r="Y73" s="1"/>
    </row>
    <row r="74" customFormat="false" ht="15" hidden="false" customHeight="false" outlineLevel="0" collapsed="false">
      <c r="A74" s="6" t="str">
        <f aca="false">[3]'verbs and nouns'!A73</f>
        <v>To distinguish</v>
      </c>
      <c r="B74" s="7" t="str">
        <f aca="false">IF(A74="-","-",MID([3]'verbs and nouns'!B73,2,LEN([3]'verbs and nouns'!B73)-2))</f>
        <v>user roles</v>
      </c>
      <c r="C74" s="7"/>
      <c r="D74" s="7" t="str">
        <f aca="false">[3]'verbs and nouns'!C73</f>
        <v>to evaluate</v>
      </c>
      <c r="E74" s="7" t="str">
        <f aca="false">IF(D74="-","-",MID([3]'verbs and nouns'!D73,2,LEN([3]'verbs and nouns'!D73)-2))</f>
        <v>design</v>
      </c>
      <c r="F74" s="7"/>
      <c r="G74" s="7" t="str">
        <f aca="false">[3]'verbs and nouns'!E73</f>
        <v>To defend</v>
      </c>
      <c r="H74" s="7" t="str">
        <f aca="false">IF(G74="-","-",MID([3]'verbs and nouns'!F73,2,LEN([3]'verbs and nouns'!F73)-2))</f>
        <v>design choice</v>
      </c>
      <c r="I74" s="7"/>
      <c r="J74" s="7" t="str">
        <f aca="false">[3]'verbs and nouns'!G73</f>
        <v>To extend</v>
      </c>
      <c r="K74" s="7" t="str">
        <f aca="false">IF(J74="-","-",MID([3]'verbs and nouns'!H73,2,LEN([3]'verbs and nouns'!H73)-2))</f>
        <v>software framework</v>
      </c>
      <c r="L74" s="7"/>
      <c r="M74" s="7" t="str">
        <f aca="false">[3]'verbs and nouns'!I73</f>
        <v>To text</v>
      </c>
      <c r="N74" s="7" t="str">
        <f aca="false">IF(M74="-","-",MID([3]'verbs and nouns'!J73,2,LEN([3]'verbs and nouns'!J73)-2))</f>
        <v>code</v>
      </c>
      <c r="O74" s="7"/>
      <c r="P74" s="7" t="str">
        <f aca="false">[3]'verbs and nouns'!K73</f>
        <v>-</v>
      </c>
      <c r="Q74" s="7" t="str">
        <f aca="false">IF(P74="-","-",MID([3]'verbs and nouns'!L73,2,LEN([3]'verbs and nouns'!L73)-2))</f>
        <v>-</v>
      </c>
      <c r="R74" s="7"/>
      <c r="S74" s="1"/>
      <c r="T74" s="1"/>
      <c r="U74" s="1"/>
      <c r="V74" s="1"/>
      <c r="W74" s="1"/>
      <c r="X74" s="1"/>
      <c r="Y74" s="1"/>
    </row>
    <row r="75" customFormat="false" ht="15" hidden="false" customHeight="false" outlineLevel="0" collapsed="false">
      <c r="A75" s="6" t="str">
        <f aca="false">[3]'verbs and nouns'!A74</f>
        <v>To infer</v>
      </c>
      <c r="B75" s="7" t="str">
        <f aca="false">IF(A75="-","-",MID([3]'verbs and nouns'!B74,2,LEN([3]'verbs and nouns'!B74)-2))</f>
        <v>needs</v>
      </c>
      <c r="C75" s="7"/>
      <c r="D75" s="7" t="str">
        <f aca="false">[3]'verbs and nouns'!C74</f>
        <v>To combine</v>
      </c>
      <c r="E75" s="7" t="str">
        <f aca="false">IF(D75="-","-",MID([3]'verbs and nouns'!D74,2,LEN([3]'verbs and nouns'!D74)-2))</f>
        <v>components</v>
      </c>
      <c r="F75" s="7"/>
      <c r="G75" s="7" t="str">
        <f aca="false">[3]'verbs and nouns'!E74</f>
        <v>To criticize</v>
      </c>
      <c r="H75" s="7" t="str">
        <f aca="false">IF(G75="-","-",LEFT(MID([3]'verbs and nouns'!F74,2,LEN([3]'verbs and nouns'!F74)-2),SEARCH(",",MID([3]'verbs and nouns'!F74,2,LEN([3]'verbs and nouns'!F74)-2),1)-1))</f>
        <v>implementations</v>
      </c>
      <c r="I75" s="7" t="str">
        <f aca="false">IF(G75="-","-",RIGHT(MID([3]'verbs and nouns'!F74,2,LEN([3]'verbs and nouns'!F74)-2),SEARCH(",",MID([3]'verbs and nouns'!F74,2,LEN([3]'verbs and nouns'!F74)-2),1)-10))</f>
        <v>choice</v>
      </c>
      <c r="J75" s="7" t="str">
        <f aca="false">[3]'verbs and nouns'!G74</f>
        <v>To practice</v>
      </c>
      <c r="K75" s="7" t="str">
        <f aca="false">IF(J75="-","-",MID([3]'verbs and nouns'!H74,2,LEN([3]'verbs and nouns'!H74)-2))</f>
        <v>making changes</v>
      </c>
      <c r="L75" s="7"/>
      <c r="M75" s="7" t="str">
        <f aca="false">[3]'verbs and nouns'!I74</f>
        <v>-</v>
      </c>
      <c r="N75" s="7" t="str">
        <f aca="false">IF(M75="-","-",MID([3]'verbs and nouns'!J74,2,LEN([3]'verbs and nouns'!J74)-2))</f>
        <v>-</v>
      </c>
      <c r="O75" s="7"/>
      <c r="P75" s="7" t="str">
        <f aca="false">[3]'verbs and nouns'!K74</f>
        <v>-</v>
      </c>
      <c r="Q75" s="7" t="str">
        <f aca="false">IF(P75="-","-",MID([3]'verbs and nouns'!L74,2,LEN([3]'verbs and nouns'!L74)-2))</f>
        <v>-</v>
      </c>
      <c r="R75" s="7"/>
      <c r="S75" s="1"/>
      <c r="T75" s="1"/>
      <c r="U75" s="1"/>
      <c r="V75" s="1"/>
      <c r="W75" s="1"/>
      <c r="X75" s="1"/>
      <c r="Y75" s="1"/>
    </row>
    <row r="76" customFormat="false" ht="15" hidden="false" customHeight="false" outlineLevel="0" collapsed="false">
      <c r="A76" s="6" t="str">
        <f aca="false">[3]'verbs and nouns'!A75</f>
        <v>To interpret</v>
      </c>
      <c r="B76" s="7" t="str">
        <f aca="false">IF(A76="-","-",MID([3]'verbs and nouns'!B75,2,LEN([3]'verbs and nouns'!B75)-2))</f>
        <v>needs vs wants</v>
      </c>
      <c r="C76" s="7"/>
      <c r="D76" s="7" t="str">
        <f aca="false">[3]'verbs and nouns'!C75</f>
        <v>To design</v>
      </c>
      <c r="E76" s="7" t="str">
        <f aca="false">IF(D76="-","-",MID([3]'verbs and nouns'!D75,2,LEN([3]'verbs and nouns'!D75)-2))</f>
        <v>solutions</v>
      </c>
      <c r="F76" s="7"/>
      <c r="G76" s="7" t="str">
        <f aca="false">[3]'verbs and nouns'!E75</f>
        <v>To explain</v>
      </c>
      <c r="H76" s="7" t="str">
        <f aca="false">IF(G76="-","-",LEFT(MID([3]'verbs and nouns'!F75,2,LEN([3]'verbs and nouns'!F75)-2),SEARCH(",",MID([3]'verbs and nouns'!F75,2,LEN([3]'verbs and nouns'!F75)-2),1)-1))</f>
        <v>data</v>
      </c>
      <c r="I76" s="7" t="str">
        <f aca="false">IF(G76="-","-",RIGHT(MID([3]'verbs and nouns'!F75,2,LEN([3]'verbs and nouns'!F75)-2),SEARCH(",",MID([3]'verbs and nouns'!F75,2,LEN([3]'verbs and nouns'!F75)-2),1)+4))</f>
        <v>structure</v>
      </c>
      <c r="J76" s="7" t="str">
        <f aca="false">[3]'verbs and nouns'!G75</f>
        <v>To generate</v>
      </c>
      <c r="K76" s="7" t="str">
        <f aca="false">IF(J76="-","-",MID([3]'verbs and nouns'!H75,2,LEN([3]'verbs and nouns'!H75)-2))</f>
        <v>umc diagrams</v>
      </c>
      <c r="L76" s="7"/>
      <c r="M76" s="7" t="str">
        <f aca="false">[3]'verbs and nouns'!I75</f>
        <v>-</v>
      </c>
      <c r="N76" s="7" t="str">
        <f aca="false">IF(M76="-","-",MID([3]'verbs and nouns'!J75,2,LEN([3]'verbs and nouns'!J75)-2))</f>
        <v>-</v>
      </c>
      <c r="O76" s="7"/>
      <c r="P76" s="7" t="str">
        <f aca="false">[3]'verbs and nouns'!K75</f>
        <v>-</v>
      </c>
      <c r="Q76" s="7" t="str">
        <f aca="false">IF(P76="-","-",MID([3]'verbs and nouns'!L75,2,LEN([3]'verbs and nouns'!L75)-2))</f>
        <v>-</v>
      </c>
      <c r="R76" s="7"/>
      <c r="S76" s="1"/>
      <c r="T76" s="1"/>
      <c r="U76" s="1"/>
      <c r="V76" s="1"/>
      <c r="W76" s="1"/>
      <c r="X76" s="1"/>
      <c r="Y76" s="1"/>
    </row>
    <row r="77" customFormat="false" ht="15" hidden="false" customHeight="false" outlineLevel="0" collapsed="false">
      <c r="A77" s="6" t="str">
        <f aca="false">[3]'verbs and nouns'!A76</f>
        <v>To solve</v>
      </c>
      <c r="B77" s="7" t="str">
        <f aca="false">IF(A8="-","-",LEFT(MID([3]'verbs and nouns'!B76,2,LEN([3]'verbs and nouns'!B76)-2),SEARCH(",",MID([3]'verbs and nouns'!B76,2,LEN([3]'verbs and nouns'!B76)-2),1)-1))</f>
        <v>requirements</v>
      </c>
      <c r="C77" s="7" t="str">
        <f aca="false">IF(A8="-","-",RIGHT(MID([3]'verbs and nouns'!B76,2,LEN([3]'verbs and nouns'!B76)-2),SEARCH(",",MID([3]'verbs and nouns'!B76,2,LEN([3]'verbs and nouns'!B76)-2),1)-4))</f>
        <v>problems</v>
      </c>
      <c r="D77" s="7" t="str">
        <f aca="false">[3]'verbs and nouns'!C76</f>
        <v>To justify</v>
      </c>
      <c r="E77" s="7" t="str">
        <f aca="false">IF(D77="-","-",MID([3]'verbs and nouns'!D76,2,LEN([3]'verbs and nouns'!D76)-2))</f>
        <v>design choice</v>
      </c>
      <c r="F77" s="7"/>
      <c r="G77" s="7" t="str">
        <f aca="false">[3]'verbs and nouns'!E76</f>
        <v>To apply</v>
      </c>
      <c r="H77" s="7" t="str">
        <f aca="false">IF(G77="-","-",MID([3]'verbs and nouns'!F76,2,LEN([3]'verbs and nouns'!F76)-2))</f>
        <v>design patterns</v>
      </c>
      <c r="I77" s="7"/>
      <c r="J77" s="7" t="str">
        <f aca="false">[3]'verbs and nouns'!G76</f>
        <v>To synthesize</v>
      </c>
      <c r="K77" s="7" t="str">
        <f aca="false">IF(J77="-","-",MID([3]'verbs and nouns'!H76,2,LEN([3]'verbs and nouns'!H76)-2))</f>
        <v>working solutions</v>
      </c>
      <c r="L77" s="7"/>
      <c r="M77" s="7" t="str">
        <f aca="false">[3]'verbs and nouns'!I76</f>
        <v>-</v>
      </c>
      <c r="N77" s="7" t="str">
        <f aca="false">IF(M77="-","-",MID([3]'verbs and nouns'!J76,2,LEN([3]'verbs and nouns'!J76)-2))</f>
        <v>-</v>
      </c>
      <c r="O77" s="7"/>
      <c r="P77" s="7" t="str">
        <f aca="false">[3]'verbs and nouns'!K76</f>
        <v>-</v>
      </c>
      <c r="Q77" s="7" t="str">
        <f aca="false">IF(P77="-","-",MID([3]'verbs and nouns'!L76,2,LEN([3]'verbs and nouns'!L76)-2))</f>
        <v>-</v>
      </c>
      <c r="R77" s="7"/>
      <c r="S77" s="1"/>
      <c r="T77" s="1"/>
      <c r="U77" s="1"/>
      <c r="V77" s="1"/>
      <c r="W77" s="1"/>
      <c r="X77" s="1"/>
      <c r="Y77" s="1"/>
    </row>
    <row r="78" customFormat="false" ht="15" hidden="false" customHeight="false" outlineLevel="0" collapsed="false">
      <c r="A78" s="6" t="str">
        <f aca="false">[3]'verbs and nouns'!A77</f>
        <v>To identify</v>
      </c>
      <c r="B78" s="7" t="str">
        <f aca="false">IF(A78="-","-",MID([3]'verbs and nouns'!B77,2,LEN([3]'verbs and nouns'!B77)-2))</f>
        <v>risks</v>
      </c>
      <c r="C78" s="7"/>
      <c r="D78" s="7" t="str">
        <f aca="false">[3]'verbs and nouns'!C77</f>
        <v>To compare</v>
      </c>
      <c r="E78" s="7" t="str">
        <f aca="false">IF(D78="-","-",MID([3]'verbs and nouns'!D77,2,LEN([3]'verbs and nouns'!D77)-2))</f>
        <v>design choices</v>
      </c>
      <c r="F78" s="7"/>
      <c r="G78" s="7" t="str">
        <f aca="false">[3]'verbs and nouns'!E77</f>
        <v>To name</v>
      </c>
      <c r="H78" s="7" t="str">
        <f aca="false">IF(G78="-","-",MID([3]'verbs and nouns'!F77,2,LEN([3]'verbs and nouns'!F77)-2))</f>
        <v>classes</v>
      </c>
      <c r="I78" s="7"/>
      <c r="J78" s="7" t="str">
        <f aca="false">[3]'verbs and nouns'!G77</f>
        <v>To calculate</v>
      </c>
      <c r="K78" s="7" t="str">
        <f aca="false">IF(J78="-","-",MID([3]'verbs and nouns'!H77,2,LEN([3]'verbs and nouns'!H77)-2))</f>
        <v>time expanded</v>
      </c>
      <c r="L78" s="7"/>
      <c r="M78" s="7" t="str">
        <f aca="false">[3]'verbs and nouns'!I77</f>
        <v>-</v>
      </c>
      <c r="N78" s="7" t="str">
        <f aca="false">IF(M78="-","-",MID([3]'verbs and nouns'!J77,2,LEN([3]'verbs and nouns'!J77)-2))</f>
        <v>-</v>
      </c>
      <c r="O78" s="7"/>
      <c r="P78" s="7" t="str">
        <f aca="false">[3]'verbs and nouns'!K77</f>
        <v>-</v>
      </c>
      <c r="Q78" s="7" t="str">
        <f aca="false">IF(P78="-","-",MID([3]'verbs and nouns'!L77,2,LEN([3]'verbs and nouns'!L77)-2))</f>
        <v>-</v>
      </c>
      <c r="R78" s="7"/>
      <c r="S78" s="1"/>
      <c r="T78" s="1"/>
      <c r="U78" s="1"/>
      <c r="V78" s="1"/>
      <c r="W78" s="1"/>
      <c r="X78" s="1"/>
      <c r="Y78" s="1"/>
    </row>
    <row r="79" customFormat="false" ht="15" hidden="false" customHeight="false" outlineLevel="0" collapsed="false">
      <c r="A79" s="6" t="str">
        <f aca="false">[3]'verbs and nouns'!A78</f>
        <v>To order</v>
      </c>
      <c r="B79" s="7" t="str">
        <f aca="false">IF(A79="-","-",MID([3]'verbs and nouns'!B78,2,LEN([3]'verbs and nouns'!B78)-2))</f>
        <v>tasks</v>
      </c>
      <c r="C79" s="7"/>
      <c r="D79" s="7" t="str">
        <f aca="false">[3]'verbs and nouns'!C78</f>
        <v>-</v>
      </c>
      <c r="E79" s="7" t="str">
        <f aca="false">IF(D79="-","-",MID([3]'verbs and nouns'!D78,2,LEN([3]'verbs and nouns'!D78)-2))</f>
        <v>-</v>
      </c>
      <c r="F79" s="7"/>
      <c r="G79" s="7" t="str">
        <f aca="false">[3]'verbs and nouns'!E78</f>
        <v>To model</v>
      </c>
      <c r="H79" s="7" t="str">
        <f aca="false">IF(G79="-","-",LEFT(MID([3]'verbs and nouns'!F78,2,LEN([3]'verbs and nouns'!F78)-2),SEARCH(",",MID([3]'verbs and nouns'!F78,2,LEN([3]'verbs and nouns'!F78)-2),1)-1))</f>
        <v>structure</v>
      </c>
      <c r="I79" s="7" t="str">
        <f aca="false">IF(G79="-","-",RIGHT(MID([3]'verbs and nouns'!F78,2,LEN([3]'verbs and nouns'!F78)-2),SEARCH(",",MID([3]'verbs and nouns'!F78,2,LEN([3]'verbs and nouns'!F78)-2),1)-2))</f>
        <v>behavior</v>
      </c>
      <c r="J79" s="7" t="str">
        <f aca="false">[3]'verbs and nouns'!G78</f>
        <v>-</v>
      </c>
      <c r="K79" s="7" t="str">
        <f aca="false">IF(J79="-","-",MID([3]'verbs and nouns'!H78,2,LEN([3]'verbs and nouns'!H78)-2))</f>
        <v>-</v>
      </c>
      <c r="L79" s="7"/>
      <c r="M79" s="7" t="str">
        <f aca="false">[3]'verbs and nouns'!I78</f>
        <v>-</v>
      </c>
      <c r="N79" s="7" t="str">
        <f aca="false">IF(M79="-","-",MID([3]'verbs and nouns'!J78,2,LEN([3]'verbs and nouns'!J78)-2))</f>
        <v>-</v>
      </c>
      <c r="O79" s="7"/>
      <c r="P79" s="7" t="str">
        <f aca="false">[3]'verbs and nouns'!K78</f>
        <v>-</v>
      </c>
      <c r="Q79" s="7" t="str">
        <f aca="false">IF(P79="-","-",MID([3]'verbs and nouns'!L78,2,LEN([3]'verbs and nouns'!L78)-2))</f>
        <v>-</v>
      </c>
      <c r="R79" s="7"/>
      <c r="S79" s="1"/>
      <c r="T79" s="1"/>
      <c r="U79" s="1"/>
      <c r="V79" s="1"/>
      <c r="W79" s="1"/>
      <c r="X79" s="1"/>
      <c r="Y79" s="1"/>
    </row>
    <row r="80" customFormat="false" ht="15" hidden="false" customHeight="false" outlineLevel="0" collapsed="false">
      <c r="A80" s="6" t="str">
        <f aca="false">[3]'verbs and nouns'!A79</f>
        <v>To estimate</v>
      </c>
      <c r="B80" s="7" t="str">
        <f aca="false">IF(A80="-","-",MID([3]'verbs and nouns'!B79,2,LEN([3]'verbs and nouns'!B79)-2))</f>
        <v>efforts</v>
      </c>
      <c r="C80" s="7"/>
      <c r="D80" s="7" t="str">
        <f aca="false">[3]'verbs and nouns'!C79</f>
        <v>-</v>
      </c>
      <c r="E80" s="7" t="str">
        <f aca="false">IF(D80="-","-",MID([3]'verbs and nouns'!D79,2,LEN([3]'verbs and nouns'!D79)-2))</f>
        <v>-</v>
      </c>
      <c r="F80" s="7"/>
      <c r="G80" s="7" t="str">
        <f aca="false">[3]'verbs and nouns'!E79</f>
        <v>To recognize</v>
      </c>
      <c r="H80" s="7" t="str">
        <f aca="false">IF(G80="-","-",MID([3]'verbs and nouns'!F79,2,LEN([3]'verbs and nouns'!F79)-2))</f>
        <v>appropriate patterns</v>
      </c>
      <c r="I80" s="7"/>
      <c r="J80" s="7" t="str">
        <f aca="false">[3]'verbs and nouns'!G79</f>
        <v>-</v>
      </c>
      <c r="K80" s="7" t="str">
        <f aca="false">IF(J80="-","-",MID([3]'verbs and nouns'!H79,2,LEN([3]'verbs and nouns'!H79)-2))</f>
        <v>-</v>
      </c>
      <c r="L80" s="7"/>
      <c r="M80" s="7" t="str">
        <f aca="false">[3]'verbs and nouns'!I79</f>
        <v>-</v>
      </c>
      <c r="N80" s="7" t="str">
        <f aca="false">IF(M80="-","-",MID([3]'verbs and nouns'!J79,2,LEN([3]'verbs and nouns'!J79)-2))</f>
        <v>-</v>
      </c>
      <c r="O80" s="7"/>
      <c r="P80" s="7" t="str">
        <f aca="false">[3]'verbs and nouns'!K79</f>
        <v>-</v>
      </c>
      <c r="Q80" s="7" t="str">
        <f aca="false">IF(P80="-","-",MID([3]'verbs and nouns'!L79,2,LEN([3]'verbs and nouns'!L79)-2))</f>
        <v>-</v>
      </c>
      <c r="R80" s="7"/>
      <c r="S80" s="1"/>
      <c r="T80" s="1"/>
      <c r="U80" s="1"/>
      <c r="V80" s="1"/>
      <c r="W80" s="1"/>
      <c r="X80" s="1"/>
      <c r="Y80" s="1"/>
    </row>
    <row r="81" customFormat="false" ht="15" hidden="false" customHeight="false" outlineLevel="0" collapsed="false">
      <c r="A81" s="6" t="str">
        <f aca="false">[3]'verbs and nouns'!A80</f>
        <v>To define</v>
      </c>
      <c r="B81" s="7" t="str">
        <f aca="false">IF(A81="-","-",MID([3]'verbs and nouns'!B80,2,LEN([3]'verbs and nouns'!B80)-2))</f>
        <v>problem</v>
      </c>
      <c r="C81" s="7"/>
      <c r="D81" s="7" t="str">
        <f aca="false">[3]'verbs and nouns'!C80</f>
        <v>To analyze</v>
      </c>
      <c r="E81" s="7" t="str">
        <f aca="false">IF(A8="-","-",LEFT(MID([3]'verbs and nouns'!D80,2,LEN([3]'verbs and nouns'!D80)-2),SEARCH(",",MID([3]'verbs and nouns'!D80,2,LEN([3]'verbs and nouns'!D80)-2),1)-1))</f>
        <v>data</v>
      </c>
      <c r="F81" s="7" t="str">
        <f aca="false">IF(A8="-","-",RIGHT(MID([3]'verbs and nouns'!D80,2,LEN([3]'verbs and nouns'!D80)-2),SEARCH(",",MID([3]'verbs and nouns'!D80,2,LEN([3]'verbs and nouns'!D80)-2),1)+7))</f>
        <v>alternatives</v>
      </c>
      <c r="G81" s="7" t="str">
        <f aca="false">[3]'verbs and nouns'!E80</f>
        <v>To choose</v>
      </c>
      <c r="H81" s="7" t="str">
        <f aca="false">IF(G81="-","-",LEFT(MID([3]'verbs and nouns'!F80,2,LEN([3]'verbs and nouns'!F80)-2),SEARCH(",",MID([3]'verbs and nouns'!F80,2,LEN([3]'verbs and nouns'!F80)-2),1)-1))</f>
        <v>options</v>
      </c>
      <c r="I81" s="7" t="str">
        <f aca="false">IF(G81="-","-",RIGHT(MID([3]'verbs and nouns'!F80,2,LEN([3]'verbs and nouns'!F80)-2),SEARCH(",",MID([3]'verbs and nouns'!F80,2,LEN([3]'verbs and nouns'!F80)-2),1)+4))</f>
        <v>alternatives</v>
      </c>
      <c r="J81" s="7" t="str">
        <f aca="false">[3]'verbs and nouns'!G80</f>
        <v>To predict</v>
      </c>
      <c r="K81" s="7" t="str">
        <f aca="false">IF(J81="-","-",LEFT(MID([3]'verbs and nouns'!H80,2,LEN([3]'verbs and nouns'!H80)-2),SEARCH(",",MID([3]'verbs and nouns'!H80,2,LEN([3]'verbs and nouns'!H80)-2),1)-1))</f>
        <v>outcomes</v>
      </c>
      <c r="L81" s="7" t="str">
        <f aca="false">IF(J81="-","-",RIGHT(MID([3]'verbs and nouns'!H80,2,LEN([3]'verbs and nouns'!H80)-2),SEARCH(",",MID([3]'verbs and nouns'!H80,2,LEN([3]'verbs and nouns'!H80)-2),1)-1))</f>
        <v>solution</v>
      </c>
      <c r="M81" s="7" t="str">
        <f aca="false">[3]'verbs and nouns'!I80</f>
        <v>To illustrate</v>
      </c>
      <c r="N81" s="7" t="str">
        <f aca="false">IF(M81="-","-",MID([3]'verbs and nouns'!J80,2,LEN([3]'verbs and nouns'!J80)-2))</f>
        <v>improvement</v>
      </c>
      <c r="O81" s="7"/>
      <c r="P81" s="7" t="str">
        <f aca="false">[3]'verbs and nouns'!K80</f>
        <v>To conclude</v>
      </c>
      <c r="Q81" s="7" t="str">
        <f aca="false">IF(P81="-","-",MID([3]'verbs and nouns'!L80,2,LEN([3]'verbs and nouns'!L80)-2))</f>
        <v>study</v>
      </c>
      <c r="R81" s="7"/>
      <c r="S81" s="1"/>
      <c r="T81" s="1"/>
      <c r="U81" s="1"/>
      <c r="V81" s="1"/>
      <c r="W81" s="1"/>
      <c r="X81" s="1"/>
      <c r="Y81" s="1"/>
    </row>
    <row r="82" customFormat="false" ht="15" hidden="false" customHeight="false" outlineLevel="0" collapsed="false">
      <c r="A82" s="6" t="str">
        <f aca="false">[3]'verbs and nouns'!A81</f>
        <v>To develop</v>
      </c>
      <c r="B82" s="7" t="str">
        <f aca="false">IF(A82="-","-",MID([3]'verbs and nouns'!B81,2,LEN([3]'verbs and nouns'!B81)-2))</f>
        <v>problem definition</v>
      </c>
      <c r="C82" s="7"/>
      <c r="D82" s="7" t="str">
        <f aca="false">[3]'verbs and nouns'!C81</f>
        <v>To identify</v>
      </c>
      <c r="E82" s="7" t="str">
        <f aca="false">IF(A9="-","-",LEFT(MID([3]'verbs and nouns'!D81,2,LEN([3]'verbs and nouns'!D81)-2),SEARCH(",",MID([3]'verbs and nouns'!D81,2,LEN([3]'verbs and nouns'!D81)-2),1)-1))</f>
        <v>variables</v>
      </c>
      <c r="F82" s="7" t="str">
        <f aca="false">IF(A9="-","-",RIGHT(MID([3]'verbs and nouns'!D81,2,LEN([3]'verbs and nouns'!D81)-2),SEARCH(",",MID([3]'verbs and nouns'!D81,2,LEN([3]'verbs and nouns'!D81)-2),1)+1))</f>
        <v>parameters</v>
      </c>
      <c r="G82" s="7" t="str">
        <f aca="false">[3]'verbs and nouns'!E81</f>
        <v>To create</v>
      </c>
      <c r="H82" s="7" t="str">
        <f aca="false">IF(G82="-","-",MID([3]'verbs and nouns'!F81,2,LEN([3]'verbs and nouns'!F81)-2))</f>
        <v>process</v>
      </c>
      <c r="I82" s="7"/>
      <c r="J82" s="7" t="str">
        <f aca="false">[3]'verbs and nouns'!G81</f>
        <v>To order</v>
      </c>
      <c r="K82" s="7" t="str">
        <f aca="false">IF(J82="-","-",MID([3]'verbs and nouns'!H81,2,LEN([3]'verbs and nouns'!H81)-2))</f>
        <v>solutions</v>
      </c>
      <c r="L82" s="7"/>
      <c r="M82" s="7" t="str">
        <f aca="false">[3]'verbs and nouns'!I81</f>
        <v>To evaluate</v>
      </c>
      <c r="N82" s="7" t="str">
        <f aca="false">IF(M82="-","-",LEFT(MID([3]'verbs and nouns'!J81,2,LEN([3]'verbs and nouns'!J81)-2),SEARCH(",",MID([3]'verbs and nouns'!J81,2,LEN([3]'verbs and nouns'!J81)-2),1)-1))</f>
        <v>data</v>
      </c>
      <c r="O82" s="7" t="str">
        <f aca="false">IF(M82="-","-",RIGHT(MID([3]'verbs and nouns'!J81,2,LEN([3]'verbs and nouns'!J81)-2),SEARCH(",",MID([3]'verbs and nouns'!J81,2,LEN([3]'verbs and nouns'!J81)-2),1)+2))</f>
        <v>options</v>
      </c>
      <c r="P82" s="7" t="str">
        <f aca="false">[3]'verbs and nouns'!K81</f>
        <v>To infer</v>
      </c>
      <c r="Q82" s="7" t="str">
        <f aca="false">IF(P82="-","-",MID([3]'verbs and nouns'!L81,2,LEN([3]'verbs and nouns'!L81)-2))</f>
        <v>meaning</v>
      </c>
      <c r="R82" s="7"/>
      <c r="S82" s="1"/>
      <c r="T82" s="1"/>
      <c r="U82" s="1"/>
      <c r="V82" s="1"/>
      <c r="W82" s="1"/>
      <c r="X82" s="1"/>
      <c r="Y82" s="1"/>
    </row>
    <row r="83" customFormat="false" ht="15" hidden="false" customHeight="false" outlineLevel="0" collapsed="false">
      <c r="A83" s="6" t="str">
        <f aca="false">[3]'verbs and nouns'!A82</f>
        <v>To prepare</v>
      </c>
      <c r="B83" s="7" t="str">
        <f aca="false">IF(A83="-","-",MID([3]'verbs and nouns'!B82,2,LEN([3]'verbs and nouns'!B82)-2))</f>
        <v>problem</v>
      </c>
      <c r="C83" s="7"/>
      <c r="D83" s="7" t="str">
        <f aca="false">[3]'verbs and nouns'!C82</f>
        <v>To list</v>
      </c>
      <c r="E83" s="7" t="str">
        <f aca="false">IF(A10="-","-",LEFT(MID([3]'verbs and nouns'!D82,2,LEN([3]'verbs and nouns'!D82)-2),SEARCH(",",MID([3]'verbs and nouns'!D82,2,LEN([3]'verbs and nouns'!D82)-2),1)-1))</f>
        <v>variables</v>
      </c>
      <c r="F83" s="7" t="str">
        <f aca="false">IF(A10="-","-",RIGHT(MID([3]'verbs and nouns'!D82,2,LEN([3]'verbs and nouns'!D82)-2),SEARCH(",",MID([3]'verbs and nouns'!D82,2,LEN([3]'verbs and nouns'!D82)-2),1)+1))</f>
        <v>parameters</v>
      </c>
      <c r="G83" s="7" t="str">
        <f aca="false">[3]'verbs and nouns'!E82</f>
        <v>To model</v>
      </c>
      <c r="H83" s="7" t="str">
        <f aca="false">IF(G83="-","-",MID([3]'verbs and nouns'!F82,2,LEN([3]'verbs and nouns'!F82)-2))</f>
        <v>problem</v>
      </c>
      <c r="I83" s="7"/>
      <c r="J83" s="7" t="str">
        <f aca="false">[3]'verbs and nouns'!G82</f>
        <v>To design</v>
      </c>
      <c r="K83" s="7" t="str">
        <f aca="false">IF(J83="-","-",MID([3]'verbs and nouns'!H82,2,LEN([3]'verbs and nouns'!H82)-2))</f>
        <v>solution</v>
      </c>
      <c r="L83" s="7"/>
      <c r="M83" s="7" t="str">
        <f aca="false">[3]'verbs and nouns'!I82</f>
        <v>To indicate</v>
      </c>
      <c r="N83" s="7" t="str">
        <f aca="false">IF(M83="-","-",MID([3]'verbs and nouns'!J82,2,LEN([3]'verbs and nouns'!J82)-2))</f>
        <v>improvement</v>
      </c>
      <c r="O83" s="7"/>
      <c r="P83" s="7" t="str">
        <f aca="false">[3]'verbs and nouns'!K82</f>
        <v>To defend</v>
      </c>
      <c r="Q83" s="7" t="str">
        <f aca="false">IF(P83="-","-",LEFT(MID([3]'verbs and nouns'!L82,2,LEN([3]'verbs and nouns'!L82)-2),SEARCH(",",MID([3]'verbs and nouns'!L82,2,LEN([3]'verbs and nouns'!L82)-2),1)-1))</f>
        <v>choice</v>
      </c>
      <c r="R83" s="7" t="str">
        <f aca="false">IF(P83="-","-",RIGHT(MID([3]'verbs and nouns'!L82,2,LEN([3]'verbs and nouns'!L82)-2),SEARCH(",",MID([3]'verbs and nouns'!L82,2,LEN([3]'verbs and nouns'!L82)-2),1)+1))</f>
        <v>solution</v>
      </c>
      <c r="S83" s="1"/>
      <c r="T83" s="1"/>
      <c r="U83" s="1"/>
      <c r="V83" s="1"/>
      <c r="W83" s="1"/>
      <c r="X83" s="1"/>
      <c r="Y83" s="1"/>
    </row>
    <row r="84" customFormat="false" ht="15" hidden="false" customHeight="false" outlineLevel="0" collapsed="false">
      <c r="A84" s="6" t="str">
        <f aca="false">[3]'verbs and nouns'!A83</f>
        <v>To describe</v>
      </c>
      <c r="B84" s="7" t="str">
        <f aca="false">IF(A84="-","-",MID([3]'verbs and nouns'!B83,2,LEN([3]'verbs and nouns'!B83)-2))</f>
        <v>problem</v>
      </c>
      <c r="C84" s="7"/>
      <c r="D84" s="7" t="str">
        <f aca="false">[3]'verbs and nouns'!C83</f>
        <v>To name</v>
      </c>
      <c r="E84" s="7" t="str">
        <f aca="false">IF(D84="-","-",MID([3]'verbs and nouns'!D83,2,LEN([3]'verbs and nouns'!D83)-2))</f>
        <v>alternatives</v>
      </c>
      <c r="F84" s="7"/>
      <c r="G84" s="7" t="str">
        <f aca="false">[3]'verbs and nouns'!E83</f>
        <v>To review</v>
      </c>
      <c r="H84" s="7" t="str">
        <f aca="false">IF(G84="-","-",MID([3]'verbs and nouns'!F83,2,LEN([3]'verbs and nouns'!F83)-2))</f>
        <v>process</v>
      </c>
      <c r="I84" s="7"/>
      <c r="J84" s="7" t="str">
        <f aca="false">[3]'verbs and nouns'!G83</f>
        <v>To modify</v>
      </c>
      <c r="K84" s="7" t="str">
        <f aca="false">IF(J84="-","-",MID([3]'verbs and nouns'!H83,2,LEN([3]'verbs and nouns'!H83)-2))</f>
        <v>constraints</v>
      </c>
      <c r="L84" s="7"/>
      <c r="M84" s="7" t="str">
        <f aca="false">[3]'verbs and nouns'!I83</f>
        <v>To recognize</v>
      </c>
      <c r="N84" s="7" t="str">
        <f aca="false">IF(M84="-","-",MID([3]'verbs and nouns'!J83,2,LEN([3]'verbs and nouns'!J83)-2))</f>
        <v>error</v>
      </c>
      <c r="O84" s="7"/>
      <c r="P84" s="7" t="str">
        <f aca="false">[3]'verbs and nouns'!K83</f>
        <v>To criticize</v>
      </c>
      <c r="Q84" s="7" t="str">
        <f aca="false">IF(P84="-","-",LEFT(MID([3]'verbs and nouns'!L83,2,LEN([3]'verbs and nouns'!L83)-2),SEARCH(",",MID([3]'verbs and nouns'!L83,2,LEN([3]'verbs and nouns'!L83)-2),1)-1))</f>
        <v>options</v>
      </c>
      <c r="R84" s="7" t="str">
        <f aca="false">IF(P84="-","-",RIGHT(MID([3]'verbs and nouns'!L83,2,LEN([3]'verbs and nouns'!L83)-2),SEARCH(",",MID([3]'verbs and nouns'!L83,2,LEN([3]'verbs and nouns'!L83)-2),1)-1))</f>
        <v>choices</v>
      </c>
      <c r="S84" s="1"/>
      <c r="T84" s="1"/>
      <c r="U84" s="1"/>
      <c r="V84" s="1"/>
      <c r="W84" s="1"/>
      <c r="X84" s="1"/>
      <c r="Y84" s="1"/>
    </row>
    <row r="85" customFormat="false" ht="15" hidden="false" customHeight="false" outlineLevel="0" collapsed="false">
      <c r="A85" s="6" t="str">
        <f aca="false">[3]'verbs and nouns'!A84</f>
        <v>To practice</v>
      </c>
      <c r="B85" s="7" t="str">
        <f aca="false">IF(A85="-","-",MID([3]'verbs and nouns'!B84,2,LEN([3]'verbs and nouns'!B84)-2))</f>
        <v>engineering</v>
      </c>
      <c r="C85" s="7"/>
      <c r="D85" s="7" t="str">
        <f aca="false">[3]'verbs and nouns'!C84</f>
        <v>To classify</v>
      </c>
      <c r="E85" s="7" t="str">
        <f aca="false">IF(D85="-","-",MID([3]'verbs and nouns'!D84,2,LEN([3]'verbs and nouns'!D84)-2))</f>
        <v>variables</v>
      </c>
      <c r="F85" s="7"/>
      <c r="G85" s="7" t="str">
        <f aca="false">[3]'verbs and nouns'!E84</f>
        <v>To justify</v>
      </c>
      <c r="H85" s="7" t="str">
        <f aca="false">IF(G85="-","-",MID([3]'verbs and nouns'!F84,2,LEN([3]'verbs and nouns'!F84)-2))</f>
        <v>process</v>
      </c>
      <c r="I85" s="7"/>
      <c r="J85" s="7" t="str">
        <f aca="false">[3]'verbs and nouns'!G84</f>
        <v>To combine</v>
      </c>
      <c r="K85" s="7" t="str">
        <f aca="false">IF(J85="-","-",MID([3]'verbs and nouns'!H84,2,LEN([3]'verbs and nouns'!H84)-2))</f>
        <v>terms</v>
      </c>
      <c r="L85" s="7"/>
      <c r="M85" s="7" t="str">
        <f aca="false">[3]'verbs and nouns'!I84</f>
        <v>To Interpret</v>
      </c>
      <c r="N85" s="7" t="str">
        <f aca="false">IF(M85="-","-",MID([3]'verbs and nouns'!J84,2,LEN([3]'verbs and nouns'!J84)-2))</f>
        <v>data</v>
      </c>
      <c r="O85" s="7"/>
      <c r="P85" s="7" t="str">
        <f aca="false">[3]'verbs and nouns'!K84</f>
        <v>-</v>
      </c>
      <c r="Q85" s="7" t="str">
        <f aca="false">IF(P85="-","-",LEFT(MID([3]'verbs and nouns'!L84,2,LEN([3]'verbs and nouns'!L84)-2),SEARCH(",",MID([3]'verbs and nouns'!L84,2,LEN([3]'verbs and nouns'!L84)-2),1)-1))</f>
        <v>-</v>
      </c>
      <c r="R85" s="7" t="str">
        <f aca="false">IF(P85="-","-",RIGHT(MID([3]'verbs and nouns'!L84,2,LEN([3]'verbs and nouns'!L84)-2),SEARCH(",",MID([3]'verbs and nouns'!L84,2,LEN([3]'verbs and nouns'!L84)-2),1)-1))</f>
        <v>-</v>
      </c>
      <c r="S85" s="1"/>
      <c r="T85" s="1"/>
      <c r="U85" s="1"/>
      <c r="V85" s="1"/>
      <c r="W85" s="1"/>
      <c r="X85" s="1"/>
      <c r="Y85" s="1"/>
    </row>
    <row r="86" customFormat="false" ht="15" hidden="false" customHeight="false" outlineLevel="0" collapsed="false">
      <c r="A86" s="6" t="str">
        <f aca="false">[3]'verbs and nouns'!A85</f>
        <v>-</v>
      </c>
      <c r="B86" s="7" t="str">
        <f aca="false">IF(A86="-","-",MID([3]'verbs and nouns'!B85,2,LEN([3]'verbs and nouns'!B85)-2))</f>
        <v>-</v>
      </c>
      <c r="C86" s="7"/>
      <c r="D86" s="7" t="str">
        <f aca="false">[3]'verbs and nouns'!C85</f>
        <v>To extend</v>
      </c>
      <c r="E86" s="7" t="str">
        <f aca="false">IF(D86="-","-",MID([3]'verbs and nouns'!D85,2,LEN([3]'verbs and nouns'!D85)-2))</f>
        <v>solution space</v>
      </c>
      <c r="F86" s="7"/>
      <c r="G86" s="7" t="str">
        <f aca="false">[3]'verbs and nouns'!E85</f>
        <v>To apply</v>
      </c>
      <c r="H86" s="7" t="str">
        <f aca="false">IF(G86="-","-",MID([3]'verbs and nouns'!F85,2,LEN([3]'verbs and nouns'!F85)-2))</f>
        <v>process</v>
      </c>
      <c r="I86" s="7"/>
      <c r="J86" s="7" t="str">
        <f aca="false">[3]'verbs and nouns'!G85</f>
        <v>To solve</v>
      </c>
      <c r="K86" s="7" t="str">
        <f aca="false">IF(J86="-","-",MID([3]'verbs and nouns'!H85,2,LEN([3]'verbs and nouns'!H85)-2))</f>
        <v>problem</v>
      </c>
      <c r="L86" s="7"/>
      <c r="M86" s="7" t="str">
        <f aca="false">[3]'verbs and nouns'!I85</f>
        <v>To generate</v>
      </c>
      <c r="N86" s="7" t="str">
        <f aca="false">IF(M86="-","-",LEFT(MID([3]'verbs and nouns'!J85,2,LEN([3]'verbs and nouns'!J85)-2),SEARCH(",",MID([3]'verbs and nouns'!J85,2,LEN([3]'verbs and nouns'!J85)-2),1)-1))</f>
        <v>data</v>
      </c>
      <c r="O86" s="7" t="str">
        <f aca="false">IF(M86="-","-",RIGHT(MID([3]'verbs and nouns'!J85,2,LEN([3]'verbs and nouns'!J85)-2),SEARCH(",",MID([3]'verbs and nouns'!J85,2,LEN([3]'verbs and nouns'!J85)-2),1)+4))</f>
        <v>solutions</v>
      </c>
      <c r="P86" s="7" t="str">
        <f aca="false">[3]'verbs and nouns'!K85</f>
        <v>-</v>
      </c>
      <c r="Q86" s="7" t="str">
        <f aca="false">IF(P86="-","-",LEFT(MID([3]'verbs and nouns'!L85,2,LEN([3]'verbs and nouns'!L85)-2),SEARCH(",",MID([3]'verbs and nouns'!L85,2,LEN([3]'verbs and nouns'!L85)-2),1)-1))</f>
        <v>-</v>
      </c>
      <c r="R86" s="7" t="str">
        <f aca="false">IF(P86="-","-",RIGHT(MID([3]'verbs and nouns'!L85,2,LEN([3]'verbs and nouns'!L85)-2),SEARCH(",",MID([3]'verbs and nouns'!L85,2,LEN([3]'verbs and nouns'!L85)-2),1)-1))</f>
        <v>-</v>
      </c>
      <c r="S86" s="1"/>
      <c r="T86" s="1"/>
      <c r="U86" s="1"/>
      <c r="V86" s="1"/>
      <c r="W86" s="1"/>
      <c r="X86" s="1"/>
      <c r="Y86" s="1"/>
    </row>
    <row r="87" customFormat="false" ht="15" hidden="false" customHeight="false" outlineLevel="0" collapsed="false">
      <c r="A87" s="6" t="str">
        <f aca="false">[3]'verbs and nouns'!A86</f>
        <v>-</v>
      </c>
      <c r="B87" s="7" t="str">
        <f aca="false">IF(A87="-","-",MID([3]'verbs and nouns'!B86,2,LEN([3]'verbs and nouns'!B86)-2))</f>
        <v>-</v>
      </c>
      <c r="C87" s="7"/>
      <c r="D87" s="7" t="str">
        <f aca="false">[3]'verbs and nouns'!C86</f>
        <v>To explain</v>
      </c>
      <c r="E87" s="7" t="str">
        <f aca="false">IF(D87="-","-",MID([3]'verbs and nouns'!D86,2,LEN([3]'verbs and nouns'!D86)-2))</f>
        <v>choices</v>
      </c>
      <c r="F87" s="7"/>
      <c r="G87" s="7" t="str">
        <f aca="false">[3]'verbs and nouns'!E86</f>
        <v>To distinguish</v>
      </c>
      <c r="H87" s="7" t="str">
        <f aca="false">IF(G87="-","-",MID([3]'verbs and nouns'!F86,2,LEN([3]'verbs and nouns'!F86)-2))</f>
        <v>alternatives</v>
      </c>
      <c r="I87" s="7"/>
      <c r="J87" s="7" t="str">
        <f aca="false">[3]'verbs and nouns'!G86</f>
        <v>-</v>
      </c>
      <c r="K87" s="7" t="str">
        <f aca="false">IF(J87="-","-",MID([3]'verbs and nouns'!H86,2,LEN([3]'verbs and nouns'!H86)-2))</f>
        <v>-</v>
      </c>
      <c r="L87" s="7"/>
      <c r="M87" s="7" t="str">
        <f aca="false">[3]'verbs and nouns'!I86</f>
        <v>To test</v>
      </c>
      <c r="N87" s="7" t="str">
        <f aca="false">IF(M87="-","-",MID([3]'verbs and nouns'!J86,2,LEN([3]'verbs and nouns'!J86)-2))</f>
        <v>solution</v>
      </c>
      <c r="O87" s="7"/>
      <c r="P87" s="7" t="str">
        <f aca="false">[3]'verbs and nouns'!K86</f>
        <v>-</v>
      </c>
      <c r="Q87" s="7" t="str">
        <f aca="false">IF(P87="-","-",LEFT(MID([3]'verbs and nouns'!L86,2,LEN([3]'verbs and nouns'!L86)-2),SEARCH(",",MID([3]'verbs and nouns'!L86,2,LEN([3]'verbs and nouns'!L86)-2),1)-1))</f>
        <v>-</v>
      </c>
      <c r="R87" s="7" t="str">
        <f aca="false">IF(P87="-","-",RIGHT(MID([3]'verbs and nouns'!L86,2,LEN([3]'verbs and nouns'!L86)-2),SEARCH(",",MID([3]'verbs and nouns'!L86,2,LEN([3]'verbs and nouns'!L86)-2),1)-1))</f>
        <v>-</v>
      </c>
      <c r="S87" s="1"/>
      <c r="T87" s="1"/>
      <c r="U87" s="1"/>
      <c r="V87" s="1"/>
      <c r="W87" s="1"/>
      <c r="X87" s="1"/>
      <c r="Y87" s="1"/>
    </row>
    <row r="88" customFormat="false" ht="15" hidden="false" customHeight="false" outlineLevel="0" collapsed="false">
      <c r="A88" s="6" t="str">
        <f aca="false">[3]'verbs and nouns'!A87</f>
        <v>-</v>
      </c>
      <c r="B88" s="7" t="str">
        <f aca="false">IF(A88="-","-",MID([3]'verbs and nouns'!B87,2,LEN([3]'verbs and nouns'!B87)-2))</f>
        <v>-</v>
      </c>
      <c r="C88" s="7"/>
      <c r="D88" s="7" t="str">
        <f aca="false">[3]'verbs and nouns'!C87</f>
        <v>-</v>
      </c>
      <c r="E88" s="7" t="str">
        <f aca="false">IF(D88="-","-",MID([3]'verbs and nouns'!D87,2,LEN([3]'verbs and nouns'!D87)-2))</f>
        <v>-</v>
      </c>
      <c r="F88" s="7"/>
      <c r="G88" s="7" t="str">
        <f aca="false">[3]'verbs and nouns'!E87</f>
        <v>-</v>
      </c>
      <c r="H88" s="7" t="str">
        <f aca="false">IF(G88="-","-",MID([3]'verbs and nouns'!F87,2,LEN([3]'verbs and nouns'!F87)-2))</f>
        <v>-</v>
      </c>
      <c r="I88" s="7"/>
      <c r="J88" s="7" t="str">
        <f aca="false">[3]'verbs and nouns'!G87</f>
        <v>-</v>
      </c>
      <c r="K88" s="7" t="str">
        <f aca="false">IF(J88="-","-",MID([3]'verbs and nouns'!H87,2,LEN([3]'verbs and nouns'!H87)-2))</f>
        <v>-</v>
      </c>
      <c r="L88" s="7"/>
      <c r="M88" s="7" t="str">
        <f aca="false">[3]'verbs and nouns'!I87</f>
        <v>To synthesize</v>
      </c>
      <c r="N88" s="7" t="str">
        <f aca="false">IF(M88="-","-",MID([3]'verbs and nouns'!J87,2,LEN([3]'verbs and nouns'!J87)-2))</f>
        <v>data</v>
      </c>
      <c r="O88" s="7"/>
      <c r="P88" s="7" t="str">
        <f aca="false">[3]'verbs and nouns'!K87</f>
        <v>-</v>
      </c>
      <c r="Q88" s="7" t="str">
        <f aca="false">IF(P88="-","-",LEFT(MID([3]'verbs and nouns'!L87,2,LEN([3]'verbs and nouns'!L87)-2),SEARCH(",",MID([3]'verbs and nouns'!L87,2,LEN([3]'verbs and nouns'!L87)-2),1)-1))</f>
        <v>-</v>
      </c>
      <c r="R88" s="7" t="str">
        <f aca="false">IF(P88="-","-",RIGHT(MID([3]'verbs and nouns'!L87,2,LEN([3]'verbs and nouns'!L87)-2),SEARCH(",",MID([3]'verbs and nouns'!L87,2,LEN([3]'verbs and nouns'!L87)-2),1)-1))</f>
        <v>-</v>
      </c>
      <c r="S88" s="1"/>
      <c r="T88" s="1"/>
      <c r="U88" s="1"/>
      <c r="V88" s="1"/>
      <c r="W88" s="1"/>
      <c r="X88" s="1"/>
      <c r="Y88" s="1"/>
    </row>
    <row r="89" customFormat="false" ht="15" hidden="false" customHeight="false" outlineLevel="0" collapsed="false">
      <c r="A89" s="6" t="str">
        <f aca="false">[3]'verbs and nouns'!A88</f>
        <v>-</v>
      </c>
      <c r="B89" s="7" t="str">
        <f aca="false">IF(A89="-","-",MID([3]'verbs and nouns'!B88,2,LEN([3]'verbs and nouns'!B88)-2))</f>
        <v>-</v>
      </c>
      <c r="C89" s="7"/>
      <c r="D89" s="7" t="str">
        <f aca="false">[3]'verbs and nouns'!C88</f>
        <v>-</v>
      </c>
      <c r="E89" s="7" t="str">
        <f aca="false">IF(D89="-","-",MID([3]'verbs and nouns'!D88,2,LEN([3]'verbs and nouns'!D88)-2))</f>
        <v>-</v>
      </c>
      <c r="F89" s="7"/>
      <c r="G89" s="7" t="str">
        <f aca="false">[3]'verbs and nouns'!E88</f>
        <v>-</v>
      </c>
      <c r="H89" s="7" t="str">
        <f aca="false">IF(G89="-","-",MID([3]'verbs and nouns'!F88,2,LEN([3]'verbs and nouns'!F88)-2))</f>
        <v>-</v>
      </c>
      <c r="I89" s="7"/>
      <c r="J89" s="7" t="str">
        <f aca="false">[3]'verbs and nouns'!G88</f>
        <v>-</v>
      </c>
      <c r="K89" s="7" t="str">
        <f aca="false">IF(J89="-","-",MID([3]'verbs and nouns'!H88,2,LEN([3]'verbs and nouns'!H88)-2))</f>
        <v>-</v>
      </c>
      <c r="L89" s="7"/>
      <c r="M89" s="7" t="str">
        <f aca="false">[3]'verbs and nouns'!I88</f>
        <v>To discuss</v>
      </c>
      <c r="N89" s="7" t="str">
        <f aca="false">IF(M89="-","-",MID([3]'verbs and nouns'!J88,2,LEN([3]'verbs and nouns'!J88)-2))</f>
        <v>solution</v>
      </c>
      <c r="O89" s="7"/>
      <c r="P89" s="7" t="str">
        <f aca="false">[3]'verbs and nouns'!K88</f>
        <v>-</v>
      </c>
      <c r="Q89" s="7" t="str">
        <f aca="false">IF(P89="-","-",LEFT(MID([3]'verbs and nouns'!L88,2,LEN([3]'verbs and nouns'!L88)-2),SEARCH(",",MID([3]'verbs and nouns'!L88,2,LEN([3]'verbs and nouns'!L88)-2),1)-1))</f>
        <v>-</v>
      </c>
      <c r="R89" s="7" t="str">
        <f aca="false">IF(P89="-","-",RIGHT(MID([3]'verbs and nouns'!L88,2,LEN([3]'verbs and nouns'!L88)-2),SEARCH(",",MID([3]'verbs and nouns'!L88,2,LEN([3]'verbs and nouns'!L88)-2),1)-1))</f>
        <v>-</v>
      </c>
      <c r="S89" s="1"/>
      <c r="T89" s="1"/>
      <c r="U89" s="1"/>
      <c r="V89" s="1"/>
      <c r="W89" s="1"/>
      <c r="X89" s="1"/>
      <c r="Y89" s="1"/>
    </row>
    <row r="90" customFormat="false" ht="15" hidden="false" customHeight="false" outlineLevel="0" collapsed="false">
      <c r="A90" s="6" t="str">
        <f aca="false">[3]'verbs and nouns'!A89</f>
        <v>-</v>
      </c>
      <c r="B90" s="7" t="str">
        <f aca="false">IF(A90="-","-",MID([3]'verbs and nouns'!B89,2,LEN([3]'verbs and nouns'!B89)-2))</f>
        <v>-</v>
      </c>
      <c r="C90" s="7"/>
      <c r="D90" s="7" t="str">
        <f aca="false">[3]'verbs and nouns'!C89</f>
        <v>-</v>
      </c>
      <c r="E90" s="7" t="str">
        <f aca="false">IF(D90="-","-",MID([3]'verbs and nouns'!D89,2,LEN([3]'verbs and nouns'!D89)-2))</f>
        <v>-</v>
      </c>
      <c r="F90" s="7"/>
      <c r="G90" s="7" t="str">
        <f aca="false">[3]'verbs and nouns'!E89</f>
        <v>-</v>
      </c>
      <c r="H90" s="7" t="str">
        <f aca="false">IF(G90="-","-",MID([3]'verbs and nouns'!F89,2,LEN([3]'verbs and nouns'!F89)-2))</f>
        <v>-</v>
      </c>
      <c r="I90" s="7"/>
      <c r="J90" s="7" t="str">
        <f aca="false">[3]'verbs and nouns'!G89</f>
        <v>-</v>
      </c>
      <c r="K90" s="7" t="str">
        <f aca="false">IF(J90="-","-",MID([3]'verbs and nouns'!H89,2,LEN([3]'verbs and nouns'!H89)-2))</f>
        <v>-</v>
      </c>
      <c r="L90" s="7"/>
      <c r="M90" s="7" t="str">
        <f aca="false">[3]'verbs and nouns'!I89</f>
        <v>To calculate</v>
      </c>
      <c r="N90" s="7" t="str">
        <f aca="false">IF(M90="-","-",LEFT(MID([3]'verbs and nouns'!J89,2,LEN([3]'verbs and nouns'!J89)-2),SEARCH(",",MID([3]'verbs and nouns'!J89,2,LEN([3]'verbs and nouns'!J89)-2),1)-1))</f>
        <v>variables</v>
      </c>
      <c r="O90" s="7" t="str">
        <f aca="false">IF(M89="-","-",RIGHT(MID([3]'verbs and nouns'!J89,2,LEN([3]'verbs and nouns'!J89)-2),SEARCH(",",MID([3]'verbs and nouns'!J89,2,LEN([3]'verbs and nouns'!J89)-2),1)-1))</f>
        <v>solutions</v>
      </c>
      <c r="P90" s="7" t="str">
        <f aca="false">[3]'verbs and nouns'!K89</f>
        <v>-</v>
      </c>
      <c r="Q90" s="7" t="str">
        <f aca="false">IF(P90="-","-",LEFT(MID([3]'verbs and nouns'!L89,2,LEN([3]'verbs and nouns'!L89)-2),SEARCH(",",MID([3]'verbs and nouns'!L89,2,LEN([3]'verbs and nouns'!L89)-2),1)-1))</f>
        <v>-</v>
      </c>
      <c r="R90" s="7" t="str">
        <f aca="false">IF(P90="-","-",RIGHT(MID([3]'verbs and nouns'!L89,2,LEN([3]'verbs and nouns'!L89)-2),SEARCH(",",MID([3]'verbs and nouns'!L89,2,LEN([3]'verbs and nouns'!L89)-2),1)-1))</f>
        <v>-</v>
      </c>
      <c r="S90" s="1"/>
      <c r="T90" s="1"/>
      <c r="U90" s="1"/>
      <c r="V90" s="1"/>
      <c r="W90" s="1"/>
      <c r="X90" s="1"/>
      <c r="Y90" s="1"/>
    </row>
    <row r="91" customFormat="false" ht="15" hidden="false" customHeight="false" outlineLevel="0" collapsed="false">
      <c r="A91" s="6" t="str">
        <f aca="false">[3]'verbs and nouns'!A90</f>
        <v>-</v>
      </c>
      <c r="B91" s="7" t="str">
        <f aca="false">IF(A91="-","-",MID([3]'verbs and nouns'!B90,2,LEN([3]'verbs and nouns'!B90)-2))</f>
        <v>-</v>
      </c>
      <c r="C91" s="7"/>
      <c r="D91" s="7" t="str">
        <f aca="false">[3]'verbs and nouns'!C90</f>
        <v>-</v>
      </c>
      <c r="E91" s="7" t="str">
        <f aca="false">IF(D91="-","-",MID([3]'verbs and nouns'!D90,2,LEN([3]'verbs and nouns'!D90)-2))</f>
        <v>-</v>
      </c>
      <c r="F91" s="7"/>
      <c r="G91" s="7" t="str">
        <f aca="false">[3]'verbs and nouns'!E90</f>
        <v>-</v>
      </c>
      <c r="H91" s="7" t="str">
        <f aca="false">IF(G91="-","-",MID([3]'verbs and nouns'!F90,2,LEN([3]'verbs and nouns'!F90)-2))</f>
        <v>-</v>
      </c>
      <c r="I91" s="7"/>
      <c r="J91" s="7" t="str">
        <f aca="false">[3]'verbs and nouns'!G90</f>
        <v>-</v>
      </c>
      <c r="K91" s="7" t="str">
        <f aca="false">IF(J91="-","-",MID([3]'verbs and nouns'!H90,2,LEN([3]'verbs and nouns'!H90)-2))</f>
        <v>-</v>
      </c>
      <c r="L91" s="7"/>
      <c r="M91" s="7" t="str">
        <f aca="false">[3]'verbs and nouns'!I90</f>
        <v>To compare</v>
      </c>
      <c r="N91" s="7" t="str">
        <f aca="false">IF(M91="-","-",LEFT(MID([3]'verbs and nouns'!J90,2,LEN([3]'verbs and nouns'!J90)-2),SEARCH(",",MID([3]'verbs and nouns'!J90,2,LEN([3]'verbs and nouns'!J90)-2),1)-1))</f>
        <v>solutions</v>
      </c>
      <c r="O91" s="7" t="str">
        <f aca="false">IF(M90="-","-",RIGHT(MID([3]'verbs and nouns'!J90,2,LEN([3]'verbs and nouns'!J90)-2),SEARCH(",",MID([3]'verbs and nouns'!J90,2,LEN([3]'verbs and nouns'!J90)-2),1)+2))</f>
        <v>alternatives</v>
      </c>
      <c r="P91" s="7" t="str">
        <f aca="false">[3]'verbs and nouns'!K90</f>
        <v>-</v>
      </c>
      <c r="Q91" s="7" t="str">
        <f aca="false">IF(P91="-","-",LEFT(MID([3]'verbs and nouns'!L90,2,LEN([3]'verbs and nouns'!L90)-2),SEARCH(",",MID([3]'verbs and nouns'!L90,2,LEN([3]'verbs and nouns'!L90)-2),1)-1))</f>
        <v>-</v>
      </c>
      <c r="R91" s="7" t="str">
        <f aca="false">IF(P91="-","-",RIGHT(MID([3]'verbs and nouns'!L90,2,LEN([3]'verbs and nouns'!L90)-2),SEARCH(",",MID([3]'verbs and nouns'!L90,2,LEN([3]'verbs and nouns'!L90)-2),1)-1))</f>
        <v>-</v>
      </c>
      <c r="S91" s="1"/>
      <c r="T91" s="1"/>
      <c r="U91" s="1"/>
      <c r="V91" s="1"/>
      <c r="W91" s="1"/>
      <c r="X91" s="1"/>
      <c r="Y91" s="1"/>
    </row>
    <row r="92" customFormat="false" ht="15" hidden="false" customHeight="false" outlineLevel="0" collapsed="false">
      <c r="A92" s="6" t="str">
        <f aca="false">[3]'verbs and nouns'!A91</f>
        <v>-</v>
      </c>
      <c r="B92" s="7" t="str">
        <f aca="false">IF(A92="-","-",MID([3]'verbs and nouns'!B91,2,LEN([3]'verbs and nouns'!B91)-2))</f>
        <v>-</v>
      </c>
      <c r="C92" s="7"/>
      <c r="D92" s="7" t="str">
        <f aca="false">[3]'verbs and nouns'!C91</f>
        <v>-</v>
      </c>
      <c r="E92" s="7" t="str">
        <f aca="false">IF(D92="-","-",MID([3]'verbs and nouns'!D91,2,LEN([3]'verbs and nouns'!D91)-2))</f>
        <v>-</v>
      </c>
      <c r="F92" s="7"/>
      <c r="G92" s="7" t="str">
        <f aca="false">[3]'verbs and nouns'!E91</f>
        <v>-</v>
      </c>
      <c r="H92" s="7" t="str">
        <f aca="false">IF(G92="-","-",MID([3]'verbs and nouns'!F91,2,LEN([3]'verbs and nouns'!F91)-2))</f>
        <v>-</v>
      </c>
      <c r="I92" s="7"/>
      <c r="J92" s="7" t="str">
        <f aca="false">[3]'verbs and nouns'!G91</f>
        <v>-</v>
      </c>
      <c r="K92" s="7" t="str">
        <f aca="false">IF(J92="-","-",MID([3]'verbs and nouns'!H91,2,LEN([3]'verbs and nouns'!H91)-2))</f>
        <v>-</v>
      </c>
      <c r="L92" s="7"/>
      <c r="M92" s="7" t="str">
        <f aca="false">[3]'verbs and nouns'!I91</f>
        <v>To compute</v>
      </c>
      <c r="N92" s="7" t="str">
        <f aca="false">IF(M92="-","-",MID([3]'verbs and nouns'!J91,2,LEN([3]'verbs and nouns'!J91)-2))</f>
        <v>solution</v>
      </c>
      <c r="O92" s="7"/>
      <c r="P92" s="7" t="str">
        <f aca="false">[3]'verbs and nouns'!K91</f>
        <v>-</v>
      </c>
      <c r="Q92" s="7" t="str">
        <f aca="false">IF(P92="-","-",LEFT(MID([3]'verbs and nouns'!L91,2,LEN([3]'verbs and nouns'!L91)-2),SEARCH(",",MID([3]'verbs and nouns'!L91,2,LEN([3]'verbs and nouns'!L91)-2),1)-1))</f>
        <v>-</v>
      </c>
      <c r="R92" s="7" t="str">
        <f aca="false">IF(P92="-","-",RIGHT(MID([3]'verbs and nouns'!L91,2,LEN([3]'verbs and nouns'!L91)-2),SEARCH(",",MID([3]'verbs and nouns'!L91,2,LEN([3]'verbs and nouns'!L91)-2),1)-1))</f>
        <v>-</v>
      </c>
      <c r="S92" s="1"/>
      <c r="T92" s="1"/>
      <c r="U92" s="1"/>
      <c r="V92" s="1"/>
      <c r="W92" s="1"/>
      <c r="X92" s="1"/>
      <c r="Y92" s="1"/>
    </row>
    <row r="93" customFormat="false" ht="15" hidden="false" customHeight="false" outlineLevel="0" collapsed="false">
      <c r="A93" s="6" t="str">
        <f aca="false">[3]'verbs and nouns'!A92</f>
        <v>-</v>
      </c>
      <c r="B93" s="7" t="str">
        <f aca="false">IF(A93="-","-",MID([3]'verbs and nouns'!B92,2,LEN([3]'verbs and nouns'!B92)-2))</f>
        <v>-</v>
      </c>
      <c r="C93" s="7"/>
      <c r="D93" s="7" t="str">
        <f aca="false">[3]'verbs and nouns'!C92</f>
        <v>-</v>
      </c>
      <c r="E93" s="7" t="str">
        <f aca="false">IF(D93="-","-",MID([3]'verbs and nouns'!D92,2,LEN([3]'verbs and nouns'!D92)-2))</f>
        <v>-</v>
      </c>
      <c r="F93" s="7"/>
      <c r="G93" s="7" t="str">
        <f aca="false">[3]'verbs and nouns'!E92</f>
        <v>-</v>
      </c>
      <c r="H93" s="7" t="str">
        <f aca="false">IF(G93="-","-",MID([3]'verbs and nouns'!F92,2,LEN([3]'verbs and nouns'!F92)-2))</f>
        <v>-</v>
      </c>
      <c r="I93" s="7"/>
      <c r="J93" s="7" t="str">
        <f aca="false">[3]'verbs and nouns'!G92</f>
        <v>-</v>
      </c>
      <c r="K93" s="7" t="str">
        <f aca="false">IF(J93="-","-",MID([3]'verbs and nouns'!H92,2,LEN([3]'verbs and nouns'!H92)-2))</f>
        <v>-</v>
      </c>
      <c r="L93" s="7"/>
      <c r="M93" s="7" t="str">
        <f aca="false">[3]'verbs and nouns'!I92</f>
        <v>To estimate</v>
      </c>
      <c r="N93" s="7" t="str">
        <f aca="false">IF(M93="-","-",MID([3]'verbs and nouns'!J92,2,LEN([3]'verbs and nouns'!J92)-2))</f>
        <v>value</v>
      </c>
      <c r="O93" s="7"/>
      <c r="P93" s="7" t="str">
        <f aca="false">[3]'verbs and nouns'!K92</f>
        <v>-</v>
      </c>
      <c r="Q93" s="7" t="str">
        <f aca="false">IF(P93="-","-",LEFT(MID([3]'verbs and nouns'!L92,2,LEN([3]'verbs and nouns'!L92)-2),SEARCH(",",MID([3]'verbs and nouns'!L92,2,LEN([3]'verbs and nouns'!L92)-2),1)-1))</f>
        <v>-</v>
      </c>
      <c r="R93" s="7" t="str">
        <f aca="false">IF(P93="-","-",RIGHT(MID([3]'verbs and nouns'!L92,2,LEN([3]'verbs and nouns'!L92)-2),SEARCH(",",MID([3]'verbs and nouns'!L92,2,LEN([3]'verbs and nouns'!L92)-2),1)-1))</f>
        <v>-</v>
      </c>
      <c r="S93" s="1"/>
      <c r="T93" s="1"/>
      <c r="U93" s="1"/>
      <c r="V93" s="1"/>
      <c r="W93" s="1"/>
      <c r="X93" s="1"/>
      <c r="Y93" s="1"/>
    </row>
    <row r="94" customFormat="false" ht="15" hidden="false" customHeight="false" outlineLevel="0" collapsed="false">
      <c r="A94" s="6" t="str">
        <f aca="false">[3]'verbs and nouns'!A93</f>
        <v>To classify</v>
      </c>
      <c r="B94" s="7" t="str">
        <f aca="false">IF(A94="-","-",MID([3]'verbs and nouns'!B93,2,LEN([3]'verbs and nouns'!B93)-2))</f>
        <v>constraints</v>
      </c>
      <c r="C94" s="7"/>
      <c r="D94" s="7" t="str">
        <f aca="false">[3]'verbs and nouns'!C93</f>
        <v>To describe</v>
      </c>
      <c r="E94" s="7" t="str">
        <f aca="false">IF(D94="-","-",MID([3]'verbs and nouns'!D93,2,LEN([3]'verbs and nouns'!D93)-2))</f>
        <v>concepts</v>
      </c>
      <c r="F94" s="7"/>
      <c r="G94" s="7" t="str">
        <f aca="false">[3]'verbs and nouns'!E93</f>
        <v>To extend</v>
      </c>
      <c r="H94" s="7" t="str">
        <f aca="false">IF(G94="-","-",LEFT(MID([3]'verbs and nouns'!F93,2,LEN([3]'verbs and nouns'!F93)-2),SEARCH(",",MID([3]'verbs and nouns'!F93,2,LEN([3]'verbs and nouns'!F93)-2),1)-1))</f>
        <v>deadlines</v>
      </c>
      <c r="I94" s="7" t="str">
        <f aca="false">IF(G94="-","-",RIGHT(MID([3]'verbs and nouns'!F93,2,LEN([3]'verbs and nouns'!F93)-2),SEARCH(",",MID([3]'verbs and nouns'!F93,2,LEN([3]'verbs and nouns'!F93)-2),1)+2))</f>
        <v>requirements</v>
      </c>
      <c r="J94" s="7" t="str">
        <f aca="false">[3]'verbs and nouns'!G93</f>
        <v>To compute</v>
      </c>
      <c r="K94" s="7" t="str">
        <f aca="false">IF(J94="-","-",LEFT(MID([3]'verbs and nouns'!H93,2,LEN([3]'verbs and nouns'!H93)-2),SEARCH(",",MID([3]'verbs and nouns'!H93,2,LEN([3]'verbs and nouns'!H93)-2),1)-1))</f>
        <v>performance</v>
      </c>
      <c r="L94" s="7" t="str">
        <f aca="false">IF(J94="-","-",RIGHT(MID([3]'verbs and nouns'!H93,2,LEN([3]'verbs and nouns'!H93)-2),SEARCH(",",MID([3]'verbs and nouns'!H93,2,LEN([3]'verbs and nouns'!H93)-2),1)-5))</f>
        <v>stress</v>
      </c>
      <c r="M94" s="7" t="str">
        <f aca="false">[3]'verbs and nouns'!I93</f>
        <v>To practice</v>
      </c>
      <c r="N94" s="7" t="str">
        <f aca="false">IF(M94="-","-",MID([3]'verbs and nouns'!J93,2,LEN([3]'verbs and nouns'!J93)-2))</f>
        <v>ethically</v>
      </c>
      <c r="O94" s="7"/>
      <c r="P94" s="7" t="str">
        <f aca="false">[3]'verbs and nouns'!K93</f>
        <v>To prepare</v>
      </c>
      <c r="Q94" s="7" t="str">
        <f aca="false">IF(P94="-","-",LEFT(MID([3]'verbs and nouns'!L93,2,LEN([3]'verbs and nouns'!L93)-2),SEARCH(",",MID([3]'verbs and nouns'!L93,2,LEN([3]'verbs and nouns'!L93)-2),1)-1))</f>
        <v>drawings</v>
      </c>
      <c r="R94" s="7" t="str">
        <f aca="false">IF(P94="-","-",RIGHT(MID([3]'verbs and nouns'!L93,2,LEN([3]'verbs and nouns'!L93)-2),SEARCH(",",MID([3]'verbs and nouns'!L93,2,LEN([3]'verbs and nouns'!L93)-2),1)+4))</f>
        <v>material list</v>
      </c>
      <c r="S94" s="1"/>
      <c r="T94" s="1"/>
      <c r="U94" s="1"/>
      <c r="V94" s="1"/>
      <c r="W94" s="1"/>
      <c r="X94" s="1"/>
      <c r="Y94" s="1"/>
    </row>
    <row r="95" customFormat="false" ht="15" hidden="false" customHeight="false" outlineLevel="0" collapsed="false">
      <c r="A95" s="6" t="str">
        <f aca="false">[3]'verbs and nouns'!A94</f>
        <v>To defend</v>
      </c>
      <c r="B95" s="7" t="str">
        <f aca="false">IF(A8="-","-",LEFT(MID([3]'verbs and nouns'!B94,2,LEN([3]'verbs and nouns'!B94)-2),SEARCH(",",MID([3]'verbs and nouns'!B94,2,LEN([3]'verbs and nouns'!B94)-2),1)-1))</f>
        <v>reasoning</v>
      </c>
      <c r="C95" s="7" t="str">
        <f aca="false">IF(A8="-","-",RIGHT(MID([3]'verbs and nouns'!B94,2,LEN([3]'verbs and nouns'!B94)-2),SEARCH(",",MID([3]'verbs and nouns'!B94,2,LEN([3]'verbs and nouns'!B94)-2),1)-1))</f>
        <v>selection</v>
      </c>
      <c r="D95" s="7" t="str">
        <f aca="false">[3]'verbs and nouns'!C94</f>
        <v>To combine</v>
      </c>
      <c r="E95" s="7" t="str">
        <f aca="false">IF(D95="-","-",MID([3]'verbs and nouns'!D94,2,LEN([3]'verbs and nouns'!D94)-2))</f>
        <v>ideas</v>
      </c>
      <c r="F95" s="7"/>
      <c r="G95" s="7" t="str">
        <f aca="false">[3]'verbs and nouns'!E94</f>
        <v>To conclude</v>
      </c>
      <c r="H95" s="7" t="str">
        <f aca="false">IF(G95="-","-",LEFT(MID([3]'verbs and nouns'!F94,2,LEN([3]'verbs and nouns'!F94)-2),SEARCH(",",MID([3]'verbs and nouns'!F94,2,LEN([3]'verbs and nouns'!F94)-2),1)-2))</f>
        <v>feasibility</v>
      </c>
      <c r="I95" s="7" t="str">
        <f aca="false">IF(G95="-","-",RIGHT(MID([3]'verbs and nouns'!F94,2,LEN([3]'verbs and nouns'!F94)-2),SEARCH(",",MID([3]'verbs and nouns'!F94,2,LEN([3]'verbs and nouns'!F94)-2),1)+1))</f>
        <v>acceptability</v>
      </c>
      <c r="J95" s="7" t="str">
        <f aca="false">[3]'verbs and nouns'!G94</f>
        <v>To estimate</v>
      </c>
      <c r="K95" s="7" t="str">
        <f aca="false">IF(J95="-","-",LEFT(MID([3]'verbs and nouns'!H94,2,LEN([3]'verbs and nouns'!H94)-2),SEARCH(",",MID([3]'verbs and nouns'!H94,2,LEN([3]'verbs and nouns'!H94)-2),1)-1))</f>
        <v>cost</v>
      </c>
      <c r="L95" s="7" t="str">
        <f aca="false">IF(J95="-","-",RIGHT(MID([3]'verbs and nouns'!H94,2,LEN([3]'verbs and nouns'!H94)-2),SEARCH(",",MID([3]'verbs and nouns'!H94,2,LEN([3]'verbs and nouns'!H94)-2),1)+1))</f>
        <v>weight</v>
      </c>
      <c r="M95" s="7" t="str">
        <f aca="false">[3]'verbs and nouns'!I94</f>
        <v>To modify</v>
      </c>
      <c r="N95" s="7" t="str">
        <f aca="false">IF(M95="-","-",LEFT(MID([3]'verbs and nouns'!J94,2,LEN([3]'verbs and nouns'!J94)-2),SEARCH(",",MID([3]'verbs and nouns'!J94,2,LEN([3]'verbs and nouns'!J94)-2),1)-1))</f>
        <v>prototype</v>
      </c>
      <c r="O95" s="7" t="str">
        <f aca="false">IF(M95="-","-",RIGHT(MID([3]'verbs and nouns'!J94,2,LEN([3]'verbs and nouns'!J94)-2),SEARCH(",",MID([3]'verbs and nouns'!J94,2,LEN([3]'verbs and nouns'!J94)-2),1)+1))</f>
        <v>assumptions</v>
      </c>
      <c r="P95" s="7" t="str">
        <f aca="false">[3]'verbs and nouns'!K94</f>
        <v>To order</v>
      </c>
      <c r="Q95" s="7" t="str">
        <f aca="false">IF(P95="-","-",MID([3]'verbs and nouns'!L94,2,LEN([3]'verbs and nouns'!L94)-2))</f>
        <v>parts</v>
      </c>
      <c r="R95" s="7"/>
      <c r="S95" s="1"/>
      <c r="T95" s="1"/>
      <c r="U95" s="1"/>
      <c r="V95" s="1"/>
      <c r="W95" s="1"/>
      <c r="X95" s="1"/>
      <c r="Y95" s="1"/>
    </row>
    <row r="96" customFormat="false" ht="15" hidden="false" customHeight="false" outlineLevel="0" collapsed="false">
      <c r="A96" s="6" t="str">
        <f aca="false">[3]'verbs and nouns'!A95</f>
        <v>To explain</v>
      </c>
      <c r="B96" s="7" t="str">
        <f aca="false">IF(A9="-","-",LEFT(MID([3]'verbs and nouns'!B95,2,LEN([3]'verbs and nouns'!B95)-2),SEARCH(",",MID([3]'verbs and nouns'!B95,2,LEN([3]'verbs and nouns'!B95)-2),1)-1))</f>
        <v>decisions</v>
      </c>
      <c r="C96" s="7" t="str">
        <f aca="false">IF(A9="-","-",RIGHT(MID([3]'verbs and nouns'!B95,2,LEN([3]'verbs and nouns'!B95)-2),SEARCH(",",MID([3]'verbs and nouns'!B95,2,LEN([3]'verbs and nouns'!B95)-2),1)+2))</f>
        <v>assumptions</v>
      </c>
      <c r="D96" s="7" t="str">
        <f aca="false">[3]'verbs and nouns'!C95</f>
        <v>To criticize</v>
      </c>
      <c r="E96" s="7" t="str">
        <f aca="false">IF(A10="-","-",LEFT(MID([3]'verbs and nouns'!D95,2,LEN([3]'verbs and nouns'!D95)-2),SEARCH(",",MID([3]'verbs and nouns'!D95,2,LEN([3]'verbs and nouns'!D95)-2),1)-1))</f>
        <v>assumptions</v>
      </c>
      <c r="F96" s="7" t="str">
        <f aca="false">IF(A10="-","-",RIGHT(MID([3]'verbs and nouns'!D95,2,LEN([3]'verbs and nouns'!D95)-2),SEARCH(",",MID([3]'verbs and nouns'!D95,2,LEN([3]'verbs and nouns'!D95)-2),1)-3))</f>
        <v>decisions</v>
      </c>
      <c r="G96" s="7" t="str">
        <f aca="false">[3]'verbs and nouns'!E95</f>
        <v>To design</v>
      </c>
      <c r="H96" s="7" t="str">
        <f aca="false">IF(G96="-","-",LEFT(MID([3]'verbs and nouns'!F95,2,LEN([3]'verbs and nouns'!F95)-2),SEARCH(",",MID([3]'verbs and nouns'!F95,2,LEN([3]'verbs and nouns'!F95)-2),1)-1))</f>
        <v>system</v>
      </c>
      <c r="I96" s="7" t="str">
        <f aca="false">IF(G96="-","-",RIGHT(MID([3]'verbs and nouns'!F95,2,LEN([3]'verbs and nouns'!F95)-2),SEARCH(",",MID([3]'verbs and nouns'!F95,2,LEN([3]'verbs and nouns'!F95)-2),1)+3))</f>
        <v>sub-system</v>
      </c>
      <c r="J96" s="7" t="str">
        <f aca="false">[3]'verbs and nouns'!G95</f>
        <v>To apply</v>
      </c>
      <c r="K96" s="7" t="str">
        <f aca="false">IF(J96="-","-",LEFT(MID([3]'verbs and nouns'!H95,2,LEN([3]'verbs and nouns'!H95)-2),SEARCH(",",MID([3]'verbs and nouns'!H95,2,LEN([3]'verbs and nouns'!H95)-2),1)-1))</f>
        <v>concepts</v>
      </c>
      <c r="L96" s="7" t="str">
        <f aca="false">IF(J96="-","-",RIGHT(MID([3]'verbs and nouns'!H95,2,LEN([3]'verbs and nouns'!H95)-2),SEARCH(",",MID([3]'verbs and nouns'!H95,2,LEN([3]'verbs and nouns'!H95)-2),1)+1))</f>
        <v>standards</v>
      </c>
      <c r="M96" s="7" t="str">
        <f aca="false">[3]'verbs and nouns'!I95</f>
        <v>To infer</v>
      </c>
      <c r="N96" s="7" t="str">
        <f aca="false">IF(M96="-","-",LEFT(MID([3]'verbs and nouns'!J95,2,LEN([3]'verbs and nouns'!J95)-2),SEARCH(",",MID([3]'verbs and nouns'!J95,2,LEN([3]'verbs and nouns'!J95)-2),1)-1))</f>
        <v>feasibility</v>
      </c>
      <c r="O96" s="7" t="str">
        <f aca="false">IF(M96="-","-",RIGHT(MID([3]'verbs and nouns'!J95,2,LEN([3]'verbs and nouns'!J95)-2),SEARCH(",",MID([3]'verbs and nouns'!J95,2,LEN([3]'verbs and nouns'!J95)-2),1)+2))</f>
        <v>reasonableness</v>
      </c>
      <c r="P96" s="7" t="str">
        <f aca="false">[3]'verbs and nouns'!K95</f>
        <v>-</v>
      </c>
      <c r="Q96" s="7" t="str">
        <f aca="false">IF(P96="-","-",MID([3]'verbs and nouns'!L95,2,LEN([3]'verbs and nouns'!L95)-2))</f>
        <v>-</v>
      </c>
      <c r="R96" s="7"/>
      <c r="S96" s="1"/>
      <c r="T96" s="1"/>
      <c r="U96" s="1"/>
      <c r="V96" s="1"/>
      <c r="W96" s="1"/>
      <c r="X96" s="1"/>
      <c r="Y96" s="1"/>
    </row>
    <row r="97" customFormat="false" ht="15" hidden="false" customHeight="false" outlineLevel="0" collapsed="false">
      <c r="A97" s="6" t="str">
        <f aca="false">[3]'verbs and nouns'!A96</f>
        <v>To discuss</v>
      </c>
      <c r="B97" s="7" t="str">
        <f aca="false">IF(A10="-","-",LEFT(MID([3]'verbs and nouns'!B96,2,LEN([3]'verbs and nouns'!B96)-2),SEARCH(",",MID([3]'verbs and nouns'!B96,2,LEN([3]'verbs and nouns'!B96)-2),1)-1))</f>
        <v>rationale</v>
      </c>
      <c r="C97" s="7" t="str">
        <f aca="false">IF(A10="-","-",RIGHT(MID([3]'verbs and nouns'!B96,2,LEN([3]'verbs and nouns'!B96)-2),SEARCH(",",MID([3]'verbs and nouns'!B96,2,LEN([3]'verbs and nouns'!B96)-2),1)-4))</f>
        <v>goals</v>
      </c>
      <c r="D97" s="7" t="str">
        <f aca="false">[3]'verbs and nouns'!C96</f>
        <v>To compare</v>
      </c>
      <c r="E97" s="7" t="str">
        <f aca="false">IF(A11="-","-",LEFT(MID([3]'verbs and nouns'!D96,2,LEN([3]'verbs and nouns'!D96)-2),SEARCH(",",MID([3]'verbs and nouns'!D96,2,LEN([3]'verbs and nouns'!D96)-2),1)-1))</f>
        <v>features</v>
      </c>
      <c r="F97" s="7" t="str">
        <f aca="false">IF(A11="-","-",RIGHT(MID([3]'verbs and nouns'!D96,2,LEN([3]'verbs and nouns'!D96)-2),SEARCH(",",MID([3]'verbs and nouns'!D96,2,LEN([3]'verbs and nouns'!D96)-2),1)+1))</f>
        <v>pros/cons</v>
      </c>
      <c r="G97" s="7" t="str">
        <f aca="false">[3]'verbs and nouns'!E96</f>
        <v>To solve</v>
      </c>
      <c r="H97" s="7" t="str">
        <f aca="false">IF(G97="-","-",LEFT(MID([3]'verbs and nouns'!F96,2,LEN([3]'verbs and nouns'!F96)-2),SEARCH(",",MID([3]'verbs and nouns'!F96,2,LEN([3]'verbs and nouns'!F96)-2),1)-1))</f>
        <v>equations</v>
      </c>
      <c r="I97" s="7" t="str">
        <f aca="false">IF(G97="-","-",RIGHT(MID([3]'verbs and nouns'!F96,2,LEN([3]'verbs and nouns'!F96)-2),SEARCH(",",MID([3]'verbs and nouns'!F96,2,LEN([3]'verbs and nouns'!F96)-2),1)-3))</f>
        <v>problem</v>
      </c>
      <c r="J97" s="7" t="str">
        <f aca="false">[3]'verbs and nouns'!G96</f>
        <v>To calculate</v>
      </c>
      <c r="K97" s="7" t="str">
        <f aca="false">IF(J97="-","-",LEFT(MID([3]'verbs and nouns'!H96,2,LEN([3]'verbs and nouns'!H96)-2),SEARCH(",",MID([3]'verbs and nouns'!H96,2,LEN([3]'verbs and nouns'!H96)-2),1)-1))</f>
        <v>loads</v>
      </c>
      <c r="L97" s="7" t="str">
        <f aca="false">IF(J97="-","-",RIGHT(MID([3]'verbs and nouns'!H96,2,LEN([3]'verbs and nouns'!H96)-2),SEARCH(",",MID([3]'verbs and nouns'!H96,2,LEN([3]'verbs and nouns'!H96)-2),1)+5))</f>
        <v>performance</v>
      </c>
      <c r="M97" s="7" t="str">
        <f aca="false">[3]'verbs and nouns'!I96</f>
        <v>To review</v>
      </c>
      <c r="N97" s="7" t="str">
        <f aca="false">IF(M97="-","-",LEFT(MID([3]'verbs and nouns'!J96,2,LEN([3]'verbs and nouns'!J96)-2),SEARCH(",",MID([3]'verbs and nouns'!J96,2,LEN([3]'verbs and nouns'!J96)-2),1)-1))</f>
        <v>report</v>
      </c>
      <c r="O97" s="7" t="str">
        <f aca="false">IF(M97="-","-",RIGHT(MID([3]'verbs and nouns'!J96,2,LEN([3]'verbs and nouns'!J96)-2),SEARCH(",",MID([3]'verbs and nouns'!J96,2,LEN([3]'verbs and nouns'!J96)-2),1)+1))</f>
        <v>drawings</v>
      </c>
      <c r="P97" s="7" t="str">
        <f aca="false">[3]'verbs and nouns'!K96</f>
        <v>-</v>
      </c>
      <c r="Q97" s="7" t="str">
        <f aca="false">IF(P97="-","-",MID([3]'verbs and nouns'!L96,2,LEN([3]'verbs and nouns'!L96)-2))</f>
        <v>-</v>
      </c>
      <c r="R97" s="7"/>
      <c r="S97" s="1"/>
      <c r="T97" s="1"/>
      <c r="U97" s="1"/>
      <c r="V97" s="1"/>
      <c r="W97" s="1"/>
      <c r="X97" s="1"/>
      <c r="Y97" s="1"/>
    </row>
    <row r="98" customFormat="false" ht="15" hidden="false" customHeight="false" outlineLevel="0" collapsed="false">
      <c r="A98" s="6" t="str">
        <f aca="false">[3]'verbs and nouns'!A97</f>
        <v>To name</v>
      </c>
      <c r="B98" s="7" t="str">
        <f aca="false">IF(A11="-","-",LEFT(MID([3]'verbs and nouns'!B97,2,LEN([3]'verbs and nouns'!B97)-2),SEARCH(",",MID([3]'verbs and nouns'!B97,2,LEN([3]'verbs and nouns'!B97)-2),1)-1))</f>
        <v>project</v>
      </c>
      <c r="C98" s="7" t="str">
        <f aca="false">IF(A11="-","-",RIGHT(MID([3]'verbs and nouns'!B97,2,LEN([3]'verbs and nouns'!B97)-2),SEARCH(",",MID([3]'verbs and nouns'!B97,2,LEN([3]'verbs and nouns'!B97)-2),1)-2))</f>
        <v>leader</v>
      </c>
      <c r="D98" s="7" t="str">
        <f aca="false">[3]'verbs and nouns'!C97</f>
        <v>To distinguish</v>
      </c>
      <c r="E98" s="7" t="str">
        <f aca="false">IF(A12="-","-",LEFT(MID([3]'verbs and nouns'!D97,2,LEN([3]'verbs and nouns'!D97)-2),SEARCH(",",MID([3]'verbs and nouns'!D97,2,LEN([3]'verbs and nouns'!D97)-2),1)-1))</f>
        <v>required</v>
      </c>
      <c r="F98" s="7" t="str">
        <f aca="false">IF(A12="-","-",RIGHT(MID([3]'verbs and nouns'!D97,2,LEN([3]'verbs and nouns'!D97)-2),SEARCH(",",MID([3]'verbs and nouns'!D97,2,LEN([3]'verbs and nouns'!D97)-2),1)+3))</f>
        <v>nice-to-have</v>
      </c>
      <c r="G98" s="7" t="str">
        <f aca="false">[3]'verbs and nouns'!E97</f>
        <v>To synthesize</v>
      </c>
      <c r="H98" s="7" t="str">
        <f aca="false">IF(G98="-","-",LEFT(MID([3]'verbs and nouns'!F97,2,LEN([3]'verbs and nouns'!F97)-2),SEARCH(",",MID([3]'verbs and nouns'!F97,2,LEN([3]'verbs and nouns'!F97)-2),1)-1))</f>
        <v>components</v>
      </c>
      <c r="I98" s="7" t="str">
        <f aca="false">IF(G98="-","-",RIGHT(MID([3]'verbs and nouns'!F97,2,LEN([3]'verbs and nouns'!F97)-2),SEARCH(",",MID([3]'verbs and nouns'!F97,2,LEN([3]'verbs and nouns'!F97)-2),1)-3))</f>
        <v>concepts</v>
      </c>
      <c r="J98" s="7" t="str">
        <f aca="false">[3]'verbs and nouns'!G97</f>
        <v>To generate</v>
      </c>
      <c r="K98" s="7" t="str">
        <f aca="false">IF(J98="-","-",LEFT(MID([3]'verbs and nouns'!H97,2,LEN([3]'verbs and nouns'!H97)-2),SEARCH(",",MID([3]'verbs and nouns'!H97,2,LEN([3]'verbs and nouns'!H97)-2),1)-1))</f>
        <v>ideas</v>
      </c>
      <c r="L98" s="7" t="str">
        <f aca="false">IF(J98="-","-",RIGHT(MID([3]'verbs and nouns'!H97,2,LEN([3]'verbs and nouns'!H97)-2),SEARCH(",",MID([3]'verbs and nouns'!H97,2,LEN([3]'verbs and nouns'!H97)-2),1)+2))</f>
        <v>drawings</v>
      </c>
      <c r="M98" s="7" t="str">
        <f aca="false">[3]'verbs and nouns'!I97</f>
        <v>To test</v>
      </c>
      <c r="N98" s="7" t="str">
        <f aca="false">IF(M98="-","-",LEFT(MID([3]'verbs and nouns'!J97,2,LEN([3]'verbs and nouns'!J97)-2),SEARCH(",",MID([3]'verbs and nouns'!J97,2,LEN([3]'verbs and nouns'!J97)-2),1)-1))</f>
        <v>assumptions</v>
      </c>
      <c r="O98" s="7" t="str">
        <f aca="false">IF(M98="-","-",RIGHT(MID([3]'verbs and nouns'!J97,2,LEN([3]'verbs and nouns'!J97)-2),SEARCH(",",MID([3]'verbs and nouns'!J97,2,LEN([3]'verbs and nouns'!J97)-2),1)-2))</f>
        <v>prototypes</v>
      </c>
      <c r="P98" s="7" t="str">
        <f aca="false">[3]'verbs and nouns'!K97</f>
        <v>-</v>
      </c>
      <c r="Q98" s="7" t="str">
        <f aca="false">IF(P98="-","-",MID([3]'verbs and nouns'!L97,2,LEN([3]'verbs and nouns'!L97)-2))</f>
        <v>-</v>
      </c>
      <c r="R98" s="7"/>
      <c r="S98" s="1"/>
      <c r="T98" s="1"/>
      <c r="U98" s="1"/>
      <c r="V98" s="1"/>
      <c r="W98" s="1"/>
      <c r="X98" s="1"/>
      <c r="Y98" s="1"/>
    </row>
    <row r="99" customFormat="false" ht="15" hidden="false" customHeight="false" outlineLevel="0" collapsed="false">
      <c r="A99" s="6" t="str">
        <f aca="false">[3]'verbs and nouns'!A98</f>
        <v>To recognize</v>
      </c>
      <c r="B99" s="7" t="str">
        <f aca="false">IF(A12="-","-",LEFT(MID([3]'verbs and nouns'!B98,2,LEN([3]'verbs and nouns'!B98)-2),SEARCH(",",MID([3]'verbs and nouns'!B98,2,LEN([3]'verbs and nouns'!B98)-2),1)-1))</f>
        <v>limitations</v>
      </c>
      <c r="C99" s="7" t="str">
        <f aca="false">IF(A12="-","-",RIGHT(MID([3]'verbs and nouns'!B98,2,LEN([3]'verbs and nouns'!B98)-2),SEARCH(",",MID([3]'verbs and nouns'!B98,2,LEN([3]'verbs and nouns'!B98)-2),1)-1))</f>
        <v>constraints</v>
      </c>
      <c r="D99" s="7" t="str">
        <f aca="false">[3]'verbs and nouns'!C98</f>
        <v>To justify</v>
      </c>
      <c r="E99" s="7" t="str">
        <f aca="false">IF(A13="-","-",LEFT(MID([3]'verbs and nouns'!D98,2,LEN([3]'verbs and nouns'!D98)-2),SEARCH(",",MID([3]'verbs and nouns'!D98,2,LEN([3]'verbs and nouns'!D98)-2),1)-1))</f>
        <v>decisions</v>
      </c>
      <c r="F99" s="7" t="str">
        <f aca="false">IF(A13="-","-",RIGHT(MID([3]'verbs and nouns'!D98,2,LEN([3]'verbs and nouns'!D98)-2),SEARCH(",",MID([3]'verbs and nouns'!D98,2,LEN([3]'verbs and nouns'!D98)-2),1)+1))</f>
        <v>assumptions</v>
      </c>
      <c r="G99" s="7" t="str">
        <f aca="false">[3]'verbs and nouns'!E98</f>
        <v>To develop</v>
      </c>
      <c r="H99" s="7" t="str">
        <f aca="false">IF(G99="-","-",LEFT(MID([3]'verbs and nouns'!F98,2,LEN([3]'verbs and nouns'!F98)-2),SEARCH(",",MID([3]'verbs and nouns'!F98,2,LEN([3]'verbs and nouns'!F98)-2),1)-1))</f>
        <v>process</v>
      </c>
      <c r="I99" s="7" t="str">
        <f aca="false">IF(G99="-","-",RIGHT(MID([3]'verbs and nouns'!F98,2,LEN([3]'verbs and nouns'!F98)-2),SEARCH(",",MID([3]'verbs and nouns'!F98,2,LEN([3]'verbs and nouns'!F98)-2),1)-0))</f>
        <v>concepts</v>
      </c>
      <c r="J99" s="7" t="str">
        <f aca="false">[3]'verbs and nouns'!G98</f>
        <v>To model</v>
      </c>
      <c r="K99" s="7" t="str">
        <f aca="false">IF(J99="-","-",LEFT(MID([3]'verbs and nouns'!H98,2,LEN([3]'verbs and nouns'!H98)-2),SEARCH(",",MID([3]'verbs and nouns'!H98,2,LEN([3]'verbs and nouns'!H98)-2),1)-1))</f>
        <v>system</v>
      </c>
      <c r="L99" s="7" t="str">
        <f aca="false">IF(J99="-","-",RIGHT(MID([3]'verbs and nouns'!H98,2,LEN([3]'verbs and nouns'!H98)-2),SEARCH(",",MID([3]'verbs and nouns'!H98,2,LEN([3]'verbs and nouns'!H98)-2),1)+2))</f>
        <v>stresses</v>
      </c>
      <c r="M99" s="7" t="str">
        <f aca="false">[3]'verbs and nouns'!I98</f>
        <v>To interpret</v>
      </c>
      <c r="N99" s="7" t="str">
        <f aca="false">IF(M99="-","-",LEFT(MID([3]'verbs and nouns'!J98,2,LEN([3]'verbs and nouns'!J98)-2),SEARCH(",",MID([3]'verbs and nouns'!J98,2,LEN([3]'verbs and nouns'!J98)-2),1)-1))</f>
        <v>results</v>
      </c>
      <c r="O99" s="7" t="str">
        <f aca="false">IF(M99="-","-",RIGHT(MID([3]'verbs and nouns'!J98,2,LEN([3]'verbs and nouns'!J98)-2),SEARCH(",",MID([3]'verbs and nouns'!J98,2,LEN([3]'verbs and nouns'!J98)-2),1)+1))</f>
        <v>drawings</v>
      </c>
      <c r="P99" s="7" t="str">
        <f aca="false">[3]'verbs and nouns'!K98</f>
        <v>-</v>
      </c>
      <c r="Q99" s="7" t="str">
        <f aca="false">IF(P99="-","-",MID([3]'verbs and nouns'!L98,2,LEN([3]'verbs and nouns'!L98)-2))</f>
        <v>-</v>
      </c>
      <c r="R99" s="7"/>
      <c r="S99" s="1"/>
      <c r="T99" s="1"/>
      <c r="U99" s="1"/>
      <c r="V99" s="1"/>
      <c r="W99" s="1"/>
      <c r="X99" s="1"/>
      <c r="Y99" s="1"/>
    </row>
    <row r="100" customFormat="false" ht="15" hidden="false" customHeight="false" outlineLevel="0" collapsed="false">
      <c r="A100" s="6" t="str">
        <f aca="false">[3]'verbs and nouns'!A99</f>
        <v>To define</v>
      </c>
      <c r="B100" s="7" t="str">
        <f aca="false">IF(A13="-","-",LEFT(MID([3]'verbs and nouns'!B99,2,LEN([3]'verbs and nouns'!B99)-2),SEARCH(",",MID([3]'verbs and nouns'!B99,2,LEN([3]'verbs and nouns'!B99)-2),1)-1))</f>
        <v>problem</v>
      </c>
      <c r="C100" s="7" t="str">
        <f aca="false">IF(A13="-","-",RIGHT(MID([3]'verbs and nouns'!B99,2,LEN([3]'verbs and nouns'!B99)-2),SEARCH(",",MID([3]'verbs and nouns'!B99,2,LEN([3]'verbs and nouns'!B99)-2),1)+3))</f>
        <v>constraints</v>
      </c>
      <c r="D100" s="7" t="str">
        <f aca="false">[3]'verbs and nouns'!C99</f>
        <v>To choose</v>
      </c>
      <c r="E100" s="7" t="str">
        <f aca="false">IF(A14="-","-",LEFT(MID([3]'verbs and nouns'!D99,2,LEN([3]'verbs and nouns'!D99)-2),SEARCH(",",MID([3]'verbs and nouns'!D99,2,LEN([3]'verbs and nouns'!D99)-2),1)-1))</f>
        <v>alternatives</v>
      </c>
      <c r="F100" s="7" t="str">
        <f aca="false">IF(A14="-","-",RIGHT(MID([3]'verbs and nouns'!D99,2,LEN([3]'verbs and nouns'!D99)-2),SEARCH(",",MID([3]'verbs and nouns'!D99,2,LEN([3]'verbs and nouns'!D99)-2),1)-3))</f>
        <v>simplicity</v>
      </c>
      <c r="G100" s="7" t="str">
        <f aca="false">[3]'verbs and nouns'!E99</f>
        <v>-</v>
      </c>
      <c r="H100" s="7" t="str">
        <f aca="false">IF(G100="-","-",MID([3]'verbs and nouns'!F99,2,LEN([3]'verbs and nouns'!F99)-2))</f>
        <v>-</v>
      </c>
      <c r="I100" s="7"/>
      <c r="J100" s="7" t="str">
        <f aca="false">[3]'verbs and nouns'!G99</f>
        <v>To predict</v>
      </c>
      <c r="K100" s="7" t="str">
        <f aca="false">IF(J100="-","-",LEFT(MID([3]'verbs and nouns'!H99,2,LEN([3]'verbs and nouns'!H99)-2),SEARCH(",",MID([3]'verbs and nouns'!H99,2,LEN([3]'verbs and nouns'!H99)-2),1)-1))</f>
        <v>performance</v>
      </c>
      <c r="L100" s="7" t="str">
        <f aca="false">IF(J100="-","-",RIGHT(MID([3]'verbs and nouns'!H99,2,LEN([3]'verbs and nouns'!H99)-2),SEARCH(",",MID([3]'verbs and nouns'!H99,2,LEN([3]'verbs and nouns'!H99)-2),1)-6))</f>
        <v>costs</v>
      </c>
      <c r="M100" s="7" t="str">
        <f aca="false">[3]'verbs and nouns'!I99</f>
        <v>To create</v>
      </c>
      <c r="N100" s="7" t="str">
        <f aca="false">IF(M100="-","-",LEFT(MID([3]'verbs and nouns'!J99,2,LEN([3]'verbs and nouns'!J99)-2),SEARCH(",",MID([3]'verbs and nouns'!J99,2,LEN([3]'verbs and nouns'!J99)-2),1)-1))</f>
        <v>prototype</v>
      </c>
      <c r="O100" s="7" t="str">
        <f aca="false">IF(M100="-","-",RIGHT(MID([3]'verbs and nouns'!J99,2,LEN([3]'verbs and nouns'!J99)-2),SEARCH(",",MID([3]'verbs and nouns'!J99,2,LEN([3]'verbs and nouns'!J99)-2),1)-5))</f>
        <v>team</v>
      </c>
      <c r="P100" s="7" t="str">
        <f aca="false">[3]'verbs and nouns'!K99</f>
        <v>-</v>
      </c>
      <c r="Q100" s="7" t="str">
        <f aca="false">IF(P100="-","-",MID([3]'verbs and nouns'!L99,2,LEN([3]'verbs and nouns'!L99)-2))</f>
        <v>-</v>
      </c>
      <c r="R100" s="7"/>
      <c r="S100" s="1"/>
      <c r="T100" s="1"/>
      <c r="U100" s="1"/>
      <c r="V100" s="1"/>
      <c r="W100" s="1"/>
      <c r="X100" s="1"/>
      <c r="Y100" s="1"/>
    </row>
    <row r="101" customFormat="false" ht="15" hidden="false" customHeight="false" outlineLevel="0" collapsed="false">
      <c r="A101" s="6" t="str">
        <f aca="false">[3]'verbs and nouns'!A100</f>
        <v>To identify</v>
      </c>
      <c r="B101" s="7" t="str">
        <f aca="false">IF(A14="-","-",LEFT(MID([3]'verbs and nouns'!B100,2,LEN([3]'verbs and nouns'!B100)-2),SEARCH(",",MID([3]'verbs and nouns'!B100,2,LEN([3]'verbs and nouns'!B100)-2),1)-1))</f>
        <v>goals</v>
      </c>
      <c r="C101" s="7" t="str">
        <f aca="false">IF(A14="-","-",RIGHT(MID([3]'verbs and nouns'!B100,2,LEN([3]'verbs and nouns'!B100)-2),SEARCH(",",MID([3]'verbs and nouns'!B100,2,LEN([3]'verbs and nouns'!B100)-2),1)+4))</f>
        <v>components</v>
      </c>
      <c r="D101" s="7" t="str">
        <f aca="false">[3]'verbs and nouns'!C100</f>
        <v>To illustrate</v>
      </c>
      <c r="E101" s="7" t="str">
        <f aca="false">IF(A15="-","-",LEFT(MID([3]'verbs and nouns'!D100,2,LEN([3]'verbs and nouns'!D100)-2),SEARCH(",",MID([3]'verbs and nouns'!D100,2,LEN([3]'verbs and nouns'!D100)-2),1)-1))</f>
        <v>design concept</v>
      </c>
      <c r="F101" s="7" t="str">
        <f aca="false">IF(A15="-","-",RIGHT(MID([3]'verbs and nouns'!D100,2,LEN([3]'verbs and nouns'!D100)-2),SEARCH(",",MID([3]'verbs and nouns'!D100,2,LEN([3]'verbs and nouns'!D100)-2),1)+1))</f>
        <v>detailed design</v>
      </c>
      <c r="G101" s="7" t="str">
        <f aca="false">[3]'verbs and nouns'!E100</f>
        <v>-</v>
      </c>
      <c r="H101" s="7" t="str">
        <f aca="false">IF(G101="-","-",MID([3]'verbs and nouns'!F100,2,LEN([3]'verbs and nouns'!F100)-2))</f>
        <v>-</v>
      </c>
      <c r="I101" s="7"/>
      <c r="J101" s="7" t="str">
        <f aca="false">[3]'verbs and nouns'!G100</f>
        <v>To analyze</v>
      </c>
      <c r="K101" s="7" t="str">
        <f aca="false">IF(J101="-","-",LEFT(MID([3]'verbs and nouns'!H100,2,LEN([3]'verbs and nouns'!H100)-2),SEARCH(",",MID([3]'verbs and nouns'!H100,2,LEN([3]'verbs and nouns'!H100)-2),1)-1))</f>
        <v>loads</v>
      </c>
      <c r="L101" s="7" t="str">
        <f aca="false">IF(J101="-","-",RIGHT(MID([3]'verbs and nouns'!H100,2,LEN([3]'verbs and nouns'!H100)-2),SEARCH(",",MID([3]'verbs and nouns'!H100,2,LEN([3]'verbs and nouns'!H100)-2),1)+3))</f>
        <v>stability</v>
      </c>
      <c r="M101" s="7" t="str">
        <f aca="false">[3]'verbs and nouns'!I100</f>
        <v>-</v>
      </c>
      <c r="N101" s="7" t="str">
        <f aca="false">IF(M101="-","-",MID([3]'verbs and nouns'!J100,2,LEN([3]'verbs and nouns'!J100)-2))</f>
        <v>-</v>
      </c>
      <c r="O101" s="7"/>
      <c r="P101" s="7" t="str">
        <f aca="false">[3]'verbs and nouns'!K100</f>
        <v>-</v>
      </c>
      <c r="Q101" s="7" t="str">
        <f aca="false">IF(P101="-","-",MID([3]'verbs and nouns'!L100,2,LEN([3]'verbs and nouns'!L100)-2))</f>
        <v>-</v>
      </c>
      <c r="R101" s="7"/>
      <c r="S101" s="1"/>
      <c r="T101" s="1"/>
      <c r="U101" s="1"/>
      <c r="V101" s="1"/>
      <c r="W101" s="1"/>
      <c r="X101" s="1"/>
      <c r="Y101" s="1"/>
    </row>
    <row r="102" customFormat="false" ht="15" hidden="false" customHeight="false" outlineLevel="0" collapsed="false">
      <c r="A102" s="6" t="str">
        <f aca="false">[3]'verbs and nouns'!A101</f>
        <v>To list</v>
      </c>
      <c r="B102" s="7" t="str">
        <f aca="false">IF(A15="-","-",LEFT(MID([3]'verbs and nouns'!B101,2,LEN([3]'verbs and nouns'!B101)-2),SEARCH(",",MID([3]'verbs and nouns'!B101,2,LEN([3]'verbs and nouns'!B101)-2),1)-1))</f>
        <v>requirements</v>
      </c>
      <c r="C102" s="7" t="str">
        <f aca="false">IF(A15="-","-",RIGHT(MID([3]'verbs and nouns'!B101,2,LEN([3]'verbs and nouns'!B101)-2),SEARCH(",",MID([3]'verbs and nouns'!B101,2,LEN([3]'verbs and nouns'!B101)-2),1)-4))</f>
        <v>materials</v>
      </c>
      <c r="D102" s="7" t="str">
        <f aca="false">[3]'verbs and nouns'!C101</f>
        <v>To indicate</v>
      </c>
      <c r="E102" s="7" t="str">
        <f aca="false">IF(A16="-","-",LEFT(MID([3]'verbs and nouns'!D101,2,LEN([3]'verbs and nouns'!D101)-2),SEARCH(",",MID([3]'verbs and nouns'!D101,2,LEN([3]'verbs and nouns'!D101)-2),1)-1))</f>
        <v>selection</v>
      </c>
      <c r="F102" s="7" t="str">
        <f aca="false">IF(A16="-","-",RIGHT(MID([3]'verbs and nouns'!D101,2,LEN([3]'verbs and nouns'!D101)-2),SEARCH(",",MID([3]'verbs and nouns'!D101,2,LEN([3]'verbs and nouns'!D101)-2),1)-1))</f>
        <v>reference</v>
      </c>
      <c r="G102" s="7" t="str">
        <f aca="false">[3]'verbs and nouns'!E101</f>
        <v>-</v>
      </c>
      <c r="H102" s="7" t="str">
        <f aca="false">IF(G102="-","-",MID([3]'verbs and nouns'!F101,2,LEN([3]'verbs and nouns'!F101)-2))</f>
        <v>-</v>
      </c>
      <c r="I102" s="7"/>
      <c r="J102" s="7" t="str">
        <f aca="false">[3]'verbs and nouns'!G101</f>
        <v>To evaluate</v>
      </c>
      <c r="K102" s="7" t="str">
        <f aca="false">IF(J102="-","-",LEFT(MID([3]'verbs and nouns'!H101,2,LEN([3]'verbs and nouns'!H101)-2),SEARCH(",",MID([3]'verbs and nouns'!H101,2,LEN([3]'verbs and nouns'!H101)-2),1)-1))</f>
        <v>costs</v>
      </c>
      <c r="L102" s="7" t="str">
        <f aca="false">IF(J102="-","-",RIGHT(MID([3]'verbs and nouns'!H101,2,LEN([3]'verbs and nouns'!H101)-2),SEARCH(",",MID([3]'verbs and nouns'!H101,2,LEN([3]'verbs and nouns'!H101)-2),1)+5))</f>
        <v>feasibility</v>
      </c>
      <c r="M102" s="7" t="str">
        <f aca="false">[3]'verbs and nouns'!I101</f>
        <v>-</v>
      </c>
      <c r="N102" s="7" t="str">
        <f aca="false">IF(M102="-","-",MID([3]'verbs and nouns'!J101,2,LEN([3]'verbs and nouns'!J101)-2))</f>
        <v>-</v>
      </c>
      <c r="O102" s="7"/>
      <c r="P102" s="7" t="str">
        <f aca="false">[3]'verbs and nouns'!K101</f>
        <v>-</v>
      </c>
      <c r="Q102" s="7" t="str">
        <f aca="false">IF(P102="-","-",MID([3]'verbs and nouns'!L101,2,LEN([3]'verbs and nouns'!L101)-2))</f>
        <v>-</v>
      </c>
      <c r="R102" s="7"/>
      <c r="S102" s="1"/>
      <c r="T102" s="1"/>
      <c r="U102" s="1"/>
      <c r="V102" s="1"/>
      <c r="W102" s="1"/>
      <c r="X102" s="1"/>
      <c r="Y102" s="1"/>
    </row>
    <row r="103" customFormat="false" ht="15" hidden="false" customHeight="false" outlineLevel="0" collapsed="false">
      <c r="A103" s="6" t="str">
        <f aca="false">[3]'verbs and nouns'!A102</f>
        <v>To classify</v>
      </c>
      <c r="B103" s="7" t="str">
        <f aca="false">IF(A103="-","-",MID([3]'verbs and nouns'!B102,2,LEN([3]'verbs and nouns'!B102)-2))</f>
        <v>the market opportunities</v>
      </c>
      <c r="C103" s="7"/>
      <c r="D103" s="7" t="str">
        <f aca="false">[3]'verbs and nouns'!C102</f>
        <v>To describe</v>
      </c>
      <c r="E103" s="7" t="str">
        <f aca="false">IF(A17="-","-",LEFT(MID([3]'verbs and nouns'!D102,2,LEN([3]'verbs and nouns'!D102)-2),SEARCH(",",MID([3]'verbs and nouns'!D102,2,LEN([3]'verbs and nouns'!D102)-2),1)-1))</f>
        <v>opportunity</v>
      </c>
      <c r="F103" s="7" t="str">
        <f aca="false">IF(A17="-","-",RIGHT(MID([3]'verbs and nouns'!D102,2,LEN([3]'verbs and nouns'!D102)-2),SEARCH(",",MID([3]'verbs and nouns'!D102,2,LEN([3]'verbs and nouns'!D102)-2),1)-4))</f>
        <v>results</v>
      </c>
      <c r="G103" s="7" t="str">
        <f aca="false">[3]'verbs and nouns'!E102</f>
        <v>To model</v>
      </c>
      <c r="H103" s="7" t="str">
        <f aca="false">IF(G103="-","-",MID([3]'verbs and nouns'!F102,2,LEN([3]'verbs and nouns'!F102)-2))</f>
        <v>possible solutions</v>
      </c>
      <c r="I103" s="7"/>
      <c r="J103" s="7" t="str">
        <f aca="false">[3]'verbs and nouns'!G102</f>
        <v>To combine</v>
      </c>
      <c r="K103" s="7" t="str">
        <f aca="false">IF(J103="-","-",MID([3]'verbs and nouns'!H102,2,LEN([3]'verbs and nouns'!H102)-2))</f>
        <v>knowledge</v>
      </c>
      <c r="L103" s="7"/>
      <c r="M103" s="7" t="str">
        <f aca="false">[3]'verbs and nouns'!I102</f>
        <v>To compute</v>
      </c>
      <c r="N103" s="7" t="str">
        <f aca="false">IF(M103="-","-",MID([3]'verbs and nouns'!J102,2,LEN([3]'verbs and nouns'!J102)-2))</f>
        <v>results</v>
      </c>
      <c r="O103" s="7"/>
      <c r="P103" s="7" t="str">
        <f aca="false">[3]'verbs and nouns'!K102</f>
        <v>To create</v>
      </c>
      <c r="Q103" s="7" t="str">
        <f aca="false">IF(P103="-","-",MID([3]'verbs and nouns'!L102,2,LEN([3]'verbs and nouns'!L102)-2))</f>
        <v>company</v>
      </c>
      <c r="R103" s="7"/>
      <c r="S103" s="1"/>
      <c r="T103" s="1"/>
      <c r="U103" s="1"/>
      <c r="V103" s="1"/>
      <c r="W103" s="1"/>
      <c r="X103" s="1"/>
      <c r="Y103" s="1"/>
    </row>
    <row r="104" customFormat="false" ht="15" hidden="false" customHeight="false" outlineLevel="0" collapsed="false">
      <c r="A104" s="6" t="str">
        <f aca="false">[3]'verbs and nouns'!A103</f>
        <v>To estimate</v>
      </c>
      <c r="B104" s="7" t="str">
        <f aca="false">IF(A104="-","-",MID([3]'verbs and nouns'!B103,2,LEN([3]'verbs and nouns'!B103)-2))</f>
        <v>the opportunity</v>
      </c>
      <c r="C104" s="7"/>
      <c r="D104" s="7" t="str">
        <f aca="false">[3]'verbs and nouns'!C103</f>
        <v>To extend</v>
      </c>
      <c r="E104" s="7" t="str">
        <f aca="false">IF(D104="-","-",MID([3]'verbs and nouns'!D103,2,LEN([3]'verbs and nouns'!D103)-2))</f>
        <v>idea</v>
      </c>
      <c r="F104" s="7"/>
      <c r="G104" s="7" t="str">
        <f aca="false">[3]'verbs and nouns'!E103</f>
        <v>To predict</v>
      </c>
      <c r="H104" s="7" t="str">
        <f aca="false">IF(G104="-","-",MID([3]'verbs and nouns'!F103,2,LEN([3]'verbs and nouns'!F103)-2))</f>
        <v>results that will be obtained</v>
      </c>
      <c r="I104" s="7"/>
      <c r="J104" s="7" t="str">
        <f aca="false">[3]'verbs and nouns'!G103</f>
        <v>To order</v>
      </c>
      <c r="K104" s="7" t="str">
        <f aca="false">IF(J104="-","-",MID([3]'verbs and nouns'!H103,2,LEN([3]'verbs and nouns'!H103)-2))</f>
        <v>parts</v>
      </c>
      <c r="L104" s="7"/>
      <c r="M104" s="7" t="str">
        <f aca="false">[3]'verbs and nouns'!I103</f>
        <v>To defend</v>
      </c>
      <c r="N104" s="7" t="str">
        <f aca="false">IF(M104="-","-",MID([3]'verbs and nouns'!J103,2,LEN([3]'verbs and nouns'!J103)-2))</f>
        <v>your results</v>
      </c>
      <c r="O104" s="7"/>
      <c r="P104" s="7" t="str">
        <f aca="false">[3]'verbs and nouns'!K103</f>
        <v>To indicate</v>
      </c>
      <c r="Q104" s="7" t="str">
        <f aca="false">IF(P104="-","-",LEFT(MID([3]'verbs and nouns'!L103,2,LEN([3]'verbs and nouns'!L103)-2),SEARCH(",",MID([3]'verbs and nouns'!L103,2,LEN([3]'verbs and nouns'!L103)-2),1)-1))</f>
        <v>potential investors</v>
      </c>
      <c r="R104" s="7" t="str">
        <f aca="false">IF(P104="-","-",RIGHT(MID([3]'verbs and nouns'!L103,2,LEN([3]'verbs and nouns'!L103)-2),SEARCH(",",MID([3]'verbs and nouns'!L103,2,LEN([3]'verbs and nouns'!L103)-2),1)-7))</f>
        <v>possibilities</v>
      </c>
      <c r="S104" s="1"/>
      <c r="T104" s="1"/>
      <c r="U104" s="1"/>
      <c r="V104" s="1"/>
      <c r="W104" s="1"/>
      <c r="X104" s="1"/>
      <c r="Y104" s="1"/>
    </row>
    <row r="105" customFormat="false" ht="15" hidden="false" customHeight="false" outlineLevel="0" collapsed="false">
      <c r="A105" s="6" t="str">
        <f aca="false">[3]'verbs and nouns'!A104</f>
        <v>To criticize</v>
      </c>
      <c r="B105" s="7" t="str">
        <f aca="false">IF(A105="-","-",MID([3]'verbs and nouns'!B104,2,LEN([3]'verbs and nouns'!B104)-2))</f>
        <v>the overall objective</v>
      </c>
      <c r="C105" s="7"/>
      <c r="D105" s="7" t="str">
        <f aca="false">[3]'verbs and nouns'!C104</f>
        <v>To explain</v>
      </c>
      <c r="E105" s="7" t="str">
        <f aca="false">IF(D105="-","-",MID([3]'verbs and nouns'!D104,2,LEN([3]'verbs and nouns'!D104)-2))</f>
        <v>product</v>
      </c>
      <c r="F105" s="7"/>
      <c r="G105" s="7" t="str">
        <f aca="false">[3]'verbs and nouns'!E104</f>
        <v>To justify</v>
      </c>
      <c r="H105" s="7" t="str">
        <f aca="false">IF(G105="-","-",MID([3]'verbs and nouns'!F104,2,LEN([3]'verbs and nouns'!F104)-2))</f>
        <v>approaches</v>
      </c>
      <c r="I105" s="7"/>
      <c r="J105" s="7" t="str">
        <f aca="false">[3]'verbs and nouns'!G104</f>
        <v>To choose</v>
      </c>
      <c r="K105" s="7" t="str">
        <f aca="false">IF(J105="-","-",MID([3]'verbs and nouns'!H104,2,LEN([3]'verbs and nouns'!H104)-2))</f>
        <v>approach</v>
      </c>
      <c r="L105" s="7"/>
      <c r="M105" s="7" t="str">
        <f aca="false">[3]'verbs and nouns'!I104</f>
        <v>To prepare</v>
      </c>
      <c r="N105" s="7" t="str">
        <f aca="false">IF(M105="-","-",MID([3]'verbs and nouns'!J104,2,LEN([3]'verbs and nouns'!J104)-2))</f>
        <v>test plans</v>
      </c>
      <c r="O105" s="7"/>
      <c r="P105" s="7" t="str">
        <f aca="false">[3]'verbs and nouns'!K104</f>
        <v>-</v>
      </c>
      <c r="Q105" s="7" t="str">
        <f aca="false">IF(P105="-","-",MID([3]'verbs and nouns'!L104,2,LEN([3]'verbs and nouns'!L104)-2))</f>
        <v>-</v>
      </c>
      <c r="R105" s="7"/>
      <c r="S105" s="1"/>
      <c r="T105" s="1"/>
      <c r="U105" s="1"/>
      <c r="V105" s="1"/>
      <c r="W105" s="1"/>
      <c r="X105" s="1"/>
      <c r="Y105" s="1"/>
    </row>
    <row r="106" customFormat="false" ht="15" hidden="false" customHeight="false" outlineLevel="0" collapsed="false">
      <c r="A106" s="6" t="str">
        <f aca="false">[3]'verbs and nouns'!A105</f>
        <v>To practice</v>
      </c>
      <c r="B106" s="7" t="str">
        <f aca="false">IF(A106="-","-",MID([3]'verbs and nouns'!B105,2,LEN([3]'verbs and nouns'!B105)-2))</f>
        <v>listening</v>
      </c>
      <c r="C106" s="7"/>
      <c r="D106" s="7" t="str">
        <f aca="false">[3]'verbs and nouns'!C105</f>
        <v>To generate</v>
      </c>
      <c r="E106" s="7" t="str">
        <f aca="false">IF(D106="-","-",MID([3]'verbs and nouns'!D105,2,LEN([3]'verbs and nouns'!D105)-2))</f>
        <v>ideas</v>
      </c>
      <c r="F106" s="7"/>
      <c r="G106" s="7" t="str">
        <f aca="false">[3]'verbs and nouns'!E105</f>
        <v>To synthesize</v>
      </c>
      <c r="H106" s="7" t="str">
        <f aca="false">IF(G106="-","-",MID([3]'verbs and nouns'!F105,2,LEN([3]'verbs and nouns'!F105)-2))</f>
        <v>knowledge</v>
      </c>
      <c r="I106" s="7"/>
      <c r="J106" s="7" t="str">
        <f aca="false">[3]'verbs and nouns'!G105</f>
        <v>To list</v>
      </c>
      <c r="K106" s="7" t="str">
        <f aca="false">IF(J106="-","-",MID([3]'verbs and nouns'!H105,2,LEN([3]'verbs and nouns'!H105)-2))</f>
        <v>alternatives</v>
      </c>
      <c r="L106" s="7"/>
      <c r="M106" s="7" t="str">
        <f aca="false">[3]'verbs and nouns'!I105</f>
        <v>To review</v>
      </c>
      <c r="N106" s="7" t="str">
        <f aca="false">IF(M106="-","-",MID([3]'verbs and nouns'!J105,2,LEN([3]'verbs and nouns'!J105)-2))</f>
        <v>test results</v>
      </c>
      <c r="O106" s="7"/>
      <c r="P106" s="7" t="str">
        <f aca="false">[3]'verbs and nouns'!K105</f>
        <v>-</v>
      </c>
      <c r="Q106" s="7" t="str">
        <f aca="false">IF(P106="-","-",MID([3]'verbs and nouns'!L105,2,LEN([3]'verbs and nouns'!L105)-2))</f>
        <v>-</v>
      </c>
      <c r="R106" s="7"/>
      <c r="S106" s="1"/>
      <c r="T106" s="1"/>
      <c r="U106" s="1"/>
      <c r="V106" s="1"/>
      <c r="W106" s="1"/>
      <c r="X106" s="1"/>
      <c r="Y106" s="1"/>
    </row>
    <row r="107" customFormat="false" ht="15" hidden="false" customHeight="false" outlineLevel="0" collapsed="false">
      <c r="A107" s="6" t="str">
        <f aca="false">[3]'verbs and nouns'!A106</f>
        <v>To recognize</v>
      </c>
      <c r="B107" s="7" t="str">
        <f aca="false">IF(A107="-","-",MID([3]'verbs and nouns'!B106,2,LEN([3]'verbs and nouns'!B106)-2))</f>
        <v>a need</v>
      </c>
      <c r="C107" s="7"/>
      <c r="D107" s="7" t="str">
        <f aca="false">[3]'verbs and nouns'!C106</f>
        <v>To solve</v>
      </c>
      <c r="E107" s="7" t="str">
        <f aca="false">IF(D107="-","-",MID([3]'verbs and nouns'!D106,2,LEN([3]'verbs and nouns'!D106)-2))</f>
        <v>problem</v>
      </c>
      <c r="F107" s="7"/>
      <c r="G107" s="7" t="str">
        <f aca="false">[3]'verbs and nouns'!E106</f>
        <v>To illustrate</v>
      </c>
      <c r="H107" s="7" t="str">
        <f aca="false">IF(G107="-","-",MID([3]'verbs and nouns'!F106,2,LEN([3]'verbs and nouns'!F106)-2))</f>
        <v>alternatives</v>
      </c>
      <c r="I107" s="7"/>
      <c r="J107" s="7" t="str">
        <f aca="false">[3]'verbs and nouns'!G106</f>
        <v>To develop</v>
      </c>
      <c r="K107" s="7" t="str">
        <f aca="false">IF(J107="-","-",MID([3]'verbs and nouns'!H106,2,LEN([3]'verbs and nouns'!H106)-2))</f>
        <v>solutions</v>
      </c>
      <c r="L107" s="7"/>
      <c r="M107" s="7" t="str">
        <f aca="false">[3]'verbs and nouns'!I106</f>
        <v>To test</v>
      </c>
      <c r="N107" s="7" t="str">
        <f aca="false">IF(M107="-","-",MID([3]'verbs and nouns'!J106,2,LEN([3]'verbs and nouns'!J106)-2))</f>
        <v>possible solutions</v>
      </c>
      <c r="O107" s="7"/>
      <c r="P107" s="7" t="str">
        <f aca="false">[3]'verbs and nouns'!K106</f>
        <v>-</v>
      </c>
      <c r="Q107" s="7" t="str">
        <f aca="false">IF(P107="-","-",MID([3]'verbs and nouns'!L106,2,LEN([3]'verbs and nouns'!L106)-2))</f>
        <v>-</v>
      </c>
      <c r="R107" s="7"/>
      <c r="S107" s="1"/>
      <c r="T107" s="1"/>
      <c r="U107" s="1"/>
      <c r="V107" s="1"/>
      <c r="W107" s="1"/>
      <c r="X107" s="1"/>
      <c r="Y107" s="1"/>
    </row>
    <row r="108" customFormat="false" ht="15" hidden="false" customHeight="false" outlineLevel="0" collapsed="false">
      <c r="A108" s="6" t="str">
        <f aca="false">[3]'verbs and nouns'!A107</f>
        <v>To identify</v>
      </c>
      <c r="B108" s="7" t="str">
        <f aca="false">IF(A108="-","-",MID([3]'verbs and nouns'!B107,2,LEN([3]'verbs and nouns'!B107)-2))</f>
        <v>goal</v>
      </c>
      <c r="C108" s="7"/>
      <c r="D108" s="7" t="str">
        <f aca="false">[3]'verbs and nouns'!C107</f>
        <v>To define</v>
      </c>
      <c r="E108" s="7" t="str">
        <f aca="false">IF(D108="-","-",MID([3]'verbs and nouns'!D107,2,LEN([3]'verbs and nouns'!D107)-2))</f>
        <v>overall objective</v>
      </c>
      <c r="F108" s="7"/>
      <c r="G108" s="7" t="str">
        <f aca="false">[3]'verbs and nouns'!E107</f>
        <v>To compare</v>
      </c>
      <c r="H108" s="7" t="str">
        <f aca="false">IF(G108="-","-",MID([3]'verbs and nouns'!F107,2,LEN([3]'verbs and nouns'!F107)-2))</f>
        <v>alternatives</v>
      </c>
      <c r="I108" s="7"/>
      <c r="J108" s="7" t="str">
        <f aca="false">[3]'verbs and nouns'!G107</f>
        <v>To apply</v>
      </c>
      <c r="K108" s="7" t="str">
        <f aca="false">IF(J108="-","-",MID([3]'verbs and nouns'!H107,2,LEN([3]'verbs and nouns'!H107)-2))</f>
        <v>fundamental principle</v>
      </c>
      <c r="L108" s="7"/>
      <c r="M108" s="7" t="str">
        <f aca="false">[3]'verbs and nouns'!I107</f>
        <v>To interpret</v>
      </c>
      <c r="N108" s="7" t="str">
        <f aca="false">IF(M108="-","-",MID([3]'verbs and nouns'!J107,2,LEN([3]'verbs and nouns'!J107)-2))</f>
        <v>results</v>
      </c>
      <c r="O108" s="7"/>
      <c r="P108" s="7" t="str">
        <f aca="false">[3]'verbs and nouns'!K107</f>
        <v>-</v>
      </c>
      <c r="Q108" s="7" t="str">
        <f aca="false">IF(P108="-","-",MID([3]'verbs and nouns'!L107,2,LEN([3]'verbs and nouns'!L107)-2))</f>
        <v>-</v>
      </c>
      <c r="R108" s="7"/>
      <c r="S108" s="1"/>
      <c r="T108" s="1"/>
      <c r="U108" s="1"/>
      <c r="V108" s="1"/>
      <c r="W108" s="1"/>
      <c r="X108" s="1"/>
      <c r="Y108" s="1"/>
    </row>
    <row r="109" customFormat="false" ht="15" hidden="false" customHeight="false" outlineLevel="0" collapsed="false">
      <c r="A109" s="6" t="str">
        <f aca="false">[3]'verbs and nouns'!A108</f>
        <v>To evaluate</v>
      </c>
      <c r="B109" s="7" t="str">
        <f aca="false">IF(A109="-","-",MID([3]'verbs and nouns'!B108,2,LEN([3]'verbs and nouns'!B108)-2))</f>
        <v>market opportunities</v>
      </c>
      <c r="C109" s="7"/>
      <c r="D109" s="7" t="str">
        <f aca="false">[3]'verbs and nouns'!C108</f>
        <v>To conclude</v>
      </c>
      <c r="E109" s="7" t="str">
        <f aca="false">IF(D109="-","-",MID([3]'verbs and nouns'!D108,2,LEN([3]'verbs and nouns'!D108)-2))</f>
        <v>what is best</v>
      </c>
      <c r="F109" s="7"/>
      <c r="G109" s="7" t="str">
        <f aca="false">[3]'verbs and nouns'!E108</f>
        <v>-</v>
      </c>
      <c r="H109" s="7" t="str">
        <f aca="false">IF(G109="-","-",MID([3]'verbs and nouns'!F108,2,LEN([3]'verbs and nouns'!F108)-2))</f>
        <v>-</v>
      </c>
      <c r="I109" s="7"/>
      <c r="J109" s="7" t="str">
        <f aca="false">[3]'verbs and nouns'!G108</f>
        <v>To design</v>
      </c>
      <c r="K109" s="7" t="str">
        <f aca="false">IF(J109="-","-",MID([3]'verbs and nouns'!H108,2,LEN([3]'verbs and nouns'!H108)-2))</f>
        <v>parts</v>
      </c>
      <c r="L109" s="7"/>
      <c r="M109" s="7" t="str">
        <f aca="false">[3]'verbs and nouns'!I108</f>
        <v>To analyze</v>
      </c>
      <c r="N109" s="7" t="str">
        <f aca="false">IF(M109="-","-",MID([3]'verbs and nouns'!J108,2,LEN([3]'verbs and nouns'!J108)-2))</f>
        <v>performance</v>
      </c>
      <c r="O109" s="7"/>
      <c r="P109" s="7" t="str">
        <f aca="false">[3]'verbs and nouns'!K108</f>
        <v>-</v>
      </c>
      <c r="Q109" s="7" t="str">
        <f aca="false">IF(P109="-","-",MID([3]'verbs and nouns'!L108,2,LEN([3]'verbs and nouns'!L108)-2))</f>
        <v>-</v>
      </c>
      <c r="R109" s="7"/>
      <c r="S109" s="1"/>
      <c r="T109" s="1"/>
      <c r="U109" s="1"/>
      <c r="V109" s="1"/>
      <c r="W109" s="1"/>
      <c r="X109" s="1"/>
      <c r="Y109" s="1"/>
    </row>
    <row r="110" customFormat="false" ht="15" hidden="false" customHeight="false" outlineLevel="0" collapsed="false">
      <c r="A110" s="6" t="str">
        <f aca="false">[3]'verbs and nouns'!A109</f>
        <v>To discuss</v>
      </c>
      <c r="B110" s="7" t="str">
        <f aca="false">IF(A110="-","-",MID([3]'verbs and nouns'!B109,2,LEN([3]'verbs and nouns'!B109)-2))</f>
        <v>market opportunities</v>
      </c>
      <c r="C110" s="7"/>
      <c r="D110" s="7" t="str">
        <f aca="false">[3]'verbs and nouns'!C109</f>
        <v>-</v>
      </c>
      <c r="E110" s="7" t="str">
        <f aca="false">IF(D110="-","-",MID([3]'verbs and nouns'!D109,2,LEN([3]'verbs and nouns'!D109)-2))</f>
        <v>-</v>
      </c>
      <c r="F110" s="7"/>
      <c r="G110" s="7" t="str">
        <f aca="false">[3]'verbs and nouns'!E109</f>
        <v>-</v>
      </c>
      <c r="H110" s="7" t="str">
        <f aca="false">IF(G110="-","-",MID([3]'verbs and nouns'!F109,2,LEN([3]'verbs and nouns'!F109)-2))</f>
        <v>-</v>
      </c>
      <c r="I110" s="7"/>
      <c r="J110" s="7" t="str">
        <f aca="false">[3]'verbs and nouns'!G109</f>
        <v>-</v>
      </c>
      <c r="K110" s="7" t="str">
        <f aca="false">IF(J110="-","-",MID([3]'verbs and nouns'!H109,2,LEN([3]'verbs and nouns'!H109)-2))</f>
        <v>-</v>
      </c>
      <c r="L110" s="7"/>
      <c r="M110" s="7" t="str">
        <f aca="false">[3]'verbs and nouns'!I109</f>
        <v>To calculate</v>
      </c>
      <c r="N110" s="7" t="str">
        <f aca="false">IF(M110="-","-",MID([3]'verbs and nouns'!J109,2,LEN([3]'verbs and nouns'!J109)-2))</f>
        <v>performance</v>
      </c>
      <c r="O110" s="7"/>
      <c r="P110" s="7" t="str">
        <f aca="false">[3]'verbs and nouns'!K109</f>
        <v>-</v>
      </c>
      <c r="Q110" s="7" t="str">
        <f aca="false">IF(P110="-","-",MID([3]'verbs and nouns'!L109,2,LEN([3]'verbs and nouns'!L109)-2))</f>
        <v>-</v>
      </c>
      <c r="R110" s="7"/>
      <c r="S110" s="1"/>
      <c r="T110" s="1"/>
      <c r="U110" s="1"/>
      <c r="V110" s="1"/>
      <c r="W110" s="1"/>
      <c r="X110" s="1"/>
      <c r="Y110" s="1"/>
    </row>
    <row r="111" customFormat="false" ht="15" hidden="false" customHeight="false" outlineLevel="0" collapsed="false">
      <c r="A111" s="6" t="str">
        <f aca="false">[3]'verbs and nouns'!A110</f>
        <v>To name</v>
      </c>
      <c r="B111" s="7" t="str">
        <f aca="false">IF(A111="-","-",MID([3]'verbs and nouns'!B110,2,LEN([3]'verbs and nouns'!B110)-2))</f>
        <v>opportunity</v>
      </c>
      <c r="C111" s="7"/>
      <c r="D111" s="7" t="str">
        <f aca="false">[3]'verbs and nouns'!C110</f>
        <v>-</v>
      </c>
      <c r="E111" s="7" t="str">
        <f aca="false">IF(D111="-","-",MID([3]'verbs and nouns'!D110,2,LEN([3]'verbs and nouns'!D110)-2))</f>
        <v>-</v>
      </c>
      <c r="F111" s="7"/>
      <c r="G111" s="7" t="str">
        <f aca="false">[3]'verbs and nouns'!E110</f>
        <v>-</v>
      </c>
      <c r="H111" s="7" t="str">
        <f aca="false">IF(G111="-","-",MID([3]'verbs and nouns'!F110,2,LEN([3]'verbs and nouns'!F110)-2))</f>
        <v>-</v>
      </c>
      <c r="I111" s="7"/>
      <c r="J111" s="7" t="str">
        <f aca="false">[3]'verbs and nouns'!G110</f>
        <v>-</v>
      </c>
      <c r="K111" s="7" t="str">
        <f aca="false">IF(J111="-","-",MID([3]'verbs and nouns'!H110,2,LEN([3]'verbs and nouns'!H110)-2))</f>
        <v>-</v>
      </c>
      <c r="L111" s="7"/>
      <c r="M111" s="7" t="str">
        <f aca="false">[3]'verbs and nouns'!I110</f>
        <v>To distinguish</v>
      </c>
      <c r="N111" s="7" t="str">
        <f aca="false">IF(M111="-","-",MID([3]'verbs and nouns'!J110,2,LEN([3]'verbs and nouns'!J110)-2))</f>
        <v>the best solution</v>
      </c>
      <c r="O111" s="7"/>
      <c r="P111" s="7" t="str">
        <f aca="false">[3]'verbs and nouns'!K110</f>
        <v>-</v>
      </c>
      <c r="Q111" s="7" t="str">
        <f aca="false">IF(P111="-","-",MID([3]'verbs and nouns'!L110,2,LEN([3]'verbs and nouns'!L110)-2))</f>
        <v>-</v>
      </c>
      <c r="R111" s="7"/>
      <c r="S111" s="1"/>
      <c r="T111" s="1"/>
      <c r="U111" s="1"/>
      <c r="V111" s="1"/>
      <c r="W111" s="1"/>
      <c r="X111" s="1"/>
      <c r="Y111" s="1"/>
    </row>
    <row r="112" customFormat="false" ht="15" hidden="false" customHeight="false" outlineLevel="0" collapsed="false">
      <c r="A112" s="6" t="str">
        <f aca="false">[3]'verbs and nouns'!A111</f>
        <v>To infer</v>
      </c>
      <c r="B112" s="7" t="str">
        <f aca="false">IF(A112="-","-",MID([3]'verbs and nouns'!B111,2,LEN([3]'verbs and nouns'!B111)-2))</f>
        <v>people's needs</v>
      </c>
      <c r="C112" s="7"/>
      <c r="D112" s="7" t="str">
        <f aca="false">[3]'verbs and nouns'!C111</f>
        <v>-</v>
      </c>
      <c r="E112" s="7" t="str">
        <f aca="false">IF(D112="-","-",MID([3]'verbs and nouns'!D111,2,LEN([3]'verbs and nouns'!D111)-2))</f>
        <v>-</v>
      </c>
      <c r="F112" s="7"/>
      <c r="G112" s="7" t="str">
        <f aca="false">[3]'verbs and nouns'!E111</f>
        <v>-</v>
      </c>
      <c r="H112" s="7" t="str">
        <f aca="false">IF(G112="-","-",MID([3]'verbs and nouns'!F111,2,LEN([3]'verbs and nouns'!F111)-2))</f>
        <v>-</v>
      </c>
      <c r="I112" s="7"/>
      <c r="J112" s="7" t="str">
        <f aca="false">[3]'verbs and nouns'!G111</f>
        <v>-</v>
      </c>
      <c r="K112" s="7" t="str">
        <f aca="false">IF(J112="-","-",MID([3]'verbs and nouns'!H111,2,LEN([3]'verbs and nouns'!H111)-2))</f>
        <v>-</v>
      </c>
      <c r="L112" s="7"/>
      <c r="M112" s="7" t="str">
        <f aca="false">[3]'verbs and nouns'!I111</f>
        <v>To modify</v>
      </c>
      <c r="N112" s="7" t="str">
        <f aca="false">IF(M112="-","-",MID([3]'verbs and nouns'!J111,2,LEN([3]'verbs and nouns'!J111)-2))</f>
        <v>initial design</v>
      </c>
      <c r="O112" s="7"/>
      <c r="P112" s="7" t="str">
        <f aca="false">[3]'verbs and nouns'!K111</f>
        <v>-</v>
      </c>
      <c r="Q112" s="7" t="str">
        <f aca="false">IF(P112="-","-",MID([3]'verbs and nouns'!L111,2,LEN([3]'verbs and nouns'!L111)-2))</f>
        <v>-</v>
      </c>
      <c r="R112" s="7"/>
      <c r="S112" s="1"/>
      <c r="T112" s="1"/>
      <c r="U112" s="1"/>
      <c r="V112" s="1"/>
      <c r="W112" s="1"/>
      <c r="X112" s="1"/>
      <c r="Y112" s="1"/>
    </row>
    <row r="113" customFormat="false" ht="15" hidden="false" customHeight="false" outlineLevel="0" collapsed="false">
      <c r="A113" s="6" t="str">
        <f aca="false">[3]'verbs and nouns'!A112</f>
        <v>To order</v>
      </c>
      <c r="B113" s="7" t="str">
        <f aca="false">IF(A113="-","-",MID([3]'verbs and nouns'!B112,2,LEN([3]'verbs and nouns'!B112)-2))</f>
        <v>priorities</v>
      </c>
      <c r="C113" s="7"/>
      <c r="D113" s="7" t="str">
        <f aca="false">[3]'verbs and nouns'!C112</f>
        <v>To prepare</v>
      </c>
      <c r="E113" s="7" t="str">
        <f aca="false">IF(D113="-","-",MID([3]'verbs and nouns'!D112,2,LEN([3]'verbs and nouns'!D112)-2))</f>
        <v>test</v>
      </c>
      <c r="F113" s="7"/>
      <c r="G113" s="7" t="str">
        <f aca="false">[3]'verbs and nouns'!E112</f>
        <v>To model</v>
      </c>
      <c r="H113" s="7" t="str">
        <f aca="false">IF(G113="-","-",MID([3]'verbs and nouns'!F112,2,LEN([3]'verbs and nouns'!F112)-2))</f>
        <v>flow</v>
      </c>
      <c r="I113" s="7"/>
      <c r="J113" s="7" t="str">
        <f aca="false">[3]'verbs and nouns'!G112</f>
        <v>To combine</v>
      </c>
      <c r="K113" s="7" t="str">
        <f aca="false">IF(J113="-","-",MID([3]'verbs and nouns'!H112,2,LEN([3]'verbs and nouns'!H112)-2))</f>
        <v>forces</v>
      </c>
      <c r="L113" s="7"/>
      <c r="M113" s="7" t="str">
        <f aca="false">[3]'verbs and nouns'!I112</f>
        <v>To analyze</v>
      </c>
      <c r="N113" s="7" t="str">
        <f aca="false">IF(M113="-","-",MID([3]'verbs and nouns'!J112,2,LEN([3]'verbs and nouns'!J112)-2))</f>
        <v>models</v>
      </c>
      <c r="O113" s="7"/>
      <c r="P113" s="7" t="str">
        <f aca="false">[3]'verbs and nouns'!K112</f>
        <v>To solve</v>
      </c>
      <c r="Q113" s="7" t="str">
        <f aca="false">IF(P113="-","-",MID([3]'verbs and nouns'!L112,2,LEN([3]'verbs and nouns'!L112)-2))</f>
        <v>problems</v>
      </c>
      <c r="R113" s="7"/>
      <c r="S113" s="1"/>
      <c r="T113" s="1"/>
      <c r="U113" s="1"/>
      <c r="V113" s="1"/>
      <c r="W113" s="1"/>
      <c r="X113" s="1"/>
      <c r="Y113" s="1"/>
    </row>
    <row r="114" customFormat="false" ht="15" hidden="false" customHeight="false" outlineLevel="0" collapsed="false">
      <c r="A114" s="6" t="str">
        <f aca="false">[3]'verbs and nouns'!A113</f>
        <v>To describe</v>
      </c>
      <c r="B114" s="7" t="str">
        <f aca="false">IF(A114="-","-",MID([3]'verbs and nouns'!B113,2,LEN([3]'verbs and nouns'!B113)-2))</f>
        <v>needs</v>
      </c>
      <c r="C114" s="7"/>
      <c r="D114" s="7" t="str">
        <f aca="false">[3]'verbs and nouns'!C113</f>
        <v>To review</v>
      </c>
      <c r="E114" s="7" t="str">
        <f aca="false">IF(D114="-","-",MID([3]'verbs and nouns'!D113,2,LEN([3]'verbs and nouns'!D113)-2))</f>
        <v>attributes</v>
      </c>
      <c r="F114" s="7"/>
      <c r="G114" s="7" t="str">
        <f aca="false">[3]'verbs and nouns'!E113</f>
        <v>To justify</v>
      </c>
      <c r="H114" s="7" t="str">
        <f aca="false">IF(G114="-","-",MID([3]'verbs and nouns'!F113,2,LEN([3]'verbs and nouns'!F113)-2))</f>
        <v>choices</v>
      </c>
      <c r="I114" s="7"/>
      <c r="J114" s="7" t="str">
        <f aca="false">[3]'verbs and nouns'!G113</f>
        <v>To estimate</v>
      </c>
      <c r="K114" s="7" t="str">
        <f aca="false">IF(J114="-","-",MID([3]'verbs and nouns'!H113,2,LEN([3]'verbs and nouns'!H113)-2))</f>
        <v>cost</v>
      </c>
      <c r="L114" s="7"/>
      <c r="M114" s="7" t="str">
        <f aca="false">[3]'verbs and nouns'!I113</f>
        <v>To generate</v>
      </c>
      <c r="N114" s="7" t="str">
        <f aca="false">IF(M114="-","-",MID([3]'verbs and nouns'!J113,2,LEN([3]'verbs and nouns'!J113)-2))</f>
        <v>electricity</v>
      </c>
      <c r="O114" s="7"/>
      <c r="P114" s="7" t="str">
        <f aca="false">[3]'verbs and nouns'!K113</f>
        <v>To synthesize</v>
      </c>
      <c r="Q114" s="7" t="str">
        <f aca="false">IF(P114="-","-",MID([3]'verbs and nouns'!L113,2,LEN([3]'verbs and nouns'!L113)-2))</f>
        <v>results</v>
      </c>
      <c r="R114" s="7"/>
      <c r="S114" s="1"/>
      <c r="T114" s="1"/>
      <c r="U114" s="1"/>
      <c r="V114" s="1"/>
      <c r="W114" s="1"/>
      <c r="X114" s="1"/>
      <c r="Y114" s="1"/>
    </row>
    <row r="115" customFormat="false" ht="15" hidden="false" customHeight="false" outlineLevel="0" collapsed="false">
      <c r="A115" s="6" t="str">
        <f aca="false">[3]'verbs and nouns'!A114</f>
        <v>To criticize</v>
      </c>
      <c r="B115" s="7" t="str">
        <f aca="false">IF(A115="-","-",MID([3]'verbs and nouns'!B114,2,LEN([3]'verbs and nouns'!B114)-2))</f>
        <v>existing design</v>
      </c>
      <c r="C115" s="7"/>
      <c r="D115" s="7" t="str">
        <f aca="false">[3]'verbs and nouns'!C114</f>
        <v>To predict</v>
      </c>
      <c r="E115" s="7" t="str">
        <f aca="false">IF(D115="-","-",MID([3]'verbs and nouns'!D114,2,LEN([3]'verbs and nouns'!D114)-2))</f>
        <v>future</v>
      </c>
      <c r="F115" s="7"/>
      <c r="G115" s="7" t="str">
        <f aca="false">[3]'verbs and nouns'!E114</f>
        <v>To classify</v>
      </c>
      <c r="H115" s="7" t="str">
        <f aca="false">IF(G115="-","-",MID([3]'verbs and nouns'!F114,2,LEN([3]'verbs and nouns'!F114)-2))</f>
        <v>physical models</v>
      </c>
      <c r="I115" s="7"/>
      <c r="J115" s="7" t="str">
        <f aca="false">[3]'verbs and nouns'!G114</f>
        <v>To choose</v>
      </c>
      <c r="K115" s="7" t="str">
        <f aca="false">IF(J115="-","-",MID([3]'verbs and nouns'!H114,2,LEN([3]'verbs and nouns'!H114)-2))</f>
        <v>designs</v>
      </c>
      <c r="L115" s="7"/>
      <c r="M115" s="7" t="str">
        <f aca="false">[3]'verbs and nouns'!I114</f>
        <v>To test</v>
      </c>
      <c r="N115" s="7" t="str">
        <f aca="false">IF(M115="-","-",MID([3]'verbs and nouns'!J114,2,LEN([3]'verbs and nouns'!J114)-2))</f>
        <v>hypothesis</v>
      </c>
      <c r="O115" s="7"/>
      <c r="P115" s="7" t="str">
        <f aca="false">[3]'verbs and nouns'!K114</f>
        <v>To extend</v>
      </c>
      <c r="Q115" s="7" t="str">
        <f aca="false">IF(P115="-","-",MID([3]'verbs and nouns'!L114,2,LEN([3]'verbs and nouns'!L114)-2))</f>
        <v>life</v>
      </c>
      <c r="R115" s="7"/>
      <c r="S115" s="1"/>
      <c r="T115" s="1"/>
      <c r="U115" s="1"/>
      <c r="V115" s="1"/>
      <c r="W115" s="1"/>
      <c r="X115" s="1"/>
      <c r="Y115" s="1"/>
    </row>
    <row r="116" customFormat="false" ht="15" hidden="false" customHeight="false" outlineLevel="0" collapsed="false">
      <c r="A116" s="6" t="str">
        <f aca="false">[3]'verbs and nouns'!A115</f>
        <v>To define</v>
      </c>
      <c r="B116" s="7" t="str">
        <f aca="false">IF(A116="-","-",MID([3]'verbs and nouns'!B115,2,LEN([3]'verbs and nouns'!B115)-2))</f>
        <v>problem</v>
      </c>
      <c r="C116" s="7"/>
      <c r="D116" s="7" t="str">
        <f aca="false">[3]'verbs and nouns'!C115</f>
        <v>To list</v>
      </c>
      <c r="E116" s="7" t="str">
        <f aca="false">IF(D116="-","-",MID([3]'verbs and nouns'!D115,2,LEN([3]'verbs and nouns'!D115)-2))</f>
        <v>benefits</v>
      </c>
      <c r="F116" s="7"/>
      <c r="G116" s="7" t="str">
        <f aca="false">[3]'verbs and nouns'!E115</f>
        <v>To compute</v>
      </c>
      <c r="H116" s="7" t="str">
        <f aca="false">IF(G116="-","-",MID([3]'verbs and nouns'!F115,2,LEN([3]'verbs and nouns'!F115)-2))</f>
        <v>losses</v>
      </c>
      <c r="I116" s="7"/>
      <c r="J116" s="7" t="str">
        <f aca="false">[3]'verbs and nouns'!G115</f>
        <v>To create</v>
      </c>
      <c r="K116" s="7" t="str">
        <f aca="false">IF(J116="-","-",MID([3]'verbs and nouns'!H115,2,LEN([3]'verbs and nouns'!H115)-2))</f>
        <v>solution</v>
      </c>
      <c r="L116" s="7"/>
      <c r="M116" s="7" t="str">
        <f aca="false">[3]'verbs and nouns'!I115</f>
        <v>To recognize</v>
      </c>
      <c r="N116" s="7" t="str">
        <f aca="false">IF(M116="-","-",MID([3]'verbs and nouns'!J115,2,LEN([3]'verbs and nouns'!J115)-2))</f>
        <v>errors</v>
      </c>
      <c r="O116" s="7"/>
      <c r="P116" s="7" t="str">
        <f aca="false">[3]'verbs and nouns'!K115</f>
        <v>To explain</v>
      </c>
      <c r="Q116" s="7" t="str">
        <f aca="false">IF(P116="-","-",MID([3]'verbs and nouns'!L115,2,LEN([3]'verbs and nouns'!L115)-2))</f>
        <v>expenditures</v>
      </c>
      <c r="R116" s="7"/>
      <c r="S116" s="1"/>
      <c r="T116" s="1"/>
      <c r="U116" s="1"/>
      <c r="V116" s="1"/>
      <c r="W116" s="1"/>
      <c r="X116" s="1"/>
      <c r="Y116" s="1"/>
    </row>
    <row r="117" customFormat="false" ht="15" hidden="false" customHeight="false" outlineLevel="0" collapsed="false">
      <c r="A117" s="6" t="str">
        <f aca="false">[3]'verbs and nouns'!A116</f>
        <v>To develop</v>
      </c>
      <c r="B117" s="7" t="str">
        <f aca="false">IF(A117="-","-",MID([3]'verbs and nouns'!B116,2,LEN([3]'verbs and nouns'!B116)-2))</f>
        <v>idea</v>
      </c>
      <c r="C117" s="7"/>
      <c r="D117" s="7" t="str">
        <f aca="false">[3]'verbs and nouns'!C116</f>
        <v>To illustrate</v>
      </c>
      <c r="E117" s="7" t="str">
        <f aca="false">IF(D117="-","-",MID([3]'verbs and nouns'!D116,2,LEN([3]'verbs and nouns'!D116)-2))</f>
        <v>prototype</v>
      </c>
      <c r="F117" s="7"/>
      <c r="G117" s="7" t="str">
        <f aca="false">[3]'verbs and nouns'!E116</f>
        <v>To defend</v>
      </c>
      <c r="H117" s="7" t="str">
        <f aca="false">IF(G117="-","-",MID([3]'verbs and nouns'!F116,2,LEN([3]'verbs and nouns'!F116)-2))</f>
        <v>proposal</v>
      </c>
      <c r="I117" s="7"/>
      <c r="J117" s="7" t="str">
        <f aca="false">[3]'verbs and nouns'!G116</f>
        <v>To apply</v>
      </c>
      <c r="K117" s="7" t="str">
        <f aca="false">IF(J117="-","-",MID([3]'verbs and nouns'!H116,2,LEN([3]'verbs and nouns'!H116)-2))</f>
        <v>constrains</v>
      </c>
      <c r="L117" s="7"/>
      <c r="M117" s="7" t="str">
        <f aca="false">[3]'verbs and nouns'!I116</f>
        <v>To interpret</v>
      </c>
      <c r="N117" s="7" t="str">
        <f aca="false">IF(M117="-","-",MID([3]'verbs and nouns'!J116,2,LEN([3]'verbs and nouns'!J116)-2))</f>
        <v>results</v>
      </c>
      <c r="O117" s="7"/>
      <c r="P117" s="7" t="str">
        <f aca="false">[3]'verbs and nouns'!K116</f>
        <v>To practice</v>
      </c>
      <c r="Q117" s="7" t="str">
        <f aca="false">IF(P117="-","-",MID([3]'verbs and nouns'!L116,2,LEN([3]'verbs and nouns'!L116)-2))</f>
        <v>use</v>
      </c>
      <c r="R117" s="7"/>
      <c r="S117" s="1"/>
      <c r="T117" s="1"/>
      <c r="U117" s="1"/>
      <c r="V117" s="1"/>
      <c r="W117" s="1"/>
      <c r="X117" s="1"/>
      <c r="Y117" s="1"/>
    </row>
    <row r="118" customFormat="false" ht="15" hidden="false" customHeight="false" outlineLevel="0" collapsed="false">
      <c r="A118" s="6" t="str">
        <f aca="false">[3]'verbs and nouns'!A117</f>
        <v>To discuss</v>
      </c>
      <c r="B118" s="7" t="str">
        <f aca="false">IF(A118="-","-",MID([3]'verbs and nouns'!B117,2,LEN([3]'verbs and nouns'!B117)-2))</f>
        <v>alternatives</v>
      </c>
      <c r="C118" s="7"/>
      <c r="D118" s="7" t="str">
        <f aca="false">[3]'verbs and nouns'!C117</f>
        <v>To indicate</v>
      </c>
      <c r="E118" s="7" t="str">
        <f aca="false">IF(D118="-","-",MID([3]'verbs and nouns'!D117,2,LEN([3]'verbs and nouns'!D117)-2))</f>
        <v>direction</v>
      </c>
      <c r="F118" s="7"/>
      <c r="G118" s="7" t="str">
        <f aca="false">[3]'verbs and nouns'!E117</f>
        <v>To evaluate</v>
      </c>
      <c r="H118" s="7" t="str">
        <f aca="false">IF(G118="-","-",MID([3]'verbs and nouns'!F117,2,LEN([3]'verbs and nouns'!F117)-2))</f>
        <v>solutions</v>
      </c>
      <c r="I118" s="7"/>
      <c r="J118" s="7" t="str">
        <f aca="false">[3]'verbs and nouns'!G117</f>
        <v>To design</v>
      </c>
      <c r="K118" s="7" t="str">
        <f aca="false">IF(J118="-","-",MID([3]'verbs and nouns'!H117,2,LEN([3]'verbs and nouns'!H117)-2))</f>
        <v>prototypes</v>
      </c>
      <c r="L118" s="7"/>
      <c r="M118" s="7" t="str">
        <f aca="false">[3]'verbs and nouns'!I117</f>
        <v>To identify</v>
      </c>
      <c r="N118" s="7" t="str">
        <f aca="false">IF(M118="-","-",MID([3]'verbs and nouns'!J117,2,LEN([3]'verbs and nouns'!J117)-2))</f>
        <v>weaknesses</v>
      </c>
      <c r="O118" s="7"/>
      <c r="P118" s="7" t="str">
        <f aca="false">[3]'verbs and nouns'!K117</f>
        <v>To conclude</v>
      </c>
      <c r="Q118" s="7" t="str">
        <f aca="false">IF(P118="-","-",MID([3]'verbs and nouns'!L117,2,LEN([3]'verbs and nouns'!L117)-2))</f>
        <v>project</v>
      </c>
      <c r="R118" s="7"/>
      <c r="S118" s="1"/>
      <c r="T118" s="1"/>
      <c r="U118" s="1"/>
      <c r="V118" s="1"/>
      <c r="W118" s="1"/>
      <c r="X118" s="1"/>
      <c r="Y118" s="1"/>
    </row>
    <row r="119" customFormat="false" ht="15" hidden="false" customHeight="false" outlineLevel="0" collapsed="false">
      <c r="A119" s="6" t="str">
        <f aca="false">[3]'verbs and nouns'!A118</f>
        <v>To infer</v>
      </c>
      <c r="B119" s="7" t="str">
        <f aca="false">IF(A119="-","-",MID([3]'verbs and nouns'!B118,2,LEN([3]'verbs and nouns'!B118)-2))</f>
        <v>preference</v>
      </c>
      <c r="C119" s="7"/>
      <c r="D119" s="7" t="str">
        <f aca="false">[3]'verbs and nouns'!C118</f>
        <v>To distinguish</v>
      </c>
      <c r="E119" s="7" t="str">
        <f aca="false">IF(D119="-","-",MID([3]'verbs and nouns'!D118,2,LEN([3]'verbs and nouns'!D118)-2))</f>
        <v>benefits</v>
      </c>
      <c r="F119" s="7"/>
      <c r="G119" s="7" t="str">
        <f aca="false">[3]'verbs and nouns'!E118</f>
        <v>-</v>
      </c>
      <c r="H119" s="7" t="str">
        <f aca="false">IF(G119="-","-",MID([3]'verbs and nouns'!F118,2,LEN([3]'verbs and nouns'!F118)-2))</f>
        <v>-</v>
      </c>
      <c r="I119" s="7"/>
      <c r="J119" s="7" t="str">
        <f aca="false">[3]'verbs and nouns'!G118</f>
        <v>-</v>
      </c>
      <c r="K119" s="7" t="str">
        <f aca="false">IF(J119="-","-",MID([3]'verbs and nouns'!H118,2,LEN([3]'verbs and nouns'!H118)-2))</f>
        <v>-</v>
      </c>
      <c r="L119" s="7"/>
      <c r="M119" s="7" t="str">
        <f aca="false">[3]'verbs and nouns'!I118</f>
        <v>To calculate</v>
      </c>
      <c r="N119" s="7" t="str">
        <f aca="false">IF(M119="-","-",MID([3]'verbs and nouns'!J118,2,LEN([3]'verbs and nouns'!J118)-2))</f>
        <v>values</v>
      </c>
      <c r="O119" s="7"/>
      <c r="P119" s="7" t="str">
        <f aca="false">[3]'verbs and nouns'!K118</f>
        <v>To name</v>
      </c>
      <c r="Q119" s="7" t="str">
        <f aca="false">IF(P119="-","-",MID([3]'verbs and nouns'!L118,2,LEN([3]'verbs and nouns'!L118)-2))</f>
        <v>final design</v>
      </c>
      <c r="R119" s="7"/>
      <c r="S119" s="1"/>
      <c r="T119" s="1"/>
      <c r="U119" s="1"/>
      <c r="V119" s="1"/>
      <c r="W119" s="1"/>
      <c r="X119" s="1"/>
      <c r="Y119" s="1"/>
    </row>
    <row r="120" customFormat="false" ht="15" hidden="false" customHeight="false" outlineLevel="0" collapsed="false">
      <c r="A120" s="6" t="str">
        <f aca="false">[3]'verbs and nouns'!A119</f>
        <v>-</v>
      </c>
      <c r="B120" s="7" t="str">
        <f aca="false">IF(A120="-","-",MID([3]'verbs and nouns'!B119,2,LEN([3]'verbs and nouns'!B119)-2))</f>
        <v>-</v>
      </c>
      <c r="C120" s="7"/>
      <c r="D120" s="7" t="str">
        <f aca="false">[3]'verbs and nouns'!C119</f>
        <v>-</v>
      </c>
      <c r="E120" s="7" t="str">
        <f aca="false">IF(D120="-","-",MID([3]'verbs and nouns'!D119,2,LEN([3]'verbs and nouns'!D119)-2))</f>
        <v>-</v>
      </c>
      <c r="F120" s="7"/>
      <c r="G120" s="7" t="str">
        <f aca="false">[3]'verbs and nouns'!E119</f>
        <v>-</v>
      </c>
      <c r="H120" s="7" t="str">
        <f aca="false">IF(G120="-","-",MID([3]'verbs and nouns'!F119,2,LEN([3]'verbs and nouns'!F119)-2))</f>
        <v>-</v>
      </c>
      <c r="I120" s="7"/>
      <c r="J120" s="7" t="str">
        <f aca="false">[3]'verbs and nouns'!G119</f>
        <v>-</v>
      </c>
      <c r="K120" s="7" t="str">
        <f aca="false">IF(J120="-","-",MID([3]'verbs and nouns'!H119,2,LEN([3]'verbs and nouns'!H119)-2))</f>
        <v>-</v>
      </c>
      <c r="L120" s="7"/>
      <c r="M120" s="7" t="str">
        <f aca="false">[3]'verbs and nouns'!I119</f>
        <v>To compare</v>
      </c>
      <c r="N120" s="7" t="str">
        <f aca="false">IF(M120="-","-",MID([3]'verbs and nouns'!J119,2,LEN([3]'verbs and nouns'!J119)-2))</f>
        <v>outcomes</v>
      </c>
      <c r="O120" s="7"/>
      <c r="P120" s="7" t="str">
        <f aca="false">[3]'verbs and nouns'!K119</f>
        <v>-</v>
      </c>
      <c r="Q120" s="7" t="str">
        <f aca="false">IF(P120="-","-",MID([3]'verbs and nouns'!L119,2,LEN([3]'verbs and nouns'!L119)-2))</f>
        <v>-</v>
      </c>
      <c r="R120" s="7"/>
      <c r="S120" s="1"/>
      <c r="T120" s="1"/>
      <c r="U120" s="1"/>
      <c r="V120" s="1"/>
      <c r="W120" s="1"/>
      <c r="X120" s="1"/>
      <c r="Y120" s="1"/>
    </row>
    <row r="121" customFormat="false" ht="15" hidden="false" customHeight="false" outlineLevel="0" collapsed="false">
      <c r="A121" s="6" t="str">
        <f aca="false">[3]'verbs and nouns'!A120</f>
        <v>-</v>
      </c>
      <c r="B121" s="7" t="str">
        <f aca="false">IF(A121="-","-",MID([3]'verbs and nouns'!B120,2,LEN([3]'verbs and nouns'!B120)-2))</f>
        <v>-</v>
      </c>
      <c r="C121" s="7"/>
      <c r="D121" s="7" t="str">
        <f aca="false">[3]'verbs and nouns'!C120</f>
        <v>-</v>
      </c>
      <c r="E121" s="7" t="str">
        <f aca="false">IF(D121="-","-",MID([3]'verbs and nouns'!D120,2,LEN([3]'verbs and nouns'!D120)-2))</f>
        <v>-</v>
      </c>
      <c r="F121" s="7"/>
      <c r="G121" s="7" t="str">
        <f aca="false">[3]'verbs and nouns'!E120</f>
        <v>-</v>
      </c>
      <c r="H121" s="7" t="str">
        <f aca="false">IF(G121="-","-",MID([3]'verbs and nouns'!F120,2,LEN([3]'verbs and nouns'!F120)-2))</f>
        <v>-</v>
      </c>
      <c r="I121" s="7"/>
      <c r="J121" s="7" t="str">
        <f aca="false">[3]'verbs and nouns'!G120</f>
        <v>-</v>
      </c>
      <c r="K121" s="7" t="str">
        <f aca="false">IF(J121="-","-",MID([3]'verbs and nouns'!H120,2,LEN([3]'verbs and nouns'!H120)-2))</f>
        <v>-</v>
      </c>
      <c r="L121" s="7"/>
      <c r="M121" s="7" t="str">
        <f aca="false">[3]'verbs and nouns'!I120</f>
        <v>To modify</v>
      </c>
      <c r="N121" s="7" t="str">
        <f aca="false">IF(M121="-","-",MID([3]'verbs and nouns'!J120,2,LEN([3]'verbs and nouns'!J120)-2))</f>
        <v>shape</v>
      </c>
      <c r="O121" s="7"/>
      <c r="P121" s="7" t="str">
        <f aca="false">[3]'verbs and nouns'!K120</f>
        <v>-</v>
      </c>
      <c r="Q121" s="7" t="str">
        <f aca="false">IF(P121="-","-",MID([3]'verbs and nouns'!L120,2,LEN([3]'verbs and nouns'!L120)-2))</f>
        <v>-</v>
      </c>
      <c r="R121" s="7"/>
      <c r="S121" s="1"/>
      <c r="T121" s="1"/>
      <c r="U121" s="1"/>
      <c r="V121" s="1"/>
      <c r="W121" s="1"/>
      <c r="X121" s="1"/>
      <c r="Y121" s="1"/>
    </row>
    <row r="122" customFormat="false" ht="15" hidden="false" customHeight="false" outlineLevel="0" collapsed="false">
      <c r="A122" s="6" t="str">
        <f aca="false">[3]'verbs and nouns'!A121</f>
        <v>To define</v>
      </c>
      <c r="B122" s="7" t="str">
        <f aca="false">IF(A122="-","-",MID([3]'verbs and nouns'!B121,2,LEN([3]'verbs and nouns'!B121)-2))</f>
        <v>a problem statement</v>
      </c>
      <c r="C122" s="7"/>
      <c r="D122" s="7" t="str">
        <f aca="false">[3]'verbs and nouns'!C121</f>
        <v>To choose</v>
      </c>
      <c r="E122" s="7" t="str">
        <f aca="false">IF(D122="-","-",MID([3]'verbs and nouns'!D121,2,LEN([3]'verbs and nouns'!D121)-2))</f>
        <v>topology</v>
      </c>
      <c r="F122" s="7"/>
      <c r="G122" s="7" t="str">
        <f aca="false">[3]'verbs and nouns'!E121</f>
        <v>To analyze</v>
      </c>
      <c r="H122" s="7" t="str">
        <f aca="false">IF(G122="-","-",MID([3]'verbs and nouns'!F121,2,LEN([3]'verbs and nouns'!F121)-2))</f>
        <v>a circuit topology</v>
      </c>
      <c r="I122" s="7"/>
      <c r="J122" s="7" t="str">
        <f aca="false">[3]'verbs and nouns'!G121</f>
        <v>To evaluate</v>
      </c>
      <c r="K122" s="7" t="str">
        <f aca="false">IF(J122="-","-",MID([3]'verbs and nouns'!H121,2,LEN([3]'verbs and nouns'!H121)-2))</f>
        <v>the performance of circuit</v>
      </c>
      <c r="L122" s="7"/>
      <c r="M122" s="7" t="str">
        <f aca="false">[3]'verbs and nouns'!I121</f>
        <v>To illustrate</v>
      </c>
      <c r="N122" s="7" t="str">
        <f aca="false">IF(M122="-","-",LEFT(MID([3]'verbs and nouns'!J121,2,LEN([3]'verbs and nouns'!J121)-2),SEARCH(",",MID([3]'verbs and nouns'!J121,2,LEN([3]'verbs and nouns'!J121)-2),1)-1))</f>
        <v>the results</v>
      </c>
      <c r="O122" s="7" t="str">
        <f aca="false">IF(M122="-","-",RIGHT(MID([3]'verbs and nouns'!J121,2,LEN([3]'verbs and nouns'!J121)-2),SEARCH(",",MID([3]'verbs and nouns'!J121,2,LEN([3]'verbs and nouns'!J121)-2),1)+4))</f>
        <v>a summary table</v>
      </c>
      <c r="P122" s="7" t="str">
        <f aca="false">[3]'verbs and nouns'!K121</f>
        <v>To identify</v>
      </c>
      <c r="Q122" s="7" t="str">
        <f aca="false">IF(P122="-","-",LEFT(MID([3]'verbs and nouns'!L121,2,LEN([3]'verbs and nouns'!L121)-2),SEARCH(",",MID([3]'verbs and nouns'!L121,2,LEN([3]'verbs and nouns'!L121)-2),1)-1))</f>
        <v>the advantages of a method</v>
      </c>
      <c r="R122" s="7" t="str">
        <f aca="false">IF(P122="-","-",RIGHT(MID([3]'verbs and nouns'!L121,2,LEN([3]'verbs and nouns'!L121)-2),SEARCH(",",MID([3]'verbs and nouns'!L121,2,LEN([3]'verbs and nouns'!L121)-2),1)-24))</f>
        <v>bug</v>
      </c>
      <c r="S122" s="1"/>
      <c r="T122" s="1"/>
      <c r="U122" s="1"/>
      <c r="V122" s="1"/>
      <c r="W122" s="1"/>
      <c r="X122" s="1"/>
      <c r="Y122" s="1"/>
    </row>
    <row r="123" customFormat="false" ht="15" hidden="false" customHeight="false" outlineLevel="0" collapsed="false">
      <c r="A123" s="6" t="str">
        <f aca="false">[3]'verbs and nouns'!A122</f>
        <v>To create</v>
      </c>
      <c r="B123" s="7" t="str">
        <f aca="false">IF(A123="-","-",MID([3]'verbs and nouns'!B122,2,LEN([3]'verbs and nouns'!B122)-2))</f>
        <v>a course plan</v>
      </c>
      <c r="C123" s="7"/>
      <c r="D123" s="7" t="str">
        <f aca="false">[3]'verbs and nouns'!C122</f>
        <v>To indicate</v>
      </c>
      <c r="E123" s="7" t="str">
        <f aca="false">IF(D123="-","-",MID([3]'verbs and nouns'!D122,2,LEN([3]'verbs and nouns'!D122)-3))</f>
        <v>an advantag</v>
      </c>
      <c r="F123" s="7"/>
      <c r="G123" s="7" t="str">
        <f aca="false">[3]'verbs and nouns'!E122</f>
        <v>To solve</v>
      </c>
      <c r="H123" s="7" t="str">
        <f aca="false">IF(G123="-","-",MID([3]'verbs and nouns'!F122,2,LEN([3]'verbs and nouns'!F122)-2))</f>
        <v>a problem</v>
      </c>
      <c r="I123" s="7"/>
      <c r="J123" s="7" t="str">
        <f aca="false">[3]'verbs and nouns'!G122</f>
        <v>To develop</v>
      </c>
      <c r="K123" s="7" t="str">
        <f aca="false">IF(J123="-","-",MID([3]'verbs and nouns'!H122,2,LEN([3]'verbs and nouns'!H122)-2))</f>
        <v>a new algorithm</v>
      </c>
      <c r="L123" s="7"/>
      <c r="M123" s="7" t="str">
        <f aca="false">[3]'verbs and nouns'!I122</f>
        <v>To test</v>
      </c>
      <c r="N123" s="7" t="str">
        <f aca="false">IF(M123="-","-",LEFT(MID([3]'verbs and nouns'!J122,2,LEN([3]'verbs and nouns'!J122)-2),SEARCH(",",MID([3]'verbs and nouns'!J122,2,LEN([3]'verbs and nouns'!J122)-2),1)-1))</f>
        <v>student</v>
      </c>
      <c r="O123" s="7" t="str">
        <f aca="false">IF(M123="-","-",RIGHT(MID([3]'verbs and nouns'!J122,2,LEN([3]'verbs and nouns'!J122)-2),SEARCH(",",MID([3]'verbs and nouns'!J122,2,LEN([3]'verbs and nouns'!J122)-2),1)+2))</f>
        <v>a circuit</v>
      </c>
      <c r="P123" s="7" t="str">
        <f aca="false">[3]'verbs and nouns'!K122</f>
        <v>To name</v>
      </c>
      <c r="Q123" s="7" t="str">
        <f aca="false">IF(P123="-","-",MID([3]'verbs and nouns'!L122,2,LEN([3]'verbs and nouns'!L122)-2))</f>
        <v>a new topology</v>
      </c>
      <c r="R123" s="7"/>
      <c r="S123" s="1"/>
      <c r="T123" s="1"/>
      <c r="U123" s="1"/>
      <c r="V123" s="1"/>
      <c r="W123" s="1"/>
      <c r="X123" s="1"/>
      <c r="Y123" s="1"/>
    </row>
    <row r="124" customFormat="false" ht="15" hidden="false" customHeight="false" outlineLevel="0" collapsed="false">
      <c r="A124" s="6" t="str">
        <f aca="false">[3]'verbs and nouns'!A123</f>
        <v>To generate</v>
      </c>
      <c r="B124" s="7" t="str">
        <f aca="false">IF(A124="-","-",MID([3]'verbs and nouns'!B123,2,LEN([3]'verbs and nouns'!B123)-2))</f>
        <v>electricity</v>
      </c>
      <c r="C124" s="7"/>
      <c r="D124" s="7" t="str">
        <f aca="false">[3]'verbs and nouns'!C123</f>
        <v>To justify</v>
      </c>
      <c r="E124" s="7" t="str">
        <f aca="false">IF(D124="-","-",MID([3]'verbs and nouns'!D123,2,LEN([3]'verbs and nouns'!D123)-2))</f>
        <v>a new topology</v>
      </c>
      <c r="F124" s="7"/>
      <c r="G124" s="7" t="str">
        <f aca="false">[3]'verbs and nouns'!E123</f>
        <v>To synthesize</v>
      </c>
      <c r="H124" s="7" t="str">
        <f aca="false">IF(G124="-","-",MID([3]'verbs and nouns'!F123,2,LEN([3]'verbs and nouns'!F123)-2))</f>
        <v>a circuit</v>
      </c>
      <c r="I124" s="7"/>
      <c r="J124" s="7" t="str">
        <f aca="false">[3]'verbs and nouns'!G123</f>
        <v>To prepare</v>
      </c>
      <c r="K124" s="7" t="str">
        <f aca="false">IF(J124="-","-",MID([3]'verbs and nouns'!H123,2,LEN([3]'verbs and nouns'!H123)-2))</f>
        <v>for exam</v>
      </c>
      <c r="L124" s="7"/>
      <c r="M124" s="7" t="str">
        <f aca="false">[3]'verbs and nouns'!I123</f>
        <v>To order</v>
      </c>
      <c r="N124" s="7" t="str">
        <f aca="false">IF(M124="-","-",MID([3]'verbs and nouns'!J123,2,LEN([3]'verbs and nouns'!J123)-2))</f>
        <v>a component</v>
      </c>
      <c r="O124" s="7"/>
      <c r="P124" s="7" t="str">
        <f aca="false">[3]'verbs and nouns'!K123</f>
        <v>-</v>
      </c>
      <c r="Q124" s="7" t="str">
        <f aca="false">IF(P124="-","-",MID([3]'verbs and nouns'!L123,2,LEN([3]'verbs and nouns'!L123)-2))</f>
        <v>-</v>
      </c>
      <c r="R124" s="7"/>
      <c r="S124" s="1"/>
      <c r="T124" s="1"/>
      <c r="U124" s="1"/>
      <c r="V124" s="1"/>
      <c r="W124" s="1"/>
      <c r="X124" s="1"/>
      <c r="Y124" s="1"/>
    </row>
    <row r="125" customFormat="false" ht="15" hidden="false" customHeight="false" outlineLevel="0" collapsed="false">
      <c r="A125" s="6" t="str">
        <f aca="false">[3]'verbs and nouns'!A124</f>
        <v>To predict</v>
      </c>
      <c r="B125" s="7" t="str">
        <f aca="false">IF(A125="-","-",MID([3]'verbs and nouns'!B124,2,LEN([3]'verbs and nouns'!B124)-2))</f>
        <v>a problem</v>
      </c>
      <c r="C125" s="7"/>
      <c r="D125" s="7" t="str">
        <f aca="false">[3]'verbs and nouns'!C124</f>
        <v>To classify</v>
      </c>
      <c r="E125" s="7" t="str">
        <f aca="false">IF(D125="-","-",MID([3]'verbs and nouns'!D124,2,LEN([3]'verbs and nouns'!D124)-2))</f>
        <v>topologies</v>
      </c>
      <c r="F125" s="7"/>
      <c r="G125" s="7" t="str">
        <f aca="false">[3]'verbs and nouns'!E124</f>
        <v>To describe</v>
      </c>
      <c r="H125" s="7" t="str">
        <f aca="false">IF(G125="-","-",MID([3]'verbs and nouns'!F124,2,LEN([3]'verbs and nouns'!F124)-2))</f>
        <v>a design process</v>
      </c>
      <c r="I125" s="7"/>
      <c r="J125" s="7" t="str">
        <f aca="false">[3]'verbs and nouns'!G124</f>
        <v>To review</v>
      </c>
      <c r="K125" s="7" t="str">
        <f aca="false">IF(J125="-","-",MID([3]'verbs and nouns'!H124,2,LEN([3]'verbs and nouns'!H124)-2))</f>
        <v>paper</v>
      </c>
      <c r="L125" s="7"/>
      <c r="M125" s="7" t="str">
        <f aca="false">[3]'verbs and nouns'!I124</f>
        <v>To compute</v>
      </c>
      <c r="N125" s="7" t="str">
        <f aca="false">IF(M125="-","-",MID([3]'verbs and nouns'!J124,2,LEN([3]'verbs and nouns'!J124)-2))</f>
        <v>analysis time</v>
      </c>
      <c r="O125" s="7"/>
      <c r="P125" s="7" t="str">
        <f aca="false">[3]'verbs and nouns'!K124</f>
        <v>-</v>
      </c>
      <c r="Q125" s="7" t="str">
        <f aca="false">IF(P125="-","-",MID([3]'verbs and nouns'!L124,2,LEN([3]'verbs and nouns'!L124)-2))</f>
        <v>-</v>
      </c>
      <c r="R125" s="7"/>
      <c r="S125" s="1"/>
      <c r="T125" s="1"/>
      <c r="U125" s="1"/>
      <c r="V125" s="1"/>
      <c r="W125" s="1"/>
      <c r="X125" s="1"/>
      <c r="Y125" s="1"/>
    </row>
    <row r="126" customFormat="false" ht="15" hidden="false" customHeight="false" outlineLevel="0" collapsed="false">
      <c r="A126" s="6" t="str">
        <f aca="false">[3]'verbs and nouns'!A125</f>
        <v>-</v>
      </c>
      <c r="B126" s="7" t="str">
        <f aca="false">IF(A126="-","-",MID([3]'verbs and nouns'!B125,2,LEN([3]'verbs and nouns'!B125)-2))</f>
        <v>-</v>
      </c>
      <c r="C126" s="7"/>
      <c r="D126" s="7" t="str">
        <f aca="false">[3]'verbs and nouns'!C125</f>
        <v>To criticise</v>
      </c>
      <c r="E126" s="7" t="str">
        <f aca="false">IF(D126="-","-",MID([3]'verbs and nouns'!D125,2,LEN([3]'verbs and nouns'!D125)-2))</f>
        <v>a method</v>
      </c>
      <c r="F126" s="7"/>
      <c r="G126" s="7" t="str">
        <f aca="false">[3]'verbs and nouns'!E125</f>
        <v>To combine</v>
      </c>
      <c r="H126" s="7" t="str">
        <f aca="false">IF(G126="-","-",MID([3]'verbs and nouns'!F125,2,LEN([3]'verbs and nouns'!F125)-2))</f>
        <v>two methods</v>
      </c>
      <c r="I126" s="7"/>
      <c r="J126" s="7" t="str">
        <f aca="false">[3]'verbs and nouns'!G125</f>
        <v>To estimate</v>
      </c>
      <c r="K126" s="7" t="str">
        <f aca="false">IF(J126="-","-",MID([3]'verbs and nouns'!H125,2,LEN([3]'verbs and nouns'!H125)-2))</f>
        <v>loss</v>
      </c>
      <c r="L126" s="7"/>
      <c r="M126" s="7" t="str">
        <f aca="false">[3]'verbs and nouns'!I125</f>
        <v>To defend</v>
      </c>
      <c r="N126" s="7" t="str">
        <f aca="false">IF(M126="-","-",MID([3]'verbs and nouns'!J125,2,LEN([3]'verbs and nouns'!J125)-2))</f>
        <v>a thesis</v>
      </c>
      <c r="O126" s="7"/>
      <c r="P126" s="7" t="str">
        <f aca="false">[3]'verbs and nouns'!K125</f>
        <v>-</v>
      </c>
      <c r="Q126" s="7" t="str">
        <f aca="false">IF(P126="-","-",MID([3]'verbs and nouns'!L125,2,LEN([3]'verbs and nouns'!L125)-2))</f>
        <v>-</v>
      </c>
      <c r="R126" s="7"/>
      <c r="S126" s="1"/>
      <c r="T126" s="1"/>
      <c r="U126" s="1"/>
      <c r="V126" s="1"/>
      <c r="W126" s="1"/>
      <c r="X126" s="1"/>
      <c r="Y126" s="1"/>
    </row>
    <row r="127" customFormat="false" ht="15" hidden="false" customHeight="false" outlineLevel="0" collapsed="false">
      <c r="A127" s="6" t="str">
        <f aca="false">[3]'verbs and nouns'!A126</f>
        <v>-</v>
      </c>
      <c r="B127" s="7" t="str">
        <f aca="false">IF(A127="-","-",MID([3]'verbs and nouns'!B126,2,LEN([3]'verbs and nouns'!B126)-2))</f>
        <v>-</v>
      </c>
      <c r="C127" s="7"/>
      <c r="D127" s="7" t="str">
        <f aca="false">[3]'verbs and nouns'!C126</f>
        <v>To extend</v>
      </c>
      <c r="E127" s="7" t="str">
        <f aca="false">IF(D127="-","-",MID([3]'verbs and nouns'!D126,2,LEN([3]'verbs and nouns'!D126)-2))</f>
        <v>an existing approach</v>
      </c>
      <c r="F127" s="7"/>
      <c r="G127" s="7" t="str">
        <f aca="false">[3]'verbs and nouns'!E126</f>
        <v>To explain</v>
      </c>
      <c r="H127" s="7" t="str">
        <f aca="false">IF(G127="-","-",MID([3]'verbs and nouns'!F126,2,LEN([3]'verbs and nouns'!F126)-2))</f>
        <v>the principle of operation</v>
      </c>
      <c r="I127" s="7"/>
      <c r="J127" s="7" t="str">
        <f aca="false">[3]'verbs and nouns'!G126</f>
        <v>To practice</v>
      </c>
      <c r="K127" s="7" t="str">
        <f aca="false">IF(J127="-","-",MID([3]'verbs and nouns'!H126,2,LEN([3]'verbs and nouns'!H126)-2))</f>
        <v>a new tool</v>
      </c>
      <c r="L127" s="7"/>
      <c r="M127" s="7" t="str">
        <f aca="false">[3]'verbs and nouns'!I126</f>
        <v>To conclude</v>
      </c>
      <c r="N127" s="7" t="str">
        <f aca="false">IF(M127="-","-",MID([3]'verbs and nouns'!J126,2,LEN([3]'verbs and nouns'!J126)-2))</f>
        <v>a paper</v>
      </c>
      <c r="O127" s="7"/>
      <c r="P127" s="7" t="str">
        <f aca="false">[3]'verbs and nouns'!K126</f>
        <v>-</v>
      </c>
      <c r="Q127" s="7" t="str">
        <f aca="false">IF(P127="-","-",MID([3]'verbs and nouns'!L126,2,LEN([3]'verbs and nouns'!L126)-2))</f>
        <v>-</v>
      </c>
      <c r="R127" s="7"/>
      <c r="S127" s="1"/>
      <c r="T127" s="1"/>
      <c r="U127" s="1"/>
      <c r="V127" s="1"/>
      <c r="W127" s="1"/>
      <c r="X127" s="1"/>
      <c r="Y127" s="1"/>
    </row>
    <row r="128" customFormat="false" ht="15" hidden="false" customHeight="false" outlineLevel="0" collapsed="false">
      <c r="A128" s="6" t="str">
        <f aca="false">[3]'verbs and nouns'!A127</f>
        <v>-</v>
      </c>
      <c r="B128" s="7" t="str">
        <f aca="false">IF(A128="-","-",MID([3]'verbs and nouns'!B127,2,LEN([3]'verbs and nouns'!B127)-2))</f>
        <v>-</v>
      </c>
      <c r="C128" s="7"/>
      <c r="D128" s="7" t="str">
        <f aca="false">[3]'verbs and nouns'!C127</f>
        <v>To discuss</v>
      </c>
      <c r="E128" s="7" t="str">
        <f aca="false">IF(D128="-","-",MID([3]'verbs and nouns'!D127,2,LEN([3]'verbs and nouns'!D127)-2))</f>
        <v>different methods</v>
      </c>
      <c r="F128" s="7"/>
      <c r="G128" s="7" t="str">
        <f aca="false">[3]'verbs and nouns'!E127</f>
        <v>To apply</v>
      </c>
      <c r="H128" s="7" t="str">
        <f aca="false">IF(G128="-","-",MID([3]'verbs and nouns'!F127,2,LEN([3]'verbs and nouns'!F127)-2))</f>
        <v>math in engineering</v>
      </c>
      <c r="I128" s="7"/>
      <c r="J128" s="7" t="str">
        <f aca="false">[3]'verbs and nouns'!G127</f>
        <v>To distinguish</v>
      </c>
      <c r="K128" s="7" t="str">
        <f aca="false">IF(J128="-","-",MID([3]'verbs and nouns'!H127,2,LEN([3]'verbs and nouns'!H127)-2))</f>
        <v>between different cases</v>
      </c>
      <c r="L128" s="7"/>
      <c r="M128" s="7" t="str">
        <f aca="false">[3]'verbs and nouns'!I127</f>
        <v>To calculate</v>
      </c>
      <c r="N128" s="7" t="str">
        <f aca="false">IF(M128="-","-",MID([3]'verbs and nouns'!J127,2,LEN([3]'verbs and nouns'!J127)-2))</f>
        <v>final effeciency</v>
      </c>
      <c r="O128" s="7"/>
      <c r="P128" s="7" t="str">
        <f aca="false">[3]'verbs and nouns'!K127</f>
        <v>-</v>
      </c>
      <c r="Q128" s="7" t="str">
        <f aca="false">IF(P128="-","-",MID([3]'verbs and nouns'!L127,2,LEN([3]'verbs and nouns'!L127)-2))</f>
        <v>-</v>
      </c>
      <c r="R128" s="7"/>
      <c r="S128" s="1"/>
      <c r="T128" s="1"/>
      <c r="U128" s="1"/>
      <c r="V128" s="1"/>
      <c r="W128" s="1"/>
      <c r="X128" s="1"/>
      <c r="Y128" s="1"/>
    </row>
    <row r="129" customFormat="false" ht="15" hidden="false" customHeight="false" outlineLevel="0" collapsed="false">
      <c r="A129" s="6" t="str">
        <f aca="false">[3]'verbs and nouns'!A128</f>
        <v>-</v>
      </c>
      <c r="B129" s="7" t="str">
        <f aca="false">IF(A129="-","-",MID([3]'verbs and nouns'!B128,2,LEN([3]'verbs and nouns'!B128)-2))</f>
        <v>-</v>
      </c>
      <c r="C129" s="7"/>
      <c r="D129" s="7" t="str">
        <f aca="false">[3]'verbs and nouns'!C128</f>
        <v>To compare</v>
      </c>
      <c r="E129" s="7" t="str">
        <f aca="false">IF(D129="-","-",MID([3]'verbs and nouns'!D128,2,LEN([3]'verbs and nouns'!D128)-2))</f>
        <v>new method with conventional</v>
      </c>
      <c r="F129" s="7"/>
      <c r="G129" s="7" t="str">
        <f aca="false">[3]'verbs and nouns'!E128</f>
        <v>To modify</v>
      </c>
      <c r="H129" s="7" t="str">
        <f aca="false">IF(G129="-","-",MID([3]'verbs and nouns'!F128,2,LEN([3]'verbs and nouns'!F128)-2))</f>
        <v>a converter</v>
      </c>
      <c r="I129" s="7"/>
      <c r="J129" s="7" t="str">
        <f aca="false">[3]'verbs and nouns'!G128</f>
        <v>To design</v>
      </c>
      <c r="K129" s="7" t="str">
        <f aca="false">IF(J129="-","-",MID([3]'verbs and nouns'!H128,2,LEN([3]'verbs and nouns'!H128)-2))</f>
        <v>a converter</v>
      </c>
      <c r="L129" s="7"/>
      <c r="M129" s="7" t="str">
        <f aca="false">[3]'verbs and nouns'!I128</f>
        <v>To infer</v>
      </c>
      <c r="N129" s="7" t="str">
        <f aca="false">IF(M129="-","-",MID([3]'verbs and nouns'!J128,2,LEN([3]'verbs and nouns'!J128)-2))</f>
        <v>statistical analysis</v>
      </c>
      <c r="O129" s="7"/>
      <c r="P129" s="7" t="str">
        <f aca="false">[3]'verbs and nouns'!K128</f>
        <v>-</v>
      </c>
      <c r="Q129" s="7" t="str">
        <f aca="false">IF(P129="-","-",MID([3]'verbs and nouns'!L128,2,LEN([3]'verbs and nouns'!L128)-2))</f>
        <v>-</v>
      </c>
      <c r="R129" s="7"/>
      <c r="S129" s="1"/>
      <c r="T129" s="1"/>
      <c r="U129" s="1"/>
      <c r="V129" s="1"/>
      <c r="W129" s="1"/>
      <c r="X129" s="1"/>
      <c r="Y129" s="1"/>
    </row>
    <row r="130" customFormat="false" ht="15" hidden="false" customHeight="false" outlineLevel="0" collapsed="false">
      <c r="A130" s="6" t="str">
        <f aca="false">[3]'verbs and nouns'!A129</f>
        <v>-</v>
      </c>
      <c r="B130" s="7" t="str">
        <f aca="false">IF(A130="-","-",MID([3]'verbs and nouns'!B129,2,LEN([3]'verbs and nouns'!B129)-2))</f>
        <v>-</v>
      </c>
      <c r="C130" s="7"/>
      <c r="D130" s="7" t="str">
        <f aca="false">[3]'verbs and nouns'!C129</f>
        <v>To list</v>
      </c>
      <c r="E130" s="7" t="str">
        <f aca="false">IF(D130="-","-",MID([3]'verbs and nouns'!D129,2,LEN([3]'verbs and nouns'!D129)-2))</f>
        <v>pros and cons</v>
      </c>
      <c r="F130" s="7"/>
      <c r="G130" s="7" t="str">
        <f aca="false">[3]'verbs and nouns'!E129</f>
        <v>To model</v>
      </c>
      <c r="H130" s="7" t="str">
        <f aca="false">IF(G130="-","-",MID([3]'verbs and nouns'!F129,2,LEN([3]'verbs and nouns'!F129)-2))</f>
        <v>a circuit</v>
      </c>
      <c r="I130" s="7"/>
      <c r="J130" s="7" t="str">
        <f aca="false">[3]'verbs and nouns'!G129</f>
        <v>-</v>
      </c>
      <c r="K130" s="7" t="str">
        <f aca="false">IF(J130="-","-",MID([3]'verbs and nouns'!H129,2,LEN([3]'verbs and nouns'!H129)-2))</f>
        <v>-</v>
      </c>
      <c r="L130" s="7"/>
      <c r="M130" s="7" t="str">
        <f aca="false">[3]'verbs and nouns'!I129</f>
        <v>To recognize</v>
      </c>
      <c r="N130" s="7" t="str">
        <f aca="false">IF(M130="-","-",MID([3]'verbs and nouns'!J129,2,LEN([3]'verbs and nouns'!J129)-2))</f>
        <v>a bug</v>
      </c>
      <c r="O130" s="7"/>
      <c r="P130" s="7" t="str">
        <f aca="false">[3]'verbs and nouns'!K129</f>
        <v>-</v>
      </c>
      <c r="Q130" s="7" t="str">
        <f aca="false">IF(P130="-","-",MID([3]'verbs and nouns'!L129,2,LEN([3]'verbs and nouns'!L129)-2))</f>
        <v>-</v>
      </c>
      <c r="R130" s="7"/>
      <c r="S130" s="1"/>
      <c r="T130" s="1"/>
      <c r="U130" s="1"/>
      <c r="V130" s="1"/>
      <c r="W130" s="1"/>
      <c r="X130" s="1"/>
      <c r="Y130" s="1"/>
    </row>
    <row r="131" customFormat="false" ht="15" hidden="false" customHeight="false" outlineLevel="0" collapsed="false">
      <c r="A131" s="6" t="str">
        <f aca="false">[3]'verbs and nouns'!A130</f>
        <v>-</v>
      </c>
      <c r="B131" s="7" t="str">
        <f aca="false">IF(A131="-","-",MID([3]'verbs and nouns'!B130,2,LEN([3]'verbs and nouns'!B130)-2))</f>
        <v>-</v>
      </c>
      <c r="C131" s="7"/>
      <c r="D131" s="7" t="str">
        <f aca="false">[3]'verbs and nouns'!C130</f>
        <v>-</v>
      </c>
      <c r="E131" s="7" t="str">
        <f aca="false">IF(D131="-","-",MID([3]'verbs and nouns'!D130,2,LEN([3]'verbs and nouns'!D130)-2))</f>
        <v>-</v>
      </c>
      <c r="F131" s="7"/>
      <c r="G131" s="7" t="str">
        <f aca="false">[3]'verbs and nouns'!E130</f>
        <v>-</v>
      </c>
      <c r="H131" s="7" t="str">
        <f aca="false">IF(G131="-","-",MID([3]'verbs and nouns'!F130,2,LEN([3]'verbs and nouns'!F130)-2))</f>
        <v>-</v>
      </c>
      <c r="I131" s="7"/>
      <c r="J131" s="7" t="str">
        <f aca="false">[3]'verbs and nouns'!G130</f>
        <v>-</v>
      </c>
      <c r="K131" s="7" t="str">
        <f aca="false">IF(J131="-","-",MID([3]'verbs and nouns'!H130,2,LEN([3]'verbs and nouns'!H130)-2))</f>
        <v>-</v>
      </c>
      <c r="L131" s="7"/>
      <c r="M131" s="7" t="str">
        <f aca="false">[3]'verbs and nouns'!I130</f>
        <v>To interpret</v>
      </c>
      <c r="N131" s="7" t="str">
        <f aca="false">IF(M131="-","-",MID([3]'verbs and nouns'!J130,2,LEN([3]'verbs and nouns'!J130)-2))</f>
        <v>a result</v>
      </c>
      <c r="O131" s="7"/>
      <c r="P131" s="7" t="str">
        <f aca="false">[3]'verbs and nouns'!K130</f>
        <v>-</v>
      </c>
      <c r="Q131" s="7" t="str">
        <f aca="false">IF(P131="-","-",MID([3]'verbs and nouns'!L130,2,LEN([3]'verbs and nouns'!L130)-2))</f>
        <v>-</v>
      </c>
      <c r="R131" s="7"/>
      <c r="S131" s="1"/>
      <c r="T131" s="1"/>
      <c r="U131" s="1"/>
      <c r="V131" s="1"/>
      <c r="W131" s="1"/>
      <c r="X131" s="1"/>
      <c r="Y131" s="1"/>
    </row>
    <row r="132" customFormat="false" ht="15" hidden="false" customHeight="false" outlineLevel="0" collapsed="false">
      <c r="A132" s="6" t="str">
        <f aca="false">[3]'verbs and nouns'!A131</f>
        <v>To define</v>
      </c>
      <c r="B132" s="7" t="str">
        <f aca="false">IF(A132="-","-",MID([3]'verbs and nouns'!B131,2,LEN([3]'verbs and nouns'!B131)-2))</f>
        <v>application</v>
      </c>
      <c r="C132" s="7"/>
      <c r="D132" s="7" t="str">
        <f aca="false">[3]'verbs and nouns'!C131</f>
        <v>To choose</v>
      </c>
      <c r="E132" s="7" t="str">
        <f aca="false">IF(D132="-","-",MID([3]'verbs and nouns'!D131,2,LEN([3]'verbs and nouns'!D131)-2))</f>
        <v>power converter</v>
      </c>
      <c r="F132" s="7"/>
      <c r="G132" s="7" t="str">
        <f aca="false">[3]'verbs and nouns'!E131</f>
        <v>To identify</v>
      </c>
      <c r="H132" s="7" t="str">
        <f aca="false">IF(G132="-","-",MID([3]'verbs and nouns'!F131,2,LEN([3]'verbs and nouns'!F131)-2))</f>
        <v>electrical parameters</v>
      </c>
      <c r="I132" s="7"/>
      <c r="J132" s="7" t="str">
        <f aca="false">[3]'verbs and nouns'!G131</f>
        <v>To list</v>
      </c>
      <c r="K132" s="7" t="str">
        <f aca="false">IF(J132="-","-",MID([3]'verbs and nouns'!H131,2,LEN([3]'verbs and nouns'!H131)-2))</f>
        <v>components</v>
      </c>
      <c r="L132" s="7"/>
      <c r="M132" s="7" t="str">
        <f aca="false">[3]'verbs and nouns'!I131</f>
        <v>To evaluate</v>
      </c>
      <c r="N132" s="7" t="str">
        <f aca="false">IF(M132="-","-",MID([3]'verbs and nouns'!J131,2,LEN([3]'verbs and nouns'!J131)-2))</f>
        <v>performance</v>
      </c>
      <c r="O132" s="7"/>
      <c r="P132" s="7" t="str">
        <f aca="false">[3]'verbs and nouns'!K131</f>
        <v>To estimate</v>
      </c>
      <c r="Q132" s="7" t="str">
        <f aca="false">IF(P132="-","-",MID([3]'verbs and nouns'!L131,2,LEN([3]'verbs and nouns'!L131)-2))</f>
        <v>lifetime</v>
      </c>
      <c r="R132" s="7"/>
      <c r="S132" s="1"/>
      <c r="T132" s="1"/>
      <c r="U132" s="1"/>
      <c r="V132" s="1"/>
      <c r="W132" s="1"/>
      <c r="X132" s="1"/>
      <c r="Y132" s="1"/>
    </row>
    <row r="133" customFormat="false" ht="15" hidden="false" customHeight="false" outlineLevel="0" collapsed="false">
      <c r="A133" s="6" t="str">
        <f aca="false">[3]'verbs and nouns'!A132</f>
        <v>To analyze</v>
      </c>
      <c r="B133" s="7" t="str">
        <f aca="false">IF(A133="-","-",MID([3]'verbs and nouns'!B132,2,LEN([3]'verbs and nouns'!B132)-2))</f>
        <v>application</v>
      </c>
      <c r="C133" s="7"/>
      <c r="D133" s="7" t="str">
        <f aca="false">[3]'verbs and nouns'!C132</f>
        <v>To illustrate</v>
      </c>
      <c r="E133" s="7" t="str">
        <f aca="false">IF(D133="-","-",MID([3]'verbs and nouns'!D132,2,LEN([3]'verbs and nouns'!D132)-2))</f>
        <v>functionality</v>
      </c>
      <c r="F133" s="7"/>
      <c r="G133" s="7" t="str">
        <f aca="false">[3]'verbs and nouns'!E132</f>
        <v>To create</v>
      </c>
      <c r="H133" s="7" t="str">
        <f aca="false">IF(G133="-","-",MID([3]'verbs and nouns'!F132,2,LEN([3]'verbs and nouns'!F132)-2))</f>
        <v>design</v>
      </c>
      <c r="I133" s="7"/>
      <c r="J133" s="7" t="str">
        <f aca="false">[3]'verbs and nouns'!G132</f>
        <v>To develop</v>
      </c>
      <c r="K133" s="7" t="str">
        <f aca="false">IF(J133="-","-",MID([3]'verbs and nouns'!H132,2,LEN([3]'verbs and nouns'!H132)-2))</f>
        <v>packaging</v>
      </c>
      <c r="L133" s="7"/>
      <c r="M133" s="7" t="str">
        <f aca="false">[3]'verbs and nouns'!I132</f>
        <v>To indicate</v>
      </c>
      <c r="N133" s="7" t="str">
        <f aca="false">IF(M133="-","-",MID([3]'verbs and nouns'!J132,2,LEN([3]'verbs and nouns'!J132)-2))</f>
        <v>operating limits</v>
      </c>
      <c r="O133" s="7"/>
      <c r="P133" s="7" t="str">
        <f aca="false">[3]'verbs and nouns'!K132</f>
        <v>To order</v>
      </c>
      <c r="Q133" s="7" t="str">
        <f aca="false">IF(P133="-","-",MID([3]'verbs and nouns'!L132,2,LEN([3]'verbs and nouns'!L132)-2))</f>
        <v>components</v>
      </c>
      <c r="R133" s="7"/>
      <c r="S133" s="1"/>
      <c r="T133" s="1"/>
      <c r="U133" s="1"/>
      <c r="V133" s="1"/>
      <c r="W133" s="1"/>
      <c r="X133" s="1"/>
      <c r="Y133" s="1"/>
    </row>
    <row r="134" customFormat="false" ht="15" hidden="false" customHeight="false" outlineLevel="0" collapsed="false">
      <c r="A134" s="6" t="str">
        <f aca="false">[3]'verbs and nouns'!A133</f>
        <v>To classify</v>
      </c>
      <c r="B134" s="7" t="str">
        <f aca="false">IF(A134="-","-",MID([3]'verbs and nouns'!B133,2,LEN([3]'verbs and nouns'!B133)-2))</f>
        <v>product options</v>
      </c>
      <c r="C134" s="7"/>
      <c r="D134" s="7" t="str">
        <f aca="false">[3]'verbs and nouns'!C133</f>
        <v>To apply</v>
      </c>
      <c r="E134" s="7" t="str">
        <f aca="false">IF(D134="-","-",MID([3]'verbs and nouns'!D133,2,LEN([3]'verbs and nouns'!D133)-2))</f>
        <v>technology</v>
      </c>
      <c r="F134" s="7"/>
      <c r="G134" s="7" t="str">
        <f aca="false">[3]'verbs and nouns'!E133</f>
        <v>To infer</v>
      </c>
      <c r="H134" s="7" t="str">
        <f aca="false">IF(G134="-","-",MID([3]'verbs and nouns'!F133,2,LEN([3]'verbs and nouns'!F133)-2))</f>
        <v>limitations</v>
      </c>
      <c r="I134" s="7"/>
      <c r="J134" s="7" t="str">
        <f aca="false">[3]'verbs and nouns'!G133</f>
        <v>To calculate</v>
      </c>
      <c r="K134" s="7" t="str">
        <f aca="false">IF(J134="-","-",MID([3]'verbs and nouns'!H133,2,LEN([3]'verbs and nouns'!H133)-2))</f>
        <v>performance range</v>
      </c>
      <c r="L134" s="7"/>
      <c r="M134" s="7" t="str">
        <f aca="false">[3]'verbs and nouns'!I133</f>
        <v>To compare</v>
      </c>
      <c r="N134" s="7" t="str">
        <f aca="false">IF(M134="-","-",MID([3]'verbs and nouns'!J133,2,LEN([3]'verbs and nouns'!J133)-2))</f>
        <v>performances</v>
      </c>
      <c r="O134" s="7"/>
      <c r="P134" s="7" t="str">
        <f aca="false">[3]'verbs and nouns'!K133</f>
        <v>To prepare</v>
      </c>
      <c r="Q134" s="7" t="str">
        <f aca="false">IF(P134="-","-",MID([3]'verbs and nouns'!L133,2,LEN([3]'verbs and nouns'!L133)-2))</f>
        <v>datasheets</v>
      </c>
      <c r="R134" s="7"/>
      <c r="S134" s="1"/>
      <c r="T134" s="1"/>
      <c r="U134" s="1"/>
      <c r="V134" s="1"/>
      <c r="W134" s="1"/>
      <c r="X134" s="1"/>
      <c r="Y134" s="1"/>
    </row>
    <row r="135" customFormat="false" ht="15" hidden="false" customHeight="false" outlineLevel="0" collapsed="false">
      <c r="A135" s="6" t="str">
        <f aca="false">[3]'verbs and nouns'!A134</f>
        <v>To describe</v>
      </c>
      <c r="B135" s="7" t="str">
        <f aca="false">IF(A135="-","-",MID([3]'verbs and nouns'!B134,2,LEN([3]'verbs and nouns'!B134)-2))</f>
        <v>application requirements</v>
      </c>
      <c r="C135" s="7"/>
      <c r="D135" s="7" t="str">
        <f aca="false">[3]'verbs and nouns'!C134</f>
        <v>To discuss</v>
      </c>
      <c r="E135" s="7" t="str">
        <f aca="false">IF(D135="-","-",MID([3]'verbs and nouns'!D134,2,LEN([3]'verbs and nouns'!D134)-2))</f>
        <v>alternatives</v>
      </c>
      <c r="F135" s="7"/>
      <c r="G135" s="7" t="str">
        <f aca="false">[3]'verbs and nouns'!E134</f>
        <v>To justify</v>
      </c>
      <c r="H135" s="7" t="str">
        <f aca="false">IF(G135="-","-",MID([3]'verbs and nouns'!F134,2,LEN([3]'verbs and nouns'!F134)-2))</f>
        <v>choices</v>
      </c>
      <c r="I135" s="7"/>
      <c r="J135" s="7" t="str">
        <f aca="false">[3]'verbs and nouns'!G134</f>
        <v>To design</v>
      </c>
      <c r="K135" s="7" t="str">
        <f aca="false">IF(J135="-","-",MID([3]'verbs and nouns'!H134,2,LEN([3]'verbs and nouns'!H134)-2))</f>
        <v>prototype</v>
      </c>
      <c r="L135" s="7"/>
      <c r="M135" s="7" t="str">
        <f aca="false">[3]'verbs and nouns'!I134</f>
        <v>To distinguish</v>
      </c>
      <c r="N135" s="7" t="str">
        <f aca="false">IF(M135="-","-",MID([3]'verbs and nouns'!J134,2,LEN([3]'verbs and nouns'!J134)-2))</f>
        <v>limits</v>
      </c>
      <c r="O135" s="7"/>
      <c r="P135" s="7" t="str">
        <f aca="false">[3]'verbs and nouns'!K134</f>
        <v>-</v>
      </c>
      <c r="Q135" s="7" t="str">
        <f aca="false">IF(P135="-","-",MID([3]'verbs and nouns'!L134,2,LEN([3]'verbs and nouns'!L134)-2))</f>
        <v>-</v>
      </c>
      <c r="R135" s="7"/>
      <c r="S135" s="1"/>
      <c r="T135" s="1"/>
      <c r="U135" s="1"/>
      <c r="V135" s="1"/>
      <c r="W135" s="1"/>
      <c r="X135" s="1"/>
      <c r="Y135" s="1"/>
    </row>
    <row r="136" customFormat="false" ht="15" hidden="false" customHeight="false" outlineLevel="0" collapsed="false">
      <c r="A136" s="6" t="str">
        <f aca="false">[3]'verbs and nouns'!A135</f>
        <v>-</v>
      </c>
      <c r="B136" s="7" t="str">
        <f aca="false">IF(A136="-","-",MID([3]'verbs and nouns'!B135,2,LEN([3]'verbs and nouns'!B135)-2))</f>
        <v>-</v>
      </c>
      <c r="C136" s="7"/>
      <c r="D136" s="7" t="str">
        <f aca="false">[3]'verbs and nouns'!C135</f>
        <v>To conclude</v>
      </c>
      <c r="E136" s="7" t="str">
        <f aca="false">IF(D136="-","-",MID([3]'verbs and nouns'!D135,2,LEN([3]'verbs and nouns'!D135)-2))</f>
        <v>best case option</v>
      </c>
      <c r="F136" s="7"/>
      <c r="G136" s="7" t="str">
        <f aca="false">[3]'verbs and nouns'!E135</f>
        <v>To model</v>
      </c>
      <c r="H136" s="7" t="str">
        <f aca="false">IF(G136="-","-",MID([3]'verbs and nouns'!F135,2,LEN([3]'verbs and nouns'!F135)-2))</f>
        <v>system</v>
      </c>
      <c r="I136" s="7"/>
      <c r="J136" s="7" t="str">
        <f aca="false">[3]'verbs and nouns'!G135</f>
        <v>To name</v>
      </c>
      <c r="K136" s="7" t="str">
        <f aca="false">IF(J136="-","-",MID([3]'verbs and nouns'!H135,2,LEN([3]'verbs and nouns'!H135)-2))</f>
        <v>failure possibilities</v>
      </c>
      <c r="L136" s="7"/>
      <c r="M136" s="7" t="str">
        <f aca="false">[3]'verbs and nouns'!I135</f>
        <v>To modify</v>
      </c>
      <c r="N136" s="7" t="str">
        <f aca="false">IF(M136="-","-",MID([3]'verbs and nouns'!J135,2,LEN([3]'verbs and nouns'!J135)-2))</f>
        <v>performance range</v>
      </c>
      <c r="O136" s="7"/>
      <c r="P136" s="7" t="str">
        <f aca="false">[3]'verbs and nouns'!K135</f>
        <v>-</v>
      </c>
      <c r="Q136" s="7" t="str">
        <f aca="false">IF(P136="-","-",MID([3]'verbs and nouns'!L135,2,LEN([3]'verbs and nouns'!L135)-2))</f>
        <v>-</v>
      </c>
      <c r="R136" s="7"/>
      <c r="S136" s="1"/>
      <c r="T136" s="1"/>
      <c r="U136" s="1"/>
      <c r="V136" s="1"/>
      <c r="W136" s="1"/>
      <c r="X136" s="1"/>
      <c r="Y136" s="1"/>
    </row>
    <row r="137" customFormat="false" ht="15" hidden="false" customHeight="false" outlineLevel="0" collapsed="false">
      <c r="A137" s="6" t="str">
        <f aca="false">[3]'verbs and nouns'!A136</f>
        <v>-</v>
      </c>
      <c r="B137" s="7" t="str">
        <f aca="false">IF(A137="-","-",MID([3]'verbs and nouns'!B136,2,LEN([3]'verbs and nouns'!B136)-2))</f>
        <v>-</v>
      </c>
      <c r="C137" s="7"/>
      <c r="D137" s="7" t="str">
        <f aca="false">[3]'verbs and nouns'!C136</f>
        <v>To combine</v>
      </c>
      <c r="E137" s="7" t="str">
        <f aca="false">IF(D137="-","-",MID([3]'verbs and nouns'!D136,2,LEN([3]'verbs and nouns'!D136)-2))</f>
        <v>technologies</v>
      </c>
      <c r="F137" s="7"/>
      <c r="G137" s="7" t="str">
        <f aca="false">[3]'verbs and nouns'!E136</f>
        <v>To predict</v>
      </c>
      <c r="H137" s="7" t="str">
        <f aca="false">IF(G137="-","-",MID([3]'verbs and nouns'!F136,2,LEN([3]'verbs and nouns'!F136)-2))</f>
        <v>outcome</v>
      </c>
      <c r="I137" s="7"/>
      <c r="J137" s="7" t="str">
        <f aca="false">[3]'verbs and nouns'!G136</f>
        <v>To compute</v>
      </c>
      <c r="K137" s="7" t="str">
        <f aca="false">IF(J137="-","-",MID([3]'verbs and nouns'!H136,2,LEN([3]'verbs and nouns'!H136)-2))</f>
        <v>product temperature</v>
      </c>
      <c r="L137" s="7"/>
      <c r="M137" s="7" t="str">
        <f aca="false">[3]'verbs and nouns'!I136</f>
        <v>To criticize</v>
      </c>
      <c r="N137" s="7" t="str">
        <f aca="false">IF(M137="-","-",MID([3]'verbs and nouns'!J136,2,LEN([3]'verbs and nouns'!J136)-2))</f>
        <v>design</v>
      </c>
      <c r="O137" s="7"/>
      <c r="P137" s="7" t="str">
        <f aca="false">[3]'verbs and nouns'!K136</f>
        <v>-</v>
      </c>
      <c r="Q137" s="7" t="str">
        <f aca="false">IF(P137="-","-",MID([3]'verbs and nouns'!L136,2,LEN([3]'verbs and nouns'!L136)-2))</f>
        <v>-</v>
      </c>
      <c r="R137" s="7"/>
      <c r="S137" s="1"/>
      <c r="T137" s="1"/>
      <c r="U137" s="1"/>
      <c r="V137" s="1"/>
      <c r="W137" s="1"/>
      <c r="X137" s="1"/>
      <c r="Y137" s="1"/>
    </row>
    <row r="138" customFormat="false" ht="15" hidden="false" customHeight="false" outlineLevel="0" collapsed="false">
      <c r="A138" s="6" t="str">
        <f aca="false">[3]'verbs and nouns'!A137</f>
        <v>-</v>
      </c>
      <c r="B138" s="7" t="str">
        <f aca="false">IF(A138="-","-",MID([3]'verbs and nouns'!B137,2,LEN([3]'verbs and nouns'!B137)-2))</f>
        <v>-</v>
      </c>
      <c r="C138" s="7"/>
      <c r="D138" s="7" t="str">
        <f aca="false">[3]'verbs and nouns'!C137</f>
        <v>To extend</v>
      </c>
      <c r="E138" s="7" t="str">
        <f aca="false">IF(D138="-","-",MID([3]'verbs and nouns'!D137,2,LEN([3]'verbs and nouns'!D137)-2))</f>
        <v>scope</v>
      </c>
      <c r="F138" s="7"/>
      <c r="G138" s="7" t="str">
        <f aca="false">[3]'verbs and nouns'!E137</f>
        <v>-</v>
      </c>
      <c r="H138" s="7" t="str">
        <f aca="false">IF(G138="-","-",MID([3]'verbs and nouns'!F137,2,LEN([3]'verbs and nouns'!F137)-2))</f>
        <v>-</v>
      </c>
      <c r="I138" s="7"/>
      <c r="J138" s="7" t="str">
        <f aca="false">[3]'verbs and nouns'!G137</f>
        <v>To defend</v>
      </c>
      <c r="K138" s="7" t="str">
        <f aca="false">IF(J138="-","-",MID([3]'verbs and nouns'!H137,2,LEN([3]'verbs and nouns'!H137)-2))</f>
        <v>design</v>
      </c>
      <c r="L138" s="7"/>
      <c r="M138" s="7" t="str">
        <f aca="false">[3]'verbs and nouns'!I137</f>
        <v>To synthesize</v>
      </c>
      <c r="N138" s="7" t="str">
        <f aca="false">IF(M138="-","-",MID([3]'verbs and nouns'!J137,2,LEN([3]'verbs and nouns'!J137)-2))</f>
        <v>alternatives</v>
      </c>
      <c r="O138" s="7"/>
      <c r="P138" s="7" t="str">
        <f aca="false">[3]'verbs and nouns'!K137</f>
        <v>-</v>
      </c>
      <c r="Q138" s="7" t="str">
        <f aca="false">IF(P138="-","-",MID([3]'verbs and nouns'!L137,2,LEN([3]'verbs and nouns'!L137)-2))</f>
        <v>-</v>
      </c>
      <c r="R138" s="7"/>
      <c r="S138" s="1"/>
      <c r="T138" s="1"/>
      <c r="U138" s="1"/>
      <c r="V138" s="1"/>
      <c r="W138" s="1"/>
      <c r="X138" s="1"/>
      <c r="Y138" s="1"/>
    </row>
    <row r="139" customFormat="false" ht="15" hidden="false" customHeight="false" outlineLevel="0" collapsed="false">
      <c r="A139" s="6" t="str">
        <f aca="false">[3]'verbs and nouns'!A138</f>
        <v>-</v>
      </c>
      <c r="B139" s="7" t="str">
        <f aca="false">IF(A139="-","-",MID([3]'verbs and nouns'!B138,2,LEN([3]'verbs and nouns'!B138)-2))</f>
        <v>-</v>
      </c>
      <c r="C139" s="7"/>
      <c r="D139" s="7" t="str">
        <f aca="false">[3]'verbs and nouns'!C138</f>
        <v>To explain</v>
      </c>
      <c r="E139" s="7" t="str">
        <f aca="false">IF(D139="-","-",MID([3]'verbs and nouns'!D138,2,LEN([3]'verbs and nouns'!D138)-2))</f>
        <v>operation</v>
      </c>
      <c r="F139" s="7"/>
      <c r="G139" s="7" t="str">
        <f aca="false">[3]'verbs and nouns'!E138</f>
        <v>-</v>
      </c>
      <c r="H139" s="7" t="str">
        <f aca="false">IF(G139="-","-",MID([3]'verbs and nouns'!F138,2,LEN([3]'verbs and nouns'!F138)-2))</f>
        <v>-</v>
      </c>
      <c r="I139" s="7"/>
      <c r="J139" s="7" t="str">
        <f aca="false">[3]'verbs and nouns'!G138</f>
        <v>To practice</v>
      </c>
      <c r="K139" s="7" t="str">
        <f aca="false">IF(J139="-","-",MID([3]'verbs and nouns'!H138,2,LEN([3]'verbs and nouns'!H138)-2))</f>
        <v>iteration</v>
      </c>
      <c r="L139" s="7"/>
      <c r="M139" s="7" t="str">
        <f aca="false">[3]'verbs and nouns'!I138</f>
        <v>To generate</v>
      </c>
      <c r="N139" s="7" t="str">
        <f aca="false">IF(M139="-","-",MID([3]'verbs and nouns'!J138,2,LEN([3]'verbs and nouns'!J138)-2))</f>
        <v>alternatives</v>
      </c>
      <c r="O139" s="7"/>
      <c r="P139" s="7" t="str">
        <f aca="false">[3]'verbs and nouns'!K138</f>
        <v>-</v>
      </c>
      <c r="Q139" s="7" t="str">
        <f aca="false">IF(P139="-","-",MID([3]'verbs and nouns'!L138,2,LEN([3]'verbs and nouns'!L138)-2))</f>
        <v>-</v>
      </c>
      <c r="R139" s="7"/>
      <c r="S139" s="1"/>
      <c r="T139" s="1"/>
      <c r="U139" s="1"/>
      <c r="V139" s="1"/>
      <c r="W139" s="1"/>
      <c r="X139" s="1"/>
      <c r="Y139" s="1"/>
    </row>
    <row r="140" customFormat="false" ht="15" hidden="false" customHeight="false" outlineLevel="0" collapsed="false">
      <c r="A140" s="6" t="str">
        <f aca="false">[3]'verbs and nouns'!A139</f>
        <v>-</v>
      </c>
      <c r="B140" s="7" t="str">
        <f aca="false">IF(A140="-","-",MID([3]'verbs and nouns'!B139,2,LEN([3]'verbs and nouns'!B139)-2))</f>
        <v>-</v>
      </c>
      <c r="C140" s="7"/>
      <c r="D140" s="7" t="str">
        <f aca="false">[3]'verbs and nouns'!C139</f>
        <v>-</v>
      </c>
      <c r="E140" s="7" t="str">
        <f aca="false">IF(D140="-","-",MID([3]'verbs and nouns'!D139,2,LEN([3]'verbs and nouns'!D139)-2))</f>
        <v>-</v>
      </c>
      <c r="F140" s="7"/>
      <c r="G140" s="7" t="str">
        <f aca="false">[3]'verbs and nouns'!E139</f>
        <v>-</v>
      </c>
      <c r="H140" s="7" t="str">
        <f aca="false">IF(G140="-","-",MID([3]'verbs and nouns'!F139,2,LEN([3]'verbs and nouns'!F139)-2))</f>
        <v>-</v>
      </c>
      <c r="I140" s="7"/>
      <c r="J140" s="7" t="str">
        <f aca="false">[3]'verbs and nouns'!G139</f>
        <v>To solve</v>
      </c>
      <c r="K140" s="7" t="str">
        <f aca="false">IF(J140="-","-",MID([3]'verbs and nouns'!H139,2,LEN([3]'verbs and nouns'!H139)-2))</f>
        <v>details</v>
      </c>
      <c r="L140" s="7"/>
      <c r="M140" s="7" t="str">
        <f aca="false">[3]'verbs and nouns'!I139</f>
        <v>To review</v>
      </c>
      <c r="N140" s="7" t="str">
        <f aca="false">IF(M140="-","-",MID([3]'verbs and nouns'!J139,2,LEN([3]'verbs and nouns'!J139)-2))</f>
        <v>calculations</v>
      </c>
      <c r="O140" s="7"/>
      <c r="P140" s="7" t="str">
        <f aca="false">[3]'verbs and nouns'!K139</f>
        <v>-</v>
      </c>
      <c r="Q140" s="7" t="str">
        <f aca="false">IF(P140="-","-",MID([3]'verbs and nouns'!L139,2,LEN([3]'verbs and nouns'!L139)-2))</f>
        <v>-</v>
      </c>
      <c r="R140" s="7"/>
      <c r="S140" s="1"/>
      <c r="T140" s="1"/>
      <c r="U140" s="1"/>
      <c r="V140" s="1"/>
      <c r="W140" s="1"/>
      <c r="X140" s="1"/>
      <c r="Y140" s="1"/>
    </row>
    <row r="141" customFormat="false" ht="15" hidden="false" customHeight="false" outlineLevel="0" collapsed="false">
      <c r="A141" s="6" t="str">
        <f aca="false">[3]'verbs and nouns'!A140</f>
        <v>-</v>
      </c>
      <c r="B141" s="7" t="str">
        <f aca="false">IF(A141="-","-",MID([3]'verbs and nouns'!B140,2,LEN([3]'verbs and nouns'!B140)-2))</f>
        <v>-</v>
      </c>
      <c r="C141" s="7"/>
      <c r="D141" s="7" t="str">
        <f aca="false">[3]'verbs and nouns'!C140</f>
        <v>-</v>
      </c>
      <c r="E141" s="7" t="str">
        <f aca="false">IF(D141="-","-",MID([3]'verbs and nouns'!D140,2,LEN([3]'verbs and nouns'!D140)-2))</f>
        <v>-</v>
      </c>
      <c r="F141" s="7"/>
      <c r="G141" s="7" t="str">
        <f aca="false">[3]'verbs and nouns'!E140</f>
        <v>-</v>
      </c>
      <c r="H141" s="7" t="str">
        <f aca="false">IF(G141="-","-",MID([3]'verbs and nouns'!F140,2,LEN([3]'verbs and nouns'!F140)-2))</f>
        <v>-</v>
      </c>
      <c r="I141" s="7"/>
      <c r="J141" s="7" t="str">
        <f aca="false">[3]'verbs and nouns'!G140</f>
        <v>-</v>
      </c>
      <c r="K141" s="7" t="str">
        <f aca="false">IF(J141="-","-",MID([3]'verbs and nouns'!H140,2,LEN([3]'verbs and nouns'!H140)-2))</f>
        <v>-</v>
      </c>
      <c r="L141" s="7"/>
      <c r="M141" s="7" t="str">
        <f aca="false">[3]'verbs and nouns'!I140</f>
        <v>To test</v>
      </c>
      <c r="N141" s="7" t="str">
        <f aca="false">IF(M141="-","-",MID([3]'verbs and nouns'!J140,2,LEN([3]'verbs and nouns'!J140)-2))</f>
        <v>performance</v>
      </c>
      <c r="O141" s="7"/>
      <c r="P141" s="7" t="str">
        <f aca="false">[3]'verbs and nouns'!K140</f>
        <v>-</v>
      </c>
      <c r="Q141" s="7" t="str">
        <f aca="false">IF(P141="-","-",MID([3]'verbs and nouns'!L140,2,LEN([3]'verbs and nouns'!L140)-2))</f>
        <v>-</v>
      </c>
      <c r="R141" s="7"/>
      <c r="S141" s="1"/>
      <c r="T141" s="1"/>
      <c r="U141" s="1"/>
      <c r="V141" s="1"/>
      <c r="W141" s="1"/>
      <c r="X141" s="1"/>
      <c r="Y141" s="1"/>
    </row>
    <row r="142" customFormat="false" ht="15" hidden="false" customHeight="false" outlineLevel="0" collapsed="false">
      <c r="A142" s="6" t="str">
        <f aca="false">[3]'verbs and nouns'!A141</f>
        <v>-</v>
      </c>
      <c r="B142" s="7" t="str">
        <f aca="false">IF(A142="-","-",MID([3]'verbs and nouns'!B141,2,LEN([3]'verbs and nouns'!B141)-2))</f>
        <v>-</v>
      </c>
      <c r="C142" s="7"/>
      <c r="D142" s="7" t="str">
        <f aca="false">[3]'verbs and nouns'!C141</f>
        <v>-</v>
      </c>
      <c r="E142" s="7" t="str">
        <f aca="false">IF(D142="-","-",MID([3]'verbs and nouns'!D141,2,LEN([3]'verbs and nouns'!D141)-2))</f>
        <v>-</v>
      </c>
      <c r="F142" s="7"/>
      <c r="G142" s="7" t="str">
        <f aca="false">[3]'verbs and nouns'!E141</f>
        <v>-</v>
      </c>
      <c r="H142" s="7" t="str">
        <f aca="false">IF(G142="-","-",MID([3]'verbs and nouns'!F141,2,LEN([3]'verbs and nouns'!F141)-2))</f>
        <v>-</v>
      </c>
      <c r="I142" s="7"/>
      <c r="J142" s="7" t="str">
        <f aca="false">[3]'verbs and nouns'!G141</f>
        <v>-</v>
      </c>
      <c r="K142" s="7" t="str">
        <f aca="false">IF(J142="-","-",MID([3]'verbs and nouns'!H141,2,LEN([3]'verbs and nouns'!H141)-2))</f>
        <v>-</v>
      </c>
      <c r="L142" s="7"/>
      <c r="M142" s="7" t="str">
        <f aca="false">[3]'verbs and nouns'!I141</f>
        <v>To recognize</v>
      </c>
      <c r="N142" s="7" t="str">
        <f aca="false">IF(M142="-","-",MID([3]'verbs and nouns'!J141,2,LEN([3]'verbs and nouns'!J141)-2))</f>
        <v>limitations</v>
      </c>
      <c r="O142" s="7"/>
      <c r="P142" s="7" t="str">
        <f aca="false">[3]'verbs and nouns'!K141</f>
        <v>-</v>
      </c>
      <c r="Q142" s="7" t="str">
        <f aca="false">IF(P142="-","-",MID([3]'verbs and nouns'!L141,2,LEN([3]'verbs and nouns'!L141)-2))</f>
        <v>-</v>
      </c>
      <c r="R142" s="7"/>
      <c r="S142" s="1"/>
      <c r="T142" s="1"/>
      <c r="U142" s="1"/>
      <c r="V142" s="1"/>
      <c r="W142" s="1"/>
      <c r="X142" s="1"/>
      <c r="Y142" s="1"/>
    </row>
    <row r="143" customFormat="false" ht="15" hidden="false" customHeight="false" outlineLevel="0" collapsed="false">
      <c r="A143" s="6" t="str">
        <f aca="false">[3]'verbs and nouns'!A142</f>
        <v>-</v>
      </c>
      <c r="B143" s="7" t="str">
        <f aca="false">IF(A143="-","-",MID([3]'verbs and nouns'!B142,2,LEN([3]'verbs and nouns'!B142)-2))</f>
        <v>-</v>
      </c>
      <c r="C143" s="7"/>
      <c r="D143" s="7" t="str">
        <f aca="false">[3]'verbs and nouns'!C142</f>
        <v>-</v>
      </c>
      <c r="E143" s="7" t="str">
        <f aca="false">IF(D143="-","-",MID([3]'verbs and nouns'!D142,2,LEN([3]'verbs and nouns'!D142)-2))</f>
        <v>-</v>
      </c>
      <c r="F143" s="7"/>
      <c r="G143" s="7" t="str">
        <f aca="false">[3]'verbs and nouns'!E142</f>
        <v>-</v>
      </c>
      <c r="H143" s="7" t="str">
        <f aca="false">IF(G143="-","-",MID([3]'verbs and nouns'!F142,2,LEN([3]'verbs and nouns'!F142)-2))</f>
        <v>-</v>
      </c>
      <c r="I143" s="7"/>
      <c r="J143" s="7" t="str">
        <f aca="false">[3]'verbs and nouns'!G142</f>
        <v>-</v>
      </c>
      <c r="K143" s="7" t="str">
        <f aca="false">IF(J143="-","-",MID([3]'verbs and nouns'!H142,2,LEN([3]'verbs and nouns'!H142)-2))</f>
        <v>-</v>
      </c>
      <c r="L143" s="7"/>
      <c r="M143" s="7" t="str">
        <f aca="false">[3]'verbs and nouns'!I142</f>
        <v>To interpret</v>
      </c>
      <c r="N143" s="7" t="str">
        <f aca="false">IF(M143="-","-",MID([3]'verbs and nouns'!J142,2,LEN([3]'verbs and nouns'!J142)-2))</f>
        <v>data</v>
      </c>
      <c r="O143" s="7"/>
      <c r="P143" s="7" t="str">
        <f aca="false">[3]'verbs and nouns'!K142</f>
        <v>-</v>
      </c>
      <c r="Q143" s="7" t="str">
        <f aca="false">IF(P143="-","-",MID([3]'verbs and nouns'!L142,2,LEN([3]'verbs and nouns'!L142)-2))</f>
        <v>-</v>
      </c>
      <c r="R143" s="7"/>
      <c r="S143" s="1"/>
      <c r="T143" s="1"/>
      <c r="U143" s="1"/>
      <c r="V143" s="1"/>
      <c r="W143" s="1"/>
      <c r="X143" s="1"/>
      <c r="Y143" s="1"/>
    </row>
    <row r="144" customFormat="false" ht="15" hidden="false" customHeight="false" outlineLevel="0" collapsed="false">
      <c r="A144" s="6" t="str">
        <f aca="false">[3]'verbs and nouns'!A143</f>
        <v>To discuss</v>
      </c>
      <c r="B144" s="7" t="str">
        <f aca="false">IF(A144="-","-",MID([3]'verbs and nouns'!B143,2,LEN([3]'verbs and nouns'!B143)-2))</f>
        <v>problem</v>
      </c>
      <c r="C144" s="7"/>
      <c r="D144" s="7" t="str">
        <f aca="false">[3]'verbs and nouns'!C143</f>
        <v>To apply</v>
      </c>
      <c r="E144" s="7" t="str">
        <f aca="false">IF(D144="-","-",MID([3]'verbs and nouns'!D143,2,LEN([3]'verbs and nouns'!D143)-2))</f>
        <v>method</v>
      </c>
      <c r="F144" s="7"/>
      <c r="G144" s="7" t="str">
        <f aca="false">[3]'verbs and nouns'!E143</f>
        <v>To design</v>
      </c>
      <c r="H144" s="7" t="str">
        <f aca="false">IF(G144="-","-",MID([3]'verbs and nouns'!F143,2,LEN([3]'verbs and nouns'!F143)-2))</f>
        <v>system</v>
      </c>
      <c r="I144" s="7"/>
      <c r="J144" s="7" t="str">
        <f aca="false">[3]'verbs and nouns'!G143</f>
        <v>To combine</v>
      </c>
      <c r="K144" s="7" t="str">
        <f aca="false">IF(J144="-","-",MID([3]'verbs and nouns'!H143,2,LEN([3]'verbs and nouns'!H143)-2))</f>
        <v>sub-systems</v>
      </c>
      <c r="L144" s="7"/>
      <c r="M144" s="7" t="str">
        <f aca="false">[3]'verbs and nouns'!I143</f>
        <v>To colnclude</v>
      </c>
      <c r="N144" s="7" t="str">
        <f aca="false">IF(M144="-","-",MID([3]'verbs and nouns'!J143,2,LEN([3]'verbs and nouns'!J143)-2))</f>
        <v>project</v>
      </c>
      <c r="O144" s="7"/>
      <c r="P144" s="7" t="str">
        <f aca="false">[3]'verbs and nouns'!K143</f>
        <v>To extend</v>
      </c>
      <c r="Q144" s="7" t="str">
        <f aca="false">IF(P144="-","-",MID([3]'verbs and nouns'!L143,2,LEN([3]'verbs and nouns'!L143)-2))</f>
        <v>project</v>
      </c>
      <c r="R144" s="7"/>
      <c r="S144" s="1"/>
      <c r="T144" s="1"/>
      <c r="U144" s="1"/>
      <c r="V144" s="1"/>
      <c r="W144" s="1"/>
      <c r="X144" s="1"/>
      <c r="Y144" s="1"/>
    </row>
    <row r="145" customFormat="false" ht="15" hidden="false" customHeight="false" outlineLevel="0" collapsed="false">
      <c r="A145" s="6" t="str">
        <f aca="false">[3]'verbs and nouns'!A144</f>
        <v>To estimate</v>
      </c>
      <c r="B145" s="7" t="str">
        <f aca="false">IF(A145="-","-",MID([3]'verbs and nouns'!B144,2,LEN([3]'verbs and nouns'!B144)-2))</f>
        <v>cost</v>
      </c>
      <c r="C145" s="7"/>
      <c r="D145" s="7" t="str">
        <f aca="false">[3]'verbs and nouns'!C144</f>
        <v>To distinguish</v>
      </c>
      <c r="E145" s="7" t="str">
        <f aca="false">IF(D145="-","-",MID([3]'verbs and nouns'!D144,2,LEN([3]'verbs and nouns'!D144)-2))</f>
        <v>methods</v>
      </c>
      <c r="F145" s="7"/>
      <c r="G145" s="7" t="str">
        <f aca="false">[3]'verbs and nouns'!E144</f>
        <v>To justify</v>
      </c>
      <c r="H145" s="7" t="str">
        <f aca="false">IF(G145="-","-",MID([3]'verbs and nouns'!F144,2,LEN([3]'verbs and nouns'!F144)-2))</f>
        <v>design</v>
      </c>
      <c r="I145" s="7"/>
      <c r="J145" s="7" t="str">
        <f aca="false">[3]'verbs and nouns'!G144</f>
        <v>-</v>
      </c>
      <c r="K145" s="7" t="str">
        <f aca="false">IF(J145="-","-",MID([3]'verbs and nouns'!H144,2,LEN([3]'verbs and nouns'!H144)-2))</f>
        <v>-</v>
      </c>
      <c r="L145" s="7"/>
      <c r="M145" s="7" t="str">
        <f aca="false">[3]'verbs and nouns'!I144</f>
        <v>To calculate</v>
      </c>
      <c r="N145" s="7" t="str">
        <f aca="false">IF(M145="-","-",MID([3]'verbs and nouns'!J144,2,LEN([3]'verbs and nouns'!J144)-2))</f>
        <v>error</v>
      </c>
      <c r="O145" s="7"/>
      <c r="P145" s="7" t="str">
        <f aca="false">[3]'verbs and nouns'!K144</f>
        <v>To create</v>
      </c>
      <c r="Q145" s="7" t="str">
        <f aca="false">IF(P145="-","-",MID([3]'verbs and nouns'!L144,2,LEN([3]'verbs and nouns'!L144)-2))</f>
        <v>prototype</v>
      </c>
      <c r="R145" s="7"/>
      <c r="S145" s="1"/>
      <c r="T145" s="1"/>
      <c r="U145" s="1"/>
      <c r="V145" s="1"/>
      <c r="W145" s="1"/>
      <c r="X145" s="1"/>
      <c r="Y145" s="1"/>
    </row>
    <row r="146" customFormat="false" ht="15" hidden="false" customHeight="false" outlineLevel="0" collapsed="false">
      <c r="A146" s="6" t="str">
        <f aca="false">[3]'verbs and nouns'!A145</f>
        <v>To define</v>
      </c>
      <c r="B146" s="7" t="str">
        <f aca="false">IF(A146="-","-",MID([3]'verbs and nouns'!B145,2,LEN([3]'verbs and nouns'!B145)-2))</f>
        <v>problem</v>
      </c>
      <c r="C146" s="7"/>
      <c r="D146" s="7" t="str">
        <f aca="false">[3]'verbs and nouns'!C145</f>
        <v>To name</v>
      </c>
      <c r="E146" s="7" t="str">
        <f aca="false">IF(D146="-","-",MID([3]'verbs and nouns'!D145,2,LEN([3]'verbs and nouns'!D145)-2))</f>
        <v>method</v>
      </c>
      <c r="F146" s="7"/>
      <c r="G146" s="7" t="str">
        <f aca="false">[3]'verbs and nouns'!E145</f>
        <v>To model</v>
      </c>
      <c r="H146" s="7" t="str">
        <f aca="false">IF(G146="-","-",MID([3]'verbs and nouns'!F145,2,LEN([3]'verbs and nouns'!F145)-2))</f>
        <v>system</v>
      </c>
      <c r="I146" s="7"/>
      <c r="J146" s="7" t="str">
        <f aca="false">[3]'verbs and nouns'!G145</f>
        <v>-</v>
      </c>
      <c r="K146" s="7" t="str">
        <f aca="false">IF(J146="-","-",MID([3]'verbs and nouns'!H145,2,LEN([3]'verbs and nouns'!H145)-2))</f>
        <v>-</v>
      </c>
      <c r="L146" s="7"/>
      <c r="M146" s="7" t="str">
        <f aca="false">[3]'verbs and nouns'!I145</f>
        <v>To compare</v>
      </c>
      <c r="N146" s="7" t="str">
        <f aca="false">IF(M146="-","-",MID([3]'verbs and nouns'!J145,2,LEN([3]'verbs and nouns'!J145)-2))</f>
        <v>systems</v>
      </c>
      <c r="O146" s="7"/>
      <c r="P146" s="7" t="str">
        <f aca="false">[3]'verbs and nouns'!K145</f>
        <v>To order</v>
      </c>
      <c r="Q146" s="7" t="str">
        <f aca="false">IF(P146="-","-",MID([3]'verbs and nouns'!L145,2,LEN([3]'verbs and nouns'!L145)-2))</f>
        <v>parts</v>
      </c>
      <c r="R146" s="7"/>
      <c r="S146" s="1"/>
      <c r="T146" s="1"/>
      <c r="U146" s="1"/>
      <c r="V146" s="1"/>
      <c r="W146" s="1"/>
      <c r="X146" s="1"/>
      <c r="Y146" s="1"/>
    </row>
    <row r="147" customFormat="false" ht="15" hidden="false" customHeight="false" outlineLevel="0" collapsed="false">
      <c r="A147" s="6" t="str">
        <f aca="false">[3]'verbs and nouns'!A146</f>
        <v>To analyze</v>
      </c>
      <c r="B147" s="7" t="str">
        <f aca="false">IF(A147="-","-",MID([3]'verbs and nouns'!B146,2,LEN([3]'verbs and nouns'!B146)-2))</f>
        <v>problem</v>
      </c>
      <c r="C147" s="7"/>
      <c r="D147" s="7" t="str">
        <f aca="false">[3]'verbs and nouns'!C146</f>
        <v>To classify</v>
      </c>
      <c r="E147" s="7" t="str">
        <f aca="false">IF(D147="-","-",MID([3]'verbs and nouns'!D146,2,LEN([3]'verbs and nouns'!D146)-2))</f>
        <v>objects</v>
      </c>
      <c r="F147" s="7"/>
      <c r="G147" s="7" t="str">
        <f aca="false">[3]'verbs and nouns'!E146</f>
        <v>-</v>
      </c>
      <c r="H147" s="7" t="str">
        <f aca="false">IF(G147="-","-",MID([3]'verbs and nouns'!F146,2,LEN([3]'verbs and nouns'!F146)-2))</f>
        <v>-</v>
      </c>
      <c r="I147" s="7"/>
      <c r="J147" s="7" t="str">
        <f aca="false">[3]'verbs and nouns'!G146</f>
        <v>-</v>
      </c>
      <c r="K147" s="7" t="str">
        <f aca="false">IF(J147="-","-",MID([3]'verbs and nouns'!H146,2,LEN([3]'verbs and nouns'!H146)-2))</f>
        <v>-</v>
      </c>
      <c r="L147" s="7"/>
      <c r="M147" s="7" t="str">
        <f aca="false">[3]'verbs and nouns'!I146</f>
        <v>To modify</v>
      </c>
      <c r="N147" s="7" t="str">
        <f aca="false">IF(M147="-","-",MID([3]'verbs and nouns'!J146,2,LEN([3]'verbs and nouns'!J146)-2))</f>
        <v>parameters</v>
      </c>
      <c r="O147" s="7"/>
      <c r="P147" s="7" t="str">
        <f aca="false">[3]'verbs and nouns'!K146</f>
        <v>To prepare</v>
      </c>
      <c r="Q147" s="7" t="str">
        <f aca="false">IF(P147="-","-",MID([3]'verbs and nouns'!L146,2,LEN([3]'verbs and nouns'!L146)-2))</f>
        <v>report</v>
      </c>
      <c r="R147" s="7"/>
      <c r="S147" s="1"/>
      <c r="T147" s="1"/>
      <c r="U147" s="1"/>
      <c r="V147" s="1"/>
      <c r="W147" s="1"/>
      <c r="X147" s="1"/>
      <c r="Y147" s="1"/>
    </row>
    <row r="148" customFormat="false" ht="15" hidden="false" customHeight="false" outlineLevel="0" collapsed="false">
      <c r="A148" s="6" t="str">
        <f aca="false">[3]'verbs and nouns'!A147</f>
        <v>To identify</v>
      </c>
      <c r="B148" s="7" t="str">
        <f aca="false">IF(A148="-","-",MID([3]'verbs and nouns'!B147,2,LEN([3]'verbs and nouns'!B147)-2))</f>
        <v>problem</v>
      </c>
      <c r="C148" s="7"/>
      <c r="D148" s="7" t="str">
        <f aca="false">[3]'verbs and nouns'!C147</f>
        <v>To describe</v>
      </c>
      <c r="E148" s="7" t="str">
        <f aca="false">IF(D148="-","-",MID([3]'verbs and nouns'!D147,2,LEN([3]'verbs and nouns'!D147)-2))</f>
        <v>operation</v>
      </c>
      <c r="F148" s="7"/>
      <c r="G148" s="7" t="str">
        <f aca="false">[3]'verbs and nouns'!E147</f>
        <v>-</v>
      </c>
      <c r="H148" s="7" t="str">
        <f aca="false">IF(G148="-","-",MID([3]'verbs and nouns'!F147,2,LEN([3]'verbs and nouns'!F147)-2))</f>
        <v>-</v>
      </c>
      <c r="I148" s="7"/>
      <c r="J148" s="7" t="str">
        <f aca="false">[3]'verbs and nouns'!G147</f>
        <v>-</v>
      </c>
      <c r="K148" s="7" t="str">
        <f aca="false">IF(J148="-","-",MID([3]'verbs and nouns'!H147,2,LEN([3]'verbs and nouns'!H147)-2))</f>
        <v>-</v>
      </c>
      <c r="L148" s="7"/>
      <c r="M148" s="7" t="str">
        <f aca="false">[3]'verbs and nouns'!I147</f>
        <v>To infer</v>
      </c>
      <c r="N148" s="7" t="str">
        <f aca="false">IF(M148="-","-",MID([3]'verbs and nouns'!J147,2,LEN([3]'verbs and nouns'!J147)-2))</f>
        <v>conclusion</v>
      </c>
      <c r="O148" s="7"/>
      <c r="P148" s="7" t="str">
        <f aca="false">[3]'verbs and nouns'!K147</f>
        <v>-</v>
      </c>
      <c r="Q148" s="7" t="str">
        <f aca="false">IF(P148="-","-",MID([3]'verbs and nouns'!L147,2,LEN([3]'verbs and nouns'!L147)-2))</f>
        <v>-</v>
      </c>
      <c r="R148" s="7"/>
      <c r="S148" s="1"/>
      <c r="T148" s="1"/>
      <c r="U148" s="1"/>
      <c r="V148" s="1"/>
      <c r="W148" s="1"/>
      <c r="X148" s="1"/>
      <c r="Y148" s="1"/>
    </row>
    <row r="149" customFormat="false" ht="15" hidden="false" customHeight="false" outlineLevel="0" collapsed="false">
      <c r="A149" s="6" t="str">
        <f aca="false">[3]'verbs and nouns'!A148</f>
        <v>To list</v>
      </c>
      <c r="B149" s="7" t="str">
        <f aca="false">IF(A149="-","-",MID([3]'verbs and nouns'!B148,2,LEN([3]'verbs and nouns'!B148)-2))</f>
        <v>possibilities</v>
      </c>
      <c r="C149" s="7"/>
      <c r="D149" s="7" t="str">
        <f aca="false">[3]'verbs and nouns'!C148</f>
        <v>To defend</v>
      </c>
      <c r="E149" s="7" t="str">
        <f aca="false">IF(D149="-","-",MID([3]'verbs and nouns'!D148,2,LEN([3]'verbs and nouns'!D148)-2))</f>
        <v>approach</v>
      </c>
      <c r="F149" s="7"/>
      <c r="G149" s="7" t="str">
        <f aca="false">[3]'verbs and nouns'!E148</f>
        <v>-</v>
      </c>
      <c r="H149" s="7" t="str">
        <f aca="false">IF(G149="-","-",MID([3]'verbs and nouns'!F148,2,LEN([3]'verbs and nouns'!F148)-2))</f>
        <v>-</v>
      </c>
      <c r="I149" s="7"/>
      <c r="J149" s="7" t="str">
        <f aca="false">[3]'verbs and nouns'!G148</f>
        <v>-</v>
      </c>
      <c r="K149" s="7" t="str">
        <f aca="false">IF(J149="-","-",MID([3]'verbs and nouns'!H148,2,LEN([3]'verbs and nouns'!H148)-2))</f>
        <v>-</v>
      </c>
      <c r="L149" s="7"/>
      <c r="M149" s="7" t="str">
        <f aca="false">[3]'verbs and nouns'!I148</f>
        <v>To compute</v>
      </c>
      <c r="N149" s="7" t="str">
        <f aca="false">IF(M149="-","-",MID([3]'verbs and nouns'!J148,2,LEN([3]'verbs and nouns'!J148)-2))</f>
        <v>result</v>
      </c>
      <c r="O149" s="7"/>
      <c r="P149" s="7" t="str">
        <f aca="false">[3]'verbs and nouns'!K148</f>
        <v>-</v>
      </c>
      <c r="Q149" s="7" t="str">
        <f aca="false">IF(P149="-","-",MID([3]'verbs and nouns'!L148,2,LEN([3]'verbs and nouns'!L148)-2))</f>
        <v>-</v>
      </c>
      <c r="R149" s="7"/>
      <c r="S149" s="1"/>
      <c r="T149" s="1"/>
      <c r="U149" s="1"/>
      <c r="V149" s="1"/>
      <c r="W149" s="1"/>
      <c r="X149" s="1"/>
      <c r="Y149" s="1"/>
    </row>
    <row r="150" customFormat="false" ht="15" hidden="false" customHeight="false" outlineLevel="0" collapsed="false">
      <c r="A150" s="6" t="str">
        <f aca="false">[3]'verbs and nouns'!A149</f>
        <v>To predict</v>
      </c>
      <c r="B150" s="7" t="str">
        <f aca="false">IF(A150="-","-",MID([3]'verbs and nouns'!B149,2,LEN([3]'verbs and nouns'!B149)-2))</f>
        <v>outcome</v>
      </c>
      <c r="C150" s="7"/>
      <c r="D150" s="7" t="str">
        <f aca="false">[3]'verbs and nouns'!C149</f>
        <v>To explain</v>
      </c>
      <c r="E150" s="7" t="str">
        <f aca="false">IF(D150="-","-",MID([3]'verbs and nouns'!D149,2,LEN([3]'verbs and nouns'!D149)-2))</f>
        <v>method</v>
      </c>
      <c r="F150" s="7"/>
      <c r="G150" s="7" t="str">
        <f aca="false">[3]'verbs and nouns'!E149</f>
        <v>-</v>
      </c>
      <c r="H150" s="7" t="str">
        <f aca="false">IF(G150="-","-",MID([3]'verbs and nouns'!F149,2,LEN([3]'verbs and nouns'!F149)-2))</f>
        <v>-</v>
      </c>
      <c r="I150" s="7"/>
      <c r="J150" s="7" t="str">
        <f aca="false">[3]'verbs and nouns'!G149</f>
        <v>-</v>
      </c>
      <c r="K150" s="7" t="str">
        <f aca="false">IF(J150="-","-",MID([3]'verbs and nouns'!H149,2,LEN([3]'verbs and nouns'!H149)-2))</f>
        <v>-</v>
      </c>
      <c r="L150" s="7"/>
      <c r="M150" s="7" t="str">
        <f aca="false">[3]'verbs and nouns'!I149</f>
        <v>To critisize</v>
      </c>
      <c r="N150" s="7" t="str">
        <f aca="false">IF(M150="-","-",MID([3]'verbs and nouns'!J149,2,LEN([3]'verbs and nouns'!J149)-2))</f>
        <v>results</v>
      </c>
      <c r="O150" s="7"/>
      <c r="P150" s="7" t="str">
        <f aca="false">[3]'verbs and nouns'!K149</f>
        <v>-</v>
      </c>
      <c r="Q150" s="7" t="str">
        <f aca="false">IF(P150="-","-",MID([3]'verbs and nouns'!L149,2,LEN([3]'verbs and nouns'!L149)-2))</f>
        <v>-</v>
      </c>
      <c r="R150" s="7"/>
      <c r="S150" s="1"/>
      <c r="T150" s="1"/>
      <c r="U150" s="1"/>
      <c r="V150" s="1"/>
      <c r="W150" s="1"/>
      <c r="X150" s="1"/>
      <c r="Y150" s="1"/>
    </row>
    <row r="151" customFormat="false" ht="15" hidden="false" customHeight="false" outlineLevel="0" collapsed="false">
      <c r="A151" s="6" t="str">
        <f aca="false">[3]'verbs and nouns'!A150</f>
        <v>-</v>
      </c>
      <c r="B151" s="7" t="str">
        <f aca="false">IF(A151="-","-",MID([3]'verbs and nouns'!B150,2,LEN([3]'verbs and nouns'!B150)-2))</f>
        <v>-</v>
      </c>
      <c r="C151" s="7"/>
      <c r="D151" s="7" t="str">
        <f aca="false">[3]'verbs and nouns'!C150</f>
        <v>To chosse</v>
      </c>
      <c r="E151" s="7" t="str">
        <f aca="false">IF(D151="-","-",MID([3]'verbs and nouns'!D150,2,LEN([3]'verbs and nouns'!D150)-2))</f>
        <v>approach</v>
      </c>
      <c r="F151" s="7"/>
      <c r="G151" s="7" t="str">
        <f aca="false">[3]'verbs and nouns'!E150</f>
        <v>-</v>
      </c>
      <c r="H151" s="7" t="str">
        <f aca="false">IF(G151="-","-",MID([3]'verbs and nouns'!F150,2,LEN([3]'verbs and nouns'!F150)-2))</f>
        <v>-</v>
      </c>
      <c r="I151" s="7"/>
      <c r="J151" s="7" t="str">
        <f aca="false">[3]'verbs and nouns'!G150</f>
        <v>-</v>
      </c>
      <c r="K151" s="7" t="str">
        <f aca="false">IF(J151="-","-",MID([3]'verbs and nouns'!H150,2,LEN([3]'verbs and nouns'!H150)-2))</f>
        <v>-</v>
      </c>
      <c r="L151" s="7"/>
      <c r="M151" s="7" t="str">
        <f aca="false">[3]'verbs and nouns'!I150</f>
        <v>To illustrate</v>
      </c>
      <c r="N151" s="7" t="str">
        <f aca="false">IF(M151="-","-",MID([3]'verbs and nouns'!J150,2,LEN([3]'verbs and nouns'!J150)-2))</f>
        <v>issue</v>
      </c>
      <c r="O151" s="7"/>
      <c r="P151" s="7" t="str">
        <f aca="false">[3]'verbs and nouns'!K150</f>
        <v>-</v>
      </c>
      <c r="Q151" s="7" t="str">
        <f aca="false">IF(P151="-","-",MID([3]'verbs and nouns'!L150,2,LEN([3]'verbs and nouns'!L150)-2))</f>
        <v>-</v>
      </c>
      <c r="R151" s="7"/>
      <c r="S151" s="1"/>
      <c r="T151" s="1"/>
      <c r="U151" s="1"/>
      <c r="V151" s="1"/>
      <c r="W151" s="1"/>
      <c r="X151" s="1"/>
      <c r="Y151" s="1"/>
    </row>
    <row r="152" customFormat="false" ht="15" hidden="false" customHeight="false" outlineLevel="0" collapsed="false">
      <c r="A152" s="6" t="str">
        <f aca="false">[3]'verbs and nouns'!A151</f>
        <v>-</v>
      </c>
      <c r="B152" s="7" t="str">
        <f aca="false">IF(A152="-","-",MID([3]'verbs and nouns'!B151,2,LEN([3]'verbs and nouns'!B151)-2))</f>
        <v>-</v>
      </c>
      <c r="C152" s="7"/>
      <c r="D152" s="7" t="str">
        <f aca="false">[3]'verbs and nouns'!C151</f>
        <v>To develop</v>
      </c>
      <c r="E152" s="7" t="str">
        <f aca="false">IF(D152="-","-",MID([3]'verbs and nouns'!D151,2,LEN([3]'verbs and nouns'!D151)-2))</f>
        <v>appraoch</v>
      </c>
      <c r="F152" s="7"/>
      <c r="G152" s="7" t="str">
        <f aca="false">[3]'verbs and nouns'!E151</f>
        <v>-</v>
      </c>
      <c r="H152" s="7" t="str">
        <f aca="false">IF(G152="-","-",MID([3]'verbs and nouns'!F151,2,LEN([3]'verbs and nouns'!F151)-2))</f>
        <v>-</v>
      </c>
      <c r="I152" s="7"/>
      <c r="J152" s="7" t="str">
        <f aca="false">[3]'verbs and nouns'!G151</f>
        <v>-</v>
      </c>
      <c r="K152" s="7" t="str">
        <f aca="false">IF(J152="-","-",MID([3]'verbs and nouns'!H151,2,LEN([3]'verbs and nouns'!H151)-2))</f>
        <v>-</v>
      </c>
      <c r="L152" s="7"/>
      <c r="M152" s="7" t="str">
        <f aca="false">[3]'verbs and nouns'!I151</f>
        <v>To evaluate</v>
      </c>
      <c r="N152" s="7" t="str">
        <f aca="false">IF(M152="-","-",MID([3]'verbs and nouns'!J151,2,LEN([3]'verbs and nouns'!J151)-2))</f>
        <v>performance</v>
      </c>
      <c r="O152" s="7"/>
      <c r="P152" s="7" t="str">
        <f aca="false">[3]'verbs and nouns'!K151</f>
        <v>-</v>
      </c>
      <c r="Q152" s="7" t="str">
        <f aca="false">IF(P152="-","-",MID([3]'verbs and nouns'!L151,2,LEN([3]'verbs and nouns'!L151)-2))</f>
        <v>-</v>
      </c>
      <c r="R152" s="7"/>
      <c r="S152" s="1"/>
      <c r="T152" s="1"/>
      <c r="U152" s="1"/>
      <c r="V152" s="1"/>
      <c r="W152" s="1"/>
      <c r="X152" s="1"/>
      <c r="Y152" s="1"/>
    </row>
    <row r="153" customFormat="false" ht="15" hidden="false" customHeight="false" outlineLevel="0" collapsed="false">
      <c r="A153" s="6" t="str">
        <f aca="false">[3]'verbs and nouns'!A152</f>
        <v>-</v>
      </c>
      <c r="B153" s="7" t="str">
        <f aca="false">IF(A153="-","-",MID([3]'verbs and nouns'!B152,2,LEN([3]'verbs and nouns'!B152)-2))</f>
        <v>-</v>
      </c>
      <c r="C153" s="7"/>
      <c r="D153" s="7" t="str">
        <f aca="false">[3]'verbs and nouns'!C152</f>
        <v>To solve</v>
      </c>
      <c r="E153" s="7" t="str">
        <f aca="false">IF(D153="-","-",MID([3]'verbs and nouns'!D152,2,LEN([3]'verbs and nouns'!D152)-2))</f>
        <v>equation</v>
      </c>
      <c r="F153" s="7"/>
      <c r="G153" s="7" t="str">
        <f aca="false">[3]'verbs and nouns'!E152</f>
        <v>-</v>
      </c>
      <c r="H153" s="7" t="str">
        <f aca="false">IF(G153="-","-",MID([3]'verbs and nouns'!F152,2,LEN([3]'verbs and nouns'!F152)-2))</f>
        <v>-</v>
      </c>
      <c r="I153" s="7"/>
      <c r="J153" s="7" t="str">
        <f aca="false">[3]'verbs and nouns'!G152</f>
        <v>-</v>
      </c>
      <c r="K153" s="7" t="str">
        <f aca="false">IF(J153="-","-",MID([3]'verbs and nouns'!H152,2,LEN([3]'verbs and nouns'!H152)-2))</f>
        <v>-</v>
      </c>
      <c r="L153" s="7"/>
      <c r="M153" s="7" t="str">
        <f aca="false">[3]'verbs and nouns'!I152</f>
        <v>To indicate</v>
      </c>
      <c r="N153" s="7" t="str">
        <f aca="false">IF(M153="-","-",MID([3]'verbs and nouns'!J152,2,LEN([3]'verbs and nouns'!J152)-2))</f>
        <v>advantage</v>
      </c>
      <c r="O153" s="7"/>
      <c r="P153" s="7" t="str">
        <f aca="false">[3]'verbs and nouns'!K152</f>
        <v>-</v>
      </c>
      <c r="Q153" s="7" t="str">
        <f aca="false">IF(P153="-","-",MID([3]'verbs and nouns'!L152,2,LEN([3]'verbs and nouns'!L152)-2))</f>
        <v>-</v>
      </c>
      <c r="R153" s="7"/>
      <c r="S153" s="1"/>
      <c r="T153" s="1"/>
      <c r="U153" s="1"/>
      <c r="V153" s="1"/>
      <c r="W153" s="1"/>
      <c r="X153" s="1"/>
      <c r="Y153" s="1"/>
    </row>
    <row r="154" customFormat="false" ht="15" hidden="false" customHeight="false" outlineLevel="0" collapsed="false">
      <c r="A154" s="6" t="str">
        <f aca="false">[3]'verbs and nouns'!A153</f>
        <v>-</v>
      </c>
      <c r="B154" s="7" t="str">
        <f aca="false">IF(A154="-","-",MID([3]'verbs and nouns'!B153,2,LEN([3]'verbs and nouns'!B153)-2))</f>
        <v>-</v>
      </c>
      <c r="C154" s="7"/>
      <c r="D154" s="7" t="str">
        <f aca="false">[3]'verbs and nouns'!C153</f>
        <v>To synthesize</v>
      </c>
      <c r="E154" s="7" t="str">
        <f aca="false">IF(D154="-","-",MID([3]'verbs and nouns'!D153,2,LEN([3]'verbs and nouns'!D153)-2))</f>
        <v>theory</v>
      </c>
      <c r="F154" s="7"/>
      <c r="G154" s="7" t="str">
        <f aca="false">[3]'verbs and nouns'!E153</f>
        <v>-</v>
      </c>
      <c r="H154" s="7" t="str">
        <f aca="false">IF(G154="-","-",MID([3]'verbs and nouns'!F153,2,LEN([3]'verbs and nouns'!F153)-2))</f>
        <v>-</v>
      </c>
      <c r="I154" s="7"/>
      <c r="J154" s="7" t="str">
        <f aca="false">[3]'verbs and nouns'!G153</f>
        <v>-</v>
      </c>
      <c r="K154" s="7" t="str">
        <f aca="false">IF(J154="-","-",MID([3]'verbs and nouns'!H153,2,LEN([3]'verbs and nouns'!H153)-2))</f>
        <v>-</v>
      </c>
      <c r="L154" s="7"/>
      <c r="M154" s="7" t="str">
        <f aca="false">[3]'verbs and nouns'!I153</f>
        <v>To recognize</v>
      </c>
      <c r="N154" s="7" t="str">
        <f aca="false">IF(M154="-","-",MID([3]'verbs and nouns'!J153,2,LEN([3]'verbs and nouns'!J153)-2))</f>
        <v>defficiency</v>
      </c>
      <c r="O154" s="7"/>
      <c r="P154" s="7" t="str">
        <f aca="false">[3]'verbs and nouns'!K153</f>
        <v>-</v>
      </c>
      <c r="Q154" s="7" t="str">
        <f aca="false">IF(P154="-","-",MID([3]'verbs and nouns'!L153,2,LEN([3]'verbs and nouns'!L153)-2))</f>
        <v>-</v>
      </c>
      <c r="R154" s="7"/>
      <c r="S154" s="1"/>
      <c r="T154" s="1"/>
      <c r="U154" s="1"/>
      <c r="V154" s="1"/>
      <c r="W154" s="1"/>
      <c r="X154" s="1"/>
      <c r="Y154" s="1"/>
    </row>
    <row r="155" customFormat="false" ht="15" hidden="false" customHeight="false" outlineLevel="0" collapsed="false">
      <c r="A155" s="6" t="str">
        <f aca="false">[3]'verbs and nouns'!A154</f>
        <v>-</v>
      </c>
      <c r="B155" s="7" t="str">
        <f aca="false">IF(A155="-","-",MID([3]'verbs and nouns'!B154,2,LEN([3]'verbs and nouns'!B154)-2))</f>
        <v>-</v>
      </c>
      <c r="C155" s="7"/>
      <c r="D155" s="7" t="str">
        <f aca="false">[3]'verbs and nouns'!C154</f>
        <v>To practice</v>
      </c>
      <c r="E155" s="7" t="str">
        <f aca="false">IF(D155="-","-",MID([3]'verbs and nouns'!D154,2,LEN([3]'verbs and nouns'!D154)-2))</f>
        <v>discipline</v>
      </c>
      <c r="F155" s="7"/>
      <c r="G155" s="7" t="str">
        <f aca="false">[3]'verbs and nouns'!E154</f>
        <v>-</v>
      </c>
      <c r="H155" s="7" t="str">
        <f aca="false">IF(G155="-","-",MID([3]'verbs and nouns'!F154,2,LEN([3]'verbs and nouns'!F154)-2))</f>
        <v>-</v>
      </c>
      <c r="I155" s="7"/>
      <c r="J155" s="7" t="str">
        <f aca="false">[3]'verbs and nouns'!G154</f>
        <v>-</v>
      </c>
      <c r="K155" s="7" t="str">
        <f aca="false">IF(J155="-","-",MID([3]'verbs and nouns'!H154,2,LEN([3]'verbs and nouns'!H154)-2))</f>
        <v>-</v>
      </c>
      <c r="L155" s="7"/>
      <c r="M155" s="7" t="str">
        <f aca="false">[3]'verbs and nouns'!I154</f>
        <v>To interpret</v>
      </c>
      <c r="N155" s="7" t="str">
        <f aca="false">IF(M155="-","-",MID([3]'verbs and nouns'!J154,2,LEN([3]'verbs and nouns'!J154)-2))</f>
        <v>results</v>
      </c>
      <c r="O155" s="7"/>
      <c r="P155" s="7" t="str">
        <f aca="false">[3]'verbs and nouns'!K154</f>
        <v>-</v>
      </c>
      <c r="Q155" s="7" t="str">
        <f aca="false">IF(P155="-","-",MID([3]'verbs and nouns'!L154,2,LEN([3]'verbs and nouns'!L154)-2))</f>
        <v>-</v>
      </c>
      <c r="R155" s="7"/>
      <c r="S155" s="1"/>
      <c r="T155" s="1"/>
      <c r="U155" s="1"/>
      <c r="V155" s="1"/>
      <c r="W155" s="1"/>
      <c r="X155" s="1"/>
      <c r="Y155" s="1"/>
    </row>
    <row r="156" customFormat="false" ht="15" hidden="false" customHeight="false" outlineLevel="0" collapsed="false">
      <c r="A156" s="6" t="str">
        <f aca="false">[3]'verbs and nouns'!A155</f>
        <v>-</v>
      </c>
      <c r="B156" s="7" t="str">
        <f aca="false">IF(A156="-","-",MID([3]'verbs and nouns'!B155,2,LEN([3]'verbs and nouns'!B155)-2))</f>
        <v>-</v>
      </c>
      <c r="C156" s="7"/>
      <c r="D156" s="7" t="str">
        <f aca="false">[3]'verbs and nouns'!C155</f>
        <v>-</v>
      </c>
      <c r="E156" s="7" t="str">
        <f aca="false">IF(D156="-","-",MID([3]'verbs and nouns'!D155,2,LEN([3]'verbs and nouns'!D155)-2))</f>
        <v>-</v>
      </c>
      <c r="F156" s="7"/>
      <c r="G156" s="7" t="str">
        <f aca="false">[3]'verbs and nouns'!E155</f>
        <v>-</v>
      </c>
      <c r="H156" s="7" t="str">
        <f aca="false">IF(G156="-","-",MID([3]'verbs and nouns'!F155,2,LEN([3]'verbs and nouns'!F155)-2))</f>
        <v>-</v>
      </c>
      <c r="I156" s="7"/>
      <c r="J156" s="7" t="str">
        <f aca="false">[3]'verbs and nouns'!G155</f>
        <v>-</v>
      </c>
      <c r="K156" s="7" t="str">
        <f aca="false">IF(J156="-","-",MID([3]'verbs and nouns'!H155,2,LEN([3]'verbs and nouns'!H155)-2))</f>
        <v>-</v>
      </c>
      <c r="L156" s="7"/>
      <c r="M156" s="7" t="str">
        <f aca="false">[3]'verbs and nouns'!I155</f>
        <v>To generate</v>
      </c>
      <c r="N156" s="7" t="str">
        <f aca="false">IF(M156="-","-",MID([3]'verbs and nouns'!J155,2,LEN([3]'verbs and nouns'!J155)-2))</f>
        <v>results</v>
      </c>
      <c r="O156" s="7"/>
      <c r="P156" s="7" t="str">
        <f aca="false">[3]'verbs and nouns'!K155</f>
        <v>-</v>
      </c>
      <c r="Q156" s="7" t="str">
        <f aca="false">IF(P156="-","-",MID([3]'verbs and nouns'!L155,2,LEN([3]'verbs and nouns'!L155)-2))</f>
        <v>-</v>
      </c>
      <c r="R156" s="7"/>
      <c r="S156" s="1"/>
      <c r="T156" s="1"/>
      <c r="U156" s="1"/>
      <c r="V156" s="1"/>
      <c r="W156" s="1"/>
      <c r="X156" s="1"/>
      <c r="Y156" s="1"/>
    </row>
    <row r="157" customFormat="false" ht="15" hidden="false" customHeight="false" outlineLevel="0" collapsed="false">
      <c r="A157" s="6" t="str">
        <f aca="false">[3]'verbs and nouns'!A156</f>
        <v>-</v>
      </c>
      <c r="B157" s="7" t="str">
        <f aca="false">IF(A157="-","-",MID([3]'verbs and nouns'!B156,2,LEN([3]'verbs and nouns'!B156)-2))</f>
        <v>-</v>
      </c>
      <c r="C157" s="7"/>
      <c r="D157" s="7" t="str">
        <f aca="false">[3]'verbs and nouns'!C156</f>
        <v>-</v>
      </c>
      <c r="E157" s="7" t="str">
        <f aca="false">IF(D157="-","-",MID([3]'verbs and nouns'!D156,2,LEN([3]'verbs and nouns'!D156)-2))</f>
        <v>-</v>
      </c>
      <c r="F157" s="7"/>
      <c r="G157" s="7" t="str">
        <f aca="false">[3]'verbs and nouns'!E156</f>
        <v>-</v>
      </c>
      <c r="H157" s="7" t="str">
        <f aca="false">IF(G157="-","-",MID([3]'verbs and nouns'!F156,2,LEN([3]'verbs and nouns'!F156)-2))</f>
        <v>-</v>
      </c>
      <c r="I157" s="7"/>
      <c r="J157" s="7" t="str">
        <f aca="false">[3]'verbs and nouns'!G156</f>
        <v>-</v>
      </c>
      <c r="K157" s="7" t="str">
        <f aca="false">IF(J157="-","-",MID([3]'verbs and nouns'!H156,2,LEN([3]'verbs and nouns'!H156)-2))</f>
        <v>-</v>
      </c>
      <c r="L157" s="7"/>
      <c r="M157" s="7" t="str">
        <f aca="false">[3]'verbs and nouns'!I156</f>
        <v>To review</v>
      </c>
      <c r="N157" s="7" t="str">
        <f aca="false">IF(M157="-","-",MID([3]'verbs and nouns'!J156,2,LEN([3]'verbs and nouns'!J156)-2))</f>
        <v>design</v>
      </c>
      <c r="O157" s="7"/>
      <c r="P157" s="7" t="str">
        <f aca="false">[3]'verbs and nouns'!K156</f>
        <v>-</v>
      </c>
      <c r="Q157" s="7" t="str">
        <f aca="false">IF(P157="-","-",MID([3]'verbs and nouns'!L156,2,LEN([3]'verbs and nouns'!L156)-2))</f>
        <v>-</v>
      </c>
      <c r="R157" s="7"/>
      <c r="S157" s="1"/>
      <c r="T157" s="1"/>
      <c r="U157" s="1"/>
      <c r="V157" s="1"/>
      <c r="W157" s="1"/>
      <c r="X157" s="1"/>
      <c r="Y157" s="1"/>
    </row>
    <row r="158" customFormat="false" ht="15" hidden="false" customHeight="false" outlineLevel="0" collapsed="false">
      <c r="A158" s="6" t="str">
        <f aca="false">[3]'verbs and nouns'!A157</f>
        <v>-</v>
      </c>
      <c r="B158" s="7" t="str">
        <f aca="false">IF(A158="-","-",MID([3]'verbs and nouns'!B157,2,LEN([3]'verbs and nouns'!B157)-2))</f>
        <v>-</v>
      </c>
      <c r="C158" s="7"/>
      <c r="D158" s="7" t="str">
        <f aca="false">[3]'verbs and nouns'!C157</f>
        <v>-</v>
      </c>
      <c r="E158" s="7" t="str">
        <f aca="false">IF(D158="-","-",MID([3]'verbs and nouns'!D157,2,LEN([3]'verbs and nouns'!D157)-2))</f>
        <v>-</v>
      </c>
      <c r="F158" s="7"/>
      <c r="G158" s="7" t="str">
        <f aca="false">[3]'verbs and nouns'!E157</f>
        <v>-</v>
      </c>
      <c r="H158" s="7" t="str">
        <f aca="false">IF(G158="-","-",MID([3]'verbs and nouns'!F157,2,LEN([3]'verbs and nouns'!F157)-2))</f>
        <v>-</v>
      </c>
      <c r="I158" s="7"/>
      <c r="J158" s="7" t="str">
        <f aca="false">[3]'verbs and nouns'!G157</f>
        <v>-</v>
      </c>
      <c r="K158" s="7" t="str">
        <f aca="false">IF(J158="-","-",MID([3]'verbs and nouns'!H157,2,LEN([3]'verbs and nouns'!H157)-2))</f>
        <v>-</v>
      </c>
      <c r="L158" s="7"/>
      <c r="M158" s="7" t="str">
        <f aca="false">[3]'verbs and nouns'!I157</f>
        <v>To test</v>
      </c>
      <c r="N158" s="7" t="str">
        <f aca="false">IF(M158="-","-",MID([3]'verbs and nouns'!J157,2,LEN([3]'verbs and nouns'!J157)-2))</f>
        <v>system</v>
      </c>
      <c r="O158" s="7"/>
      <c r="P158" s="7" t="str">
        <f aca="false">[3]'verbs and nouns'!K157</f>
        <v>-</v>
      </c>
      <c r="Q158" s="7" t="str">
        <f aca="false">IF(P158="-","-",MID([3]'verbs and nouns'!L157,2,LEN([3]'verbs and nouns'!L157)-2))</f>
        <v>-</v>
      </c>
      <c r="R158" s="7"/>
      <c r="S158" s="1"/>
      <c r="T158" s="1"/>
      <c r="U158" s="1"/>
      <c r="V158" s="1"/>
      <c r="W158" s="1"/>
      <c r="X158" s="1"/>
      <c r="Y158" s="1"/>
    </row>
    <row r="159" customFormat="false" ht="15" hidden="false" customHeight="false" outlineLevel="0" collapsed="false">
      <c r="A159" s="6" t="str">
        <f aca="false">[3]'verbs and nouns'!A158</f>
        <v>To estimate</v>
      </c>
      <c r="B159" s="7" t="str">
        <f aca="false">IF(A159="-","-",MID([3]'verbs and nouns'!B158,2,LEN([3]'verbs and nouns'!B158)-2))</f>
        <v>schedule</v>
      </c>
      <c r="C159" s="7"/>
      <c r="D159" s="7" t="str">
        <f aca="false">[3]'verbs and nouns'!C158</f>
        <v>To define</v>
      </c>
      <c r="E159" s="7" t="str">
        <f aca="false">IF(D159="-","-",MID([3]'verbs and nouns'!D158,2,LEN([3]'verbs and nouns'!D158)-2))</f>
        <v>needs</v>
      </c>
      <c r="F159" s="7"/>
      <c r="G159" s="7" t="str">
        <f aca="false">[3]'verbs and nouns'!E158</f>
        <v>To analyze</v>
      </c>
      <c r="H159" s="7" t="str">
        <f aca="false">IF(G159="-","-",MID([3]'verbs and nouns'!F158,2,LEN([3]'verbs and nouns'!F158)-2))</f>
        <v>requirements</v>
      </c>
      <c r="I159" s="7"/>
      <c r="J159" s="7" t="str">
        <f aca="false">[3]'verbs and nouns'!G158</f>
        <v>To create</v>
      </c>
      <c r="K159" s="7" t="str">
        <f aca="false">IF(J159="-","-",MID([3]'verbs and nouns'!H158,2,LEN([3]'verbs and nouns'!H158)-2))</f>
        <v>software</v>
      </c>
      <c r="L159" s="7"/>
      <c r="M159" s="7" t="str">
        <f aca="false">[3]'verbs and nouns'!I158</f>
        <v>To generate</v>
      </c>
      <c r="N159" s="7" t="str">
        <f aca="false">IF(M159="-","-",MID([3]'verbs and nouns'!J158,2,LEN([3]'verbs and nouns'!J158)-2))</f>
        <v>documentation</v>
      </c>
      <c r="O159" s="7"/>
      <c r="P159" s="7" t="str">
        <f aca="false">[3]'verbs and nouns'!K158</f>
        <v>To explain</v>
      </c>
      <c r="Q159" s="7" t="str">
        <f aca="false">IF(P159="-","-",MID([3]'verbs and nouns'!L158,2,LEN([3]'verbs and nouns'!L158)-2))</f>
        <v>decisions</v>
      </c>
      <c r="R159" s="7"/>
      <c r="S159" s="1"/>
      <c r="T159" s="1"/>
      <c r="U159" s="1"/>
      <c r="V159" s="1"/>
      <c r="W159" s="1"/>
      <c r="X159" s="1"/>
      <c r="Y159" s="1"/>
    </row>
    <row r="160" customFormat="false" ht="15" hidden="false" customHeight="false" outlineLevel="0" collapsed="false">
      <c r="A160" s="6" t="str">
        <f aca="false">[3]'verbs and nouns'!A159</f>
        <v>To order</v>
      </c>
      <c r="B160" s="7" t="str">
        <f aca="false">IF(A160="-","-",MID([3]'verbs and nouns'!B159,2,LEN([3]'verbs and nouns'!B159)-2))</f>
        <v>priorities</v>
      </c>
      <c r="C160" s="7"/>
      <c r="D160" s="7" t="str">
        <f aca="false">[3]'verbs and nouns'!C159</f>
        <v>To identify</v>
      </c>
      <c r="E160" s="7" t="str">
        <f aca="false">IF(D160="-","-",MID([3]'verbs and nouns'!D159,2,LEN([3]'verbs and nouns'!D159)-2))</f>
        <v>needs</v>
      </c>
      <c r="F160" s="7"/>
      <c r="G160" s="7" t="str">
        <f aca="false">[3]'verbs and nouns'!E159</f>
        <v>To choose</v>
      </c>
      <c r="H160" s="7" t="str">
        <f aca="false">IF(G160="-","-",MID([3]'verbs and nouns'!F159,2,LEN([3]'verbs and nouns'!F159)-2))</f>
        <v>algorithms</v>
      </c>
      <c r="I160" s="7"/>
      <c r="J160" s="7" t="str">
        <f aca="false">[3]'verbs and nouns'!G159</f>
        <v>To evaluate</v>
      </c>
      <c r="K160" s="7" t="str">
        <f aca="false">IF(J160="-","-",MID([3]'verbs and nouns'!H159,2,LEN([3]'verbs and nouns'!H159)-2))</f>
        <v>solutions</v>
      </c>
      <c r="L160" s="7"/>
      <c r="M160" s="7" t="str">
        <f aca="false">[3]'verbs and nouns'!I159</f>
        <v>To prepare</v>
      </c>
      <c r="N160" s="7" t="str">
        <f aca="false">IF(M160="-","-",MID([3]'verbs and nouns'!J159,2,LEN([3]'verbs and nouns'!J159)-2))</f>
        <v>tests</v>
      </c>
      <c r="O160" s="7"/>
      <c r="P160" s="7" t="str">
        <f aca="false">[3]'verbs and nouns'!K159</f>
        <v>To justify</v>
      </c>
      <c r="Q160" s="7" t="str">
        <f aca="false">IF(P160="-","-",MID([3]'verbs and nouns'!L159,2,LEN([3]'verbs and nouns'!L159)-2))</f>
        <v>choices</v>
      </c>
      <c r="R160" s="7"/>
      <c r="S160" s="1"/>
      <c r="T160" s="1"/>
      <c r="U160" s="1"/>
      <c r="V160" s="1"/>
      <c r="W160" s="1"/>
      <c r="X160" s="1"/>
      <c r="Y160" s="1"/>
    </row>
    <row r="161" customFormat="false" ht="15" hidden="false" customHeight="false" outlineLevel="0" collapsed="false">
      <c r="A161" s="6" t="str">
        <f aca="false">[3]'verbs and nouns'!A160</f>
        <v>-</v>
      </c>
      <c r="B161" s="7" t="str">
        <f aca="false">IF(A161="-","-",MID([3]'verbs and nouns'!B160,2,LEN([3]'verbs and nouns'!B160)-2))</f>
        <v>-</v>
      </c>
      <c r="C161" s="7"/>
      <c r="D161" s="7" t="str">
        <f aca="false">[3]'verbs and nouns'!C160</f>
        <v>To list</v>
      </c>
      <c r="E161" s="7" t="str">
        <f aca="false">IF(D161="-","-",MID([3]'verbs and nouns'!D160,2,LEN([3]'verbs and nouns'!D160)-2))</f>
        <v>requirements</v>
      </c>
      <c r="F161" s="7"/>
      <c r="G161" s="7" t="str">
        <f aca="false">[3]'verbs and nouns'!E160</f>
        <v>To classify</v>
      </c>
      <c r="H161" s="7" t="str">
        <f aca="false">IF(G161="-","-",MID([3]'verbs and nouns'!F160,2,LEN([3]'verbs and nouns'!F160)-2))</f>
        <v>requirements</v>
      </c>
      <c r="I161" s="7"/>
      <c r="J161" s="7" t="str">
        <f aca="false">[3]'verbs and nouns'!G160</f>
        <v>To develop</v>
      </c>
      <c r="K161" s="7" t="str">
        <f aca="false">IF(J161="-","-",MID([3]'verbs and nouns'!H160,2,LEN([3]'verbs and nouns'!H160)-2))</f>
        <v>software</v>
      </c>
      <c r="L161" s="7"/>
      <c r="M161" s="7" t="str">
        <f aca="false">[3]'verbs and nouns'!I160</f>
        <v>To review</v>
      </c>
      <c r="N161" s="7" t="str">
        <f aca="false">IF(M161="-","-",MID([3]'verbs and nouns'!J160,2,LEN([3]'verbs and nouns'!J160)-2))</f>
        <v>tests and code</v>
      </c>
      <c r="O161" s="7"/>
      <c r="P161" s="7" t="str">
        <f aca="false">[3]'verbs and nouns'!K160</f>
        <v>To modify</v>
      </c>
      <c r="Q161" s="7" t="str">
        <f aca="false">IF(P161="-","-",MID([3]'verbs and nouns'!L160,2,LEN([3]'verbs and nouns'!L160)-2))</f>
        <v>software</v>
      </c>
      <c r="R161" s="7"/>
      <c r="S161" s="1"/>
      <c r="T161" s="1"/>
      <c r="U161" s="1"/>
      <c r="V161" s="1"/>
      <c r="W161" s="1"/>
      <c r="X161" s="1"/>
      <c r="Y161" s="1"/>
    </row>
    <row r="162" customFormat="false" ht="15" hidden="false" customHeight="false" outlineLevel="0" collapsed="false">
      <c r="A162" s="6" t="str">
        <f aca="false">[3]'verbs and nouns'!A161</f>
        <v>-</v>
      </c>
      <c r="B162" s="7" t="str">
        <f aca="false">IF(A162="-","-",MID([3]'verbs and nouns'!B161,2,LEN([3]'verbs and nouns'!B161)-2))</f>
        <v>-</v>
      </c>
      <c r="C162" s="7"/>
      <c r="D162" s="7" t="str">
        <f aca="false">[3]'verbs and nouns'!C161</f>
        <v>To illustrate</v>
      </c>
      <c r="E162" s="7" t="str">
        <f aca="false">IF(D162="-","-",MID([3]'verbs and nouns'!D161,2,LEN([3]'verbs and nouns'!D161)-2))</f>
        <v>requirements</v>
      </c>
      <c r="F162" s="7"/>
      <c r="G162" s="7" t="str">
        <f aca="false">[3]'verbs and nouns'!E161</f>
        <v>To solve</v>
      </c>
      <c r="H162" s="7" t="str">
        <f aca="false">IF(G162="-","-",MID([3]'verbs and nouns'!F161,2,LEN([3]'verbs and nouns'!F161)-2))</f>
        <v>problems</v>
      </c>
      <c r="I162" s="7"/>
      <c r="J162" s="7" t="str">
        <f aca="false">[3]'verbs and nouns'!G161</f>
        <v>To combine</v>
      </c>
      <c r="K162" s="7" t="str">
        <f aca="false">IF(J162="-","-",MID([3]'verbs and nouns'!H161,2,LEN([3]'verbs and nouns'!H161)-2))</f>
        <v>subsystems</v>
      </c>
      <c r="L162" s="7"/>
      <c r="M162" s="7" t="str">
        <f aca="false">[3]'verbs and nouns'!I161</f>
        <v>To test</v>
      </c>
      <c r="N162" s="7" t="str">
        <f aca="false">IF(M162="-","-",MID([3]'verbs and nouns'!J161,2,LEN([3]'verbs and nouns'!J161)-2))</f>
        <v>software</v>
      </c>
      <c r="O162" s="7"/>
      <c r="P162" s="7" t="str">
        <f aca="false">[3]'verbs and nouns'!K161</f>
        <v>-</v>
      </c>
      <c r="Q162" s="7" t="str">
        <f aca="false">IF(P162="-","-",MID([3]'verbs and nouns'!L161,2,LEN([3]'verbs and nouns'!L161)-2))</f>
        <v>-</v>
      </c>
      <c r="R162" s="7"/>
      <c r="S162" s="1"/>
      <c r="T162" s="1"/>
      <c r="U162" s="1"/>
      <c r="V162" s="1"/>
      <c r="W162" s="1"/>
      <c r="X162" s="1"/>
      <c r="Y162" s="1"/>
    </row>
    <row r="163" customFormat="false" ht="15" hidden="false" customHeight="false" outlineLevel="0" collapsed="false">
      <c r="A163" s="6" t="str">
        <f aca="false">[3]'verbs and nouns'!A162</f>
        <v>-</v>
      </c>
      <c r="B163" s="7" t="str">
        <f aca="false">IF(A163="-","-",MID([3]'verbs and nouns'!B162,2,LEN([3]'verbs and nouns'!B162)-2))</f>
        <v>-</v>
      </c>
      <c r="C163" s="7"/>
      <c r="D163" s="7" t="str">
        <f aca="false">[3]'verbs and nouns'!C162</f>
        <v>To indicate</v>
      </c>
      <c r="E163" s="7" t="str">
        <f aca="false">IF(D163="-","-",MID([3]'verbs and nouns'!D162,2,LEN([3]'verbs and nouns'!D162)-2))</f>
        <v>priorities</v>
      </c>
      <c r="F163" s="7"/>
      <c r="G163" s="7" t="str">
        <f aca="false">[3]'verbs and nouns'!E162</f>
        <v>To synthesize</v>
      </c>
      <c r="H163" s="7" t="str">
        <f aca="false">IF(G163="-","-",MID([3]'verbs and nouns'!F162,2,LEN([3]'verbs and nouns'!F162)-2))</f>
        <v>solutions</v>
      </c>
      <c r="I163" s="7"/>
      <c r="J163" s="7" t="str">
        <f aca="false">[3]'verbs and nouns'!G162</f>
        <v>To compute</v>
      </c>
      <c r="K163" s="7" t="str">
        <f aca="false">IF(J163="-","-",MID([3]'verbs and nouns'!H162,2,LEN([3]'verbs and nouns'!H162)-2))</f>
        <v>values</v>
      </c>
      <c r="L163" s="7"/>
      <c r="M163" s="7" t="str">
        <f aca="false">[3]'verbs and nouns'!I162</f>
        <v>To predict</v>
      </c>
      <c r="N163" s="7" t="str">
        <f aca="false">IF(M163="-","-",MID([3]'verbs and nouns'!J162,2,LEN([3]'verbs and nouns'!J162)-2))</f>
        <v>reliability</v>
      </c>
      <c r="O163" s="7"/>
      <c r="P163" s="7" t="str">
        <f aca="false">[3]'verbs and nouns'!K162</f>
        <v>-</v>
      </c>
      <c r="Q163" s="7" t="str">
        <f aca="false">IF(P163="-","-",MID([3]'verbs and nouns'!L162,2,LEN([3]'verbs and nouns'!L162)-2))</f>
        <v>-</v>
      </c>
      <c r="R163" s="7"/>
      <c r="S163" s="1"/>
      <c r="T163" s="1"/>
      <c r="U163" s="1"/>
      <c r="V163" s="1"/>
      <c r="W163" s="1"/>
      <c r="X163" s="1"/>
      <c r="Y163" s="1"/>
    </row>
    <row r="164" customFormat="false" ht="15" hidden="false" customHeight="false" outlineLevel="0" collapsed="false">
      <c r="A164" s="6" t="str">
        <f aca="false">[3]'verbs and nouns'!A163</f>
        <v>-</v>
      </c>
      <c r="B164" s="7" t="str">
        <f aca="false">IF(A164="-","-",MID([3]'verbs and nouns'!B163,2,LEN([3]'verbs and nouns'!B163)-2))</f>
        <v>-</v>
      </c>
      <c r="C164" s="7"/>
      <c r="D164" s="7" t="str">
        <f aca="false">[3]'verbs and nouns'!C163</f>
        <v>To describe</v>
      </c>
      <c r="E164" s="7" t="str">
        <f aca="false">IF(D164="-","-",MID([3]'verbs and nouns'!D163,2,LEN([3]'verbs and nouns'!D163)-2))</f>
        <v>needs</v>
      </c>
      <c r="F164" s="7"/>
      <c r="G164" s="7" t="str">
        <f aca="false">[3]'verbs and nouns'!E163</f>
        <v>To discuss</v>
      </c>
      <c r="H164" s="7" t="str">
        <f aca="false">IF(G164="-","-",MID([3]'verbs and nouns'!F163,2,LEN([3]'verbs and nouns'!F163)-2))</f>
        <v>solutions</v>
      </c>
      <c r="I164" s="7"/>
      <c r="J164" s="7" t="str">
        <f aca="false">[3]'verbs and nouns'!G163</f>
        <v>To defend</v>
      </c>
      <c r="K164" s="7" t="str">
        <f aca="false">IF(J164="-","-",MID([3]'verbs and nouns'!H163,2,LEN([3]'verbs and nouns'!H163)-2))</f>
        <v>systems</v>
      </c>
      <c r="L164" s="7"/>
      <c r="M164" s="7" t="str">
        <f aca="false">[3]'verbs and nouns'!I163</f>
        <v>-</v>
      </c>
      <c r="N164" s="7" t="str">
        <f aca="false">IF(M164="-","-",MID([3]'verbs and nouns'!J163,2,LEN([3]'verbs and nouns'!J163)-2))</f>
        <v>-</v>
      </c>
      <c r="O164" s="7"/>
      <c r="P164" s="7" t="str">
        <f aca="false">[3]'verbs and nouns'!K163</f>
        <v>-</v>
      </c>
      <c r="Q164" s="7" t="str">
        <f aca="false">IF(P164="-","-",MID([3]'verbs and nouns'!L163,2,LEN([3]'verbs and nouns'!L163)-2))</f>
        <v>-</v>
      </c>
      <c r="R164" s="7"/>
      <c r="S164" s="1"/>
      <c r="T164" s="1"/>
      <c r="U164" s="1"/>
      <c r="V164" s="1"/>
      <c r="W164" s="1"/>
      <c r="X164" s="1"/>
      <c r="Y164" s="1"/>
    </row>
    <row r="165" customFormat="false" ht="15" hidden="false" customHeight="false" outlineLevel="0" collapsed="false">
      <c r="A165" s="6" t="str">
        <f aca="false">[3]'verbs and nouns'!A164</f>
        <v>-</v>
      </c>
      <c r="B165" s="7" t="str">
        <f aca="false">IF(A165="-","-",MID([3]'verbs and nouns'!B164,2,LEN([3]'verbs and nouns'!B164)-2))</f>
        <v>-</v>
      </c>
      <c r="C165" s="7"/>
      <c r="D165" s="7" t="str">
        <f aca="false">[3]'verbs and nouns'!C164</f>
        <v>To criticize</v>
      </c>
      <c r="E165" s="7" t="str">
        <f aca="false">IF(D165="-","-",MID([3]'verbs and nouns'!D164,2,LEN([3]'verbs and nouns'!D164)-2))</f>
        <v>existing solutions</v>
      </c>
      <c r="F165" s="7"/>
      <c r="G165" s="7" t="str">
        <f aca="false">[3]'verbs and nouns'!E164</f>
        <v>To compare</v>
      </c>
      <c r="H165" s="7" t="str">
        <f aca="false">IF(G165="-","-",MID([3]'verbs and nouns'!F164,2,LEN([3]'verbs and nouns'!F164)-2))</f>
        <v>approaches</v>
      </c>
      <c r="I165" s="7"/>
      <c r="J165" s="7" t="str">
        <f aca="false">[3]'verbs and nouns'!G164</f>
        <v>To extend</v>
      </c>
      <c r="K165" s="7" t="str">
        <f aca="false">IF(J165="-","-",MID([3]'verbs and nouns'!H164,2,LEN([3]'verbs and nouns'!H164)-2))</f>
        <v>functionality</v>
      </c>
      <c r="L165" s="7"/>
      <c r="M165" s="7" t="str">
        <f aca="false">[3]'verbs and nouns'!I164</f>
        <v>-</v>
      </c>
      <c r="N165" s="7" t="str">
        <f aca="false">IF(M165="-","-",MID([3]'verbs and nouns'!J164,2,LEN([3]'verbs and nouns'!J164)-2))</f>
        <v>-</v>
      </c>
      <c r="O165" s="7"/>
      <c r="P165" s="7" t="str">
        <f aca="false">[3]'verbs and nouns'!K164</f>
        <v>-</v>
      </c>
      <c r="Q165" s="7" t="str">
        <f aca="false">IF(P165="-","-",MID([3]'verbs and nouns'!L164,2,LEN([3]'verbs and nouns'!L164)-2))</f>
        <v>-</v>
      </c>
      <c r="R165" s="7"/>
      <c r="S165" s="1"/>
      <c r="T165" s="1"/>
      <c r="U165" s="1"/>
      <c r="V165" s="1"/>
      <c r="W165" s="1"/>
      <c r="X165" s="1"/>
      <c r="Y165" s="1"/>
    </row>
    <row r="166" customFormat="false" ht="15" hidden="false" customHeight="false" outlineLevel="0" collapsed="false">
      <c r="A166" s="6" t="str">
        <f aca="false">[3]'verbs and nouns'!A165</f>
        <v>-</v>
      </c>
      <c r="B166" s="7" t="str">
        <f aca="false">IF(A166="-","-",MID([3]'verbs and nouns'!B165,2,LEN([3]'verbs and nouns'!B165)-2))</f>
        <v>-</v>
      </c>
      <c r="C166" s="7"/>
      <c r="D166" s="7" t="str">
        <f aca="false">[3]'verbs and nouns'!C165</f>
        <v>To name</v>
      </c>
      <c r="E166" s="7" t="str">
        <f aca="false">IF(D166="-","-",MID([3]'verbs and nouns'!D165,2,LEN([3]'verbs and nouns'!D165)-2))</f>
        <v>requirements</v>
      </c>
      <c r="F166" s="7"/>
      <c r="G166" s="7" t="str">
        <f aca="false">[3]'verbs and nouns'!E165</f>
        <v>To distinguish</v>
      </c>
      <c r="H166" s="7" t="str">
        <f aca="false">IF(G166="-","-",MID([3]'verbs and nouns'!F165,2,LEN([3]'verbs and nouns'!F165)-2))</f>
        <v>alternatives</v>
      </c>
      <c r="I166" s="7"/>
      <c r="J166" s="7" t="str">
        <f aca="false">[3]'verbs and nouns'!G165</f>
        <v>To practie</v>
      </c>
      <c r="K166" s="7" t="str">
        <f aca="false">IF(J166="-","-",MID([3]'verbs and nouns'!H165,2,LEN([3]'verbs and nouns'!H165)-2))</f>
        <v>prototypes</v>
      </c>
      <c r="L166" s="7"/>
      <c r="M166" s="7" t="str">
        <f aca="false">[3]'verbs and nouns'!I165</f>
        <v>-</v>
      </c>
      <c r="N166" s="7" t="str">
        <f aca="false">IF(M166="-","-",MID([3]'verbs and nouns'!J165,2,LEN([3]'verbs and nouns'!J165)-2))</f>
        <v>-</v>
      </c>
      <c r="O166" s="7"/>
      <c r="P166" s="7" t="str">
        <f aca="false">[3]'verbs and nouns'!K165</f>
        <v>-</v>
      </c>
      <c r="Q166" s="7" t="str">
        <f aca="false">IF(P166="-","-",MID([3]'verbs and nouns'!L165,2,LEN([3]'verbs and nouns'!L165)-2))</f>
        <v>-</v>
      </c>
      <c r="R166" s="7"/>
      <c r="S166" s="1"/>
      <c r="T166" s="1"/>
      <c r="U166" s="1"/>
      <c r="V166" s="1"/>
      <c r="W166" s="1"/>
      <c r="X166" s="1"/>
      <c r="Y166" s="1"/>
    </row>
    <row r="167" customFormat="false" ht="15" hidden="false" customHeight="false" outlineLevel="0" collapsed="false">
      <c r="A167" s="6" t="str">
        <f aca="false">[3]'verbs and nouns'!A166</f>
        <v>-</v>
      </c>
      <c r="B167" s="7" t="str">
        <f aca="false">IF(A167="-","-",MID([3]'verbs and nouns'!B166,2,LEN([3]'verbs and nouns'!B166)-2))</f>
        <v>-</v>
      </c>
      <c r="C167" s="7"/>
      <c r="D167" s="7" t="str">
        <f aca="false">[3]'verbs and nouns'!C166</f>
        <v>To infer</v>
      </c>
      <c r="E167" s="7" t="str">
        <f aca="false">IF(D167="-","-",MID([3]'verbs and nouns'!D166,2,LEN([3]'verbs and nouns'!D166)-2))</f>
        <v>knowledge</v>
      </c>
      <c r="F167" s="7"/>
      <c r="G167" s="7" t="str">
        <f aca="false">[3]'verbs and nouns'!E166</f>
        <v>To design</v>
      </c>
      <c r="H167" s="7" t="str">
        <f aca="false">IF(G167="-","-",MID([3]'verbs and nouns'!F166,2,LEN([3]'verbs and nouns'!F166)-2))</f>
        <v>software</v>
      </c>
      <c r="I167" s="7"/>
      <c r="J167" s="7" t="str">
        <f aca="false">[3]'verbs and nouns'!G166</f>
        <v>To apply</v>
      </c>
      <c r="K167" s="7" t="str">
        <f aca="false">IF(J167="-","-",MID([3]'verbs and nouns'!H166,2,LEN([3]'verbs and nouns'!H166)-2))</f>
        <v>algorithms</v>
      </c>
      <c r="L167" s="7"/>
      <c r="M167" s="7" t="str">
        <f aca="false">[3]'verbs and nouns'!I166</f>
        <v>-</v>
      </c>
      <c r="N167" s="7" t="str">
        <f aca="false">IF(M167="-","-",MID([3]'verbs and nouns'!J166,2,LEN([3]'verbs and nouns'!J166)-2))</f>
        <v>-</v>
      </c>
      <c r="O167" s="7"/>
      <c r="P167" s="7" t="str">
        <f aca="false">[3]'verbs and nouns'!K166</f>
        <v>-</v>
      </c>
      <c r="Q167" s="7" t="str">
        <f aca="false">IF(P167="-","-",MID([3]'verbs and nouns'!L166,2,LEN([3]'verbs and nouns'!L166)-2))</f>
        <v>-</v>
      </c>
      <c r="R167" s="7"/>
      <c r="S167" s="1"/>
      <c r="T167" s="1"/>
      <c r="U167" s="1"/>
      <c r="V167" s="1"/>
      <c r="W167" s="1"/>
      <c r="X167" s="1"/>
      <c r="Y167" s="1"/>
    </row>
    <row r="168" customFormat="false" ht="15" hidden="false" customHeight="false" outlineLevel="0" collapsed="false">
      <c r="A168" s="6" t="str">
        <f aca="false">[3]'verbs and nouns'!A167</f>
        <v>-</v>
      </c>
      <c r="B168" s="7" t="str">
        <f aca="false">IF(A168="-","-",MID([3]'verbs and nouns'!B167,2,LEN([3]'verbs and nouns'!B167)-2))</f>
        <v>-</v>
      </c>
      <c r="C168" s="7"/>
      <c r="D168" s="7" t="str">
        <f aca="false">[3]'verbs and nouns'!C167</f>
        <v>To recognize</v>
      </c>
      <c r="E168" s="7" t="str">
        <f aca="false">IF(D168="-","-",MID([3]'verbs and nouns'!D167,2,LEN([3]'verbs and nouns'!D167)-2))</f>
        <v>needs</v>
      </c>
      <c r="F168" s="7"/>
      <c r="G168" s="7" t="str">
        <f aca="false">[3]'verbs and nouns'!E167</f>
        <v>To model</v>
      </c>
      <c r="H168" s="7" t="str">
        <f aca="false">IF(G168="-","-",MID([3]'verbs and nouns'!F167,2,LEN([3]'verbs and nouns'!F167)-2))</f>
        <v>systems</v>
      </c>
      <c r="I168" s="7"/>
      <c r="J168" s="7" t="str">
        <f aca="false">[3]'verbs and nouns'!G167</f>
        <v>To conclude</v>
      </c>
      <c r="K168" s="7" t="str">
        <f aca="false">IF(J168="-","-",MID([3]'verbs and nouns'!H167,2,LEN([3]'verbs and nouns'!H167)-2))</f>
        <v>selections</v>
      </c>
      <c r="L168" s="7"/>
      <c r="M168" s="7" t="str">
        <f aca="false">[3]'verbs and nouns'!I167</f>
        <v>-</v>
      </c>
      <c r="N168" s="7" t="str">
        <f aca="false">IF(M168="-","-",MID([3]'verbs and nouns'!J167,2,LEN([3]'verbs and nouns'!J167)-2))</f>
        <v>-</v>
      </c>
      <c r="O168" s="7"/>
      <c r="P168" s="7" t="str">
        <f aca="false">[3]'verbs and nouns'!K167</f>
        <v>-</v>
      </c>
      <c r="Q168" s="7" t="str">
        <f aca="false">IF(P168="-","-",MID([3]'verbs and nouns'!L167,2,LEN([3]'verbs and nouns'!L167)-2))</f>
        <v>-</v>
      </c>
      <c r="R168" s="7"/>
      <c r="S168" s="1"/>
      <c r="T168" s="1"/>
      <c r="U168" s="1"/>
      <c r="V168" s="1"/>
      <c r="W168" s="1"/>
      <c r="X168" s="1"/>
      <c r="Y168" s="1"/>
    </row>
    <row r="169" customFormat="false" ht="15" hidden="false" customHeight="false" outlineLevel="0" collapsed="false">
      <c r="A169" s="6" t="str">
        <f aca="false">[3]'verbs and nouns'!A168</f>
        <v>-</v>
      </c>
      <c r="B169" s="7" t="str">
        <f aca="false">IF(A169="-","-",MID([3]'verbs and nouns'!B168,2,LEN([3]'verbs and nouns'!B168)-2))</f>
        <v>-</v>
      </c>
      <c r="C169" s="7"/>
      <c r="D169" s="7" t="str">
        <f aca="false">[3]'verbs and nouns'!C168</f>
        <v>-</v>
      </c>
      <c r="E169" s="7" t="str">
        <f aca="false">IF(D169="-","-",MID([3]'verbs and nouns'!D168,2,LEN([3]'verbs and nouns'!D168)-2))</f>
        <v>-</v>
      </c>
      <c r="F169" s="7"/>
      <c r="G169" s="7" t="str">
        <f aca="false">[3]'verbs and nouns'!E168</f>
        <v>To interpret</v>
      </c>
      <c r="H169" s="7" t="str">
        <f aca="false">IF(G169="-","-",MID([3]'verbs and nouns'!F168,2,LEN([3]'verbs and nouns'!F168)-2))</f>
        <v>requirements</v>
      </c>
      <c r="I169" s="7"/>
      <c r="J169" s="7" t="str">
        <f aca="false">[3]'verbs and nouns'!G168</f>
        <v>To calculate</v>
      </c>
      <c r="K169" s="7" t="str">
        <f aca="false">IF(J169="-","-",MID([3]'verbs and nouns'!H168,2,LEN([3]'verbs and nouns'!H168)-2))</f>
        <v>values</v>
      </c>
      <c r="L169" s="7"/>
      <c r="M169" s="7" t="str">
        <f aca="false">[3]'verbs and nouns'!I168</f>
        <v>-</v>
      </c>
      <c r="N169" s="7" t="str">
        <f aca="false">IF(M169="-","-",MID([3]'verbs and nouns'!J168,2,LEN([3]'verbs and nouns'!J168)-2))</f>
        <v>-</v>
      </c>
      <c r="O169" s="7"/>
      <c r="P169" s="7" t="str">
        <f aca="false">[3]'verbs and nouns'!K168</f>
        <v>-</v>
      </c>
      <c r="Q169" s="7" t="str">
        <f aca="false">IF(P169="-","-",MID([3]'verbs and nouns'!L168,2,LEN([3]'verbs and nouns'!L168)-2))</f>
        <v>-</v>
      </c>
      <c r="R169" s="7"/>
      <c r="S169" s="1"/>
      <c r="T169" s="1"/>
      <c r="U169" s="1"/>
      <c r="V169" s="1"/>
      <c r="W169" s="1"/>
      <c r="X169" s="1"/>
      <c r="Y169" s="1"/>
    </row>
    <row r="170" customFormat="false" ht="15" hidden="false" customHeight="false" outlineLevel="0" collapsed="false">
      <c r="A170" s="6" t="str">
        <f aca="false">[3]'verbs and nouns'!A169</f>
        <v>To describe</v>
      </c>
      <c r="B170" s="7" t="str">
        <f aca="false">IF(A170="-","-",MID([3]'verbs and nouns'!B169,2,LEN([3]'verbs and nouns'!B169)-2))</f>
        <v>the design</v>
      </c>
      <c r="C170" s="7"/>
      <c r="D170" s="7" t="str">
        <f aca="false">[3]'verbs and nouns'!C169</f>
        <v>To defend</v>
      </c>
      <c r="E170" s="7" t="str">
        <f aca="false">IF(D170="-","-",MID([3]'verbs and nouns'!D169,2,LEN([3]'verbs and nouns'!D169)-2))</f>
        <v>design alternatives</v>
      </c>
      <c r="F170" s="7"/>
      <c r="G170" s="7" t="str">
        <f aca="false">[3]'verbs and nouns'!E169</f>
        <v>To classify</v>
      </c>
      <c r="H170" s="7" t="str">
        <f aca="false">IF(G170="-","-",MID([3]'verbs and nouns'!F169,2,LEN([3]'verbs and nouns'!F169)-2))</f>
        <v>subcomponents</v>
      </c>
      <c r="I170" s="7"/>
      <c r="J170" s="7" t="str">
        <f aca="false">[3]'verbs and nouns'!G169</f>
        <v>To combine</v>
      </c>
      <c r="K170" s="7" t="str">
        <f aca="false">IF(J170="-","-",MID([3]'verbs and nouns'!H169,2,LEN([3]'verbs and nouns'!H169)-2))</f>
        <v>all components</v>
      </c>
      <c r="L170" s="7"/>
      <c r="M170" s="7" t="str">
        <f aca="false">[3]'verbs and nouns'!I169</f>
        <v>To test</v>
      </c>
      <c r="N170" s="7" t="str">
        <f aca="false">IF(M170="-","-",MID([3]'verbs and nouns'!J169,2,LEN([3]'verbs and nouns'!J169)-2))</f>
        <v>prototype</v>
      </c>
      <c r="O170" s="7"/>
      <c r="P170" s="7" t="str">
        <f aca="false">[3]'verbs and nouns'!K169</f>
        <v>To estimate</v>
      </c>
      <c r="Q170" s="7" t="str">
        <f aca="false">IF(P170="-","-",MID([3]'verbs and nouns'!L169,2,LEN([3]'verbs and nouns'!L169)-2))</f>
        <v>cost</v>
      </c>
      <c r="R170" s="7"/>
      <c r="S170" s="1"/>
      <c r="T170" s="1"/>
      <c r="U170" s="1"/>
      <c r="V170" s="1"/>
      <c r="W170" s="1"/>
      <c r="X170" s="1"/>
      <c r="Y170" s="1"/>
    </row>
    <row r="171" customFormat="false" ht="15" hidden="false" customHeight="false" outlineLevel="0" collapsed="false">
      <c r="A171" s="6" t="str">
        <f aca="false">[3]'verbs and nouns'!A170</f>
        <v>To recognize</v>
      </c>
      <c r="B171" s="7" t="str">
        <f aca="false">IF(A171="-","-",MID([3]'verbs and nouns'!B170,2,LEN([3]'verbs and nouns'!B170)-2))</f>
        <v>team potential</v>
      </c>
      <c r="C171" s="7"/>
      <c r="D171" s="7" t="str">
        <f aca="false">[3]'verbs and nouns'!C170</f>
        <v>To extend</v>
      </c>
      <c r="E171" s="7" t="str">
        <f aca="false">IF(D171="-","-",MID([3]'verbs and nouns'!D170,2,LEN([3]'verbs and nouns'!D170)-2))</f>
        <v>the other areas</v>
      </c>
      <c r="F171" s="7"/>
      <c r="G171" s="7" t="str">
        <f aca="false">[3]'verbs and nouns'!E170</f>
        <v>To compute</v>
      </c>
      <c r="H171" s="7" t="str">
        <f aca="false">IF(G171="-","-",MID([3]'verbs and nouns'!F170,2,LEN([3]'verbs and nouns'!F170)-2))</f>
        <v>a model</v>
      </c>
      <c r="I171" s="7"/>
      <c r="J171" s="7" t="str">
        <f aca="false">[3]'verbs and nouns'!G170</f>
        <v>To explain</v>
      </c>
      <c r="K171" s="7" t="str">
        <f aca="false">IF(J171="-","-",MID([3]'verbs and nouns'!H170,2,LEN([3]'verbs and nouns'!H170)-2))</f>
        <v>to others</v>
      </c>
      <c r="L171" s="7"/>
      <c r="M171" s="7" t="str">
        <f aca="false">[3]'verbs and nouns'!I170</f>
        <v>To interpret</v>
      </c>
      <c r="N171" s="7" t="str">
        <f aca="false">IF(M171="-","-",LEFT(MID([3]'verbs and nouns'!J170,2,LEN([3]'verbs and nouns'!J170)-2),SEARCH(",",MID([3]'verbs and nouns'!J170,2,LEN([3]'verbs and nouns'!J170)-2),1)-1))</f>
        <v>results</v>
      </c>
      <c r="O171" s="7" t="str">
        <f aca="false">IF(M171="-","-",RIGHT(MID([3]'verbs and nouns'!J170,2,LEN([3]'verbs and nouns'!J170)-2),SEARCH(",",MID([3]'verbs and nouns'!J170,2,LEN([3]'verbs and nouns'!J170)-2),1)-3))</f>
        <v>data</v>
      </c>
      <c r="P171" s="7" t="str">
        <f aca="false">[3]'verbs and nouns'!K170</f>
        <v>To prepare</v>
      </c>
      <c r="Q171" s="7" t="str">
        <f aca="false">IF(P171="-","-",MID([3]'verbs and nouns'!L170,2,LEN([3]'verbs and nouns'!L170)-2))</f>
        <v>reports</v>
      </c>
      <c r="R171" s="7"/>
      <c r="S171" s="1"/>
      <c r="T171" s="1"/>
      <c r="U171" s="1"/>
      <c r="V171" s="1"/>
      <c r="W171" s="1"/>
      <c r="X171" s="1"/>
      <c r="Y171" s="1"/>
    </row>
    <row r="172" customFormat="false" ht="15" hidden="false" customHeight="false" outlineLevel="0" collapsed="false">
      <c r="A172" s="6" t="str">
        <f aca="false">[3]'verbs and nouns'!A171</f>
        <v>To discuss</v>
      </c>
      <c r="B172" s="7" t="str">
        <f aca="false">IF(A172="-","-",MID([3]'verbs and nouns'!B171,2,LEN([3]'verbs and nouns'!B171)-2))</f>
        <v>with team members</v>
      </c>
      <c r="C172" s="7"/>
      <c r="D172" s="7" t="str">
        <f aca="false">[3]'verbs and nouns'!C171</f>
        <v>To generate</v>
      </c>
      <c r="E172" s="7" t="str">
        <f aca="false">IF(D172="-","-",MID([3]'verbs and nouns'!D171,2,LEN([3]'verbs and nouns'!D171)-2))</f>
        <v>a model</v>
      </c>
      <c r="F172" s="7"/>
      <c r="G172" s="7" t="str">
        <f aca="false">[3]'verbs and nouns'!E171</f>
        <v>To criticize</v>
      </c>
      <c r="H172" s="7" t="str">
        <f aca="false">IF(G172="-","-",MID([3]'verbs and nouns'!F171,2,LEN([3]'verbs and nouns'!F171)-2))</f>
        <v>own work</v>
      </c>
      <c r="I172" s="7"/>
      <c r="J172" s="7" t="str">
        <f aca="false">[3]'verbs and nouns'!G171</f>
        <v>To practice</v>
      </c>
      <c r="K172" s="7" t="str">
        <f aca="false">IF(J172="-","-",MID([3]'verbs and nouns'!H171,2,LEN([3]'verbs and nouns'!H171)-2))</f>
        <v>professional conduct</v>
      </c>
      <c r="L172" s="7"/>
      <c r="M172" s="7" t="str">
        <f aca="false">[3]'verbs and nouns'!I171</f>
        <v>To solve</v>
      </c>
      <c r="N172" s="7" t="str">
        <f aca="false">IF(M172="-","-",MID([3]'verbs and nouns'!J171,2,LEN([3]'verbs and nouns'!J171)-2))</f>
        <v>real problem</v>
      </c>
      <c r="O172" s="7"/>
      <c r="P172" s="7" t="str">
        <f aca="false">[3]'verbs and nouns'!K171</f>
        <v>-</v>
      </c>
      <c r="Q172" s="7" t="str">
        <f aca="false">IF(P172="-","-",MID([3]'verbs and nouns'!L171,2,LEN([3]'verbs and nouns'!L171)-2))</f>
        <v>-</v>
      </c>
      <c r="R172" s="7"/>
      <c r="S172" s="1"/>
      <c r="T172" s="1"/>
      <c r="U172" s="1"/>
      <c r="V172" s="1"/>
      <c r="W172" s="1"/>
      <c r="X172" s="1"/>
      <c r="Y172" s="1"/>
    </row>
    <row r="173" customFormat="false" ht="15" hidden="false" customHeight="false" outlineLevel="0" collapsed="false">
      <c r="A173" s="6" t="str">
        <f aca="false">[3]'verbs and nouns'!A172</f>
        <v>To design</v>
      </c>
      <c r="B173" s="7" t="str">
        <f aca="false">IF(A173="-","-",MID([3]'verbs and nouns'!B172,2,LEN([3]'verbs and nouns'!B172)-2))</f>
        <v>for client</v>
      </c>
      <c r="C173" s="7"/>
      <c r="D173" s="7" t="str">
        <f aca="false">[3]'verbs and nouns'!C172</f>
        <v>To review</v>
      </c>
      <c r="E173" s="7" t="str">
        <f aca="false">IF(D173="-","-",MID([3]'verbs and nouns'!D172,2,LEN([3]'verbs and nouns'!D172)-2))</f>
        <v>design specifications</v>
      </c>
      <c r="F173" s="7"/>
      <c r="G173" s="7" t="str">
        <f aca="false">[3]'verbs and nouns'!E172</f>
        <v>To model</v>
      </c>
      <c r="H173" s="7" t="str">
        <f aca="false">IF(G173="-","-",MID([3]'verbs and nouns'!F172,2,LEN([3]'verbs and nouns'!F172)-2))</f>
        <v>the specification</v>
      </c>
      <c r="I173" s="7"/>
      <c r="J173" s="7" t="str">
        <f aca="false">[3]'verbs and nouns'!G172</f>
        <v>To order</v>
      </c>
      <c r="K173" s="7" t="str">
        <f aca="false">IF(J173="-","-",MID([3]'verbs and nouns'!H172,2,LEN([3]'verbs and nouns'!H172)-2))</f>
        <v>parts</v>
      </c>
      <c r="L173" s="7"/>
      <c r="M173" s="7" t="str">
        <f aca="false">[3]'verbs and nouns'!I172</f>
        <v>To conclude</v>
      </c>
      <c r="N173" s="7" t="str">
        <f aca="false">IF(M173="-","-",MID([3]'verbs and nouns'!J172,2,LEN([3]'verbs and nouns'!J172)-2))</f>
        <v>design performance</v>
      </c>
      <c r="O173" s="7"/>
      <c r="P173" s="7" t="str">
        <f aca="false">[3]'verbs and nouns'!K172</f>
        <v>-</v>
      </c>
      <c r="Q173" s="7" t="str">
        <f aca="false">IF(P173="-","-",MID([3]'verbs and nouns'!L172,2,LEN([3]'verbs and nouns'!L172)-2))</f>
        <v>-</v>
      </c>
      <c r="R173" s="7"/>
      <c r="S173" s="1"/>
      <c r="T173" s="1"/>
      <c r="U173" s="1"/>
      <c r="V173" s="1"/>
      <c r="W173" s="1"/>
      <c r="X173" s="1"/>
      <c r="Y173" s="1"/>
    </row>
    <row r="174" customFormat="false" ht="15" hidden="false" customHeight="false" outlineLevel="0" collapsed="false">
      <c r="A174" s="6" t="str">
        <f aca="false">[3]'verbs and nouns'!A173</f>
        <v>To name</v>
      </c>
      <c r="B174" s="7" t="str">
        <f aca="false">IF(A174="-","-",MID([3]'verbs and nouns'!B173,2,LEN([3]'verbs and nouns'!B173)-2))</f>
        <v>group leader</v>
      </c>
      <c r="C174" s="7"/>
      <c r="D174" s="7" t="str">
        <f aca="false">[3]'verbs and nouns'!C173</f>
        <v>To synthesize</v>
      </c>
      <c r="E174" s="7" t="str">
        <f aca="false">IF(D174="-","-",MID([3]'verbs and nouns'!D173,2,LEN([3]'verbs and nouns'!D173)-2))</f>
        <v>many options</v>
      </c>
      <c r="F174" s="7"/>
      <c r="G174" s="7" t="str">
        <f aca="false">[3]'verbs and nouns'!E173</f>
        <v>To predict</v>
      </c>
      <c r="H174" s="7" t="str">
        <f aca="false">IF(G174="-","-",MID([3]'verbs and nouns'!F173,2,LEN([3]'verbs and nouns'!F173)-2))</f>
        <v>failure</v>
      </c>
      <c r="I174" s="7"/>
      <c r="J174" s="7" t="str">
        <f aca="false">[3]'verbs and nouns'!G173</f>
        <v>To modify</v>
      </c>
      <c r="K174" s="7" t="str">
        <f aca="false">IF(J174="-","-",MID([3]'verbs and nouns'!H173,2,LEN([3]'verbs and nouns'!H173)-2))</f>
        <v>existing prototype</v>
      </c>
      <c r="L174" s="7"/>
      <c r="M174" s="7" t="str">
        <f aca="false">[3]'verbs and nouns'!I173</f>
        <v>To analyze</v>
      </c>
      <c r="N174" s="7" t="str">
        <f aca="false">IF(M174="-","-",MID([3]'verbs and nouns'!J173,2,LEN([3]'verbs and nouns'!J173)-2))</f>
        <v>the data</v>
      </c>
      <c r="O174" s="7"/>
      <c r="P174" s="7" t="str">
        <f aca="false">[3]'verbs and nouns'!K173</f>
        <v>-</v>
      </c>
      <c r="Q174" s="7" t="str">
        <f aca="false">IF(P174="-","-",MID([3]'verbs and nouns'!L173,2,LEN([3]'verbs and nouns'!L173)-2))</f>
        <v>-</v>
      </c>
      <c r="R174" s="7"/>
      <c r="S174" s="1"/>
      <c r="T174" s="1"/>
      <c r="U174" s="1"/>
      <c r="V174" s="1"/>
      <c r="W174" s="1"/>
      <c r="X174" s="1"/>
      <c r="Y174" s="1"/>
    </row>
    <row r="175" customFormat="false" ht="15" hidden="false" customHeight="false" outlineLevel="0" collapsed="false">
      <c r="A175" s="6" t="str">
        <f aca="false">[3]'verbs and nouns'!A174</f>
        <v>To define</v>
      </c>
      <c r="B175" s="7" t="str">
        <f aca="false">IF(A175="-","-",MID([3]'verbs and nouns'!B174,2,LEN([3]'verbs and nouns'!B174)-2))</f>
        <v>the design problem</v>
      </c>
      <c r="C175" s="7"/>
      <c r="D175" s="7" t="str">
        <f aca="false">[3]'verbs and nouns'!C174</f>
        <v>To compare</v>
      </c>
      <c r="E175" s="7" t="str">
        <f aca="false">IF(D175="-","-",MID([3]'verbs and nouns'!D174,2,LEN([3]'verbs and nouns'!D174)-2))</f>
        <v>alternative designs</v>
      </c>
      <c r="F175" s="7"/>
      <c r="G175" s="7" t="str">
        <f aca="false">[3]'verbs and nouns'!E174</f>
        <v>To justify</v>
      </c>
      <c r="H175" s="7" t="str">
        <f aca="false">IF(G175="-","-",MID([3]'verbs and nouns'!F174,2,LEN([3]'verbs and nouns'!F174)-2))</f>
        <v>design choice</v>
      </c>
      <c r="I175" s="7"/>
      <c r="J175" s="7" t="str">
        <f aca="false">[3]'verbs and nouns'!G174</f>
        <v>To illustrate</v>
      </c>
      <c r="K175" s="7" t="str">
        <f aca="false">IF(J175="-","-",MID([3]'verbs and nouns'!H174,2,LEN([3]'verbs and nouns'!H174)-2))</f>
        <v>the conceptual design</v>
      </c>
      <c r="L175" s="7"/>
      <c r="M175" s="7" t="str">
        <f aca="false">[3]'verbs and nouns'!I174</f>
        <v>To create</v>
      </c>
      <c r="N175" s="7" t="str">
        <f aca="false">IF(M175="-","-",MID([3]'verbs and nouns'!J174,2,LEN([3]'verbs and nouns'!J174)-2))</f>
        <v>working prototype</v>
      </c>
      <c r="O175" s="7"/>
      <c r="P175" s="7" t="str">
        <f aca="false">[3]'verbs and nouns'!K174</f>
        <v>-</v>
      </c>
      <c r="Q175" s="7" t="str">
        <f aca="false">IF(P175="-","-",MID([3]'verbs and nouns'!L174,2,LEN([3]'verbs and nouns'!L174)-2))</f>
        <v>-</v>
      </c>
      <c r="R175" s="7"/>
      <c r="S175" s="1"/>
      <c r="T175" s="1"/>
      <c r="U175" s="1"/>
      <c r="V175" s="1"/>
      <c r="W175" s="1"/>
      <c r="X175" s="1"/>
      <c r="Y175" s="1"/>
    </row>
    <row r="176" customFormat="false" ht="15" hidden="false" customHeight="false" outlineLevel="0" collapsed="false">
      <c r="A176" s="6" t="str">
        <f aca="false">[3]'verbs and nouns'!A175</f>
        <v>To develop</v>
      </c>
      <c r="B176" s="7" t="str">
        <f aca="false">IF(A176="-","-",MID([3]'verbs and nouns'!B175,2,LEN([3]'verbs and nouns'!B175)-2))</f>
        <v>working plan</v>
      </c>
      <c r="C176" s="7"/>
      <c r="D176" s="7" t="str">
        <f aca="false">[3]'verbs and nouns'!C175</f>
        <v>To distinguish</v>
      </c>
      <c r="E176" s="7" t="str">
        <f aca="false">IF(D176="-","-",MID([3]'verbs and nouns'!D175,2,LEN([3]'verbs and nouns'!D175)-2))</f>
        <v>good and bad design</v>
      </c>
      <c r="F176" s="7"/>
      <c r="G176" s="7" t="str">
        <f aca="false">[3]'verbs and nouns'!E175</f>
        <v>To apply</v>
      </c>
      <c r="H176" s="7" t="str">
        <f aca="false">IF(G176="-","-",MID([3]'verbs and nouns'!F175,2,LEN([3]'verbs and nouns'!F175)-2))</f>
        <v>knowledge and skills</v>
      </c>
      <c r="I176" s="7"/>
      <c r="J176" s="7" t="str">
        <f aca="false">[3]'verbs and nouns'!G175</f>
        <v>-</v>
      </c>
      <c r="K176" s="7" t="str">
        <f aca="false">IF(J176="-","-",MID([3]'verbs and nouns'!H175,2,LEN([3]'verbs and nouns'!H175)-2))</f>
        <v>-</v>
      </c>
      <c r="L176" s="7"/>
      <c r="M176" s="7" t="str">
        <f aca="false">[3]'verbs and nouns'!I175</f>
        <v>To evaluate</v>
      </c>
      <c r="N176" s="7" t="str">
        <f aca="false">IF(M176="-","-",MID([3]'verbs and nouns'!J175,2,LEN([3]'verbs and nouns'!J175)-2))</f>
        <v>specifications</v>
      </c>
      <c r="O176" s="7"/>
      <c r="P176" s="7" t="str">
        <f aca="false">[3]'verbs and nouns'!K175</f>
        <v>-</v>
      </c>
      <c r="Q176" s="7" t="str">
        <f aca="false">IF(P176="-","-",MID([3]'verbs and nouns'!L175,2,LEN([3]'verbs and nouns'!L175)-2))</f>
        <v>-</v>
      </c>
      <c r="R176" s="7"/>
      <c r="S176" s="1"/>
      <c r="T176" s="1"/>
      <c r="U176" s="1"/>
      <c r="V176" s="1"/>
      <c r="W176" s="1"/>
      <c r="X176" s="1"/>
      <c r="Y176" s="1"/>
    </row>
    <row r="177" customFormat="false" ht="15" hidden="false" customHeight="false" outlineLevel="0" collapsed="false">
      <c r="A177" s="6" t="str">
        <f aca="false">[3]'verbs and nouns'!A176</f>
        <v>-</v>
      </c>
      <c r="B177" s="7" t="str">
        <f aca="false">IF(A177="-","-",MID([3]'verbs and nouns'!B176,2,LEN([3]'verbs and nouns'!B176)-2))</f>
        <v>-</v>
      </c>
      <c r="C177" s="7"/>
      <c r="D177" s="7" t="str">
        <f aca="false">[3]'verbs and nouns'!C176</f>
        <v>To infer</v>
      </c>
      <c r="E177" s="7" t="str">
        <f aca="false">IF(D177="-","-",MID([3]'verbs and nouns'!D176,2,LEN([3]'verbs and nouns'!D176)-2))</f>
        <v>from other designs</v>
      </c>
      <c r="F177" s="7"/>
      <c r="G177" s="7" t="str">
        <f aca="false">[3]'verbs and nouns'!E176</f>
        <v>To calculate</v>
      </c>
      <c r="H177" s="7" t="str">
        <f aca="false">IF(G177="-","-",MID([3]'verbs and nouns'!F176,2,LEN([3]'verbs and nouns'!F176)-2))</f>
        <v>design parameter</v>
      </c>
      <c r="I177" s="7"/>
      <c r="J177" s="7" t="str">
        <f aca="false">[3]'verbs and nouns'!G176</f>
        <v>-</v>
      </c>
      <c r="K177" s="7" t="str">
        <f aca="false">IF(J177="-","-",MID([3]'verbs and nouns'!H176,2,LEN([3]'verbs and nouns'!H176)-2))</f>
        <v>-</v>
      </c>
      <c r="L177" s="7"/>
      <c r="M177" s="7" t="str">
        <f aca="false">[3]'verbs and nouns'!I176</f>
        <v>-</v>
      </c>
      <c r="N177" s="7" t="str">
        <f aca="false">IF(M177="-","-",MID([3]'verbs and nouns'!J176,2,LEN([3]'verbs and nouns'!J176)-2))</f>
        <v>-</v>
      </c>
      <c r="O177" s="7"/>
      <c r="P177" s="7" t="str">
        <f aca="false">[3]'verbs and nouns'!K176</f>
        <v>-</v>
      </c>
      <c r="Q177" s="7" t="str">
        <f aca="false">IF(P177="-","-",MID([3]'verbs and nouns'!L176,2,LEN([3]'verbs and nouns'!L176)-2))</f>
        <v>-</v>
      </c>
      <c r="R177" s="7"/>
      <c r="S177" s="1"/>
      <c r="T177" s="1"/>
      <c r="U177" s="1"/>
      <c r="V177" s="1"/>
      <c r="W177" s="1"/>
      <c r="X177" s="1"/>
      <c r="Y177" s="1"/>
    </row>
    <row r="178" customFormat="false" ht="15" hidden="false" customHeight="false" outlineLevel="0" collapsed="false">
      <c r="A178" s="6" t="str">
        <f aca="false">[3]'verbs and nouns'!A177</f>
        <v>-</v>
      </c>
      <c r="B178" s="7" t="str">
        <f aca="false">IF(A178="-","-",MID([3]'verbs and nouns'!B177,2,LEN([3]'verbs and nouns'!B177)-2))</f>
        <v>-</v>
      </c>
      <c r="C178" s="7"/>
      <c r="D178" s="7" t="str">
        <f aca="false">[3]'verbs and nouns'!C177</f>
        <v>To identify</v>
      </c>
      <c r="E178" s="7" t="str">
        <f aca="false">IF(D178="-","-",MID([3]'verbs and nouns'!D177,2,LEN([3]'verbs and nouns'!D177)-2))</f>
        <v>weakness</v>
      </c>
      <c r="F178" s="7"/>
      <c r="G178" s="7" t="str">
        <f aca="false">[3]'verbs and nouns'!E177</f>
        <v>To choose</v>
      </c>
      <c r="H178" s="7" t="str">
        <f aca="false">IF(G178="-","-",MID([3]'verbs and nouns'!F177,2,LEN([3]'verbs and nouns'!F177)-2))</f>
        <v>best design</v>
      </c>
      <c r="I178" s="7"/>
      <c r="J178" s="7" t="str">
        <f aca="false">[3]'verbs and nouns'!G177</f>
        <v>-</v>
      </c>
      <c r="K178" s="7" t="str">
        <f aca="false">IF(J178="-","-",MID([3]'verbs and nouns'!H177,2,LEN([3]'verbs and nouns'!H177)-2))</f>
        <v>-</v>
      </c>
      <c r="L178" s="7"/>
      <c r="M178" s="7" t="str">
        <f aca="false">[3]'verbs and nouns'!I177</f>
        <v>-</v>
      </c>
      <c r="N178" s="7" t="str">
        <f aca="false">IF(M178="-","-",MID([3]'verbs and nouns'!J177,2,LEN([3]'verbs and nouns'!J177)-2))</f>
        <v>-</v>
      </c>
      <c r="O178" s="7"/>
      <c r="P178" s="7" t="str">
        <f aca="false">[3]'verbs and nouns'!K177</f>
        <v>-</v>
      </c>
      <c r="Q178" s="7" t="str">
        <f aca="false">IF(P178="-","-",MID([3]'verbs and nouns'!L177,2,LEN([3]'verbs and nouns'!L177)-2))</f>
        <v>-</v>
      </c>
      <c r="R178" s="7"/>
      <c r="S178" s="1"/>
      <c r="T178" s="1"/>
      <c r="U178" s="1"/>
      <c r="V178" s="1"/>
      <c r="W178" s="1"/>
      <c r="X178" s="1"/>
      <c r="Y178" s="1"/>
    </row>
    <row r="179" customFormat="false" ht="15" hidden="false" customHeight="false" outlineLevel="0" collapsed="false">
      <c r="A179" s="6" t="str">
        <f aca="false">[3]'verbs and nouns'!A178</f>
        <v>-</v>
      </c>
      <c r="B179" s="7" t="str">
        <f aca="false">IF(A179="-","-",MID([3]'verbs and nouns'!B178,2,LEN([3]'verbs and nouns'!B178)-2))</f>
        <v>-</v>
      </c>
      <c r="C179" s="7"/>
      <c r="D179" s="7" t="str">
        <f aca="false">[3]'verbs and nouns'!C178</f>
        <v>-</v>
      </c>
      <c r="E179" s="7" t="str">
        <f aca="false">IF(D179="-","-",MID([3]'verbs and nouns'!D178,2,LEN([3]'verbs and nouns'!D178)-2))</f>
        <v>-</v>
      </c>
      <c r="F179" s="7"/>
      <c r="G179" s="7" t="str">
        <f aca="false">[3]'verbs and nouns'!E178</f>
        <v>To list</v>
      </c>
      <c r="H179" s="7" t="str">
        <f aca="false">IF(G179="-","-",MID([3]'verbs and nouns'!F178,2,LEN([3]'verbs and nouns'!F178)-2))</f>
        <v>components and parts</v>
      </c>
      <c r="I179" s="7"/>
      <c r="J179" s="7" t="str">
        <f aca="false">[3]'verbs and nouns'!G178</f>
        <v>-</v>
      </c>
      <c r="K179" s="7" t="str">
        <f aca="false">IF(J179="-","-",MID([3]'verbs and nouns'!H178,2,LEN([3]'verbs and nouns'!H178)-2))</f>
        <v>-</v>
      </c>
      <c r="L179" s="7"/>
      <c r="M179" s="7" t="str">
        <f aca="false">[3]'verbs and nouns'!I178</f>
        <v>-</v>
      </c>
      <c r="N179" s="7" t="str">
        <f aca="false">IF(M179="-","-",MID([3]'verbs and nouns'!J178,2,LEN([3]'verbs and nouns'!J178)-2))</f>
        <v>-</v>
      </c>
      <c r="O179" s="7"/>
      <c r="P179" s="7" t="str">
        <f aca="false">[3]'verbs and nouns'!K178</f>
        <v>-</v>
      </c>
      <c r="Q179" s="7" t="str">
        <f aca="false">IF(P179="-","-",MID([3]'verbs and nouns'!L178,2,LEN([3]'verbs and nouns'!L178)-2))</f>
        <v>-</v>
      </c>
      <c r="R179" s="7"/>
      <c r="S179" s="1"/>
      <c r="T179" s="1"/>
      <c r="U179" s="1"/>
      <c r="V179" s="1"/>
      <c r="W179" s="1"/>
      <c r="X179" s="1"/>
      <c r="Y179" s="1"/>
    </row>
    <row r="180" customFormat="false" ht="15" hidden="false" customHeight="false" outlineLevel="0" collapsed="false">
      <c r="A180" s="6" t="str">
        <f aca="false">[3]'verbs and nouns'!A179</f>
        <v>-</v>
      </c>
      <c r="B180" s="7" t="str">
        <f aca="false">IF(A180="-","-",MID([3]'verbs and nouns'!B179,2,LEN([3]'verbs and nouns'!B179)-2))</f>
        <v>-</v>
      </c>
      <c r="C180" s="7"/>
      <c r="D180" s="7" t="str">
        <f aca="false">[3]'verbs and nouns'!C179</f>
        <v>-</v>
      </c>
      <c r="E180" s="7" t="str">
        <f aca="false">IF(D180="-","-",MID([3]'verbs and nouns'!D179,2,LEN([3]'verbs and nouns'!D179)-2))</f>
        <v>-</v>
      </c>
      <c r="F180" s="7"/>
      <c r="G180" s="7" t="str">
        <f aca="false">[3]'verbs and nouns'!E179</f>
        <v>To indicate</v>
      </c>
      <c r="H180" s="7" t="str">
        <f aca="false">IF(G180="-","-",MID([3]'verbs and nouns'!F179,2,LEN([3]'verbs and nouns'!F179)-2))</f>
        <v>errors</v>
      </c>
      <c r="I180" s="7"/>
      <c r="J180" s="7" t="str">
        <f aca="false">[3]'verbs and nouns'!G179</f>
        <v>-</v>
      </c>
      <c r="K180" s="7" t="str">
        <f aca="false">IF(J180="-","-",MID([3]'verbs and nouns'!H179,2,LEN([3]'verbs and nouns'!H179)-2))</f>
        <v>-</v>
      </c>
      <c r="L180" s="7"/>
      <c r="M180" s="7" t="str">
        <f aca="false">[3]'verbs and nouns'!I179</f>
        <v>-</v>
      </c>
      <c r="N180" s="7" t="str">
        <f aca="false">IF(M180="-","-",MID([3]'verbs and nouns'!J179,2,LEN([3]'verbs and nouns'!J179)-2))</f>
        <v>-</v>
      </c>
      <c r="O180" s="7"/>
      <c r="P180" s="7" t="str">
        <f aca="false">[3]'verbs and nouns'!K179</f>
        <v>-</v>
      </c>
      <c r="Q180" s="7" t="str">
        <f aca="false">IF(P180="-","-",MID([3]'verbs and nouns'!L179,2,LEN([3]'verbs and nouns'!L179)-2))</f>
        <v>-</v>
      </c>
      <c r="R180" s="7"/>
      <c r="S180" s="1"/>
      <c r="T180" s="1"/>
      <c r="U180" s="1"/>
      <c r="V180" s="1"/>
      <c r="W180" s="1"/>
      <c r="X180" s="1"/>
      <c r="Y180" s="1"/>
    </row>
    <row r="181" customFormat="false" ht="15" hidden="false" customHeight="false" outlineLevel="0" collapsed="false">
      <c r="A181" s="6" t="str">
        <f aca="false">[3]'verbs and nouns'!A180</f>
        <v>To define</v>
      </c>
      <c r="B181" s="7" t="str">
        <f aca="false">IF(A181="-","-",MID([3]'verbs and nouns'!B180,2,LEN([3]'verbs and nouns'!B180)-2))</f>
        <v>the problem</v>
      </c>
      <c r="C181" s="7"/>
      <c r="D181" s="7" t="str">
        <f aca="false">[3]'verbs and nouns'!C180</f>
        <v>To apply</v>
      </c>
      <c r="E181" s="7" t="str">
        <f aca="false">IF(D181="-","-",MID([3]'verbs and nouns'!D180,2,LEN([3]'verbs and nouns'!D180)-2))</f>
        <v>principles</v>
      </c>
      <c r="F181" s="7"/>
      <c r="G181" s="7" t="str">
        <f aca="false">[3]'verbs and nouns'!E180</f>
        <v>To calculate</v>
      </c>
      <c r="H181" s="7" t="str">
        <f aca="false">IF(G181="-","-",MID([3]'verbs and nouns'!F180,2,LEN([3]'verbs and nouns'!F180)-2))</f>
        <v>the data</v>
      </c>
      <c r="I181" s="7"/>
      <c r="J181" s="7" t="str">
        <f aca="false">[3]'verbs and nouns'!G180</f>
        <v>To distinguish</v>
      </c>
      <c r="K181" s="7" t="str">
        <f aca="false">IF(J181="-","-",MID([3]'verbs and nouns'!H180,2,LEN([3]'verbs and nouns'!H180)-2))</f>
        <v>between possible solutions</v>
      </c>
      <c r="L181" s="7"/>
      <c r="M181" s="7" t="str">
        <f aca="false">[3]'verbs and nouns'!I180</f>
        <v>To discuss</v>
      </c>
      <c r="N181" s="7" t="str">
        <f aca="false">IF(M181="-","-",MID([3]'verbs and nouns'!J180,2,LEN([3]'verbs and nouns'!J180)-2))</f>
        <v>data</v>
      </c>
      <c r="O181" s="7"/>
      <c r="P181" s="7" t="str">
        <f aca="false">[3]'verbs and nouns'!K180</f>
        <v>To conclude</v>
      </c>
      <c r="Q181" s="7" t="str">
        <f aca="false">IF(P181="-","-",MID([3]'verbs and nouns'!L180,2,LEN([3]'verbs and nouns'!L180)-2))</f>
        <v>results</v>
      </c>
      <c r="R181" s="7"/>
      <c r="S181" s="1"/>
      <c r="T181" s="1"/>
      <c r="U181" s="1"/>
      <c r="V181" s="1"/>
      <c r="W181" s="1"/>
      <c r="X181" s="1"/>
      <c r="Y181" s="1"/>
    </row>
    <row r="182" customFormat="false" ht="15" hidden="false" customHeight="false" outlineLevel="0" collapsed="false">
      <c r="A182" s="6" t="str">
        <f aca="false">[3]'verbs and nouns'!A181</f>
        <v>To identify</v>
      </c>
      <c r="B182" s="7" t="str">
        <f aca="false">IF(A182="-","-",MID([3]'verbs and nouns'!B181,2,LEN([3]'verbs and nouns'!B181)-2))</f>
        <v>any problems</v>
      </c>
      <c r="C182" s="7"/>
      <c r="D182" s="7" t="str">
        <f aca="false">[3]'verbs and nouns'!C181</f>
        <v>To choose</v>
      </c>
      <c r="E182" s="7" t="str">
        <f aca="false">IF(D182="-","-",MID([3]'verbs and nouns'!D181,2,LEN([3]'verbs and nouns'!D181)-2))</f>
        <v>a material</v>
      </c>
      <c r="F182" s="7"/>
      <c r="G182" s="7" t="str">
        <f aca="false">[3]'verbs and nouns'!E181</f>
        <v>To design</v>
      </c>
      <c r="H182" s="7" t="str">
        <f aca="false">IF(G182="-","-",MID([3]'verbs and nouns'!F181,2,LEN([3]'verbs and nouns'!F181)-2))</f>
        <v>appropriate materials</v>
      </c>
      <c r="I182" s="7"/>
      <c r="J182" s="7" t="str">
        <f aca="false">[3]'verbs and nouns'!G181</f>
        <v>To infer</v>
      </c>
      <c r="K182" s="7" t="str">
        <f aca="false">IF(J182="-","-",MID([3]'verbs and nouns'!H181,2,LEN([3]'verbs and nouns'!H181)-2))</f>
        <v>from the data</v>
      </c>
      <c r="L182" s="7"/>
      <c r="M182" s="7" t="str">
        <f aca="false">[3]'verbs and nouns'!I181</f>
        <v>To compare</v>
      </c>
      <c r="N182" s="7" t="str">
        <f aca="false">IF(M182="-","-",MID([3]'verbs and nouns'!J181,2,LEN([3]'verbs and nouns'!J181)-2))</f>
        <v>results</v>
      </c>
      <c r="O182" s="7"/>
      <c r="P182" s="7" t="str">
        <f aca="false">[3]'verbs and nouns'!K181</f>
        <v>To extend</v>
      </c>
      <c r="Q182" s="7" t="str">
        <f aca="false">IF(P182="-","-",MID([3]'verbs and nouns'!L181,2,LEN([3]'verbs and nouns'!L181)-2))</f>
        <v>to other systems</v>
      </c>
      <c r="R182" s="7"/>
      <c r="S182" s="1"/>
      <c r="T182" s="1"/>
      <c r="U182" s="1"/>
      <c r="V182" s="1"/>
      <c r="W182" s="1"/>
      <c r="X182" s="1"/>
      <c r="Y182" s="1"/>
    </row>
    <row r="183" customFormat="false" ht="15" hidden="false" customHeight="false" outlineLevel="0" collapsed="false">
      <c r="A183" s="6" t="str">
        <f aca="false">[3]'verbs and nouns'!A182</f>
        <v>To list</v>
      </c>
      <c r="B183" s="7" t="str">
        <f aca="false">IF(A183="-","-",MID([3]'verbs and nouns'!B182,2,LEN([3]'verbs and nouns'!B182)-2))</f>
        <v>the issues</v>
      </c>
      <c r="C183" s="7"/>
      <c r="D183" s="7" t="str">
        <f aca="false">[3]'verbs and nouns'!C182</f>
        <v>To develop</v>
      </c>
      <c r="E183" s="7" t="str">
        <f aca="false">IF(D183="-","-",MID([3]'verbs and nouns'!D182,2,LEN([3]'verbs and nouns'!D182)-2))</f>
        <v>a process</v>
      </c>
      <c r="F183" s="7"/>
      <c r="G183" s="7" t="str">
        <f aca="false">[3]'verbs and nouns'!E182</f>
        <v>To name</v>
      </c>
      <c r="H183" s="7" t="str">
        <f aca="false">IF(G183="-","-",MID([3]'verbs and nouns'!F182,2,LEN([3]'verbs and nouns'!F182)-2))</f>
        <v>suppliers</v>
      </c>
      <c r="I183" s="7"/>
      <c r="J183" s="7" t="str">
        <f aca="false">[3]'verbs and nouns'!G182</f>
        <v>To analyze</v>
      </c>
      <c r="K183" s="7" t="str">
        <f aca="false">IF(J183="-","-",MID([3]'verbs and nouns'!H182,2,LEN([3]'verbs and nouns'!H182)-2))</f>
        <v>the data</v>
      </c>
      <c r="L183" s="7"/>
      <c r="M183" s="7" t="str">
        <f aca="false">[3]'verbs and nouns'!I182</f>
        <v>To modify</v>
      </c>
      <c r="N183" s="7" t="str">
        <f aca="false">IF(M183="-","-",MID([3]'verbs and nouns'!J182,2,LEN([3]'verbs and nouns'!J182)-2))</f>
        <v>design</v>
      </c>
      <c r="O183" s="7"/>
      <c r="P183" s="7" t="str">
        <f aca="false">[3]'verbs and nouns'!K182</f>
        <v>-</v>
      </c>
      <c r="Q183" s="7" t="str">
        <f aca="false">IF(P183="-","-",MID([3]'verbs and nouns'!L182,2,LEN([3]'verbs and nouns'!L182)-2))</f>
        <v>-</v>
      </c>
      <c r="R183" s="7"/>
      <c r="S183" s="1"/>
      <c r="T183" s="1"/>
      <c r="U183" s="1"/>
      <c r="V183" s="1"/>
      <c r="W183" s="1"/>
      <c r="X183" s="1"/>
      <c r="Y183" s="1"/>
    </row>
    <row r="184" customFormat="false" ht="15" hidden="false" customHeight="false" outlineLevel="0" collapsed="false">
      <c r="A184" s="6" t="str">
        <f aca="false">[3]'verbs and nouns'!A183</f>
        <v>To create</v>
      </c>
      <c r="B184" s="7" t="str">
        <f aca="false">IF(A15="-","-",LEFT(MID([3]'verbs and nouns'!B183,2,LEN([3]'verbs and nouns'!B183)-2),SEARCH(",",MID([3]'verbs and nouns'!B183,2,LEN([3]'verbs and nouns'!B183)-2),1)-1))</f>
        <v>a product</v>
      </c>
      <c r="C184" s="7" t="str">
        <f aca="false">IF(A15="-","-",RIGHT(MID([3]'verbs and nouns'!B183,2,LEN([3]'verbs and nouns'!B183)-2),SEARCH(",",MID([3]'verbs and nouns'!B183,2,LEN([3]'verbs and nouns'!B183)-2),1)-2))</f>
        <v>process</v>
      </c>
      <c r="D184" s="7" t="str">
        <f aca="false">[3]'verbs and nouns'!C183</f>
        <v>To indicate</v>
      </c>
      <c r="E184" s="7" t="str">
        <f aca="false">IF(D184="-","-",MID([3]'verbs and nouns'!D183,2,LEN([3]'verbs and nouns'!D183)-2))</f>
        <v>the best solution</v>
      </c>
      <c r="F184" s="7"/>
      <c r="G184" s="7" t="str">
        <f aca="false">[3]'verbs and nouns'!E183</f>
        <v>To classify</v>
      </c>
      <c r="H184" s="7" t="str">
        <f aca="false">IF(G184="-","-",MID([3]'verbs and nouns'!F183,2,LEN([3]'verbs and nouns'!F183)-2))</f>
        <v>the materials</v>
      </c>
      <c r="I184" s="7"/>
      <c r="J184" s="7" t="str">
        <f aca="false">[3]'verbs and nouns'!G183</f>
        <v>To compute</v>
      </c>
      <c r="K184" s="7" t="str">
        <f aca="false">IF(J184="-","-",MID([3]'verbs and nouns'!H183,2,LEN([3]'verbs and nouns'!H183)-2))</f>
        <v>results</v>
      </c>
      <c r="L184" s="7"/>
      <c r="M184" s="7" t="str">
        <f aca="false">[3]'verbs and nouns'!I183</f>
        <v>To defend</v>
      </c>
      <c r="N184" s="7" t="str">
        <f aca="false">IF(M184="-","-",MID([3]'verbs and nouns'!J183,2,LEN([3]'verbs and nouns'!J183)-2))</f>
        <v>conclusions</v>
      </c>
      <c r="O184" s="7"/>
      <c r="P184" s="7" t="str">
        <f aca="false">[3]'verbs and nouns'!K183</f>
        <v>-</v>
      </c>
      <c r="Q184" s="7" t="str">
        <f aca="false">IF(P184="-","-",MID([3]'verbs and nouns'!L183,2,LEN([3]'verbs and nouns'!L183)-2))</f>
        <v>-</v>
      </c>
      <c r="R184" s="7"/>
      <c r="S184" s="1"/>
      <c r="T184" s="1"/>
      <c r="U184" s="1"/>
      <c r="V184" s="1"/>
      <c r="W184" s="1"/>
      <c r="X184" s="1"/>
      <c r="Y184" s="1"/>
    </row>
    <row r="185" customFormat="false" ht="15" hidden="false" customHeight="false" outlineLevel="0" collapsed="false">
      <c r="A185" s="6" t="str">
        <f aca="false">[3]'verbs and nouns'!A184</f>
        <v>To illustrate</v>
      </c>
      <c r="B185" s="7" t="str">
        <f aca="false">IF(A185="-","-",MID([3]'verbs and nouns'!B184,2,LEN([3]'verbs and nouns'!B184)-2))</f>
        <v>the problem</v>
      </c>
      <c r="C185" s="7"/>
      <c r="D185" s="7" t="str">
        <f aca="false">[3]'verbs and nouns'!C184</f>
        <v>To describe</v>
      </c>
      <c r="E185" s="7" t="str">
        <f aca="false">IF(D185="-","-",MID([3]'verbs and nouns'!D184,2,LEN([3]'verbs and nouns'!D184)-2))</f>
        <v>the process</v>
      </c>
      <c r="F185" s="7"/>
      <c r="G185" s="7" t="str">
        <f aca="false">[3]'verbs and nouns'!E184</f>
        <v>To order</v>
      </c>
      <c r="H185" s="7" t="str">
        <f aca="false">IF(G185="-","-",MID([3]'verbs and nouns'!F184,2,LEN([3]'verbs and nouns'!F184)-2))</f>
        <v>the data</v>
      </c>
      <c r="I185" s="7"/>
      <c r="J185" s="7" t="str">
        <f aca="false">[3]'verbs and nouns'!G184</f>
        <v>To estimate</v>
      </c>
      <c r="K185" s="7" t="str">
        <f aca="false">IF(J185="-","-",MID([3]'verbs and nouns'!H184,2,LEN([3]'verbs and nouns'!H184)-2))</f>
        <v>costs</v>
      </c>
      <c r="L185" s="7"/>
      <c r="M185" s="7" t="str">
        <f aca="false">[3]'verbs and nouns'!I184</f>
        <v>To criticize</v>
      </c>
      <c r="N185" s="7" t="str">
        <f aca="false">IF(M185="-","-",MID([3]'verbs and nouns'!J184,2,LEN([3]'verbs and nouns'!J184)-2))</f>
        <v>conclusions</v>
      </c>
      <c r="O185" s="7"/>
      <c r="P185" s="7" t="str">
        <f aca="false">[3]'verbs and nouns'!K184</f>
        <v>-</v>
      </c>
      <c r="Q185" s="7" t="str">
        <f aca="false">IF(P185="-","-",MID([3]'verbs and nouns'!L184,2,LEN([3]'verbs and nouns'!L184)-2))</f>
        <v>-</v>
      </c>
      <c r="R185" s="7"/>
      <c r="S185" s="1"/>
      <c r="T185" s="1"/>
      <c r="U185" s="1"/>
      <c r="V185" s="1"/>
      <c r="W185" s="1"/>
      <c r="X185" s="1"/>
      <c r="Y185" s="1"/>
    </row>
    <row r="186" customFormat="false" ht="15" hidden="false" customHeight="false" outlineLevel="0" collapsed="false">
      <c r="A186" s="6" t="str">
        <f aca="false">[3]'verbs and nouns'!A185</f>
        <v>-</v>
      </c>
      <c r="B186" s="7" t="str">
        <f aca="false">IF(A186="-","-",MID([3]'verbs and nouns'!B185,2,LEN([3]'verbs and nouns'!B185)-2))</f>
        <v>-</v>
      </c>
      <c r="C186" s="7"/>
      <c r="D186" s="7" t="str">
        <f aca="false">[3]'verbs and nouns'!C185</f>
        <v>To solve</v>
      </c>
      <c r="E186" s="7" t="str">
        <f aca="false">IF(D186="-","-",MID([3]'verbs and nouns'!D185,2,LEN([3]'verbs and nouns'!D185)-2))</f>
        <v>the problem</v>
      </c>
      <c r="F186" s="7"/>
      <c r="G186" s="7" t="str">
        <f aca="false">[3]'verbs and nouns'!E185</f>
        <v>To generate</v>
      </c>
      <c r="H186" s="7" t="str">
        <f aca="false">IF(G186="-","-",MID([3]'verbs and nouns'!F185,2,LEN([3]'verbs and nouns'!F185)-2))</f>
        <v>data</v>
      </c>
      <c r="I186" s="7"/>
      <c r="J186" s="7" t="str">
        <f aca="false">[3]'verbs and nouns'!G185</f>
        <v>To synthesize</v>
      </c>
      <c r="K186" s="7" t="str">
        <f aca="false">IF(J186="-","-",MID([3]'verbs and nouns'!H185,2,LEN([3]'verbs and nouns'!H185)-2))</f>
        <v>data</v>
      </c>
      <c r="L186" s="7"/>
      <c r="M186" s="7" t="str">
        <f aca="false">[3]'verbs and nouns'!I185</f>
        <v>To explain</v>
      </c>
      <c r="N186" s="7" t="str">
        <f aca="false">IF(M186="-","-",MID([3]'verbs and nouns'!J185,2,LEN([3]'verbs and nouns'!J185)-2))</f>
        <v>results</v>
      </c>
      <c r="O186" s="7"/>
      <c r="P186" s="7" t="str">
        <f aca="false">[3]'verbs and nouns'!K185</f>
        <v>-</v>
      </c>
      <c r="Q186" s="7" t="str">
        <f aca="false">IF(P186="-","-",MID([3]'verbs and nouns'!L185,2,LEN([3]'verbs and nouns'!L185)-2))</f>
        <v>-</v>
      </c>
      <c r="R186" s="7"/>
      <c r="S186" s="1"/>
      <c r="T186" s="1"/>
      <c r="U186" s="1"/>
      <c r="V186" s="1"/>
      <c r="W186" s="1"/>
      <c r="X186" s="1"/>
      <c r="Y186" s="1"/>
    </row>
    <row r="187" customFormat="false" ht="15" hidden="false" customHeight="false" outlineLevel="0" collapsed="false">
      <c r="A187" s="6" t="str">
        <f aca="false">[3]'verbs and nouns'!A186</f>
        <v>-</v>
      </c>
      <c r="B187" s="7" t="str">
        <f aca="false">IF(A187="-","-",MID([3]'verbs and nouns'!B186,2,LEN([3]'verbs and nouns'!B186)-2))</f>
        <v>-</v>
      </c>
      <c r="C187" s="7"/>
      <c r="D187" s="7" t="str">
        <f aca="false">[3]'verbs and nouns'!C186</f>
        <v>To model</v>
      </c>
      <c r="E187" s="7" t="str">
        <f aca="false">IF(D187="-","-",MID([3]'verbs and nouns'!D186,2,LEN([3]'verbs and nouns'!D186)-2))</f>
        <v>the system</v>
      </c>
      <c r="F187" s="7"/>
      <c r="G187" s="7" t="str">
        <f aca="false">[3]'verbs and nouns'!E186</f>
        <v>To prepare</v>
      </c>
      <c r="H187" s="7" t="str">
        <f aca="false">IF(G187="-","-",MID([3]'verbs and nouns'!F186,2,LEN([3]'verbs and nouns'!F186)-2))</f>
        <v>samples</v>
      </c>
      <c r="I187" s="7"/>
      <c r="J187" s="7" t="str">
        <f aca="false">[3]'verbs and nouns'!G186</f>
        <v>To interpret</v>
      </c>
      <c r="K187" s="7" t="str">
        <f aca="false">IF(J187="-","-",MID([3]'verbs and nouns'!H186,2,LEN([3]'verbs and nouns'!H186)-2))</f>
        <v>the data</v>
      </c>
      <c r="L187" s="7"/>
      <c r="M187" s="7" t="str">
        <f aca="false">[3]'verbs and nouns'!I186</f>
        <v>To justify</v>
      </c>
      <c r="N187" s="7" t="str">
        <f aca="false">IF(M187="-","-",MID([3]'verbs and nouns'!J186,2,LEN([3]'verbs and nouns'!J186)-2))</f>
        <v>conclusions</v>
      </c>
      <c r="O187" s="7"/>
      <c r="P187" s="7" t="str">
        <f aca="false">[3]'verbs and nouns'!K186</f>
        <v>-</v>
      </c>
      <c r="Q187" s="7" t="str">
        <f aca="false">IF(P187="-","-",MID([3]'verbs and nouns'!L186,2,LEN([3]'verbs and nouns'!L186)-2))</f>
        <v>-</v>
      </c>
      <c r="R187" s="7"/>
      <c r="S187" s="1"/>
      <c r="T187" s="1"/>
      <c r="U187" s="1"/>
      <c r="V187" s="1"/>
      <c r="W187" s="1"/>
      <c r="X187" s="1"/>
      <c r="Y187" s="1"/>
    </row>
    <row r="188" customFormat="false" ht="15" hidden="false" customHeight="false" outlineLevel="0" collapsed="false">
      <c r="A188" s="6" t="str">
        <f aca="false">[3]'verbs and nouns'!A187</f>
        <v>-</v>
      </c>
      <c r="B188" s="7" t="str">
        <f aca="false">IF(A188="-","-",MID([3]'verbs and nouns'!B187,2,LEN([3]'verbs and nouns'!B187)-2))</f>
        <v>-</v>
      </c>
      <c r="C188" s="7"/>
      <c r="D188" s="7" t="str">
        <f aca="false">[3]'verbs and nouns'!C187</f>
        <v>To recognize</v>
      </c>
      <c r="E188" s="7" t="str">
        <f aca="false">IF(D188="-","-",MID([3]'verbs and nouns'!D187,2,LEN([3]'verbs and nouns'!D187)-2))</f>
        <v>any problems</v>
      </c>
      <c r="F188" s="7"/>
      <c r="G188" s="7" t="str">
        <f aca="false">[3]'verbs and nouns'!E187</f>
        <v>To test</v>
      </c>
      <c r="H188" s="7" t="str">
        <f aca="false">IF(G188="-","-",MID([3]'verbs and nouns'!F187,2,LEN([3]'verbs and nouns'!F187)-2))</f>
        <v>the materials</v>
      </c>
      <c r="I188" s="7"/>
      <c r="J188" s="7" t="str">
        <f aca="false">[3]'verbs and nouns'!G187</f>
        <v>To review</v>
      </c>
      <c r="K188" s="7" t="str">
        <f aca="false">IF(J188="-","-",MID([3]'verbs and nouns'!H187,2,LEN([3]'verbs and nouns'!H187)-2))</f>
        <v>data</v>
      </c>
      <c r="L188" s="7"/>
      <c r="M188" s="7" t="str">
        <f aca="false">[3]'verbs and nouns'!I187</f>
        <v>To predict</v>
      </c>
      <c r="N188" s="7" t="str">
        <f aca="false">IF(M188="-","-",MID([3]'verbs and nouns'!J187,2,LEN([3]'verbs and nouns'!J187)-2))</f>
        <v>failures</v>
      </c>
      <c r="O188" s="7"/>
      <c r="P188" s="7" t="str">
        <f aca="false">[3]'verbs and nouns'!K187</f>
        <v>-</v>
      </c>
      <c r="Q188" s="7" t="str">
        <f aca="false">IF(P188="-","-",MID([3]'verbs and nouns'!L187,2,LEN([3]'verbs and nouns'!L187)-2))</f>
        <v>-</v>
      </c>
      <c r="R188" s="7"/>
      <c r="S188" s="1"/>
      <c r="T188" s="1"/>
      <c r="U188" s="1"/>
      <c r="V188" s="1"/>
      <c r="W188" s="1"/>
      <c r="X188" s="1"/>
      <c r="Y188" s="1"/>
    </row>
    <row r="189" customFormat="false" ht="15" hidden="false" customHeight="false" outlineLevel="0" collapsed="false">
      <c r="A189" s="6" t="str">
        <f aca="false">[3]'verbs and nouns'!A188</f>
        <v>-</v>
      </c>
      <c r="B189" s="7" t="str">
        <f aca="false">IF(A189="-","-",MID([3]'verbs and nouns'!B188,2,LEN([3]'verbs and nouns'!B188)-2))</f>
        <v>-</v>
      </c>
      <c r="C189" s="7"/>
      <c r="D189" s="7" t="str">
        <f aca="false">[3]'verbs and nouns'!C188</f>
        <v>-</v>
      </c>
      <c r="E189" s="7" t="str">
        <f aca="false">IF(D189="-","-",MID([3]'verbs and nouns'!D188,2,LEN([3]'verbs and nouns'!D188)-2))</f>
        <v>-</v>
      </c>
      <c r="F189" s="7"/>
      <c r="G189" s="7" t="str">
        <f aca="false">[3]'verbs and nouns'!E188</f>
        <v>-</v>
      </c>
      <c r="H189" s="7" t="str">
        <f aca="false">IF(G189="-","-",MID([3]'verbs and nouns'!F188,2,LEN([3]'verbs and nouns'!F188)-2))</f>
        <v>-</v>
      </c>
      <c r="I189" s="7"/>
      <c r="J189" s="7" t="str">
        <f aca="false">[3]'verbs and nouns'!G188</f>
        <v>To evaluate</v>
      </c>
      <c r="K189" s="7" t="str">
        <f aca="false">IF(J189="-","-",MID([3]'verbs and nouns'!H188,2,LEN([3]'verbs and nouns'!H188)-2))</f>
        <v>data</v>
      </c>
      <c r="L189" s="7"/>
      <c r="M189" s="7" t="str">
        <f aca="false">[3]'verbs and nouns'!I188</f>
        <v>To practice</v>
      </c>
      <c r="N189" s="7" t="str">
        <f aca="false">IF(M189="-","-",MID([3]'verbs and nouns'!J188,2,LEN([3]'verbs and nouns'!J188)-2))</f>
        <v>design</v>
      </c>
      <c r="O189" s="7"/>
      <c r="P189" s="7" t="str">
        <f aca="false">[3]'verbs and nouns'!K188</f>
        <v>-</v>
      </c>
      <c r="Q189" s="7" t="str">
        <f aca="false">IF(P189="-","-",MID([3]'verbs and nouns'!L188,2,LEN([3]'verbs and nouns'!L188)-2))</f>
        <v>-</v>
      </c>
      <c r="R189" s="7"/>
      <c r="S189" s="1"/>
      <c r="T189" s="1"/>
      <c r="U189" s="1"/>
      <c r="V189" s="1"/>
      <c r="W189" s="1"/>
      <c r="X189" s="1"/>
      <c r="Y189" s="1"/>
    </row>
    <row r="190" customFormat="false" ht="15" hidden="false" customHeight="false" outlineLevel="0" collapsed="false">
      <c r="A190" s="6" t="str">
        <f aca="false">[3]'verbs and nouns'!A189</f>
        <v>-</v>
      </c>
      <c r="B190" s="7" t="str">
        <f aca="false">IF(A190="-","-",MID([3]'verbs and nouns'!B189,2,LEN([3]'verbs and nouns'!B189)-2))</f>
        <v>-</v>
      </c>
      <c r="C190" s="7"/>
      <c r="D190" s="7" t="str">
        <f aca="false">[3]'verbs and nouns'!C189</f>
        <v>-</v>
      </c>
      <c r="E190" s="7" t="str">
        <f aca="false">IF(D190="-","-",MID([3]'verbs and nouns'!D189,2,LEN([3]'verbs and nouns'!D189)-2))</f>
        <v>-</v>
      </c>
      <c r="F190" s="7"/>
      <c r="G190" s="7" t="str">
        <f aca="false">[3]'verbs and nouns'!E189</f>
        <v>-</v>
      </c>
      <c r="H190" s="7" t="str">
        <f aca="false">IF(G190="-","-",MID([3]'verbs and nouns'!F189,2,LEN([3]'verbs and nouns'!F189)-2))</f>
        <v>-</v>
      </c>
      <c r="I190" s="7"/>
      <c r="J190" s="7" t="str">
        <f aca="false">[3]'verbs and nouns'!G189</f>
        <v>To combine</v>
      </c>
      <c r="K190" s="7" t="str">
        <f aca="false">IF(J190="-","-",MID([3]'verbs and nouns'!H189,2,LEN([3]'verbs and nouns'!H189)-2))</f>
        <v>the data</v>
      </c>
      <c r="L190" s="7"/>
      <c r="M190" s="7" t="str">
        <f aca="false">[3]'verbs and nouns'!I189</f>
        <v>-</v>
      </c>
      <c r="N190" s="7" t="str">
        <f aca="false">IF(M190="-","-",MID([3]'verbs and nouns'!J189,2,LEN([3]'verbs and nouns'!J189)-2))</f>
        <v>-</v>
      </c>
      <c r="O190" s="7"/>
      <c r="P190" s="7" t="str">
        <f aca="false">[3]'verbs and nouns'!K189</f>
        <v>-</v>
      </c>
      <c r="Q190" s="7" t="str">
        <f aca="false">IF(P190="-","-",MID([3]'verbs and nouns'!L189,2,LEN([3]'verbs and nouns'!L189)-2))</f>
        <v>-</v>
      </c>
      <c r="R190" s="7"/>
      <c r="S190" s="1"/>
      <c r="T190" s="1"/>
      <c r="U190" s="1"/>
      <c r="V190" s="1"/>
      <c r="W190" s="1"/>
      <c r="X190" s="1"/>
      <c r="Y190" s="1"/>
    </row>
    <row r="191" customFormat="false" ht="15" hidden="false" customHeight="false" outlineLevel="0" collapsed="false">
      <c r="A191" s="6" t="str">
        <f aca="false">[3]'verbs and nouns'!A190</f>
        <v>To identify</v>
      </c>
      <c r="B191" s="7" t="str">
        <f aca="false">IF(A191="-","-",MID([3]'verbs and nouns'!B190,2,LEN([3]'verbs and nouns'!B190)-2))</f>
        <v>problem</v>
      </c>
      <c r="C191" s="7"/>
      <c r="D191" s="7" t="str">
        <f aca="false">[3]'verbs and nouns'!C190</f>
        <v>To distinguish</v>
      </c>
      <c r="E191" s="7" t="str">
        <f aca="false">IF(D191="-","-",MID([3]'verbs and nouns'!D190,2,LEN([3]'verbs and nouns'!D190)-2))</f>
        <v/>
      </c>
      <c r="F191" s="7"/>
      <c r="G191" s="7" t="str">
        <f aca="false">[3]'verbs and nouns'!E190</f>
        <v>To create</v>
      </c>
      <c r="H191" s="7" t="str">
        <f aca="false">IF(G191="-","-",LEFT(MID([3]'verbs and nouns'!F190,2,LEN([3]'verbs and nouns'!F190)-2),SEARCH(",",MID([3]'verbs and nouns'!F190,2,LEN([3]'verbs and nouns'!F190)-2),1)-1))</f>
        <v>materials</v>
      </c>
      <c r="I191" s="7" t="str">
        <f aca="false">IF(G191="-","-",RIGHT(MID([3]'verbs and nouns'!F190,2,LEN([3]'verbs and nouns'!F190)-2),SEARCH(",",MID([3]'verbs and nouns'!F190,2,LEN([3]'verbs and nouns'!F190)-2),1)+1))</f>
        <v>processings</v>
      </c>
      <c r="J191" s="7" t="str">
        <f aca="false">[3]'verbs and nouns'!G190</f>
        <v>To calculate</v>
      </c>
      <c r="K191" s="7" t="str">
        <f aca="false">IF(J191="-","-",MID([3]'verbs and nouns'!H190,2,LEN([3]'verbs and nouns'!H190)-2))</f>
        <v/>
      </c>
      <c r="L191" s="7"/>
      <c r="M191" s="7" t="str">
        <f aca="false">[3]'verbs and nouns'!I190</f>
        <v>To compare</v>
      </c>
      <c r="N191" s="7" t="str">
        <f aca="false">IF(M191="-","-",MID([3]'verbs and nouns'!J190,2,LEN([3]'verbs and nouns'!J190)-2))</f>
        <v/>
      </c>
      <c r="O191" s="7"/>
      <c r="P191" s="7" t="str">
        <f aca="false">[3]'verbs and nouns'!K190</f>
        <v>To conclude</v>
      </c>
      <c r="Q191" s="7" t="str">
        <f aca="false">IF(P191="-","-",MID([3]'verbs and nouns'!L190,2,LEN([3]'verbs and nouns'!L190)-2))</f>
        <v/>
      </c>
      <c r="R191" s="7"/>
      <c r="S191" s="1"/>
      <c r="T191" s="1"/>
      <c r="U191" s="1"/>
      <c r="V191" s="1"/>
      <c r="W191" s="1"/>
      <c r="X191" s="1"/>
      <c r="Y191" s="1"/>
    </row>
    <row r="192" customFormat="false" ht="15" hidden="false" customHeight="false" outlineLevel="0" collapsed="false">
      <c r="A192" s="6" t="str">
        <f aca="false">[3]'verbs and nouns'!A191</f>
        <v>To define</v>
      </c>
      <c r="B192" s="7" t="str">
        <f aca="false">IF(A15="-","-",LEFT(MID([3]'verbs and nouns'!B191,2,LEN([3]'verbs and nouns'!B191)-2),SEARCH(",",MID([3]'verbs and nouns'!B191,2,LEN([3]'verbs and nouns'!B191)-2),1)-1))</f>
        <v>problems</v>
      </c>
      <c r="C192" s="7" t="str">
        <f aca="false">IF(A15="-","-",RIGHT(MID([3]'verbs and nouns'!B191,2,LEN([3]'verbs and nouns'!B191)-2),SEARCH(",",MID([3]'verbs and nouns'!B191,2,LEN([3]'verbs and nouns'!B191)-2),1)+1))</f>
        <v>solutions</v>
      </c>
      <c r="D192" s="7" t="str">
        <f aca="false">[3]'verbs and nouns'!C191</f>
        <v>To illustrate</v>
      </c>
      <c r="E192" s="7" t="str">
        <f aca="false">IF(D192="-","-",MID([3]'verbs and nouns'!D191,2,LEN([3]'verbs and nouns'!D191)-2))</f>
        <v>structures</v>
      </c>
      <c r="F192" s="7"/>
      <c r="G192" s="7" t="str">
        <f aca="false">[3]'verbs and nouns'!E191</f>
        <v>To choose</v>
      </c>
      <c r="H192" s="7" t="str">
        <f aca="false">IF(G192="-","-",LEFT(MID([3]'verbs and nouns'!F191,2,LEN([3]'verbs and nouns'!F191)-2),SEARCH(",",MID([3]'verbs and nouns'!F191,2,LEN([3]'verbs and nouns'!F191)-2),1)-1))</f>
        <v>materials</v>
      </c>
      <c r="I192" s="7" t="str">
        <f aca="false">IF(G192="-","-",RIGHT(MID([3]'verbs and nouns'!F191,2,LEN([3]'verbs and nouns'!F191)-2),SEARCH(",",MID([3]'verbs and nouns'!F191,2,LEN([3]'verbs and nouns'!F191)-2),1)+1))</f>
        <v>processings</v>
      </c>
      <c r="J192" s="7" t="str">
        <f aca="false">[3]'verbs and nouns'!G191</f>
        <v>To modify</v>
      </c>
      <c r="K192" s="7" t="str">
        <f aca="false">IF(J192="-","-",MID([3]'verbs and nouns'!H191,2,LEN([3]'verbs and nouns'!H191)-2))</f>
        <v/>
      </c>
      <c r="L192" s="7"/>
      <c r="M192" s="7" t="str">
        <f aca="false">[3]'verbs and nouns'!I191</f>
        <v>To evaluate</v>
      </c>
      <c r="N192" s="7" t="str">
        <f aca="false">IF(M192="-","-",MID([3]'verbs and nouns'!J191,2,LEN([3]'verbs and nouns'!J191)-2))</f>
        <v>properties</v>
      </c>
      <c r="O192" s="7"/>
      <c r="P192" s="7" t="str">
        <f aca="false">[3]'verbs and nouns'!K191</f>
        <v>To name</v>
      </c>
      <c r="Q192" s="7" t="str">
        <f aca="false">IF(P192="-","-",MID([3]'verbs and nouns'!L191,2,LEN([3]'verbs and nouns'!L191)-2))</f>
        <v/>
      </c>
      <c r="R192" s="7"/>
      <c r="S192" s="1"/>
      <c r="T192" s="1"/>
      <c r="U192" s="1"/>
      <c r="V192" s="1"/>
      <c r="W192" s="1"/>
      <c r="X192" s="1"/>
      <c r="Y192" s="1"/>
    </row>
    <row r="193" customFormat="false" ht="15" hidden="false" customHeight="false" outlineLevel="0" collapsed="false">
      <c r="A193" s="9" t="str">
        <f aca="false">[3]'verbs and nouns'!A192</f>
        <v>To infer</v>
      </c>
      <c r="B193" s="10" t="str">
        <f aca="false">IF(A193="-","-",MID([3]'verbs and nouns'!B192,2,LEN([3]'verbs and nouns'!B192)-2))</f>
        <v/>
      </c>
      <c r="C193" s="7"/>
      <c r="D193" s="7" t="str">
        <f aca="false">[3]'verbs and nouns'!C192</f>
        <v>To indicate</v>
      </c>
      <c r="E193" s="7" t="str">
        <f aca="false">IF(D193="-","-",MID([3]'verbs and nouns'!D192,2,LEN([3]'verbs and nouns'!D192)-2))</f>
        <v/>
      </c>
      <c r="F193" s="7"/>
      <c r="G193" s="7" t="str">
        <f aca="false">[3]'verbs and nouns'!E192</f>
        <v>To design</v>
      </c>
      <c r="H193" s="7" t="str">
        <f aca="false">IF(G193="-","-",MID([3]'verbs and nouns'!F192,2,LEN([3]'verbs and nouns'!F192)-2))</f>
        <v/>
      </c>
      <c r="I193" s="7"/>
      <c r="J193" s="7" t="str">
        <f aca="false">[3]'verbs and nouns'!G192</f>
        <v>To prepare</v>
      </c>
      <c r="K193" s="7" t="str">
        <f aca="false">IF(J193="-","-",MID([3]'verbs and nouns'!H192,2,LEN([3]'verbs and nouns'!H192)-2))</f>
        <v/>
      </c>
      <c r="L193" s="7"/>
      <c r="M193" s="7" t="str">
        <f aca="false">[3]'verbs and nouns'!I192</f>
        <v>To analyze</v>
      </c>
      <c r="N193" s="7" t="str">
        <f aca="false">IF(M193="-","-",LEFT(MID([3]'verbs and nouns'!J192,2,LEN([3]'verbs and nouns'!J192)-2),SEARCH(",",MID([3]'verbs and nouns'!J192,2,LEN([3]'verbs and nouns'!J192)-2),1)-1))</f>
        <v>structure</v>
      </c>
      <c r="O193" s="7" t="str">
        <f aca="false">IF(M193="-","-",RIGHT(MID([3]'verbs and nouns'!J192,2,LEN([3]'verbs and nouns'!J192)-2),SEARCH(",",MID([3]'verbs and nouns'!J192,2,LEN([3]'verbs and nouns'!J192)-2),1)-2))</f>
        <v>property</v>
      </c>
      <c r="P193" s="7" t="str">
        <f aca="false">[3]'verbs and nouns'!K192</f>
        <v>To order</v>
      </c>
      <c r="Q193" s="7" t="str">
        <f aca="false">IF(P193="-","-",MID([3]'verbs and nouns'!L192,2,LEN([3]'verbs and nouns'!L192)-2))</f>
        <v/>
      </c>
      <c r="R193" s="7"/>
      <c r="S193" s="1"/>
      <c r="T193" s="1"/>
      <c r="U193" s="1"/>
      <c r="V193" s="1"/>
      <c r="W193" s="1"/>
      <c r="X193" s="1"/>
      <c r="Y193" s="1"/>
    </row>
    <row r="194" customFormat="false" ht="15" hidden="false" customHeight="false" outlineLevel="0" collapsed="false">
      <c r="A194" s="9" t="str">
        <f aca="false">[3]'verbs and nouns'!A193</f>
        <v>To list</v>
      </c>
      <c r="B194" s="10" t="str">
        <f aca="false">IF(A194="-","-",MID([3]'verbs and nouns'!B193,2,LEN([3]'verbs and nouns'!B193)-2))</f>
        <v/>
      </c>
      <c r="C194" s="7"/>
      <c r="D194" s="7" t="str">
        <f aca="false">[3]'verbs and nouns'!C193</f>
        <v>To develop</v>
      </c>
      <c r="E194" s="7" t="str">
        <f aca="false">IF(D194="-","-",MID([3]'verbs and nouns'!D193,2,LEN([3]'verbs and nouns'!D193)-2))</f>
        <v/>
      </c>
      <c r="F194" s="7"/>
      <c r="G194" s="7" t="str">
        <f aca="false">[3]'verbs and nouns'!E193</f>
        <v>To justify</v>
      </c>
      <c r="H194" s="7" t="str">
        <f aca="false">IF(G194="-","-",MID([3]'verbs and nouns'!F193,2,LEN([3]'verbs and nouns'!F193)-2))</f>
        <v/>
      </c>
      <c r="I194" s="7"/>
      <c r="J194" s="7" t="str">
        <f aca="false">[3]'verbs and nouns'!G193</f>
        <v>To solve</v>
      </c>
      <c r="K194" s="7" t="str">
        <f aca="false">IF(J194="-","-",MID([3]'verbs and nouns'!H193,2,LEN([3]'verbs and nouns'!H193)-2))</f>
        <v/>
      </c>
      <c r="L194" s="7"/>
      <c r="M194" s="7" t="str">
        <f aca="false">[3]'verbs and nouns'!I193</f>
        <v>To review</v>
      </c>
      <c r="N194" s="7" t="str">
        <f aca="false">IF(M194="-","-",MID([3]'verbs and nouns'!J193,2,LEN([3]'verbs and nouns'!J193)-2))</f>
        <v/>
      </c>
      <c r="O194" s="7"/>
      <c r="P194" s="7" t="str">
        <f aca="false">[3]'verbs and nouns'!K193</f>
        <v>To practice</v>
      </c>
      <c r="Q194" s="7" t="str">
        <f aca="false">IF(P194="-","-",MID([3]'verbs and nouns'!L193,2,LEN([3]'verbs and nouns'!L193)-2))</f>
        <v/>
      </c>
      <c r="R194" s="7"/>
      <c r="S194" s="1"/>
      <c r="T194" s="1"/>
      <c r="U194" s="1"/>
      <c r="V194" s="1"/>
      <c r="W194" s="1"/>
      <c r="X194" s="1"/>
      <c r="Y194" s="1"/>
    </row>
    <row r="195" customFormat="false" ht="15" hidden="false" customHeight="false" outlineLevel="0" collapsed="false">
      <c r="A195" s="6" t="str">
        <f aca="false">[3]'verbs and nouns'!A194</f>
        <v>-</v>
      </c>
      <c r="B195" s="7" t="str">
        <f aca="false">IF(A195="-","-",MID([3]'verbs and nouns'!B194,2,LEN([3]'verbs and nouns'!B194)-2))</f>
        <v>-</v>
      </c>
      <c r="C195" s="7"/>
      <c r="D195" s="7" t="str">
        <f aca="false">[3]'verbs and nouns'!C194</f>
        <v>To discuss</v>
      </c>
      <c r="E195" s="7" t="str">
        <f aca="false">IF(D195="-","-",MID([3]'verbs and nouns'!D194,2,LEN([3]'verbs and nouns'!D194)-2))</f>
        <v/>
      </c>
      <c r="F195" s="7"/>
      <c r="G195" s="7" t="str">
        <f aca="false">[3]'verbs and nouns'!E194</f>
        <v>To classify</v>
      </c>
      <c r="H195" s="7" t="str">
        <f aca="false">IF(G195="-","-",MID([3]'verbs and nouns'!F194,2,LEN([3]'verbs and nouns'!F194)-2))</f>
        <v/>
      </c>
      <c r="I195" s="7"/>
      <c r="J195" s="7" t="str">
        <f aca="false">[3]'verbs and nouns'!G194</f>
        <v>To model</v>
      </c>
      <c r="K195" s="7" t="str">
        <f aca="false">IF(J195="-","-",MID([3]'verbs and nouns'!H194,2,LEN([3]'verbs and nouns'!H194)-2))</f>
        <v/>
      </c>
      <c r="L195" s="7"/>
      <c r="M195" s="7" t="str">
        <f aca="false">[3]'verbs and nouns'!I194</f>
        <v>To test</v>
      </c>
      <c r="N195" s="7" t="str">
        <f aca="false">IF(M195="-","-",MID([3]'verbs and nouns'!J194,2,LEN([3]'verbs and nouns'!J194)-2))</f>
        <v/>
      </c>
      <c r="O195" s="7"/>
      <c r="P195" s="7" t="str">
        <f aca="false">[3]'verbs and nouns'!K194</f>
        <v>-</v>
      </c>
      <c r="Q195" s="7" t="str">
        <f aca="false">IF(P195="-","-",MID([3]'verbs and nouns'!L194,2,LEN([3]'verbs and nouns'!L194)-2))</f>
        <v>-</v>
      </c>
      <c r="R195" s="7"/>
      <c r="S195" s="1"/>
      <c r="T195" s="1"/>
      <c r="U195" s="1"/>
      <c r="V195" s="1"/>
      <c r="W195" s="1"/>
      <c r="X195" s="1"/>
      <c r="Y195" s="1"/>
    </row>
    <row r="196" customFormat="false" ht="15" hidden="false" customHeight="false" outlineLevel="0" collapsed="false">
      <c r="A196" s="6" t="str">
        <f aca="false">[3]'verbs and nouns'!A195</f>
        <v>-</v>
      </c>
      <c r="B196" s="7" t="str">
        <f aca="false">IF(A196="-","-",MID([3]'verbs and nouns'!B195,2,LEN([3]'verbs and nouns'!B195)-2))</f>
        <v>-</v>
      </c>
      <c r="C196" s="7"/>
      <c r="D196" s="7" t="str">
        <f aca="false">[3]'verbs and nouns'!C195</f>
        <v>To generate</v>
      </c>
      <c r="E196" s="7" t="str">
        <f aca="false">IF(D196="-","-",MID([3]'verbs and nouns'!D195,2,LEN([3]'verbs and nouns'!D195)-2))</f>
        <v/>
      </c>
      <c r="F196" s="7"/>
      <c r="G196" s="7" t="str">
        <f aca="false">[3]'verbs and nouns'!E195</f>
        <v>To combine</v>
      </c>
      <c r="H196" s="7" t="str">
        <f aca="false">IF(G196="-","-",MID([3]'verbs and nouns'!F195,2,LEN([3]'verbs and nouns'!F195)-2))</f>
        <v/>
      </c>
      <c r="I196" s="7"/>
      <c r="J196" s="7" t="str">
        <f aca="false">[3]'verbs and nouns'!G195</f>
        <v>To compute</v>
      </c>
      <c r="K196" s="7" t="str">
        <f aca="false">IF(J196="-","-",MID([3]'verbs and nouns'!H195,2,LEN([3]'verbs and nouns'!H195)-2))</f>
        <v/>
      </c>
      <c r="L196" s="7"/>
      <c r="M196" s="7" t="str">
        <f aca="false">[3]'verbs and nouns'!I195</f>
        <v>To interpret</v>
      </c>
      <c r="N196" s="7" t="str">
        <f aca="false">IF(M196="-","-",MID([3]'verbs and nouns'!J195,2,LEN([3]'verbs and nouns'!J195)-2))</f>
        <v/>
      </c>
      <c r="O196" s="7"/>
      <c r="P196" s="7" t="str">
        <f aca="false">[3]'verbs and nouns'!K195</f>
        <v>-</v>
      </c>
      <c r="Q196" s="7" t="str">
        <f aca="false">IF(P196="-","-",MID([3]'verbs and nouns'!L195,2,LEN([3]'verbs and nouns'!L195)-2))</f>
        <v>-</v>
      </c>
      <c r="R196" s="7"/>
      <c r="S196" s="1"/>
      <c r="T196" s="1"/>
      <c r="U196" s="1"/>
      <c r="V196" s="1"/>
      <c r="W196" s="1"/>
      <c r="X196" s="1"/>
      <c r="Y196" s="1"/>
    </row>
    <row r="197" customFormat="false" ht="15" hidden="false" customHeight="false" outlineLevel="0" collapsed="false">
      <c r="A197" s="6" t="str">
        <f aca="false">[3]'verbs and nouns'!A196</f>
        <v>-</v>
      </c>
      <c r="B197" s="7" t="str">
        <f aca="false">IF(A197="-","-",MID([3]'verbs and nouns'!B196,2,LEN([3]'verbs and nouns'!B196)-2))</f>
        <v>-</v>
      </c>
      <c r="C197" s="7"/>
      <c r="D197" s="7" t="str">
        <f aca="false">[3]'verbs and nouns'!C196</f>
        <v>To recognize</v>
      </c>
      <c r="E197" s="7" t="str">
        <f aca="false">IF(D197="-","-",MID([3]'verbs and nouns'!D196,2,LEN([3]'verbs and nouns'!D196)-2))</f>
        <v/>
      </c>
      <c r="F197" s="7"/>
      <c r="G197" s="7" t="str">
        <f aca="false">[3]'verbs and nouns'!E196</f>
        <v>To synthesize</v>
      </c>
      <c r="H197" s="7" t="str">
        <f aca="false">IF(G197="-","-",MID([3]'verbs and nouns'!F196,2,LEN([3]'verbs and nouns'!F196)-2))</f>
        <v/>
      </c>
      <c r="I197" s="7"/>
      <c r="J197" s="7" t="str">
        <f aca="false">[3]'verbs and nouns'!G196</f>
        <v>To explain</v>
      </c>
      <c r="K197" s="7" t="str">
        <f aca="false">IF(J197="-","-",MID([3]'verbs and nouns'!H196,2,LEN([3]'verbs and nouns'!H196)-2))</f>
        <v/>
      </c>
      <c r="L197" s="7"/>
      <c r="M197" s="7" t="str">
        <f aca="false">[3]'verbs and nouns'!I196</f>
        <v>To defend</v>
      </c>
      <c r="N197" s="7" t="str">
        <f aca="false">IF(M197="-","-",MID([3]'verbs and nouns'!J196,2,LEN([3]'verbs and nouns'!J196)-2))</f>
        <v/>
      </c>
      <c r="O197" s="7"/>
      <c r="P197" s="7" t="str">
        <f aca="false">[3]'verbs and nouns'!K196</f>
        <v>-</v>
      </c>
      <c r="Q197" s="7" t="str">
        <f aca="false">IF(P197="-","-",MID([3]'verbs and nouns'!L196,2,LEN([3]'verbs and nouns'!L196)-2))</f>
        <v>-</v>
      </c>
      <c r="R197" s="7"/>
      <c r="S197" s="1"/>
      <c r="T197" s="1"/>
      <c r="U197" s="1"/>
      <c r="V197" s="1"/>
      <c r="W197" s="1"/>
      <c r="X197" s="1"/>
      <c r="Y197" s="1"/>
    </row>
    <row r="198" customFormat="false" ht="15" hidden="false" customHeight="false" outlineLevel="0" collapsed="false">
      <c r="A198" s="6" t="str">
        <f aca="false">[3]'verbs and nouns'!A197</f>
        <v>-</v>
      </c>
      <c r="B198" s="7" t="str">
        <f aca="false">IF(A198="-","-",MID([3]'verbs and nouns'!B197,2,LEN([3]'verbs and nouns'!B197)-2))</f>
        <v>-</v>
      </c>
      <c r="C198" s="7"/>
      <c r="D198" s="7" t="str">
        <f aca="false">[3]'verbs and nouns'!C197</f>
        <v>To predict</v>
      </c>
      <c r="E198" s="7" t="str">
        <f aca="false">IF(D198="-","-",MID([3]'verbs and nouns'!D197,2,LEN([3]'verbs and nouns'!D197)-2))</f>
        <v/>
      </c>
      <c r="F198" s="7"/>
      <c r="G198" s="7" t="str">
        <f aca="false">[3]'verbs and nouns'!E197</f>
        <v>To estimate</v>
      </c>
      <c r="H198" s="7" t="str">
        <f aca="false">IF(G198="-","-",MID([3]'verbs and nouns'!F197,2,LEN([3]'verbs and nouns'!F197)-2))</f>
        <v/>
      </c>
      <c r="I198" s="7"/>
      <c r="J198" s="7" t="str">
        <f aca="false">[3]'verbs and nouns'!G197</f>
        <v>-</v>
      </c>
      <c r="K198" s="7" t="str">
        <f aca="false">IF(J198="-","-",MID([3]'verbs and nouns'!H197,2,LEN([3]'verbs and nouns'!H197)-2))</f>
        <v>-</v>
      </c>
      <c r="L198" s="7"/>
      <c r="M198" s="7" t="str">
        <f aca="false">[3]'verbs and nouns'!I197</f>
        <v>To criticize</v>
      </c>
      <c r="N198" s="7" t="str">
        <f aca="false">IF(M198="-","-",MID([3]'verbs and nouns'!J197,2,LEN([3]'verbs and nouns'!J197)-2))</f>
        <v/>
      </c>
      <c r="O198" s="7"/>
      <c r="P198" s="7" t="str">
        <f aca="false">[3]'verbs and nouns'!K197</f>
        <v>-</v>
      </c>
      <c r="Q198" s="7" t="str">
        <f aca="false">IF(P198="-","-",MID([3]'verbs and nouns'!L197,2,LEN([3]'verbs and nouns'!L197)-2))</f>
        <v>-</v>
      </c>
      <c r="R198" s="7"/>
      <c r="S198" s="1"/>
      <c r="T198" s="1"/>
      <c r="U198" s="1"/>
      <c r="V198" s="1"/>
      <c r="W198" s="1"/>
      <c r="X198" s="1"/>
      <c r="Y198" s="1"/>
    </row>
    <row r="199" customFormat="false" ht="15" hidden="false" customHeight="false" outlineLevel="0" collapsed="false">
      <c r="A199" s="6" t="str">
        <f aca="false">[3]'verbs and nouns'!A198</f>
        <v>-</v>
      </c>
      <c r="B199" s="7" t="str">
        <f aca="false">IF(A199="-","-",MID([3]'verbs and nouns'!B198,2,LEN([3]'verbs and nouns'!B198)-2))</f>
        <v>-</v>
      </c>
      <c r="C199" s="7"/>
      <c r="D199" s="7" t="str">
        <f aca="false">[3]'verbs and nouns'!C198</f>
        <v>To describe</v>
      </c>
      <c r="E199" s="7" t="str">
        <f aca="false">IF(D199="-","-",MID([3]'verbs and nouns'!D198,2,LEN([3]'verbs and nouns'!D198)-2))</f>
        <v/>
      </c>
      <c r="F199" s="7"/>
      <c r="G199" s="7" t="str">
        <f aca="false">[3]'verbs and nouns'!E198</f>
        <v>To extend</v>
      </c>
      <c r="H199" s="7" t="str">
        <f aca="false">IF(G199="-","-",MID([3]'verbs and nouns'!F198,2,LEN([3]'verbs and nouns'!F198)-2))</f>
        <v/>
      </c>
      <c r="I199" s="7"/>
      <c r="J199" s="7" t="str">
        <f aca="false">[3]'verbs and nouns'!G198</f>
        <v>-</v>
      </c>
      <c r="K199" s="7" t="str">
        <f aca="false">IF(J199="-","-",MID([3]'verbs and nouns'!H198,2,LEN([3]'verbs and nouns'!H198)-2))</f>
        <v>-</v>
      </c>
      <c r="L199" s="7"/>
      <c r="M199" s="7" t="str">
        <f aca="false">[3]'verbs and nouns'!I198</f>
        <v>-</v>
      </c>
      <c r="N199" s="7" t="str">
        <f aca="false">IF(M199="-","-",MID([3]'verbs and nouns'!J198,2,LEN([3]'verbs and nouns'!J198)-2))</f>
        <v>-</v>
      </c>
      <c r="O199" s="7"/>
      <c r="P199" s="7" t="str">
        <f aca="false">[3]'verbs and nouns'!K198</f>
        <v>-</v>
      </c>
      <c r="Q199" s="7" t="str">
        <f aca="false">IF(P199="-","-",MID([3]'verbs and nouns'!L198,2,LEN([3]'verbs and nouns'!L198)-2))</f>
        <v>-</v>
      </c>
      <c r="R199" s="7"/>
      <c r="S199" s="1"/>
      <c r="T199" s="1"/>
      <c r="U199" s="1"/>
      <c r="V199" s="1"/>
      <c r="W199" s="1"/>
      <c r="X199" s="1"/>
      <c r="Y199" s="1"/>
    </row>
    <row r="200" customFormat="false" ht="15" hidden="false" customHeight="false" outlineLevel="0" collapsed="false">
      <c r="A200" s="6" t="str">
        <f aca="false">[3]'verbs and nouns'!A199</f>
        <v>To order</v>
      </c>
      <c r="B200" s="7" t="str">
        <f aca="false">IF(A200="-","-",MID([3]'verbs and nouns'!B199,2,LEN([3]'verbs and nouns'!B199)-2))</f>
        <v>possible causes</v>
      </c>
      <c r="C200" s="7"/>
      <c r="D200" s="7" t="str">
        <f aca="false">[3]'verbs and nouns'!C199</f>
        <v>To synthesize</v>
      </c>
      <c r="E200" s="7" t="str">
        <f aca="false">IF(D200="-","-",MID([3]'verbs and nouns'!D199,2,LEN([3]'verbs and nouns'!D199)-2))</f>
        <v>a solution</v>
      </c>
      <c r="F200" s="7"/>
      <c r="G200" s="7" t="str">
        <f aca="false">[3]'verbs and nouns'!E199</f>
        <v>To solve</v>
      </c>
      <c r="H200" s="7" t="str">
        <f aca="false">IF(G200="-","-",MID([3]'verbs and nouns'!F199,2,LEN([3]'verbs and nouns'!F199)-2))</f>
        <v>equations</v>
      </c>
      <c r="I200" s="7"/>
      <c r="J200" s="7" t="str">
        <f aca="false">[3]'verbs and nouns'!G199</f>
        <v>To model</v>
      </c>
      <c r="K200" s="7" t="str">
        <f aca="false">IF(J200="-","-",MID([3]'verbs and nouns'!H199,2,LEN([3]'verbs and nouns'!H199)-2))</f>
        <v>system</v>
      </c>
      <c r="L200" s="7"/>
      <c r="M200" s="7" t="str">
        <f aca="false">[3]'verbs and nouns'!I199</f>
        <v>To recognize</v>
      </c>
      <c r="N200" s="7" t="str">
        <f aca="false">IF(M200="-","-",MID([3]'verbs and nouns'!J199,2,LEN([3]'verbs and nouns'!J199)-2))</f>
        <v>limitations</v>
      </c>
      <c r="O200" s="7"/>
      <c r="P200" s="7" t="str">
        <f aca="false">[3]'verbs and nouns'!K199</f>
        <v>To interpret</v>
      </c>
      <c r="Q200" s="7" t="str">
        <f aca="false">IF(P200="-","-",MID([3]'verbs and nouns'!L199,2,LEN([3]'verbs and nouns'!L199)-2))</f>
        <v>reason for failure</v>
      </c>
      <c r="R200" s="7"/>
      <c r="S200" s="1"/>
      <c r="T200" s="1"/>
      <c r="U200" s="1"/>
      <c r="V200" s="1"/>
      <c r="W200" s="1"/>
      <c r="X200" s="1"/>
      <c r="Y200" s="1"/>
    </row>
    <row r="201" customFormat="false" ht="15" hidden="false" customHeight="false" outlineLevel="0" collapsed="false">
      <c r="A201" s="6" t="str">
        <f aca="false">[3]'verbs and nouns'!A200</f>
        <v>To design</v>
      </c>
      <c r="B201" s="7" t="str">
        <f aca="false">IF(A201="-","-",MID([3]'verbs and nouns'!B200,2,LEN([3]'verbs and nouns'!B200)-2))</f>
        <v>low cost mill</v>
      </c>
      <c r="C201" s="7"/>
      <c r="D201" s="7" t="str">
        <f aca="false">[3]'verbs and nouns'!C200</f>
        <v>To classify</v>
      </c>
      <c r="E201" s="7" t="str">
        <f aca="false">IF(D201="-","-",MID([3]'verbs and nouns'!D200,2,LEN([3]'verbs and nouns'!D200)-2))</f>
        <v>material type</v>
      </c>
      <c r="F201" s="7"/>
      <c r="G201" s="7" t="str">
        <f aca="false">[3]'verbs and nouns'!E200</f>
        <v>To apply</v>
      </c>
      <c r="H201" s="7" t="str">
        <f aca="false">IF(G201="-","-",MID([3]'verbs and nouns'!F200,2,LEN([3]'verbs and nouns'!F200)-2))</f>
        <v>fundamentals</v>
      </c>
      <c r="I201" s="7"/>
      <c r="J201" s="7" t="str">
        <f aca="false">[3]'verbs and nouns'!G200</f>
        <v>To modify</v>
      </c>
      <c r="K201" s="7" t="str">
        <f aca="false">IF(J201="-","-",MID([3]'verbs and nouns'!H200,2,LEN([3]'verbs and nouns'!H200)-2))</f>
        <v>inputs</v>
      </c>
      <c r="L201" s="7"/>
      <c r="M201" s="7" t="str">
        <f aca="false">[3]'verbs and nouns'!I200</f>
        <v>To justify</v>
      </c>
      <c r="N201" s="7" t="str">
        <f aca="false">IF(M201="-","-",MID([3]'verbs and nouns'!J200,2,LEN([3]'verbs and nouns'!J200)-2))</f>
        <v>mechanism</v>
      </c>
      <c r="O201" s="7"/>
      <c r="P201" s="7" t="str">
        <f aca="false">[3]'verbs and nouns'!K200</f>
        <v>To predict</v>
      </c>
      <c r="Q201" s="7" t="str">
        <f aca="false">IF(P201="-","-",MID([3]'verbs and nouns'!L200,2,LEN([3]'verbs and nouns'!L200)-2))</f>
        <v>main variable</v>
      </c>
      <c r="R201" s="7"/>
      <c r="S201" s="1"/>
      <c r="T201" s="1"/>
      <c r="U201" s="1"/>
      <c r="V201" s="1"/>
      <c r="W201" s="1"/>
      <c r="X201" s="1"/>
      <c r="Y201" s="1"/>
    </row>
    <row r="202" customFormat="false" ht="15" hidden="false" customHeight="false" outlineLevel="0" collapsed="false">
      <c r="A202" s="6" t="str">
        <f aca="false">[3]'verbs and nouns'!A201</f>
        <v>To describe</v>
      </c>
      <c r="B202" s="7" t="str">
        <f aca="false">IF(A202="-","-",MID([3]'verbs and nouns'!B201,2,LEN([3]'verbs and nouns'!B201)-2))</f>
        <v>failure</v>
      </c>
      <c r="C202" s="7"/>
      <c r="D202" s="7" t="str">
        <f aca="false">[3]'verbs and nouns'!C201</f>
        <v>To combine</v>
      </c>
      <c r="E202" s="7" t="str">
        <f aca="false">IF(D202="-","-",MID([3]'verbs and nouns'!D201,2,LEN([3]'verbs and nouns'!D201)-2))</f>
        <v>different techniques</v>
      </c>
      <c r="F202" s="7"/>
      <c r="G202" s="7" t="str">
        <f aca="false">[3]'verbs and nouns'!E201</f>
        <v>To calculate</v>
      </c>
      <c r="H202" s="7" t="str">
        <f aca="false">IF(G202="-","-",MID([3]'verbs and nouns'!F201,2,LEN([3]'verbs and nouns'!F201)-2))</f>
        <v>load</v>
      </c>
      <c r="I202" s="7"/>
      <c r="J202" s="7" t="str">
        <f aca="false">[3]'verbs and nouns'!G201</f>
        <v>To develop</v>
      </c>
      <c r="K202" s="7" t="str">
        <f aca="false">IF(J202="-","-",MID([3]'verbs and nouns'!H201,2,LEN([3]'verbs and nouns'!H201)-2))</f>
        <v>process</v>
      </c>
      <c r="L202" s="7"/>
      <c r="M202" s="7" t="str">
        <f aca="false">[3]'verbs and nouns'!I201</f>
        <v>To discuss</v>
      </c>
      <c r="N202" s="7" t="str">
        <f aca="false">IF(M202="-","-",MID([3]'verbs and nouns'!J201,2,LEN([3]'verbs and nouns'!J201)-2))</f>
        <v>limitations</v>
      </c>
      <c r="O202" s="7"/>
      <c r="P202" s="7" t="str">
        <f aca="false">[3]'verbs and nouns'!K201</f>
        <v>To conclude</v>
      </c>
      <c r="Q202" s="7" t="str">
        <f aca="false">IF(P202="-","-",MID([3]'verbs and nouns'!L201,2,LEN([3]'verbs and nouns'!L201)-2))</f>
        <v>cause</v>
      </c>
      <c r="R202" s="7"/>
      <c r="S202" s="1"/>
      <c r="T202" s="1"/>
      <c r="U202" s="1"/>
      <c r="V202" s="1"/>
      <c r="W202" s="1"/>
      <c r="X202" s="1"/>
      <c r="Y202" s="1"/>
    </row>
    <row r="203" customFormat="false" ht="15" hidden="false" customHeight="false" outlineLevel="0" collapsed="false">
      <c r="A203" s="6" t="str">
        <f aca="false">[3]'verbs and nouns'!A202</f>
        <v>To define</v>
      </c>
      <c r="B203" s="7" t="str">
        <f aca="false">IF(A203="-","-",MID([3]'verbs and nouns'!B202,2,LEN([3]'verbs and nouns'!B202)-2))</f>
        <v>objective</v>
      </c>
      <c r="C203" s="7"/>
      <c r="D203" s="7" t="str">
        <f aca="false">[3]'verbs and nouns'!C202</f>
        <v>To extend</v>
      </c>
      <c r="E203" s="7" t="str">
        <f aca="false">IF(D203="-","-",MID([3]'verbs and nouns'!D202,2,LEN([3]'verbs and nouns'!D202)-2))</f>
        <v>literature</v>
      </c>
      <c r="F203" s="7"/>
      <c r="G203" s="7" t="str">
        <f aca="false">[3]'verbs and nouns'!E202</f>
        <v>To name</v>
      </c>
      <c r="H203" s="7" t="str">
        <f aca="false">IF(G203="-","-",MID([3]'verbs and nouns'!F202,2,LEN([3]'verbs and nouns'!F202)-2))</f>
        <v>material type</v>
      </c>
      <c r="I203" s="7"/>
      <c r="J203" s="7" t="str">
        <f aca="false">[3]'verbs and nouns'!G202</f>
        <v>-</v>
      </c>
      <c r="K203" s="7" t="str">
        <f aca="false">IF(J203="-","-",MID([3]'verbs and nouns'!H202,2,LEN([3]'verbs and nouns'!H202)-2))</f>
        <v>-</v>
      </c>
      <c r="L203" s="7"/>
      <c r="M203" s="7" t="str">
        <f aca="false">[3]'verbs and nouns'!I202</f>
        <v>To compare</v>
      </c>
      <c r="N203" s="7" t="str">
        <f aca="false">IF(M203="-","-",MID([3]'verbs and nouns'!J202,2,LEN([3]'verbs and nouns'!J202)-2))</f>
        <v>different results</v>
      </c>
      <c r="O203" s="7"/>
      <c r="P203" s="7" t="str">
        <f aca="false">[3]'verbs and nouns'!K202</f>
        <v>To distinguish</v>
      </c>
      <c r="Q203" s="7" t="str">
        <f aca="false">IF(P203="-","-",MID([3]'verbs and nouns'!L202,2,LEN([3]'verbs and nouns'!L202)-2))</f>
        <v>mechanisms</v>
      </c>
      <c r="R203" s="7"/>
      <c r="S203" s="1"/>
      <c r="T203" s="1"/>
      <c r="U203" s="1"/>
      <c r="V203" s="1"/>
      <c r="W203" s="1"/>
      <c r="X203" s="1"/>
      <c r="Y203" s="1"/>
    </row>
    <row r="204" customFormat="false" ht="15" hidden="false" customHeight="false" outlineLevel="0" collapsed="false">
      <c r="A204" s="6" t="str">
        <f aca="false">[3]'verbs and nouns'!A203</f>
        <v>To identify</v>
      </c>
      <c r="B204" s="7" t="str">
        <f aca="false">IF(A204="-","-",MID([3]'verbs and nouns'!B203,2,LEN([3]'verbs and nouns'!B203)-2))</f>
        <v>problem</v>
      </c>
      <c r="C204" s="7"/>
      <c r="D204" s="7" t="str">
        <f aca="false">[3]'verbs and nouns'!C203</f>
        <v>To choose</v>
      </c>
      <c r="E204" s="7" t="str">
        <f aca="false">IF(D204="-","-",MID([3]'verbs and nouns'!D203,2,LEN([3]'verbs and nouns'!D203)-2))</f>
        <v>methodology</v>
      </c>
      <c r="F204" s="7"/>
      <c r="G204" s="7" t="str">
        <f aca="false">[3]'verbs and nouns'!E203</f>
        <v>To compute</v>
      </c>
      <c r="H204" s="7" t="str">
        <f aca="false">IF(G204="-","-",MID([3]'verbs and nouns'!F203,2,LEN([3]'verbs and nouns'!F203)-2))</f>
        <v>stress</v>
      </c>
      <c r="I204" s="7"/>
      <c r="J204" s="7" t="str">
        <f aca="false">[3]'verbs and nouns'!G203</f>
        <v>-</v>
      </c>
      <c r="K204" s="7" t="str">
        <f aca="false">IF(J204="-","-",MID([3]'verbs and nouns'!H203,2,LEN([3]'verbs and nouns'!H203)-2))</f>
        <v>-</v>
      </c>
      <c r="L204" s="7"/>
      <c r="M204" s="7" t="str">
        <f aca="false">[3]'verbs and nouns'!I203</f>
        <v>To estimate</v>
      </c>
      <c r="N204" s="7" t="str">
        <f aca="false">IF(M204="-","-",MID([3]'verbs and nouns'!J203,2,LEN([3]'verbs and nouns'!J203)-2))</f>
        <v>cost</v>
      </c>
      <c r="O204" s="7"/>
      <c r="P204" s="7" t="str">
        <f aca="false">[3]'verbs and nouns'!K203</f>
        <v>To infer</v>
      </c>
      <c r="Q204" s="7" t="str">
        <f aca="false">IF(P204="-","-",MID([3]'verbs and nouns'!L203,2,LEN([3]'verbs and nouns'!L203)-2))</f>
        <v>mechanisms</v>
      </c>
      <c r="R204" s="7"/>
      <c r="S204" s="1"/>
      <c r="T204" s="1"/>
      <c r="U204" s="1"/>
      <c r="V204" s="1"/>
      <c r="W204" s="1"/>
      <c r="X204" s="1"/>
      <c r="Y204" s="1"/>
    </row>
    <row r="205" customFormat="false" ht="15" hidden="false" customHeight="false" outlineLevel="0" collapsed="false">
      <c r="A205" s="6" t="str">
        <f aca="false">[3]'verbs and nouns'!A204</f>
        <v>To list</v>
      </c>
      <c r="B205" s="7" t="str">
        <f aca="false">IF(A205="-","-",MID([3]'verbs and nouns'!B204,2,LEN([3]'verbs and nouns'!B204)-2))</f>
        <v>possible paths</v>
      </c>
      <c r="C205" s="7"/>
      <c r="D205" s="7" t="str">
        <f aca="false">[3]'verbs and nouns'!C204</f>
        <v>To review</v>
      </c>
      <c r="E205" s="7" t="str">
        <f aca="false">IF(D205="-","-",MID([3]'verbs and nouns'!D204,2,LEN([3]'verbs and nouns'!D204)-2))</f>
        <v>literature</v>
      </c>
      <c r="F205" s="7"/>
      <c r="G205" s="7" t="str">
        <f aca="false">[3]'verbs and nouns'!E204</f>
        <v>To practice</v>
      </c>
      <c r="H205" s="7" t="str">
        <f aca="false">IF(G205="-","-",MID([3]'verbs and nouns'!F204,2,LEN([3]'verbs and nouns'!F204)-2))</f>
        <v>analytical techniques</v>
      </c>
      <c r="I205" s="7"/>
      <c r="J205" s="7" t="str">
        <f aca="false">[3]'verbs and nouns'!G204</f>
        <v>-</v>
      </c>
      <c r="K205" s="7" t="str">
        <f aca="false">IF(J205="-","-",MID([3]'verbs and nouns'!H204,2,LEN([3]'verbs and nouns'!H204)-2))</f>
        <v>-</v>
      </c>
      <c r="L205" s="7"/>
      <c r="M205" s="7" t="str">
        <f aca="false">[3]'verbs and nouns'!I204</f>
        <v>To defend</v>
      </c>
      <c r="N205" s="7" t="str">
        <f aca="false">IF(M205="-","-",MID([3]'verbs and nouns'!J204,2,LEN([3]'verbs and nouns'!J204)-2))</f>
        <v>recommendation</v>
      </c>
      <c r="O205" s="7"/>
      <c r="P205" s="7" t="str">
        <f aca="false">[3]'verbs and nouns'!K204</f>
        <v>To indicate</v>
      </c>
      <c r="Q205" s="7" t="str">
        <f aca="false">IF(P205="-","-",MID([3]'verbs and nouns'!L204,2,LEN([3]'verbs and nouns'!L204)-2))</f>
        <v>solution</v>
      </c>
      <c r="R205" s="7"/>
      <c r="S205" s="1"/>
      <c r="T205" s="1"/>
      <c r="U205" s="1"/>
      <c r="V205" s="1"/>
      <c r="W205" s="1"/>
      <c r="X205" s="1"/>
      <c r="Y205" s="1"/>
    </row>
    <row r="206" customFormat="false" ht="15" hidden="false" customHeight="false" outlineLevel="0" collapsed="false">
      <c r="A206" s="6" t="str">
        <f aca="false">[3]'verbs and nouns'!A205</f>
        <v>To create</v>
      </c>
      <c r="B206" s="7" t="str">
        <f aca="false">IF(A206="-","-",MID([3]'verbs and nouns'!B205,2,LEN([3]'verbs and nouns'!B205)-2))</f>
        <v>plan</v>
      </c>
      <c r="C206" s="7"/>
      <c r="D206" s="7" t="str">
        <f aca="false">[3]'verbs and nouns'!C205</f>
        <v>-</v>
      </c>
      <c r="E206" s="7" t="str">
        <f aca="false">IF(D206="-","-",MID([3]'verbs and nouns'!D205,2,LEN([3]'verbs and nouns'!D205)-2))</f>
        <v>-</v>
      </c>
      <c r="F206" s="7"/>
      <c r="G206" s="7" t="str">
        <f aca="false">[3]'verbs and nouns'!E205</f>
        <v>To analyze</v>
      </c>
      <c r="H206" s="7" t="str">
        <f aca="false">IF(G206="-","-",MID([3]'verbs and nouns'!F205,2,LEN([3]'verbs and nouns'!F205)-2))</f>
        <v>material</v>
      </c>
      <c r="I206" s="7"/>
      <c r="J206" s="7" t="str">
        <f aca="false">[3]'verbs and nouns'!G205</f>
        <v>-</v>
      </c>
      <c r="K206" s="7" t="str">
        <f aca="false">IF(J206="-","-",MID([3]'verbs and nouns'!H205,2,LEN([3]'verbs and nouns'!H205)-2))</f>
        <v>-</v>
      </c>
      <c r="L206" s="7"/>
      <c r="M206" s="7" t="str">
        <f aca="false">[3]'verbs and nouns'!I205</f>
        <v>To criticize</v>
      </c>
      <c r="N206" s="7" t="str">
        <f aca="false">IF(M206="-","-",MID([3]'verbs and nouns'!J205,2,LEN([3]'verbs and nouns'!J205)-2))</f>
        <v>lab data</v>
      </c>
      <c r="O206" s="7"/>
      <c r="P206" s="7" t="str">
        <f aca="false">[3]'verbs and nouns'!K205</f>
        <v>To generate</v>
      </c>
      <c r="Q206" s="7" t="str">
        <f aca="false">IF(P206="-","-",MID([3]'verbs and nouns'!L205,2,LEN([3]'verbs and nouns'!L205)-2))</f>
        <v>feasible process</v>
      </c>
      <c r="R206" s="7"/>
      <c r="S206" s="1"/>
      <c r="T206" s="1"/>
      <c r="U206" s="1"/>
      <c r="V206" s="1"/>
      <c r="W206" s="1"/>
      <c r="X206" s="1"/>
      <c r="Y206" s="1"/>
    </row>
    <row r="207" customFormat="false" ht="15" hidden="false" customHeight="false" outlineLevel="0" collapsed="false">
      <c r="A207" s="6" t="str">
        <f aca="false">[3]'verbs and nouns'!A206</f>
        <v>-</v>
      </c>
      <c r="B207" s="7" t="str">
        <f aca="false">IF(A207="-","-",MID([3]'verbs and nouns'!B206,2,LEN([3]'verbs and nouns'!B206)-2))</f>
        <v>-</v>
      </c>
      <c r="C207" s="7"/>
      <c r="D207" s="7" t="str">
        <f aca="false">[3]'verbs and nouns'!C206</f>
        <v>-</v>
      </c>
      <c r="E207" s="7" t="str">
        <f aca="false">IF(D207="-","-",MID([3]'verbs and nouns'!D206,2,LEN([3]'verbs and nouns'!D206)-2))</f>
        <v>-</v>
      </c>
      <c r="F207" s="7"/>
      <c r="G207" s="7" t="str">
        <f aca="false">[3]'verbs and nouns'!E206</f>
        <v>To evaluate</v>
      </c>
      <c r="H207" s="7" t="str">
        <f aca="false">IF(G207="-","-",MID([3]'verbs and nouns'!F206,2,LEN([3]'verbs and nouns'!F206)-2))</f>
        <v>materail response</v>
      </c>
      <c r="I207" s="7"/>
      <c r="J207" s="7" t="str">
        <f aca="false">[3]'verbs and nouns'!G206</f>
        <v>-</v>
      </c>
      <c r="K207" s="7" t="str">
        <f aca="false">IF(J207="-","-",MID([3]'verbs and nouns'!H206,2,LEN([3]'verbs and nouns'!H206)-2))</f>
        <v>-</v>
      </c>
      <c r="L207" s="7"/>
      <c r="M207" s="7" t="str">
        <f aca="false">[3]'verbs and nouns'!I206</f>
        <v>To illustrate</v>
      </c>
      <c r="N207" s="7" t="str">
        <f aca="false">IF(M207="-","-",MID([3]'verbs and nouns'!J206,2,LEN([3]'verbs and nouns'!J206)-2))</f>
        <v>relationships</v>
      </c>
      <c r="O207" s="7"/>
      <c r="P207" s="7" t="str">
        <f aca="false">[3]'verbs and nouns'!K206</f>
        <v>To explain</v>
      </c>
      <c r="Q207" s="7" t="str">
        <f aca="false">IF(P207="-","-",MID([3]'verbs and nouns'!L206,2,LEN([3]'verbs and nouns'!L206)-2))</f>
        <v>mechanism</v>
      </c>
      <c r="R207" s="7"/>
      <c r="S207" s="1"/>
      <c r="T207" s="1"/>
      <c r="U207" s="1"/>
      <c r="V207" s="1"/>
      <c r="W207" s="1"/>
      <c r="X207" s="1"/>
      <c r="Y207" s="1"/>
    </row>
    <row r="208" customFormat="false" ht="15" hidden="false" customHeight="false" outlineLevel="0" collapsed="false">
      <c r="A208" s="6" t="str">
        <f aca="false">[3]'verbs and nouns'!A207</f>
        <v>-</v>
      </c>
      <c r="B208" s="7" t="str">
        <f aca="false">IF(A208="-","-",MID([3]'verbs and nouns'!B207,2,LEN([3]'verbs and nouns'!B207)-2))</f>
        <v>-</v>
      </c>
      <c r="C208" s="7"/>
      <c r="D208" s="7" t="str">
        <f aca="false">[3]'verbs and nouns'!C207</f>
        <v>-</v>
      </c>
      <c r="E208" s="7" t="str">
        <f aca="false">IF(D208="-","-",MID([3]'verbs and nouns'!D207,2,LEN([3]'verbs and nouns'!D207)-2))</f>
        <v>-</v>
      </c>
      <c r="F208" s="7"/>
      <c r="G208" s="7" t="str">
        <f aca="false">[3]'verbs and nouns'!E207</f>
        <v>To prepare</v>
      </c>
      <c r="H208" s="7" t="str">
        <f aca="false">IF(G208="-","-",MID([3]'verbs and nouns'!F207,2,LEN([3]'verbs and nouns'!F207)-2))</f>
        <v>samples</v>
      </c>
      <c r="I208" s="7"/>
      <c r="J208" s="7" t="str">
        <f aca="false">[3]'verbs and nouns'!G207</f>
        <v>-</v>
      </c>
      <c r="K208" s="7" t="str">
        <f aca="false">IF(J208="-","-",MID([3]'verbs and nouns'!H207,2,LEN([3]'verbs and nouns'!H207)-2))</f>
        <v>-</v>
      </c>
      <c r="L208" s="7"/>
      <c r="M208" s="7" t="str">
        <f aca="false">[3]'verbs and nouns'!I207</f>
        <v>-</v>
      </c>
      <c r="N208" s="7" t="str">
        <f aca="false">IF(M208="-","-",MID([3]'verbs and nouns'!J207,2,LEN([3]'verbs and nouns'!J207)-2))</f>
        <v>-</v>
      </c>
      <c r="O208" s="7"/>
      <c r="P208" s="7" t="str">
        <f aca="false">[3]'verbs and nouns'!K207</f>
        <v>-</v>
      </c>
      <c r="Q208" s="7" t="str">
        <f aca="false">IF(P208="-","-",MID([3]'verbs and nouns'!L207,2,LEN([3]'verbs and nouns'!L207)-2))</f>
        <v>-</v>
      </c>
      <c r="R208" s="7"/>
      <c r="S208" s="1"/>
      <c r="T208" s="1"/>
      <c r="U208" s="1"/>
      <c r="V208" s="1"/>
      <c r="W208" s="1"/>
      <c r="X208" s="1"/>
      <c r="Y208" s="1"/>
    </row>
    <row r="209" customFormat="false" ht="15" hidden="false" customHeight="false" outlineLevel="0" collapsed="false">
      <c r="A209" s="6" t="str">
        <f aca="false">[3]'verbs and nouns'!A208</f>
        <v>-</v>
      </c>
      <c r="B209" s="7" t="str">
        <f aca="false">IF(A209="-","-",MID([3]'verbs and nouns'!B208,2,LEN([3]'verbs and nouns'!B208)-2))</f>
        <v>-</v>
      </c>
      <c r="C209" s="7"/>
      <c r="D209" s="7" t="str">
        <f aca="false">[3]'verbs and nouns'!C208</f>
        <v>-</v>
      </c>
      <c r="E209" s="7" t="str">
        <f aca="false">IF(D209="-","-",MID([3]'verbs and nouns'!D208,2,LEN([3]'verbs and nouns'!D208)-2))</f>
        <v>-</v>
      </c>
      <c r="F209" s="7"/>
      <c r="G209" s="7" t="str">
        <f aca="false">[3]'verbs and nouns'!E208</f>
        <v>To test</v>
      </c>
      <c r="H209" s="7" t="str">
        <f aca="false">IF(G209="-","-",MID([3]'verbs and nouns'!F208,2,LEN([3]'verbs and nouns'!F208)-2))</f>
        <v>material response</v>
      </c>
      <c r="I209" s="7"/>
      <c r="J209" s="7" t="str">
        <f aca="false">[3]'verbs and nouns'!G208</f>
        <v>-</v>
      </c>
      <c r="K209" s="7" t="str">
        <f aca="false">IF(J209="-","-",MID([3]'verbs and nouns'!H208,2,LEN([3]'verbs and nouns'!H208)-2))</f>
        <v>-</v>
      </c>
      <c r="L209" s="7"/>
      <c r="M209" s="7" t="str">
        <f aca="false">[3]'verbs and nouns'!I208</f>
        <v>-</v>
      </c>
      <c r="N209" s="7" t="str">
        <f aca="false">IF(M209="-","-",MID([3]'verbs and nouns'!J208,2,LEN([3]'verbs and nouns'!J208)-2))</f>
        <v>-</v>
      </c>
      <c r="O209" s="7"/>
      <c r="P209" s="7" t="str">
        <f aca="false">[3]'verbs and nouns'!K208</f>
        <v>-</v>
      </c>
      <c r="Q209" s="7" t="str">
        <f aca="false">IF(P209="-","-",MID([3]'verbs and nouns'!L208,2,LEN([3]'verbs and nouns'!L208)-2))</f>
        <v>-</v>
      </c>
      <c r="R209" s="7"/>
      <c r="S209" s="1"/>
      <c r="T209" s="1"/>
      <c r="U209" s="1"/>
      <c r="V209" s="1"/>
      <c r="W209" s="1"/>
      <c r="X209" s="1"/>
      <c r="Y209" s="1"/>
    </row>
    <row r="210" customFormat="false" ht="15" hidden="false" customHeight="false" outlineLevel="0" collapsed="false">
      <c r="A210" s="6" t="str">
        <f aca="false">[3]'verbs and nouns'!A209</f>
        <v>To explain</v>
      </c>
      <c r="B210" s="7" t="str">
        <f aca="false">IF(A210="-","-",MID([3]'verbs and nouns'!B209,2,LEN([3]'verbs and nouns'!B209)-2))</f>
        <v>complexity</v>
      </c>
      <c r="C210" s="7"/>
      <c r="D210" s="7" t="str">
        <f aca="false">[3]'verbs and nouns'!C209</f>
        <v>To generate</v>
      </c>
      <c r="E210" s="7" t="str">
        <f aca="false">IF(D210="-","-",MID([3]'verbs and nouns'!D209,2,LEN([3]'verbs and nouns'!D209)-2))</f>
        <v>ideas</v>
      </c>
      <c r="F210" s="7"/>
      <c r="G210" s="7" t="str">
        <f aca="false">[3]'verbs and nouns'!E209</f>
        <v>To synthesize</v>
      </c>
      <c r="H210" s="7" t="str">
        <f aca="false">IF(G210="-","-",MID([3]'verbs and nouns'!F209,2,LEN([3]'verbs and nouns'!F209)-2))</f>
        <v>fundamentals</v>
      </c>
      <c r="I210" s="7"/>
      <c r="J210" s="7" t="str">
        <f aca="false">[3]'verbs and nouns'!G209</f>
        <v>To combine</v>
      </c>
      <c r="K210" s="7" t="str">
        <f aca="false">IF(J210="-","-",MID([3]'verbs and nouns'!H209,2,LEN([3]'verbs and nouns'!H209)-2))</f>
        <v>constraint</v>
      </c>
      <c r="L210" s="7"/>
      <c r="M210" s="7" t="str">
        <f aca="false">[3]'verbs and nouns'!I209</f>
        <v>To review</v>
      </c>
      <c r="N210" s="7" t="str">
        <f aca="false">IF(M210="-","-",LEFT(MID([3]'verbs and nouns'!J209,2,LEN([3]'verbs and nouns'!J209)-2),SEARCH(",",MID([3]'verbs and nouns'!J209,2,LEN([3]'verbs and nouns'!J209)-2),1)-1))</f>
        <v>arguments</v>
      </c>
      <c r="O210" s="7" t="str">
        <f aca="false">IF(M210="-","-",RIGHT(MID([3]'verbs and nouns'!J209,2,LEN([3]'verbs and nouns'!J209)-2),SEARCH(",",MID([3]'verbs and nouns'!J209,2,LEN([3]'verbs and nouns'!J209)-2),1)-2))</f>
        <v>evidence</v>
      </c>
      <c r="P210" s="7" t="str">
        <f aca="false">[3]'verbs and nouns'!K209</f>
        <v>To defend</v>
      </c>
      <c r="Q210" s="7" t="str">
        <f aca="false">IF(P210="-","-",MID([3]'verbs and nouns'!L209,2,LEN([3]'verbs and nouns'!L209)-2))</f>
        <v>claims</v>
      </c>
      <c r="R210" s="7"/>
      <c r="S210" s="1"/>
      <c r="T210" s="1"/>
      <c r="U210" s="1"/>
      <c r="V210" s="1"/>
      <c r="W210" s="1"/>
      <c r="X210" s="1"/>
      <c r="Y210" s="1"/>
    </row>
    <row r="211" customFormat="false" ht="15" hidden="false" customHeight="false" outlineLevel="0" collapsed="false">
      <c r="A211" s="6" t="str">
        <f aca="false">[3]'verbs and nouns'!A210</f>
        <v>To extend</v>
      </c>
      <c r="B211" s="7" t="str">
        <f aca="false">IF(A211="-","-",MID([3]'verbs and nouns'!B210,2,LEN([3]'verbs and nouns'!B210)-2))</f>
        <v>knowledge</v>
      </c>
      <c r="C211" s="7"/>
      <c r="D211" s="7" t="str">
        <f aca="false">[3]'verbs and nouns'!C210</f>
        <v>To practice</v>
      </c>
      <c r="E211" s="7" t="str">
        <f aca="false">IF(A17="-","-",LEFT(MID([3]'verbs and nouns'!D210,2,LEN([3]'verbs and nouns'!D210)-2),SEARCH(",",MID([3]'verbs and nouns'!D210,2,LEN([3]'verbs and nouns'!D210)-2),1)-1))</f>
        <v>judgement</v>
      </c>
      <c r="F211" s="7" t="str">
        <f aca="false">IF(A17="-","-",RIGHT(MID([3]'verbs and nouns'!D210,2,LEN([3]'verbs and nouns'!D210)-2),SEARCH(",",MID([3]'verbs and nouns'!D210,2,LEN([3]'verbs and nouns'!D210)-2),1)-2))</f>
        <v>failure</v>
      </c>
      <c r="G211" s="7" t="str">
        <f aca="false">[3]'verbs and nouns'!E210</f>
        <v>To develop</v>
      </c>
      <c r="H211" s="7" t="str">
        <f aca="false">IF(G211="-","-",MID([3]'verbs and nouns'!F210,2,LEN([3]'verbs and nouns'!F210)-2))</f>
        <v>idea</v>
      </c>
      <c r="I211" s="7"/>
      <c r="J211" s="7" t="str">
        <f aca="false">[3]'verbs and nouns'!G210</f>
        <v>To illustrate</v>
      </c>
      <c r="K211" s="7" t="str">
        <f aca="false">IF(J211="-","-",MID([3]'verbs and nouns'!H210,2,LEN([3]'verbs and nouns'!H210)-2))</f>
        <v>concept</v>
      </c>
      <c r="L211" s="7"/>
      <c r="M211" s="7" t="str">
        <f aca="false">[3]'verbs and nouns'!I210</f>
        <v>To compute</v>
      </c>
      <c r="N211" s="7" t="str">
        <f aca="false">IF(M211="-","-",MID([3]'verbs and nouns'!J210,2,LEN([3]'verbs and nouns'!J210)-2))</f>
        <v>misfit strain</v>
      </c>
      <c r="O211" s="7"/>
      <c r="P211" s="7" t="str">
        <f aca="false">[3]'verbs and nouns'!K210</f>
        <v>To order</v>
      </c>
      <c r="Q211" s="7" t="str">
        <f aca="false">IF(P211="-","-",MID([3]'verbs and nouns'!L210,2,LEN([3]'verbs and nouns'!L210)-2))</f>
        <v>processes</v>
      </c>
      <c r="R211" s="7"/>
      <c r="S211" s="1"/>
      <c r="T211" s="1"/>
      <c r="U211" s="1"/>
      <c r="V211" s="1"/>
      <c r="W211" s="1"/>
      <c r="X211" s="1"/>
      <c r="Y211" s="1"/>
    </row>
    <row r="212" customFormat="false" ht="15" hidden="false" customHeight="false" outlineLevel="0" collapsed="false">
      <c r="A212" s="6" t="str">
        <f aca="false">[3]'verbs and nouns'!A211</f>
        <v>To define</v>
      </c>
      <c r="B212" s="7" t="str">
        <f aca="false">IF(A212="-","-",MID([3]'verbs and nouns'!B211,2,LEN([3]'verbs and nouns'!B211)-2))</f>
        <v>problem</v>
      </c>
      <c r="C212" s="7"/>
      <c r="D212" s="7" t="str">
        <f aca="false">[3]'verbs and nouns'!C211</f>
        <v>To describe</v>
      </c>
      <c r="E212" s="7" t="str">
        <f aca="false">IF(D212="-","-",MID([3]'verbs and nouns'!D211,2,LEN([3]'verbs and nouns'!D211)-2))</f>
        <v>use case</v>
      </c>
      <c r="F212" s="7"/>
      <c r="G212" s="7" t="str">
        <f aca="false">[3]'verbs and nouns'!E211</f>
        <v>To indicate</v>
      </c>
      <c r="H212" s="7" t="str">
        <f aca="false">IF(G212="-","-",MID([3]'verbs and nouns'!F211,2,LEN([3]'verbs and nouns'!F211)-2))</f>
        <v>relevance</v>
      </c>
      <c r="I212" s="7"/>
      <c r="J212" s="7" t="str">
        <f aca="false">[3]'verbs and nouns'!G211</f>
        <v>To interpret</v>
      </c>
      <c r="K212" s="7" t="str">
        <f aca="false">IF(J212="-","-",MID([3]'verbs and nouns'!H211,2,LEN([3]'verbs and nouns'!H211)-2))</f>
        <v>ambiguity</v>
      </c>
      <c r="L212" s="7"/>
      <c r="M212" s="7" t="str">
        <f aca="false">[3]'verbs and nouns'!I211</f>
        <v>To estimate</v>
      </c>
      <c r="N212" s="7" t="str">
        <f aca="false">IF(M212="-","-",MID([3]'verbs and nouns'!J211,2,LEN([3]'verbs and nouns'!J211)-2))</f>
        <v>financials</v>
      </c>
      <c r="O212" s="7"/>
      <c r="P212" s="7" t="str">
        <f aca="false">[3]'verbs and nouns'!K211</f>
        <v>To justify</v>
      </c>
      <c r="Q212" s="7" t="str">
        <f aca="false">IF(P212="-","-",MID([3]'verbs and nouns'!L211,2,LEN([3]'verbs and nouns'!L211)-2))</f>
        <v>arguments</v>
      </c>
      <c r="R212" s="7"/>
      <c r="S212" s="1"/>
      <c r="T212" s="1"/>
      <c r="U212" s="1"/>
      <c r="V212" s="1"/>
      <c r="W212" s="1"/>
      <c r="X212" s="1"/>
      <c r="Y212" s="1"/>
    </row>
    <row r="213" customFormat="false" ht="15" hidden="false" customHeight="false" outlineLevel="0" collapsed="false">
      <c r="A213" s="6" t="str">
        <f aca="false">[3]'verbs and nouns'!A212</f>
        <v>To name</v>
      </c>
      <c r="B213" s="7" t="str">
        <f aca="false">IF(A213="-","-",MID([3]'verbs and nouns'!B212,2,LEN([3]'verbs and nouns'!B212)-2))</f>
        <v>issues</v>
      </c>
      <c r="C213" s="7"/>
      <c r="D213" s="7" t="str">
        <f aca="false">[3]'verbs and nouns'!C212</f>
        <v>To identify</v>
      </c>
      <c r="E213" s="7" t="str">
        <f aca="false">IF(D213="-","-",MID([3]'verbs and nouns'!D212,2,LEN([3]'verbs and nouns'!D212)-2))</f>
        <v>solution</v>
      </c>
      <c r="F213" s="7"/>
      <c r="G213" s="7" t="str">
        <f aca="false">[3]'verbs and nouns'!E212</f>
        <v>To list</v>
      </c>
      <c r="H213" s="7" t="str">
        <f aca="false">IF(G213="-","-",MID([3]'verbs and nouns'!F212,2,LEN([3]'verbs and nouns'!F212)-2))</f>
        <v>specification</v>
      </c>
      <c r="I213" s="7"/>
      <c r="J213" s="7" t="str">
        <f aca="false">[3]'verbs and nouns'!G212</f>
        <v>To apply</v>
      </c>
      <c r="K213" s="7" t="str">
        <f aca="false">IF(J213="-","-",MID([3]'verbs and nouns'!H212,2,LEN([3]'verbs and nouns'!H212)-2))</f>
        <v>safety standards</v>
      </c>
      <c r="L213" s="7"/>
      <c r="M213" s="7" t="str">
        <f aca="false">[3]'verbs and nouns'!I212</f>
        <v>To criticize</v>
      </c>
      <c r="N213" s="7" t="str">
        <f aca="false">IF(M213="-","-",MID([3]'verbs and nouns'!J212,2,LEN([3]'verbs and nouns'!J212)-2))</f>
        <v>arguments</v>
      </c>
      <c r="O213" s="7"/>
      <c r="P213" s="7" t="str">
        <f aca="false">[3]'verbs and nouns'!K212</f>
        <v>To choose</v>
      </c>
      <c r="Q213" s="7" t="str">
        <f aca="false">IF(P213="-","-",MID([3]'verbs and nouns'!L212,2,LEN([3]'verbs and nouns'!L212)-2))</f>
        <v>matarial</v>
      </c>
      <c r="R213" s="7"/>
      <c r="S213" s="1"/>
      <c r="T213" s="1"/>
      <c r="U213" s="1"/>
      <c r="V213" s="1"/>
      <c r="W213" s="1"/>
      <c r="X213" s="1"/>
      <c r="Y213" s="1"/>
    </row>
    <row r="214" customFormat="false" ht="15" hidden="false" customHeight="false" outlineLevel="0" collapsed="false">
      <c r="A214" s="6" t="str">
        <f aca="false">[3]'verbs and nouns'!A213</f>
        <v>To discuss</v>
      </c>
      <c r="B214" s="7" t="str">
        <f aca="false">IF(A214="-","-",MID([3]'verbs and nouns'!B213,2,LEN([3]'verbs and nouns'!B213)-2))</f>
        <v>complex problems</v>
      </c>
      <c r="C214" s="7"/>
      <c r="D214" s="7" t="str">
        <f aca="false">[3]'verbs and nouns'!C213</f>
        <v>To infer</v>
      </c>
      <c r="E214" s="7" t="str">
        <f aca="false">IF(D214="-","-",MID([3]'verbs and nouns'!D213,2,LEN([3]'verbs and nouns'!D213)-2))</f>
        <v>connections</v>
      </c>
      <c r="F214" s="7"/>
      <c r="G214" s="7" t="str">
        <f aca="false">[3]'verbs and nouns'!E213</f>
        <v>-</v>
      </c>
      <c r="H214" s="7" t="str">
        <f aca="false">IF(G214="-","-",MID([3]'verbs and nouns'!F213,2,LEN([3]'verbs and nouns'!F213)-2))</f>
        <v>-</v>
      </c>
      <c r="I214" s="7"/>
      <c r="J214" s="7" t="str">
        <f aca="false">[3]'verbs and nouns'!G213</f>
        <v>To classify</v>
      </c>
      <c r="K214" s="7" t="str">
        <f aca="false">IF(J214="-","-",MID([3]'verbs and nouns'!H213,2,LEN([3]'verbs and nouns'!H213)-2))</f>
        <v>materials</v>
      </c>
      <c r="L214" s="7"/>
      <c r="M214" s="7" t="str">
        <f aca="false">[3]'verbs and nouns'!I213</f>
        <v>To test</v>
      </c>
      <c r="N214" s="7" t="str">
        <f aca="false">IF(M214="-","-",LEFT(MID([3]'verbs and nouns'!J213,2,LEN([3]'verbs and nouns'!J213)-2),SEARCH(",",MID([3]'verbs and nouns'!J213,2,LEN([3]'verbs and nouns'!J213)-2),1)-1))</f>
        <v>ideas</v>
      </c>
      <c r="O214" s="7" t="str">
        <f aca="false">IF(M214="-","-",RIGHT(MID([3]'verbs and nouns'!J213,2,LEN([3]'verbs and nouns'!J213)-2),SEARCH(",",MID([3]'verbs and nouns'!J213,2,LEN([3]'verbs and nouns'!J213)-2),1)+1))</f>
        <v>designs</v>
      </c>
      <c r="P214" s="7" t="str">
        <f aca="false">[3]'verbs and nouns'!K213</f>
        <v>To design</v>
      </c>
      <c r="Q214" s="7" t="str">
        <f aca="false">IF(P214="-","-",MID([3]'verbs and nouns'!L213,2,LEN([3]'verbs and nouns'!L213)-2))</f>
        <v>for society</v>
      </c>
      <c r="R214" s="7"/>
      <c r="S214" s="1"/>
      <c r="T214" s="1"/>
      <c r="U214" s="1"/>
      <c r="V214" s="1"/>
      <c r="W214" s="1"/>
      <c r="X214" s="1"/>
      <c r="Y214" s="1"/>
    </row>
    <row r="215" customFormat="false" ht="15" hidden="false" customHeight="false" outlineLevel="0" collapsed="false">
      <c r="A215" s="6" t="str">
        <f aca="false">[3]'verbs and nouns'!A214</f>
        <v>-</v>
      </c>
      <c r="B215" s="7" t="str">
        <f aca="false">IF(A215="-","-",MID([3]'verbs and nouns'!B214,2,LEN([3]'verbs and nouns'!B214)-2))</f>
        <v>-</v>
      </c>
      <c r="C215" s="7"/>
      <c r="D215" s="7" t="str">
        <f aca="false">[3]'verbs and nouns'!C214</f>
        <v>-</v>
      </c>
      <c r="E215" s="7" t="str">
        <f aca="false">IF(D215="-","-",MID([3]'verbs and nouns'!D214,2,LEN([3]'verbs and nouns'!D214)-2))</f>
        <v>-</v>
      </c>
      <c r="F215" s="7"/>
      <c r="G215" s="7" t="str">
        <f aca="false">[3]'verbs and nouns'!E214</f>
        <v>-</v>
      </c>
      <c r="H215" s="7" t="str">
        <f aca="false">IF(G215="-","-",MID([3]'verbs and nouns'!F214,2,LEN([3]'verbs and nouns'!F214)-2))</f>
        <v>-</v>
      </c>
      <c r="I215" s="7"/>
      <c r="J215" s="7" t="str">
        <f aca="false">[3]'verbs and nouns'!G214</f>
        <v>To prepare</v>
      </c>
      <c r="K215" s="7" t="str">
        <f aca="false">IF(J215="-","-",MID([3]'verbs and nouns'!H214,2,LEN([3]'verbs and nouns'!H214)-2))</f>
        <v>people</v>
      </c>
      <c r="L215" s="7"/>
      <c r="M215" s="7" t="str">
        <f aca="false">[3]'verbs and nouns'!I214</f>
        <v>To evaluate</v>
      </c>
      <c r="N215" s="7" t="str">
        <f aca="false">IF(M215="-","-",MID([3]'verbs and nouns'!J214,2,LEN([3]'verbs and nouns'!J214)-2))</f>
        <v>design</v>
      </c>
      <c r="O215" s="7"/>
      <c r="P215" s="7" t="str">
        <f aca="false">[3]'verbs and nouns'!K214</f>
        <v>To conclude</v>
      </c>
      <c r="Q215" s="7" t="str">
        <f aca="false">IF(P215="-","-",MID([3]'verbs and nouns'!L214,2,LEN([3]'verbs and nouns'!L214)-2))</f>
        <v>problem with evidence</v>
      </c>
      <c r="R215" s="7"/>
      <c r="S215" s="1"/>
      <c r="T215" s="1"/>
      <c r="U215" s="1"/>
      <c r="V215" s="1"/>
      <c r="W215" s="1"/>
      <c r="X215" s="1"/>
      <c r="Y215" s="1"/>
    </row>
    <row r="216" customFormat="false" ht="15" hidden="false" customHeight="false" outlineLevel="0" collapsed="false">
      <c r="A216" s="6" t="str">
        <f aca="false">[3]'verbs and nouns'!A215</f>
        <v>-</v>
      </c>
      <c r="B216" s="7" t="str">
        <f aca="false">IF(A216="-","-",MID([3]'verbs and nouns'!B215,2,LEN([3]'verbs and nouns'!B215)-2))</f>
        <v>-</v>
      </c>
      <c r="C216" s="7"/>
      <c r="D216" s="7" t="str">
        <f aca="false">[3]'verbs and nouns'!C215</f>
        <v>-</v>
      </c>
      <c r="E216" s="7" t="str">
        <f aca="false">IF(D216="-","-",MID([3]'verbs and nouns'!D215,2,LEN([3]'verbs and nouns'!D215)-2))</f>
        <v>-</v>
      </c>
      <c r="F216" s="7"/>
      <c r="G216" s="7" t="str">
        <f aca="false">[3]'verbs and nouns'!E215</f>
        <v>-</v>
      </c>
      <c r="H216" s="7" t="str">
        <f aca="false">IF(G216="-","-",MID([3]'verbs and nouns'!F215,2,LEN([3]'verbs and nouns'!F215)-2))</f>
        <v>-</v>
      </c>
      <c r="I216" s="7"/>
      <c r="J216" s="7" t="str">
        <f aca="false">[3]'verbs and nouns'!G215</f>
        <v>To compare</v>
      </c>
      <c r="K216" s="7" t="str">
        <f aca="false">IF(J216="-","-",MID([3]'verbs and nouns'!H215,2,LEN([3]'verbs and nouns'!H215)-2))</f>
        <v>properties</v>
      </c>
      <c r="L216" s="7"/>
      <c r="M216" s="7" t="str">
        <f aca="false">[3]'verbs and nouns'!I215</f>
        <v>To analyze</v>
      </c>
      <c r="N216" s="7" t="str">
        <f aca="false">IF(M216="-","-",MID([3]'verbs and nouns'!J215,2,LEN([3]'verbs and nouns'!J215)-2))</f>
        <v>variables</v>
      </c>
      <c r="O216" s="7"/>
      <c r="P216" s="7" t="str">
        <f aca="false">[3]'verbs and nouns'!K215</f>
        <v>To create</v>
      </c>
      <c r="Q216" s="7" t="str">
        <f aca="false">IF(P216="-","-",MID([3]'verbs and nouns'!L215,2,LEN([3]'verbs and nouns'!L215)-2))</f>
        <v>solution</v>
      </c>
      <c r="R216" s="7"/>
      <c r="S216" s="1"/>
      <c r="T216" s="1"/>
      <c r="U216" s="1"/>
      <c r="V216" s="1"/>
      <c r="W216" s="1"/>
      <c r="X216" s="1"/>
      <c r="Y216" s="1"/>
    </row>
    <row r="217" customFormat="false" ht="15" hidden="false" customHeight="false" outlineLevel="0" collapsed="false">
      <c r="A217" s="6" t="str">
        <f aca="false">[3]'verbs and nouns'!A216</f>
        <v>-</v>
      </c>
      <c r="B217" s="7" t="str">
        <f aca="false">IF(A217="-","-",MID([3]'verbs and nouns'!B216,2,LEN([3]'verbs and nouns'!B216)-2))</f>
        <v>-</v>
      </c>
      <c r="C217" s="7"/>
      <c r="D217" s="7" t="str">
        <f aca="false">[3]'verbs and nouns'!C216</f>
        <v>-</v>
      </c>
      <c r="E217" s="7" t="str">
        <f aca="false">IF(D217="-","-",MID([3]'verbs and nouns'!D216,2,LEN([3]'verbs and nouns'!D216)-2))</f>
        <v>-</v>
      </c>
      <c r="F217" s="7"/>
      <c r="G217" s="7" t="str">
        <f aca="false">[3]'verbs and nouns'!E216</f>
        <v>-</v>
      </c>
      <c r="H217" s="7" t="str">
        <f aca="false">IF(G217="-","-",MID([3]'verbs and nouns'!F216,2,LEN([3]'verbs and nouns'!F216)-2))</f>
        <v>-</v>
      </c>
      <c r="I217" s="7"/>
      <c r="J217" s="7" t="str">
        <f aca="false">[3]'verbs and nouns'!G216</f>
        <v>To model</v>
      </c>
      <c r="K217" s="7" t="str">
        <f aca="false">IF(J217="-","-",LEFT(MID([3]'verbs and nouns'!H216,2,LEN([3]'verbs and nouns'!H216)-2),SEARCH(",",MID([3]'verbs and nouns'!H216,2,LEN([3]'verbs and nouns'!H216)-2),1)-1))</f>
        <v>professionalism</v>
      </c>
      <c r="L217" s="7" t="str">
        <f aca="false">IF(J217="-","-",RIGHT(MID([3]'verbs and nouns'!H216,2,LEN([3]'verbs and nouns'!H216)-2),SEARCH(",",MID([3]'verbs and nouns'!H216,2,LEN([3]'verbs and nouns'!H216)-2),1)-7))</f>
        <v>behavior</v>
      </c>
      <c r="M217" s="7" t="str">
        <f aca="false">[3]'verbs and nouns'!I216</f>
        <v>To modify</v>
      </c>
      <c r="N217" s="7" t="str">
        <f aca="false">IF(M217="-","-",MID([3]'verbs and nouns'!J216,2,LEN([3]'verbs and nouns'!J216)-2))</f>
        <v>design</v>
      </c>
      <c r="O217" s="7"/>
      <c r="P217" s="7" t="str">
        <f aca="false">[3]'verbs and nouns'!K216</f>
        <v>To solve</v>
      </c>
      <c r="Q217" s="7" t="str">
        <f aca="false">IF(P217="-","-",MID([3]'verbs and nouns'!L216,2,LEN([3]'verbs and nouns'!L216)-2))</f>
        <v>problem</v>
      </c>
      <c r="R217" s="7"/>
      <c r="S217" s="1"/>
      <c r="T217" s="1"/>
      <c r="U217" s="1"/>
      <c r="V217" s="1"/>
      <c r="W217" s="1"/>
      <c r="X217" s="1"/>
      <c r="Y217" s="1"/>
    </row>
    <row r="218" customFormat="false" ht="15" hidden="false" customHeight="false" outlineLevel="0" collapsed="false">
      <c r="A218" s="6" t="str">
        <f aca="false">[3]'verbs and nouns'!A217</f>
        <v>-</v>
      </c>
      <c r="B218" s="7" t="str">
        <f aca="false">IF(A218="-","-",MID([3]'verbs and nouns'!B217,2,LEN([3]'verbs and nouns'!B217)-2))</f>
        <v>-</v>
      </c>
      <c r="C218" s="7"/>
      <c r="D218" s="7" t="str">
        <f aca="false">[3]'verbs and nouns'!C217</f>
        <v>-</v>
      </c>
      <c r="E218" s="7" t="str">
        <f aca="false">IF(D218="-","-",MID([3]'verbs and nouns'!D217,2,LEN([3]'verbs and nouns'!D217)-2))</f>
        <v>-</v>
      </c>
      <c r="F218" s="7"/>
      <c r="G218" s="7" t="str">
        <f aca="false">[3]'verbs and nouns'!E217</f>
        <v>-</v>
      </c>
      <c r="H218" s="7" t="str">
        <f aca="false">IF(G218="-","-",MID([3]'verbs and nouns'!F217,2,LEN([3]'verbs and nouns'!F217)-2))</f>
        <v>-</v>
      </c>
      <c r="I218" s="7"/>
      <c r="J218" s="7" t="str">
        <f aca="false">[3]'verbs and nouns'!G217</f>
        <v>-</v>
      </c>
      <c r="K218" s="7" t="str">
        <f aca="false">IF(J218="-","-",MID([3]'verbs and nouns'!H217,2,LEN([3]'verbs and nouns'!H217)-2))</f>
        <v>-</v>
      </c>
      <c r="L218" s="7"/>
      <c r="M218" s="7" t="str">
        <f aca="false">[3]'verbs and nouns'!I217</f>
        <v>To distinguish</v>
      </c>
      <c r="N218" s="7" t="str">
        <f aca="false">IF(M218="-","-",MID([3]'verbs and nouns'!J217,2,LEN([3]'verbs and nouns'!J217)-2))</f>
        <v>optimum</v>
      </c>
      <c r="O218" s="7"/>
      <c r="P218" s="7" t="str">
        <f aca="false">[3]'verbs and nouns'!K217</f>
        <v>-</v>
      </c>
      <c r="Q218" s="7" t="str">
        <f aca="false">IF(P218="-","-",MID([3]'verbs and nouns'!L217,2,LEN([3]'verbs and nouns'!L217)-2))</f>
        <v>-</v>
      </c>
      <c r="R218" s="7"/>
      <c r="S218" s="1"/>
      <c r="T218" s="1"/>
      <c r="U218" s="1"/>
      <c r="V218" s="1"/>
      <c r="W218" s="1"/>
      <c r="X218" s="1"/>
      <c r="Y218" s="1"/>
    </row>
    <row r="219" customFormat="false" ht="15" hidden="false" customHeight="false" outlineLevel="0" collapsed="false">
      <c r="A219" s="6" t="str">
        <f aca="false">[3]'verbs and nouns'!A218</f>
        <v>-</v>
      </c>
      <c r="B219" s="7" t="str">
        <f aca="false">IF(A219="-","-",MID([3]'verbs and nouns'!B218,2,LEN([3]'verbs and nouns'!B218)-2))</f>
        <v>-</v>
      </c>
      <c r="C219" s="7"/>
      <c r="D219" s="7" t="str">
        <f aca="false">[3]'verbs and nouns'!C218</f>
        <v>-</v>
      </c>
      <c r="E219" s="7" t="str">
        <f aca="false">IF(D219="-","-",MID([3]'verbs and nouns'!D218,2,LEN([3]'verbs and nouns'!D218)-2))</f>
        <v>-</v>
      </c>
      <c r="F219" s="7"/>
      <c r="G219" s="7" t="str">
        <f aca="false">[3]'verbs and nouns'!E218</f>
        <v>-</v>
      </c>
      <c r="H219" s="7" t="str">
        <f aca="false">IF(G219="-","-",MID([3]'verbs and nouns'!F218,2,LEN([3]'verbs and nouns'!F218)-2))</f>
        <v>-</v>
      </c>
      <c r="I219" s="7"/>
      <c r="J219" s="7" t="str">
        <f aca="false">[3]'verbs and nouns'!G218</f>
        <v>-</v>
      </c>
      <c r="K219" s="7" t="str">
        <f aca="false">IF(J219="-","-",MID([3]'verbs and nouns'!H218,2,LEN([3]'verbs and nouns'!H218)-2))</f>
        <v>-</v>
      </c>
      <c r="L219" s="7"/>
      <c r="M219" s="7" t="str">
        <f aca="false">[3]'verbs and nouns'!I218</f>
        <v>To recognize</v>
      </c>
      <c r="N219" s="7" t="str">
        <f aca="false">IF(M219="-","-",LEFT(MID([3]'verbs and nouns'!J218,2,LEN([3]'verbs and nouns'!J218)-2),SEARCH(",",MID([3]'verbs and nouns'!J218,2,LEN([3]'verbs and nouns'!J218)-2),1)-1))</f>
        <v>weaknesses</v>
      </c>
      <c r="O219" s="7" t="str">
        <f aca="false">IF(M219="-","-",RIGHT(MID([3]'verbs and nouns'!J218,2,LEN([3]'verbs and nouns'!J218)-2),SEARCH(",",MID([3]'verbs and nouns'!J218,2,LEN([3]'verbs and nouns'!J218)-2),1)-3))</f>
        <v>strength</v>
      </c>
      <c r="P219" s="7" t="str">
        <f aca="false">[3]'verbs and nouns'!K218</f>
        <v>-</v>
      </c>
      <c r="Q219" s="7" t="str">
        <f aca="false">IF(P219="-","-",MID([3]'verbs and nouns'!L218,2,LEN([3]'verbs and nouns'!L218)-2))</f>
        <v>-</v>
      </c>
      <c r="R219" s="7"/>
      <c r="S219" s="1"/>
      <c r="T219" s="1"/>
      <c r="U219" s="1"/>
      <c r="V219" s="1"/>
      <c r="W219" s="1"/>
      <c r="X219" s="1"/>
      <c r="Y219" s="1"/>
    </row>
    <row r="220" customFormat="false" ht="15" hidden="false" customHeight="false" outlineLevel="0" collapsed="false">
      <c r="A220" s="6" t="str">
        <f aca="false">[3]'verbs and nouns'!A219</f>
        <v>-</v>
      </c>
      <c r="B220" s="7" t="str">
        <f aca="false">IF(A220="-","-",MID([3]'verbs and nouns'!B219,2,LEN([3]'verbs and nouns'!B219)-2))</f>
        <v>-</v>
      </c>
      <c r="C220" s="7"/>
      <c r="D220" s="7" t="str">
        <f aca="false">[3]'verbs and nouns'!C219</f>
        <v>-</v>
      </c>
      <c r="E220" s="7" t="str">
        <f aca="false">IF(D220="-","-",MID([3]'verbs and nouns'!D219,2,LEN([3]'verbs and nouns'!D219)-2))</f>
        <v>-</v>
      </c>
      <c r="F220" s="7"/>
      <c r="G220" s="7" t="str">
        <f aca="false">[3]'verbs and nouns'!E219</f>
        <v>-</v>
      </c>
      <c r="H220" s="7" t="str">
        <f aca="false">IF(G220="-","-",MID([3]'verbs and nouns'!F219,2,LEN([3]'verbs and nouns'!F219)-2))</f>
        <v>-</v>
      </c>
      <c r="I220" s="7"/>
      <c r="J220" s="7" t="str">
        <f aca="false">[3]'verbs and nouns'!G219</f>
        <v>-</v>
      </c>
      <c r="K220" s="7" t="str">
        <f aca="false">IF(J220="-","-",MID([3]'verbs and nouns'!H219,2,LEN([3]'verbs and nouns'!H219)-2))</f>
        <v>-</v>
      </c>
      <c r="L220" s="7"/>
      <c r="M220" s="7" t="str">
        <f aca="false">[3]'verbs and nouns'!I219</f>
        <v>To calculate</v>
      </c>
      <c r="N220" s="7" t="str">
        <f aca="false">IF(M220="-","-",LEFT(MID([3]'verbs and nouns'!J219,2,LEN([3]'verbs and nouns'!J219)-2),SEARCH(",",MID([3]'verbs and nouns'!J219,2,LEN([3]'verbs and nouns'!J219)-2),1)-1))</f>
        <v>stress</v>
      </c>
      <c r="O220" s="7" t="str">
        <f aca="false">IF(M220="-","-",RIGHT(MID([3]'verbs and nouns'!J219,2,LEN([3]'verbs and nouns'!J219)-2),SEARCH(",",MID([3]'verbs and nouns'!J219,2,LEN([3]'verbs and nouns'!J219)-2),1)-1))</f>
        <v>strain</v>
      </c>
      <c r="P220" s="7" t="str">
        <f aca="false">[3]'verbs and nouns'!K219</f>
        <v>-</v>
      </c>
      <c r="Q220" s="7" t="str">
        <f aca="false">IF(P220="-","-",MID([3]'verbs and nouns'!L219,2,LEN([3]'verbs and nouns'!L219)-2))</f>
        <v>-</v>
      </c>
      <c r="R220" s="7"/>
      <c r="S220" s="1"/>
      <c r="T220" s="1"/>
      <c r="U220" s="1"/>
      <c r="V220" s="1"/>
      <c r="W220" s="1"/>
      <c r="X220" s="1"/>
      <c r="Y220" s="1"/>
    </row>
    <row r="221" customFormat="false" ht="15" hidden="false" customHeight="false" outlineLevel="0" collapsed="false">
      <c r="A221" s="6" t="str">
        <f aca="false">[3]'verbs and nouns'!A220</f>
        <v>-</v>
      </c>
      <c r="B221" s="7" t="str">
        <f aca="false">IF(A221="-","-",MID([3]'verbs and nouns'!B220,2,LEN([3]'verbs and nouns'!B220)-2))</f>
        <v>-</v>
      </c>
      <c r="C221" s="7"/>
      <c r="D221" s="7" t="str">
        <f aca="false">[3]'verbs and nouns'!C220</f>
        <v>-</v>
      </c>
      <c r="E221" s="7" t="str">
        <f aca="false">IF(D221="-","-",MID([3]'verbs and nouns'!D220,2,LEN([3]'verbs and nouns'!D220)-2))</f>
        <v>-</v>
      </c>
      <c r="F221" s="7"/>
      <c r="G221" s="7" t="str">
        <f aca="false">[3]'verbs and nouns'!E220</f>
        <v>-</v>
      </c>
      <c r="H221" s="7" t="str">
        <f aca="false">IF(G221="-","-",MID([3]'verbs and nouns'!F220,2,LEN([3]'verbs and nouns'!F220)-2))</f>
        <v>-</v>
      </c>
      <c r="I221" s="7"/>
      <c r="J221" s="7" t="str">
        <f aca="false">[3]'verbs and nouns'!G220</f>
        <v>-</v>
      </c>
      <c r="K221" s="7" t="str">
        <f aca="false">IF(J221="-","-",MID([3]'verbs and nouns'!H220,2,LEN([3]'verbs and nouns'!H220)-2))</f>
        <v>-</v>
      </c>
      <c r="L221" s="7"/>
      <c r="M221" s="7" t="str">
        <f aca="false">[3]'verbs and nouns'!I220</f>
        <v>To predict</v>
      </c>
      <c r="N221" s="7" t="str">
        <f aca="false">IF(M221="-","-",MID([3]'verbs and nouns'!J220,2,LEN([3]'verbs and nouns'!J220)-2))</f>
        <v>behavior</v>
      </c>
      <c r="O221" s="7"/>
      <c r="P221" s="7" t="str">
        <f aca="false">[3]'verbs and nouns'!K220</f>
        <v>-</v>
      </c>
      <c r="Q221" s="7" t="str">
        <f aca="false">IF(P221="-","-",MID([3]'verbs and nouns'!L220,2,LEN([3]'verbs and nouns'!L220)-2))</f>
        <v>-</v>
      </c>
      <c r="R221" s="7"/>
      <c r="S221" s="1"/>
      <c r="T221" s="1"/>
      <c r="U221" s="1"/>
      <c r="V221" s="1"/>
      <c r="W221" s="1"/>
      <c r="X221" s="1"/>
      <c r="Y221" s="1"/>
    </row>
    <row r="222" customFormat="false" ht="15" hidden="false" customHeight="false" outlineLevel="0" collapsed="false">
      <c r="A222" s="6" t="str">
        <f aca="false">[3]'verbs and nouns'!A221</f>
        <v>To generate</v>
      </c>
      <c r="B222" s="7" t="str">
        <f aca="false">IF(A222="-","-",MID([3]'verbs and nouns'!B221,2,LEN([3]'verbs and nouns'!B221)-2))</f>
        <v>excitement</v>
      </c>
      <c r="C222" s="7"/>
      <c r="D222" s="7" t="str">
        <f aca="false">[3]'verbs and nouns'!C221</f>
        <v>To interpret</v>
      </c>
      <c r="E222" s="7" t="str">
        <f aca="false">IF(D222="-","-",MID([3]'verbs and nouns'!D221,2,LEN([3]'verbs and nouns'!D221)-2))</f>
        <v>behaviors</v>
      </c>
      <c r="F222" s="7"/>
      <c r="G222" s="7" t="str">
        <f aca="false">[3]'verbs and nouns'!E221</f>
        <v>To model</v>
      </c>
      <c r="H222" s="7" t="str">
        <f aca="false">IF(G222="-","-",MID([3]'verbs and nouns'!F221,2,LEN([3]'verbs and nouns'!F221)-2))</f>
        <v>behaviors</v>
      </c>
      <c r="I222" s="7"/>
      <c r="J222" s="7" t="str">
        <f aca="false">[3]'verbs and nouns'!G221</f>
        <v>To combine</v>
      </c>
      <c r="K222" s="7" t="str">
        <f aca="false">IF(J222="-","-",MID([3]'verbs and nouns'!H221,2,LEN([3]'verbs and nouns'!H221)-2))</f>
        <v>components</v>
      </c>
      <c r="L222" s="7"/>
      <c r="M222" s="7" t="str">
        <f aca="false">[3]'verbs and nouns'!I221</f>
        <v>To test</v>
      </c>
      <c r="N222" s="7" t="str">
        <f aca="false">IF(M222="-","-",MID([3]'verbs and nouns'!J221,2,LEN([3]'verbs and nouns'!J221)-2))</f>
        <v>prototypes</v>
      </c>
      <c r="O222" s="7"/>
      <c r="P222" s="7" t="str">
        <f aca="false">[3]'verbs and nouns'!K221</f>
        <v>-</v>
      </c>
      <c r="Q222" s="7" t="str">
        <f aca="false">IF(P222="-","-",MID([3]'verbs and nouns'!L221,2,LEN([3]'verbs and nouns'!L221)-2))</f>
        <v>-</v>
      </c>
      <c r="R222" s="7"/>
      <c r="S222" s="1"/>
      <c r="T222" s="1"/>
      <c r="U222" s="1"/>
      <c r="V222" s="1"/>
      <c r="W222" s="1"/>
      <c r="X222" s="1"/>
      <c r="Y222" s="1"/>
    </row>
    <row r="223" customFormat="false" ht="15" hidden="false" customHeight="false" outlineLevel="0" collapsed="false">
      <c r="A223" s="6" t="str">
        <f aca="false">[3]'verbs and nouns'!A222</f>
        <v>To prepare</v>
      </c>
      <c r="B223" s="7" t="str">
        <f aca="false">IF(A223="-","-",MID([3]'verbs and nouns'!B222,2,LEN([3]'verbs and nouns'!B222)-2))</f>
        <v>the ground</v>
      </c>
      <c r="C223" s="7"/>
      <c r="D223" s="7" t="str">
        <f aca="false">[3]'verbs and nouns'!C222</f>
        <v>To recognize</v>
      </c>
      <c r="E223" s="7" t="str">
        <f aca="false">IF(D223="-","-",MID([3]'verbs and nouns'!D222,2,LEN([3]'verbs and nouns'!D222)-2))</f>
        <v>trends</v>
      </c>
      <c r="F223" s="7"/>
      <c r="G223" s="7" t="str">
        <f aca="false">[3]'verbs and nouns'!E222</f>
        <v>To design</v>
      </c>
      <c r="H223" s="7" t="str">
        <f aca="false">IF(G223="-","-",MID([3]'verbs and nouns'!F222,2,LEN([3]'verbs and nouns'!F222)-2))</f>
        <v>systems</v>
      </c>
      <c r="I223" s="7"/>
      <c r="J223" s="7" t="str">
        <f aca="false">[3]'verbs and nouns'!G222</f>
        <v>To compute</v>
      </c>
      <c r="K223" s="7" t="str">
        <f aca="false">IF(J223="-","-",MID([3]'verbs and nouns'!H222,2,LEN([3]'verbs and nouns'!H222)-2))</f>
        <v>mathematical expressions</v>
      </c>
      <c r="L223" s="7"/>
      <c r="M223" s="7" t="str">
        <f aca="false">[3]'verbs and nouns'!I222</f>
        <v>To distinguish</v>
      </c>
      <c r="N223" s="7" t="str">
        <f aca="false">IF(M223="-","-",MID([3]'verbs and nouns'!J222,2,LEN([3]'verbs and nouns'!J222)-2))</f>
        <v>anomalies</v>
      </c>
      <c r="O223" s="7"/>
      <c r="P223" s="7" t="str">
        <f aca="false">[3]'verbs and nouns'!K222</f>
        <v>-</v>
      </c>
      <c r="Q223" s="7" t="str">
        <f aca="false">IF(P223="-","-",MID([3]'verbs and nouns'!L222,2,LEN([3]'verbs and nouns'!L222)-2))</f>
        <v>-</v>
      </c>
      <c r="R223" s="7"/>
      <c r="S223" s="1"/>
      <c r="T223" s="1"/>
      <c r="U223" s="1"/>
      <c r="V223" s="1"/>
      <c r="W223" s="1"/>
      <c r="X223" s="1"/>
      <c r="Y223" s="1"/>
    </row>
    <row r="224" customFormat="false" ht="15" hidden="false" customHeight="false" outlineLevel="0" collapsed="false">
      <c r="A224" s="6" t="str">
        <f aca="false">[3]'verbs and nouns'!A223</f>
        <v>To define</v>
      </c>
      <c r="B224" s="7" t="str">
        <f aca="false">IF(A224="-","-",MID([3]'verbs and nouns'!B223,2,LEN([3]'verbs and nouns'!B223)-2))</f>
        <v>system to be developed</v>
      </c>
      <c r="C224" s="7"/>
      <c r="D224" s="7" t="str">
        <f aca="false">[3]'verbs and nouns'!C223</f>
        <v>To order</v>
      </c>
      <c r="E224" s="7" t="str">
        <f aca="false">IF(D224="-","-",MID([3]'verbs and nouns'!D223,2,LEN([3]'verbs and nouns'!D223)-2))</f>
        <v>facts</v>
      </c>
      <c r="F224" s="7"/>
      <c r="G224" s="7" t="str">
        <f aca="false">[3]'verbs and nouns'!E223</f>
        <v>To modify</v>
      </c>
      <c r="H224" s="7" t="str">
        <f aca="false">IF(G224="-","-",MID([3]'verbs and nouns'!F223,2,LEN([3]'verbs and nouns'!F223)-2))</f>
        <v>systems</v>
      </c>
      <c r="I224" s="7"/>
      <c r="J224" s="7" t="str">
        <f aca="false">[3]'verbs and nouns'!G223</f>
        <v>To review</v>
      </c>
      <c r="K224" s="7" t="str">
        <f aca="false">IF(J224="-","-",MID([3]'verbs and nouns'!H223,2,LEN([3]'verbs and nouns'!H223)-2))</f>
        <v>proposed systems</v>
      </c>
      <c r="L224" s="7"/>
      <c r="M224" s="7" t="str">
        <f aca="false">[3]'verbs and nouns'!I223</f>
        <v>To infer</v>
      </c>
      <c r="N224" s="7" t="str">
        <f aca="false">IF(M224="-","-",MID([3]'verbs and nouns'!J223,2,LEN([3]'verbs and nouns'!J223)-2))</f>
        <v>behaviors</v>
      </c>
      <c r="O224" s="7"/>
      <c r="P224" s="7" t="str">
        <f aca="false">[3]'verbs and nouns'!K223</f>
        <v>-</v>
      </c>
      <c r="Q224" s="7" t="str">
        <f aca="false">IF(P224="-","-",MID([3]'verbs and nouns'!L223,2,LEN([3]'verbs and nouns'!L223)-2))</f>
        <v>-</v>
      </c>
      <c r="R224" s="7"/>
      <c r="S224" s="1"/>
      <c r="T224" s="1"/>
      <c r="U224" s="1"/>
      <c r="V224" s="1"/>
      <c r="W224" s="1"/>
      <c r="X224" s="1"/>
      <c r="Y224" s="1"/>
    </row>
    <row r="225" customFormat="false" ht="15" hidden="false" customHeight="false" outlineLevel="0" collapsed="false">
      <c r="A225" s="6" t="str">
        <f aca="false">[3]'verbs and nouns'!A224</f>
        <v>-</v>
      </c>
      <c r="B225" s="7" t="str">
        <f aca="false">IF(A225="-","-",MID([3]'verbs and nouns'!B224,2,LEN([3]'verbs and nouns'!B224)-2))</f>
        <v>-</v>
      </c>
      <c r="C225" s="7"/>
      <c r="D225" s="7" t="str">
        <f aca="false">[3]'verbs and nouns'!C224</f>
        <v>To justify</v>
      </c>
      <c r="E225" s="7" t="str">
        <f aca="false">IF(D225="-","-",MID([3]'verbs and nouns'!D224,2,LEN([3]'verbs and nouns'!D224)-2))</f>
        <v>hypothesis</v>
      </c>
      <c r="F225" s="7"/>
      <c r="G225" s="7" t="str">
        <f aca="false">[3]'verbs and nouns'!E224</f>
        <v>To name</v>
      </c>
      <c r="H225" s="7" t="str">
        <f aca="false">IF(G225="-","-",MID([3]'verbs and nouns'!F224,2,LEN([3]'verbs and nouns'!F224)-2))</f>
        <v>components</v>
      </c>
      <c r="I225" s="7"/>
      <c r="J225" s="7" t="str">
        <f aca="false">[3]'verbs and nouns'!G224</f>
        <v>-</v>
      </c>
      <c r="K225" s="7" t="str">
        <f aca="false">IF(J225="-","-",MID([3]'verbs and nouns'!H224,2,LEN([3]'verbs and nouns'!H224)-2))</f>
        <v>-</v>
      </c>
      <c r="L225" s="7"/>
      <c r="M225" s="7" t="str">
        <f aca="false">[3]'verbs and nouns'!I224</f>
        <v>-</v>
      </c>
      <c r="N225" s="7" t="str">
        <f aca="false">IF(M225="-","-",MID([3]'verbs and nouns'!J224,2,LEN([3]'verbs and nouns'!J224)-2))</f>
        <v>-</v>
      </c>
      <c r="O225" s="7"/>
      <c r="P225" s="7" t="str">
        <f aca="false">[3]'verbs and nouns'!K224</f>
        <v>-</v>
      </c>
      <c r="Q225" s="7" t="str">
        <f aca="false">IF(P225="-","-",MID([3]'verbs and nouns'!L224,2,LEN([3]'verbs and nouns'!L224)-2))</f>
        <v>-</v>
      </c>
      <c r="R225" s="7"/>
      <c r="S225" s="1"/>
      <c r="T225" s="1"/>
      <c r="U225" s="1"/>
      <c r="V225" s="1"/>
      <c r="W225" s="1"/>
      <c r="X225" s="1"/>
      <c r="Y225" s="1"/>
    </row>
    <row r="226" customFormat="false" ht="15" hidden="false" customHeight="false" outlineLevel="0" collapsed="false">
      <c r="A226" s="6" t="str">
        <f aca="false">[3]'verbs and nouns'!A225</f>
        <v>-</v>
      </c>
      <c r="B226" s="7" t="str">
        <f aca="false">IF(A226="-","-",MID([3]'verbs and nouns'!B225,2,LEN([3]'verbs and nouns'!B225)-2))</f>
        <v>-</v>
      </c>
      <c r="C226" s="7"/>
      <c r="D226" s="7" t="str">
        <f aca="false">[3]'verbs and nouns'!C225</f>
        <v>To solve</v>
      </c>
      <c r="E226" s="7" t="str">
        <f aca="false">IF(D226="-","-",MID([3]'verbs and nouns'!D225,2,LEN([3]'verbs and nouns'!D225)-2))</f>
        <v>contradictions</v>
      </c>
      <c r="F226" s="7"/>
      <c r="G226" s="7" t="str">
        <f aca="false">[3]'verbs and nouns'!E225</f>
        <v>To classify</v>
      </c>
      <c r="H226" s="7" t="str">
        <f aca="false">IF(G226="-","-",MID([3]'verbs and nouns'!F225,2,LEN([3]'verbs and nouns'!F225)-2))</f>
        <v>sub-systems</v>
      </c>
      <c r="I226" s="7"/>
      <c r="J226" s="7" t="str">
        <f aca="false">[3]'verbs and nouns'!G225</f>
        <v>-</v>
      </c>
      <c r="K226" s="7" t="str">
        <f aca="false">IF(J226="-","-",MID([3]'verbs and nouns'!H225,2,LEN([3]'verbs and nouns'!H225)-2))</f>
        <v>-</v>
      </c>
      <c r="L226" s="7"/>
      <c r="M226" s="7" t="str">
        <f aca="false">[3]'verbs and nouns'!I225</f>
        <v>-</v>
      </c>
      <c r="N226" s="7" t="str">
        <f aca="false">IF(M226="-","-",MID([3]'verbs and nouns'!J225,2,LEN([3]'verbs and nouns'!J225)-2))</f>
        <v>-</v>
      </c>
      <c r="O226" s="7"/>
      <c r="P226" s="7" t="str">
        <f aca="false">[3]'verbs and nouns'!K225</f>
        <v>-</v>
      </c>
      <c r="Q226" s="7" t="str">
        <f aca="false">IF(P226="-","-",MID([3]'verbs and nouns'!L225,2,LEN([3]'verbs and nouns'!L225)-2))</f>
        <v>-</v>
      </c>
      <c r="R226" s="7"/>
      <c r="S226" s="1"/>
      <c r="T226" s="1"/>
      <c r="U226" s="1"/>
      <c r="V226" s="1"/>
      <c r="W226" s="1"/>
      <c r="X226" s="1"/>
      <c r="Y226" s="1"/>
    </row>
    <row r="227" customFormat="false" ht="15" hidden="false" customHeight="false" outlineLevel="0" collapsed="false">
      <c r="A227" s="6" t="str">
        <f aca="false">[3]'verbs and nouns'!A226</f>
        <v>-</v>
      </c>
      <c r="B227" s="7" t="str">
        <f aca="false">IF(A227="-","-",MID([3]'verbs and nouns'!B226,2,LEN([3]'verbs and nouns'!B226)-2))</f>
        <v>-</v>
      </c>
      <c r="C227" s="7"/>
      <c r="D227" s="7" t="str">
        <f aca="false">[3]'verbs and nouns'!C226</f>
        <v>To synthesize</v>
      </c>
      <c r="E227" s="7" t="str">
        <f aca="false">IF(D227="-","-",MID([3]'verbs and nouns'!D226,2,LEN([3]'verbs and nouns'!D226)-2))</f>
        <v>essentials</v>
      </c>
      <c r="F227" s="7"/>
      <c r="G227" s="7" t="str">
        <f aca="false">[3]'verbs and nouns'!E226</f>
        <v>-</v>
      </c>
      <c r="H227" s="7" t="str">
        <f aca="false">IF(G227="-","-",MID([3]'verbs and nouns'!F226,2,LEN([3]'verbs and nouns'!F226)-2))</f>
        <v>-</v>
      </c>
      <c r="I227" s="7"/>
      <c r="J227" s="7" t="str">
        <f aca="false">[3]'verbs and nouns'!G226</f>
        <v>-</v>
      </c>
      <c r="K227" s="7" t="str">
        <f aca="false">IF(J227="-","-",MID([3]'verbs and nouns'!H226,2,LEN([3]'verbs and nouns'!H226)-2))</f>
        <v>-</v>
      </c>
      <c r="L227" s="7"/>
      <c r="M227" s="7" t="str">
        <f aca="false">[3]'verbs and nouns'!I226</f>
        <v>-</v>
      </c>
      <c r="N227" s="7" t="str">
        <f aca="false">IF(M227="-","-",MID([3]'verbs and nouns'!J226,2,LEN([3]'verbs and nouns'!J226)-2))</f>
        <v>-</v>
      </c>
      <c r="O227" s="7"/>
      <c r="P227" s="7" t="str">
        <f aca="false">[3]'verbs and nouns'!K226</f>
        <v>-</v>
      </c>
      <c r="Q227" s="7" t="str">
        <f aca="false">IF(P227="-","-",MID([3]'verbs and nouns'!L226,2,LEN([3]'verbs and nouns'!L226)-2))</f>
        <v>-</v>
      </c>
      <c r="R227" s="7"/>
      <c r="S227" s="1"/>
      <c r="T227" s="1"/>
      <c r="U227" s="1"/>
      <c r="V227" s="1"/>
      <c r="W227" s="1"/>
      <c r="X227" s="1"/>
      <c r="Y227" s="1"/>
    </row>
    <row r="228" customFormat="false" ht="15" hidden="false" customHeight="false" outlineLevel="0" collapsed="false">
      <c r="A228" s="6" t="str">
        <f aca="false">[3]'verbs and nouns'!A227</f>
        <v>-</v>
      </c>
      <c r="B228" s="7" t="str">
        <f aca="false">IF(A228="-","-",MID([3]'verbs and nouns'!B227,2,LEN([3]'verbs and nouns'!B227)-2))</f>
        <v>-</v>
      </c>
      <c r="C228" s="7"/>
      <c r="D228" s="7" t="str">
        <f aca="false">[3]'verbs and nouns'!C227</f>
        <v>To describe</v>
      </c>
      <c r="E228" s="7" t="str">
        <f aca="false">IF(D228="-","-",MID([3]'verbs and nouns'!D227,2,LEN([3]'verbs and nouns'!D227)-2))</f>
        <v>behaviors</v>
      </c>
      <c r="F228" s="7"/>
      <c r="G228" s="7" t="str">
        <f aca="false">[3]'verbs and nouns'!E227</f>
        <v>-</v>
      </c>
      <c r="H228" s="7" t="str">
        <f aca="false">IF(G228="-","-",MID([3]'verbs and nouns'!F227,2,LEN([3]'verbs and nouns'!F227)-2))</f>
        <v>-</v>
      </c>
      <c r="I228" s="7"/>
      <c r="J228" s="7" t="str">
        <f aca="false">[3]'verbs and nouns'!G227</f>
        <v>-</v>
      </c>
      <c r="K228" s="7" t="str">
        <f aca="false">IF(J228="-","-",MID([3]'verbs and nouns'!H227,2,LEN([3]'verbs and nouns'!H227)-2))</f>
        <v>-</v>
      </c>
      <c r="L228" s="7"/>
      <c r="M228" s="7" t="str">
        <f aca="false">[3]'verbs and nouns'!I227</f>
        <v>-</v>
      </c>
      <c r="N228" s="7" t="str">
        <f aca="false">IF(M228="-","-",MID([3]'verbs and nouns'!J227,2,LEN([3]'verbs and nouns'!J227)-2))</f>
        <v>-</v>
      </c>
      <c r="O228" s="7"/>
      <c r="P228" s="7" t="str">
        <f aca="false">[3]'verbs and nouns'!K227</f>
        <v>-</v>
      </c>
      <c r="Q228" s="7" t="str">
        <f aca="false">IF(P228="-","-",MID([3]'verbs and nouns'!L227,2,LEN([3]'verbs and nouns'!L227)-2))</f>
        <v>-</v>
      </c>
      <c r="R228" s="7"/>
      <c r="S228" s="1"/>
      <c r="T228" s="1"/>
      <c r="U228" s="1"/>
      <c r="V228" s="1"/>
      <c r="W228" s="1"/>
      <c r="X228" s="1"/>
      <c r="Y228" s="1"/>
    </row>
    <row r="229" customFormat="false" ht="15" hidden="false" customHeight="false" outlineLevel="0" collapsed="false">
      <c r="A229" s="6" t="str">
        <f aca="false">[3]'verbs and nouns'!A228</f>
        <v>-</v>
      </c>
      <c r="B229" s="7" t="str">
        <f aca="false">IF(A229="-","-",MID([3]'verbs and nouns'!B228,2,LEN([3]'verbs and nouns'!B228)-2))</f>
        <v>-</v>
      </c>
      <c r="C229" s="7"/>
      <c r="D229" s="7" t="str">
        <f aca="false">[3]'verbs and nouns'!C228</f>
        <v>To estimate</v>
      </c>
      <c r="E229" s="7" t="str">
        <f aca="false">IF(D229="-","-",MID([3]'verbs and nouns'!D228,2,LEN([3]'verbs and nouns'!D228)-2))</f>
        <v>values</v>
      </c>
      <c r="F229" s="7"/>
      <c r="G229" s="7" t="str">
        <f aca="false">[3]'verbs and nouns'!E228</f>
        <v>-</v>
      </c>
      <c r="H229" s="7" t="str">
        <f aca="false">IF(G229="-","-",MID([3]'verbs and nouns'!F228,2,LEN([3]'verbs and nouns'!F228)-2))</f>
        <v>-</v>
      </c>
      <c r="I229" s="7"/>
      <c r="J229" s="7" t="str">
        <f aca="false">[3]'verbs and nouns'!G228</f>
        <v>-</v>
      </c>
      <c r="K229" s="7" t="str">
        <f aca="false">IF(J229="-","-",MID([3]'verbs and nouns'!H228,2,LEN([3]'verbs and nouns'!H228)-2))</f>
        <v>-</v>
      </c>
      <c r="L229" s="7"/>
      <c r="M229" s="7" t="str">
        <f aca="false">[3]'verbs and nouns'!I228</f>
        <v>-</v>
      </c>
      <c r="N229" s="7" t="str">
        <f aca="false">IF(M229="-","-",MID([3]'verbs and nouns'!J228,2,LEN([3]'verbs and nouns'!J228)-2))</f>
        <v>-</v>
      </c>
      <c r="O229" s="7"/>
      <c r="P229" s="7" t="str">
        <f aca="false">[3]'verbs and nouns'!K228</f>
        <v>-</v>
      </c>
      <c r="Q229" s="7" t="str">
        <f aca="false">IF(P229="-","-",MID([3]'verbs and nouns'!L228,2,LEN([3]'verbs and nouns'!L228)-2))</f>
        <v>-</v>
      </c>
      <c r="R229" s="7"/>
      <c r="S229" s="1"/>
      <c r="T229" s="1"/>
      <c r="U229" s="1"/>
      <c r="V229" s="1"/>
      <c r="W229" s="1"/>
      <c r="X229" s="1"/>
      <c r="Y229" s="1"/>
    </row>
    <row r="230" customFormat="false" ht="15" hidden="false" customHeight="false" outlineLevel="0" collapsed="false">
      <c r="A230" s="6" t="str">
        <f aca="false">[3]'verbs and nouns'!A229</f>
        <v>-</v>
      </c>
      <c r="B230" s="7" t="str">
        <f aca="false">IF(A230="-","-",MID([3]'verbs and nouns'!B229,2,LEN([3]'verbs and nouns'!B229)-2))</f>
        <v>-</v>
      </c>
      <c r="C230" s="7"/>
      <c r="D230" s="7" t="str">
        <f aca="false">[3]'verbs and nouns'!C229</f>
        <v>To defend</v>
      </c>
      <c r="E230" s="7" t="str">
        <f aca="false">IF(D230="-","-",MID([3]'verbs and nouns'!D229,2,LEN([3]'verbs and nouns'!D229)-2))</f>
        <v>intuition</v>
      </c>
      <c r="F230" s="7"/>
      <c r="G230" s="7" t="str">
        <f aca="false">[3]'verbs and nouns'!E229</f>
        <v>-</v>
      </c>
      <c r="H230" s="7" t="str">
        <f aca="false">IF(G230="-","-",MID([3]'verbs and nouns'!F229,2,LEN([3]'verbs and nouns'!F229)-2))</f>
        <v>-</v>
      </c>
      <c r="I230" s="7"/>
      <c r="J230" s="7" t="str">
        <f aca="false">[3]'verbs and nouns'!G229</f>
        <v>-</v>
      </c>
      <c r="K230" s="7" t="str">
        <f aca="false">IF(J230="-","-",MID([3]'verbs and nouns'!H229,2,LEN([3]'verbs and nouns'!H229)-2))</f>
        <v>-</v>
      </c>
      <c r="L230" s="7"/>
      <c r="M230" s="7" t="str">
        <f aca="false">[3]'verbs and nouns'!I229</f>
        <v>-</v>
      </c>
      <c r="N230" s="7" t="str">
        <f aca="false">IF(M230="-","-",MID([3]'verbs and nouns'!J229,2,LEN([3]'verbs and nouns'!J229)-2))</f>
        <v>-</v>
      </c>
      <c r="O230" s="7"/>
      <c r="P230" s="7" t="str">
        <f aca="false">[3]'verbs and nouns'!K229</f>
        <v>-</v>
      </c>
      <c r="Q230" s="7" t="str">
        <f aca="false">IF(P230="-","-",MID([3]'verbs and nouns'!L229,2,LEN([3]'verbs and nouns'!L229)-2))</f>
        <v>-</v>
      </c>
      <c r="R230" s="7"/>
      <c r="S230" s="1"/>
      <c r="T230" s="1"/>
      <c r="U230" s="1"/>
      <c r="V230" s="1"/>
      <c r="W230" s="1"/>
      <c r="X230" s="1"/>
      <c r="Y230" s="1"/>
    </row>
    <row r="231" customFormat="false" ht="15" hidden="false" customHeight="false" outlineLevel="0" collapsed="false">
      <c r="A231" s="6" t="str">
        <f aca="false">[3]'verbs and nouns'!A230</f>
        <v>-</v>
      </c>
      <c r="B231" s="7" t="str">
        <f aca="false">IF(A231="-","-",MID([3]'verbs and nouns'!B230,2,LEN([3]'verbs and nouns'!B230)-2))</f>
        <v>-</v>
      </c>
      <c r="C231" s="7"/>
      <c r="D231" s="7" t="str">
        <f aca="false">[3]'verbs and nouns'!C230</f>
        <v>To criticize</v>
      </c>
      <c r="E231" s="7" t="str">
        <f aca="false">IF(D231="-","-",MID([3]'verbs and nouns'!D230,2,LEN([3]'verbs and nouns'!D230)-2))</f>
        <v>pitfalls</v>
      </c>
      <c r="F231" s="7"/>
      <c r="G231" s="7" t="str">
        <f aca="false">[3]'verbs and nouns'!E230</f>
        <v>-</v>
      </c>
      <c r="H231" s="7" t="str">
        <f aca="false">IF(G231="-","-",MID([3]'verbs and nouns'!F230,2,LEN([3]'verbs and nouns'!F230)-2))</f>
        <v>-</v>
      </c>
      <c r="I231" s="7"/>
      <c r="J231" s="7" t="str">
        <f aca="false">[3]'verbs and nouns'!G230</f>
        <v>-</v>
      </c>
      <c r="K231" s="7" t="str">
        <f aca="false">IF(J231="-","-",MID([3]'verbs and nouns'!H230,2,LEN([3]'verbs and nouns'!H230)-2))</f>
        <v>-</v>
      </c>
      <c r="L231" s="7"/>
      <c r="M231" s="7" t="str">
        <f aca="false">[3]'verbs and nouns'!I230</f>
        <v>-</v>
      </c>
      <c r="N231" s="7" t="str">
        <f aca="false">IF(M231="-","-",MID([3]'verbs and nouns'!J230,2,LEN([3]'verbs and nouns'!J230)-2))</f>
        <v>-</v>
      </c>
      <c r="O231" s="7"/>
      <c r="P231" s="7" t="str">
        <f aca="false">[3]'verbs and nouns'!K230</f>
        <v>-</v>
      </c>
      <c r="Q231" s="7" t="str">
        <f aca="false">IF(P231="-","-",MID([3]'verbs and nouns'!L230,2,LEN([3]'verbs and nouns'!L230)-2))</f>
        <v>-</v>
      </c>
      <c r="R231" s="7"/>
      <c r="S231" s="1"/>
      <c r="T231" s="1"/>
      <c r="U231" s="1"/>
      <c r="V231" s="1"/>
      <c r="W231" s="1"/>
      <c r="X231" s="1"/>
      <c r="Y231" s="1"/>
    </row>
    <row r="232" customFormat="false" ht="15" hidden="false" customHeight="false" outlineLevel="0" collapsed="false">
      <c r="A232" s="6" t="str">
        <f aca="false">[3]'verbs and nouns'!A231</f>
        <v>-</v>
      </c>
      <c r="B232" s="7" t="str">
        <f aca="false">IF(A232="-","-",MID([3]'verbs and nouns'!B231,2,LEN([3]'verbs and nouns'!B231)-2))</f>
        <v>-</v>
      </c>
      <c r="C232" s="7"/>
      <c r="D232" s="7" t="str">
        <f aca="false">[3]'verbs and nouns'!C231</f>
        <v>To extend</v>
      </c>
      <c r="E232" s="7" t="str">
        <f aca="false">IF(D232="-","-",MID([3]'verbs and nouns'!D231,2,LEN([3]'verbs and nouns'!D231)-2))</f>
        <v>thoughts</v>
      </c>
      <c r="F232" s="7"/>
      <c r="G232" s="7" t="str">
        <f aca="false">[3]'verbs and nouns'!E231</f>
        <v>-</v>
      </c>
      <c r="H232" s="7" t="str">
        <f aca="false">IF(G232="-","-",MID([3]'verbs and nouns'!F231,2,LEN([3]'verbs and nouns'!F231)-2))</f>
        <v>-</v>
      </c>
      <c r="I232" s="7"/>
      <c r="J232" s="7" t="str">
        <f aca="false">[3]'verbs and nouns'!G231</f>
        <v>-</v>
      </c>
      <c r="K232" s="7" t="str">
        <f aca="false">IF(J232="-","-",MID([3]'verbs and nouns'!H231,2,LEN([3]'verbs and nouns'!H231)-2))</f>
        <v>-</v>
      </c>
      <c r="L232" s="7"/>
      <c r="M232" s="7" t="str">
        <f aca="false">[3]'verbs and nouns'!I231</f>
        <v>-</v>
      </c>
      <c r="N232" s="7" t="str">
        <f aca="false">IF(M232="-","-",MID([3]'verbs and nouns'!J231,2,LEN([3]'verbs and nouns'!J231)-2))</f>
        <v>-</v>
      </c>
      <c r="O232" s="7"/>
      <c r="P232" s="7" t="str">
        <f aca="false">[3]'verbs and nouns'!K231</f>
        <v>-</v>
      </c>
      <c r="Q232" s="7" t="str">
        <f aca="false">IF(P232="-","-",MID([3]'verbs and nouns'!L231,2,LEN([3]'verbs and nouns'!L231)-2))</f>
        <v>-</v>
      </c>
      <c r="R232" s="7"/>
      <c r="S232" s="1"/>
      <c r="T232" s="1"/>
      <c r="U232" s="1"/>
      <c r="V232" s="1"/>
      <c r="W232" s="1"/>
      <c r="X232" s="1"/>
      <c r="Y232" s="1"/>
    </row>
    <row r="233" customFormat="false" ht="15" hidden="false" customHeight="false" outlineLevel="0" collapsed="false">
      <c r="A233" s="6" t="str">
        <f aca="false">[3]'verbs and nouns'!A232</f>
        <v>-</v>
      </c>
      <c r="B233" s="7" t="str">
        <f aca="false">IF(A233="-","-",MID([3]'verbs and nouns'!B232,2,LEN([3]'verbs and nouns'!B232)-2))</f>
        <v>-</v>
      </c>
      <c r="C233" s="7"/>
      <c r="D233" s="7" t="str">
        <f aca="false">[3]'verbs and nouns'!C232</f>
        <v>To explain</v>
      </c>
      <c r="E233" s="7" t="str">
        <f aca="false">IF(D233="-","-",MID([3]'verbs and nouns'!D232,2,LEN([3]'verbs and nouns'!D232)-2))</f>
        <v>thoughts</v>
      </c>
      <c r="F233" s="7"/>
      <c r="G233" s="7" t="str">
        <f aca="false">[3]'verbs and nouns'!E232</f>
        <v>-</v>
      </c>
      <c r="H233" s="7" t="str">
        <f aca="false">IF(G233="-","-",MID([3]'verbs and nouns'!F232,2,LEN([3]'verbs and nouns'!F232)-2))</f>
        <v>-</v>
      </c>
      <c r="I233" s="7"/>
      <c r="J233" s="7" t="str">
        <f aca="false">[3]'verbs and nouns'!G232</f>
        <v>-</v>
      </c>
      <c r="K233" s="7" t="str">
        <f aca="false">IF(J233="-","-",MID([3]'verbs and nouns'!H232,2,LEN([3]'verbs and nouns'!H232)-2))</f>
        <v>-</v>
      </c>
      <c r="L233" s="7"/>
      <c r="M233" s="7" t="str">
        <f aca="false">[3]'verbs and nouns'!I232</f>
        <v>-</v>
      </c>
      <c r="N233" s="7" t="str">
        <f aca="false">IF(M233="-","-",MID([3]'verbs and nouns'!J232,2,LEN([3]'verbs and nouns'!J232)-2))</f>
        <v>-</v>
      </c>
      <c r="O233" s="7"/>
      <c r="P233" s="7" t="str">
        <f aca="false">[3]'verbs and nouns'!K232</f>
        <v>-</v>
      </c>
      <c r="Q233" s="7" t="str">
        <f aca="false">IF(P233="-","-",MID([3]'verbs and nouns'!L232,2,LEN([3]'verbs and nouns'!L232)-2))</f>
        <v>-</v>
      </c>
      <c r="R233" s="7"/>
      <c r="S233" s="1"/>
      <c r="T233" s="1"/>
      <c r="U233" s="1"/>
      <c r="V233" s="1"/>
      <c r="W233" s="1"/>
      <c r="X233" s="1"/>
      <c r="Y233" s="1"/>
    </row>
    <row r="234" customFormat="false" ht="15" hidden="false" customHeight="false" outlineLevel="0" collapsed="false">
      <c r="A234" s="6" t="str">
        <f aca="false">[3]'verbs and nouns'!A233</f>
        <v>-</v>
      </c>
      <c r="B234" s="7" t="str">
        <f aca="false">IF(A234="-","-",MID([3]'verbs and nouns'!B233,2,LEN([3]'verbs and nouns'!B233)-2))</f>
        <v>-</v>
      </c>
      <c r="C234" s="7"/>
      <c r="D234" s="7" t="str">
        <f aca="false">[3]'verbs and nouns'!C233</f>
        <v>To practice</v>
      </c>
      <c r="E234" s="7" t="str">
        <f aca="false">IF(D234="-","-",MID([3]'verbs and nouns'!D233,2,LEN([3]'verbs and nouns'!D233)-2))</f>
        <v>engineering</v>
      </c>
      <c r="F234" s="7"/>
      <c r="G234" s="7" t="str">
        <f aca="false">[3]'verbs and nouns'!E233</f>
        <v>-</v>
      </c>
      <c r="H234" s="7" t="str">
        <f aca="false">IF(G234="-","-",MID([3]'verbs and nouns'!F233,2,LEN([3]'verbs and nouns'!F233)-2))</f>
        <v>-</v>
      </c>
      <c r="I234" s="7"/>
      <c r="J234" s="7" t="str">
        <f aca="false">[3]'verbs and nouns'!G233</f>
        <v>-</v>
      </c>
      <c r="K234" s="7" t="str">
        <f aca="false">IF(J234="-","-",MID([3]'verbs and nouns'!H233,2,LEN([3]'verbs and nouns'!H233)-2))</f>
        <v>-</v>
      </c>
      <c r="L234" s="7"/>
      <c r="M234" s="7" t="str">
        <f aca="false">[3]'verbs and nouns'!I233</f>
        <v>-</v>
      </c>
      <c r="N234" s="7" t="str">
        <f aca="false">IF(M234="-","-",MID([3]'verbs and nouns'!J233,2,LEN([3]'verbs and nouns'!J233)-2))</f>
        <v>-</v>
      </c>
      <c r="O234" s="7"/>
      <c r="P234" s="7" t="str">
        <f aca="false">[3]'verbs and nouns'!K233</f>
        <v>-</v>
      </c>
      <c r="Q234" s="7" t="str">
        <f aca="false">IF(P234="-","-",MID([3]'verbs and nouns'!L233,2,LEN([3]'verbs and nouns'!L233)-2))</f>
        <v>-</v>
      </c>
      <c r="R234" s="7"/>
      <c r="S234" s="1"/>
      <c r="T234" s="1"/>
      <c r="U234" s="1"/>
      <c r="V234" s="1"/>
      <c r="W234" s="1"/>
      <c r="X234" s="1"/>
      <c r="Y234" s="1"/>
    </row>
    <row r="235" customFormat="false" ht="15" hidden="false" customHeight="false" outlineLevel="0" collapsed="false">
      <c r="A235" s="6" t="str">
        <f aca="false">[3]'verbs and nouns'!A234</f>
        <v>-</v>
      </c>
      <c r="B235" s="7" t="str">
        <f aca="false">IF(A235="-","-",MID([3]'verbs and nouns'!B234,2,LEN([3]'verbs and nouns'!B234)-2))</f>
        <v>-</v>
      </c>
      <c r="C235" s="7"/>
      <c r="D235" s="7" t="str">
        <f aca="false">[3]'verbs and nouns'!C234</f>
        <v>To apply</v>
      </c>
      <c r="E235" s="7" t="str">
        <f aca="false">IF(D235="-","-",MID([3]'verbs and nouns'!D234,2,LEN([3]'verbs and nouns'!D234)-2))</f>
        <v>laws of natures</v>
      </c>
      <c r="F235" s="7"/>
      <c r="G235" s="7" t="str">
        <f aca="false">[3]'verbs and nouns'!E234</f>
        <v>-</v>
      </c>
      <c r="H235" s="7" t="str">
        <f aca="false">IF(G235="-","-",MID([3]'verbs and nouns'!F234,2,LEN([3]'verbs and nouns'!F234)-2))</f>
        <v>-</v>
      </c>
      <c r="I235" s="7"/>
      <c r="J235" s="7" t="str">
        <f aca="false">[3]'verbs and nouns'!G234</f>
        <v>-</v>
      </c>
      <c r="K235" s="7" t="str">
        <f aca="false">IF(J235="-","-",MID([3]'verbs and nouns'!H234,2,LEN([3]'verbs and nouns'!H234)-2))</f>
        <v>-</v>
      </c>
      <c r="L235" s="7"/>
      <c r="M235" s="7" t="str">
        <f aca="false">[3]'verbs and nouns'!I234</f>
        <v>-</v>
      </c>
      <c r="N235" s="7" t="str">
        <f aca="false">IF(M235="-","-",MID([3]'verbs and nouns'!J234,2,LEN([3]'verbs and nouns'!J234)-2))</f>
        <v>-</v>
      </c>
      <c r="O235" s="7"/>
      <c r="P235" s="7" t="str">
        <f aca="false">[3]'verbs and nouns'!K234</f>
        <v>-</v>
      </c>
      <c r="Q235" s="7" t="str">
        <f aca="false">IF(P235="-","-",MID([3]'verbs and nouns'!L234,2,LEN([3]'verbs and nouns'!L234)-2))</f>
        <v>-</v>
      </c>
      <c r="R235" s="7"/>
      <c r="S235" s="1"/>
      <c r="T235" s="1"/>
      <c r="U235" s="1"/>
      <c r="V235" s="1"/>
      <c r="W235" s="1"/>
      <c r="X235" s="1"/>
      <c r="Y235" s="1"/>
    </row>
    <row r="236" customFormat="false" ht="15" hidden="false" customHeight="false" outlineLevel="0" collapsed="false">
      <c r="A236" s="6" t="str">
        <f aca="false">[3]'verbs and nouns'!A235</f>
        <v>-</v>
      </c>
      <c r="B236" s="7" t="str">
        <f aca="false">IF(A236="-","-",MID([3]'verbs and nouns'!B235,2,LEN([3]'verbs and nouns'!B235)-2))</f>
        <v>-</v>
      </c>
      <c r="C236" s="7"/>
      <c r="D236" s="7" t="str">
        <f aca="false">[3]'verbs and nouns'!C235</f>
        <v>To discuss</v>
      </c>
      <c r="E236" s="7" t="str">
        <f aca="false">IF(D236="-","-",MID([3]'verbs and nouns'!D235,2,LEN([3]'verbs and nouns'!D235)-2))</f>
        <v>relationships of phenomena</v>
      </c>
      <c r="F236" s="7"/>
      <c r="G236" s="7" t="str">
        <f aca="false">[3]'verbs and nouns'!E235</f>
        <v>-</v>
      </c>
      <c r="H236" s="7" t="str">
        <f aca="false">IF(G236="-","-",MID([3]'verbs and nouns'!F235,2,LEN([3]'verbs and nouns'!F235)-2))</f>
        <v>-</v>
      </c>
      <c r="I236" s="7"/>
      <c r="J236" s="7" t="str">
        <f aca="false">[3]'verbs and nouns'!G235</f>
        <v>-</v>
      </c>
      <c r="K236" s="7" t="str">
        <f aca="false">IF(J236="-","-",MID([3]'verbs and nouns'!H235,2,LEN([3]'verbs and nouns'!H235)-2))</f>
        <v>-</v>
      </c>
      <c r="L236" s="7"/>
      <c r="M236" s="7" t="str">
        <f aca="false">[3]'verbs and nouns'!I235</f>
        <v>-</v>
      </c>
      <c r="N236" s="7" t="str">
        <f aca="false">IF(M236="-","-",MID([3]'verbs and nouns'!J235,2,LEN([3]'verbs and nouns'!J235)-2))</f>
        <v>-</v>
      </c>
      <c r="O236" s="7"/>
      <c r="P236" s="7" t="str">
        <f aca="false">[3]'verbs and nouns'!K235</f>
        <v>-</v>
      </c>
      <c r="Q236" s="7" t="str">
        <f aca="false">IF(P236="-","-",MID([3]'verbs and nouns'!L235,2,LEN([3]'verbs and nouns'!L235)-2))</f>
        <v>-</v>
      </c>
      <c r="R236" s="7"/>
      <c r="S236" s="1"/>
      <c r="T236" s="1"/>
      <c r="U236" s="1"/>
      <c r="V236" s="1"/>
      <c r="W236" s="1"/>
      <c r="X236" s="1"/>
      <c r="Y236" s="1"/>
    </row>
    <row r="237" customFormat="false" ht="15" hidden="false" customHeight="false" outlineLevel="0" collapsed="false">
      <c r="A237" s="6" t="str">
        <f aca="false">[3]'verbs and nouns'!A236</f>
        <v>-</v>
      </c>
      <c r="B237" s="7" t="str">
        <f aca="false">IF(A237="-","-",MID([3]'verbs and nouns'!B236,2,LEN([3]'verbs and nouns'!B236)-2))</f>
        <v>-</v>
      </c>
      <c r="C237" s="7"/>
      <c r="D237" s="7" t="str">
        <f aca="false">[3]'verbs and nouns'!C236</f>
        <v>To conclude</v>
      </c>
      <c r="E237" s="7" t="str">
        <f aca="false">IF(D237="-","-",MID([3]'verbs and nouns'!D236,2,LEN([3]'verbs and nouns'!D236)-2))</f>
        <v>an agreement</v>
      </c>
      <c r="F237" s="7"/>
      <c r="G237" s="7" t="str">
        <f aca="false">[3]'verbs and nouns'!E236</f>
        <v>-</v>
      </c>
      <c r="H237" s="7" t="str">
        <f aca="false">IF(G237="-","-",MID([3]'verbs and nouns'!F236,2,LEN([3]'verbs and nouns'!F236)-2))</f>
        <v>-</v>
      </c>
      <c r="I237" s="7"/>
      <c r="J237" s="7" t="str">
        <f aca="false">[3]'verbs and nouns'!G236</f>
        <v>-</v>
      </c>
      <c r="K237" s="7" t="str">
        <f aca="false">IF(J237="-","-",MID([3]'verbs and nouns'!H236,2,LEN([3]'verbs and nouns'!H236)-2))</f>
        <v>-</v>
      </c>
      <c r="L237" s="7"/>
      <c r="M237" s="7" t="str">
        <f aca="false">[3]'verbs and nouns'!I236</f>
        <v>-</v>
      </c>
      <c r="N237" s="7" t="str">
        <f aca="false">IF(M237="-","-",MID([3]'verbs and nouns'!J236,2,LEN([3]'verbs and nouns'!J236)-2))</f>
        <v>-</v>
      </c>
      <c r="O237" s="7"/>
      <c r="P237" s="7" t="str">
        <f aca="false">[3]'verbs and nouns'!K236</f>
        <v>-</v>
      </c>
      <c r="Q237" s="7" t="str">
        <f aca="false">IF(P237="-","-",MID([3]'verbs and nouns'!L236,2,LEN([3]'verbs and nouns'!L236)-2))</f>
        <v>-</v>
      </c>
      <c r="R237" s="7"/>
      <c r="S237" s="1"/>
      <c r="T237" s="1"/>
      <c r="U237" s="1"/>
      <c r="V237" s="1"/>
      <c r="W237" s="1"/>
      <c r="X237" s="1"/>
      <c r="Y237" s="1"/>
    </row>
    <row r="238" customFormat="false" ht="15" hidden="false" customHeight="false" outlineLevel="0" collapsed="false">
      <c r="A238" s="6" t="str">
        <f aca="false">[3]'verbs and nouns'!A237</f>
        <v>-</v>
      </c>
      <c r="B238" s="7" t="str">
        <f aca="false">IF(A238="-","-",MID([3]'verbs and nouns'!B237,2,LEN([3]'verbs and nouns'!B237)-2))</f>
        <v>-</v>
      </c>
      <c r="C238" s="7"/>
      <c r="D238" s="7" t="str">
        <f aca="false">[3]'verbs and nouns'!C237</f>
        <v>To calculate</v>
      </c>
      <c r="E238" s="7" t="str">
        <f aca="false">IF(D238="-","-",MID([3]'verbs and nouns'!D237,2,LEN([3]'verbs and nouns'!D237)-2))</f>
        <v>mathematical expressions</v>
      </c>
      <c r="F238" s="7"/>
      <c r="G238" s="7" t="str">
        <f aca="false">[3]'verbs and nouns'!E237</f>
        <v>-</v>
      </c>
      <c r="H238" s="7" t="str">
        <f aca="false">IF(G238="-","-",MID([3]'verbs and nouns'!F237,2,LEN([3]'verbs and nouns'!F237)-2))</f>
        <v>-</v>
      </c>
      <c r="I238" s="7"/>
      <c r="J238" s="7" t="str">
        <f aca="false">[3]'verbs and nouns'!G237</f>
        <v>-</v>
      </c>
      <c r="K238" s="7" t="str">
        <f aca="false">IF(J238="-","-",MID([3]'verbs and nouns'!H237,2,LEN([3]'verbs and nouns'!H237)-2))</f>
        <v>-</v>
      </c>
      <c r="L238" s="7"/>
      <c r="M238" s="7" t="str">
        <f aca="false">[3]'verbs and nouns'!I237</f>
        <v>-</v>
      </c>
      <c r="N238" s="7" t="str">
        <f aca="false">IF(M238="-","-",MID([3]'verbs and nouns'!J237,2,LEN([3]'verbs and nouns'!J237)-2))</f>
        <v>-</v>
      </c>
      <c r="O238" s="7"/>
      <c r="P238" s="7" t="str">
        <f aca="false">[3]'verbs and nouns'!K237</f>
        <v>-</v>
      </c>
      <c r="Q238" s="7" t="str">
        <f aca="false">IF(P238="-","-",MID([3]'verbs and nouns'!L237,2,LEN([3]'verbs and nouns'!L237)-2))</f>
        <v>-</v>
      </c>
      <c r="R238" s="7"/>
      <c r="S238" s="1"/>
      <c r="T238" s="1"/>
      <c r="U238" s="1"/>
      <c r="V238" s="1"/>
      <c r="W238" s="1"/>
      <c r="X238" s="1"/>
      <c r="Y238" s="1"/>
    </row>
    <row r="239" customFormat="false" ht="15" hidden="false" customHeight="false" outlineLevel="0" collapsed="false">
      <c r="A239" s="6" t="str">
        <f aca="false">[3]'verbs and nouns'!A238</f>
        <v>-</v>
      </c>
      <c r="B239" s="7" t="str">
        <f aca="false">IF(A239="-","-",MID([3]'verbs and nouns'!B238,2,LEN([3]'verbs and nouns'!B238)-2))</f>
        <v>-</v>
      </c>
      <c r="C239" s="7"/>
      <c r="D239" s="7" t="str">
        <f aca="false">[3]'verbs and nouns'!C238</f>
        <v>To compare</v>
      </c>
      <c r="E239" s="7" t="str">
        <f aca="false">IF(D239="-","-",MID([3]'verbs and nouns'!D238,2,LEN([3]'verbs and nouns'!D238)-2))</f>
        <v>alternatives</v>
      </c>
      <c r="F239" s="7"/>
      <c r="G239" s="7" t="str">
        <f aca="false">[3]'verbs and nouns'!E238</f>
        <v>-</v>
      </c>
      <c r="H239" s="7" t="str">
        <f aca="false">IF(G239="-","-",MID([3]'verbs and nouns'!F238,2,LEN([3]'verbs and nouns'!F238)-2))</f>
        <v>-</v>
      </c>
      <c r="I239" s="7"/>
      <c r="J239" s="7" t="str">
        <f aca="false">[3]'verbs and nouns'!G238</f>
        <v>-</v>
      </c>
      <c r="K239" s="7" t="str">
        <f aca="false">IF(J239="-","-",MID([3]'verbs and nouns'!H238,2,LEN([3]'verbs and nouns'!H238)-2))</f>
        <v>-</v>
      </c>
      <c r="L239" s="7"/>
      <c r="M239" s="7" t="str">
        <f aca="false">[3]'verbs and nouns'!I238</f>
        <v>-</v>
      </c>
      <c r="N239" s="7" t="str">
        <f aca="false">IF(M239="-","-",MID([3]'verbs and nouns'!J238,2,LEN([3]'verbs and nouns'!J238)-2))</f>
        <v>-</v>
      </c>
      <c r="O239" s="7"/>
      <c r="P239" s="7" t="str">
        <f aca="false">[3]'verbs and nouns'!K238</f>
        <v>-</v>
      </c>
      <c r="Q239" s="7" t="str">
        <f aca="false">IF(P239="-","-",MID([3]'verbs and nouns'!L238,2,LEN([3]'verbs and nouns'!L238)-2))</f>
        <v>-</v>
      </c>
      <c r="R239" s="7"/>
      <c r="S239" s="1"/>
      <c r="T239" s="1"/>
      <c r="U239" s="1"/>
      <c r="V239" s="1"/>
      <c r="W239" s="1"/>
      <c r="X239" s="1"/>
      <c r="Y239" s="1"/>
    </row>
    <row r="240" customFormat="false" ht="15" hidden="false" customHeight="false" outlineLevel="0" collapsed="false">
      <c r="A240" s="6" t="str">
        <f aca="false">[3]'verbs and nouns'!A239</f>
        <v>-</v>
      </c>
      <c r="B240" s="7" t="str">
        <f aca="false">IF(A240="-","-",MID([3]'verbs and nouns'!B239,2,LEN([3]'verbs and nouns'!B239)-2))</f>
        <v>-</v>
      </c>
      <c r="C240" s="7"/>
      <c r="D240" s="7" t="str">
        <f aca="false">[3]'verbs and nouns'!C239</f>
        <v>To analyze</v>
      </c>
      <c r="E240" s="7" t="str">
        <f aca="false">IF(D240="-","-",MID([3]'verbs and nouns'!D239,2,LEN([3]'verbs and nouns'!D239)-2))</f>
        <v>physics involved</v>
      </c>
      <c r="F240" s="7"/>
      <c r="G240" s="7" t="str">
        <f aca="false">[3]'verbs and nouns'!E239</f>
        <v>-</v>
      </c>
      <c r="H240" s="7" t="str">
        <f aca="false">IF(G240="-","-",MID([3]'verbs and nouns'!F239,2,LEN([3]'verbs and nouns'!F239)-2))</f>
        <v>-</v>
      </c>
      <c r="I240" s="7"/>
      <c r="J240" s="7" t="str">
        <f aca="false">[3]'verbs and nouns'!G239</f>
        <v>-</v>
      </c>
      <c r="K240" s="7" t="str">
        <f aca="false">IF(J240="-","-",MID([3]'verbs and nouns'!H239,2,LEN([3]'verbs and nouns'!H239)-2))</f>
        <v>-</v>
      </c>
      <c r="L240" s="7"/>
      <c r="M240" s="7" t="str">
        <f aca="false">[3]'verbs and nouns'!I239</f>
        <v>-</v>
      </c>
      <c r="N240" s="7" t="str">
        <f aca="false">IF(M240="-","-",MID([3]'verbs and nouns'!J239,2,LEN([3]'verbs and nouns'!J239)-2))</f>
        <v>-</v>
      </c>
      <c r="O240" s="7"/>
      <c r="P240" s="7" t="str">
        <f aca="false">[3]'verbs and nouns'!K239</f>
        <v>-</v>
      </c>
      <c r="Q240" s="7" t="str">
        <f aca="false">IF(P240="-","-",MID([3]'verbs and nouns'!L239,2,LEN([3]'verbs and nouns'!L239)-2))</f>
        <v>-</v>
      </c>
      <c r="R240" s="7"/>
      <c r="S240" s="1"/>
      <c r="T240" s="1"/>
      <c r="U240" s="1"/>
      <c r="V240" s="1"/>
      <c r="W240" s="1"/>
      <c r="X240" s="1"/>
      <c r="Y240" s="1"/>
    </row>
    <row r="241" customFormat="false" ht="15" hidden="false" customHeight="false" outlineLevel="0" collapsed="false">
      <c r="A241" s="6" t="str">
        <f aca="false">[3]'verbs and nouns'!A240</f>
        <v>-</v>
      </c>
      <c r="B241" s="7" t="str">
        <f aca="false">IF(A241="-","-",MID([3]'verbs and nouns'!B240,2,LEN([3]'verbs and nouns'!B240)-2))</f>
        <v>-</v>
      </c>
      <c r="C241" s="7"/>
      <c r="D241" s="7" t="str">
        <f aca="false">[3]'verbs and nouns'!C240</f>
        <v>To choose</v>
      </c>
      <c r="E241" s="7" t="str">
        <f aca="false">IF(D241="-","-",MID([3]'verbs and nouns'!D240,2,LEN([3]'verbs and nouns'!D240)-2))</f>
        <v>dominant physics</v>
      </c>
      <c r="F241" s="7"/>
      <c r="G241" s="7" t="str">
        <f aca="false">[3]'verbs and nouns'!E240</f>
        <v>-</v>
      </c>
      <c r="H241" s="7" t="str">
        <f aca="false">IF(G241="-","-",MID([3]'verbs and nouns'!F240,2,LEN([3]'verbs and nouns'!F240)-2))</f>
        <v>-</v>
      </c>
      <c r="I241" s="7"/>
      <c r="J241" s="7" t="str">
        <f aca="false">[3]'verbs and nouns'!G240</f>
        <v>-</v>
      </c>
      <c r="K241" s="7" t="str">
        <f aca="false">IF(J241="-","-",MID([3]'verbs and nouns'!H240,2,LEN([3]'verbs and nouns'!H240)-2))</f>
        <v>-</v>
      </c>
      <c r="L241" s="7"/>
      <c r="M241" s="7" t="str">
        <f aca="false">[3]'verbs and nouns'!I240</f>
        <v>-</v>
      </c>
      <c r="N241" s="7" t="str">
        <f aca="false">IF(M241="-","-",MID([3]'verbs and nouns'!J240,2,LEN([3]'verbs and nouns'!J240)-2))</f>
        <v>-</v>
      </c>
      <c r="O241" s="7"/>
      <c r="P241" s="7" t="str">
        <f aca="false">[3]'verbs and nouns'!K240</f>
        <v>-</v>
      </c>
      <c r="Q241" s="7" t="str">
        <f aca="false">IF(P241="-","-",MID([3]'verbs and nouns'!L240,2,LEN([3]'verbs and nouns'!L240)-2))</f>
        <v>-</v>
      </c>
      <c r="R241" s="7"/>
      <c r="S241" s="1"/>
      <c r="T241" s="1"/>
      <c r="U241" s="1"/>
      <c r="V241" s="1"/>
      <c r="W241" s="1"/>
      <c r="X241" s="1"/>
      <c r="Y241" s="1"/>
    </row>
    <row r="242" customFormat="false" ht="15" hidden="false" customHeight="false" outlineLevel="0" collapsed="false">
      <c r="A242" s="6" t="str">
        <f aca="false">[3]'verbs and nouns'!A241</f>
        <v>-</v>
      </c>
      <c r="B242" s="7" t="str">
        <f aca="false">IF(A242="-","-",MID([3]'verbs and nouns'!B241,2,LEN([3]'verbs and nouns'!B241)-2))</f>
        <v>-</v>
      </c>
      <c r="C242" s="7"/>
      <c r="D242" s="7" t="str">
        <f aca="false">[3]'verbs and nouns'!C241</f>
        <v>To identify</v>
      </c>
      <c r="E242" s="7" t="str">
        <f aca="false">IF(D242="-","-",MID([3]'verbs and nouns'!D241,2,LEN([3]'verbs and nouns'!D241)-2))</f>
        <v>dominant physics</v>
      </c>
      <c r="F242" s="7"/>
      <c r="G242" s="7" t="str">
        <f aca="false">[3]'verbs and nouns'!E241</f>
        <v>-</v>
      </c>
      <c r="H242" s="7" t="str">
        <f aca="false">IF(G242="-","-",MID([3]'verbs and nouns'!F241,2,LEN([3]'verbs and nouns'!F241)-2))</f>
        <v>-</v>
      </c>
      <c r="I242" s="7"/>
      <c r="J242" s="7" t="str">
        <f aca="false">[3]'verbs and nouns'!G241</f>
        <v>-</v>
      </c>
      <c r="K242" s="7" t="str">
        <f aca="false">IF(J242="-","-",MID([3]'verbs and nouns'!H241,2,LEN([3]'verbs and nouns'!H241)-2))</f>
        <v>-</v>
      </c>
      <c r="L242" s="7"/>
      <c r="M242" s="7" t="str">
        <f aca="false">[3]'verbs and nouns'!I241</f>
        <v>-</v>
      </c>
      <c r="N242" s="7" t="str">
        <f aca="false">IF(M242="-","-",MID([3]'verbs and nouns'!J241,2,LEN([3]'verbs and nouns'!J241)-2))</f>
        <v>-</v>
      </c>
      <c r="O242" s="7"/>
      <c r="P242" s="7" t="str">
        <f aca="false">[3]'verbs and nouns'!K241</f>
        <v>-</v>
      </c>
      <c r="Q242" s="7" t="str">
        <f aca="false">IF(P242="-","-",MID([3]'verbs and nouns'!L241,2,LEN([3]'verbs and nouns'!L241)-2))</f>
        <v>-</v>
      </c>
      <c r="R242" s="7"/>
      <c r="S242" s="1"/>
      <c r="T242" s="1"/>
      <c r="U242" s="1"/>
      <c r="V242" s="1"/>
      <c r="W242" s="1"/>
      <c r="X242" s="1"/>
      <c r="Y242" s="1"/>
    </row>
    <row r="243" customFormat="false" ht="15" hidden="false" customHeight="false" outlineLevel="0" collapsed="false">
      <c r="A243" s="6" t="str">
        <f aca="false">[3]'verbs and nouns'!A242</f>
        <v>-</v>
      </c>
      <c r="B243" s="7" t="str">
        <f aca="false">IF(A243="-","-",MID([3]'verbs and nouns'!B242,2,LEN([3]'verbs and nouns'!B242)-2))</f>
        <v>-</v>
      </c>
      <c r="C243" s="7"/>
      <c r="D243" s="7" t="str">
        <f aca="false">[3]'verbs and nouns'!C242</f>
        <v>To list</v>
      </c>
      <c r="E243" s="7" t="str">
        <f aca="false">IF(D243="-","-",MID([3]'verbs and nouns'!D242,2,LEN([3]'verbs and nouns'!D242)-2))</f>
        <v>relevant physics</v>
      </c>
      <c r="F243" s="7"/>
      <c r="G243" s="7" t="str">
        <f aca="false">[3]'verbs and nouns'!E242</f>
        <v>-</v>
      </c>
      <c r="H243" s="7" t="str">
        <f aca="false">IF(G243="-","-",MID([3]'verbs and nouns'!F242,2,LEN([3]'verbs and nouns'!F242)-2))</f>
        <v>-</v>
      </c>
      <c r="I243" s="7"/>
      <c r="J243" s="7" t="str">
        <f aca="false">[3]'verbs and nouns'!G242</f>
        <v>-</v>
      </c>
      <c r="K243" s="7" t="str">
        <f aca="false">IF(J243="-","-",MID([3]'verbs and nouns'!H242,2,LEN([3]'verbs and nouns'!H242)-2))</f>
        <v>-</v>
      </c>
      <c r="L243" s="7"/>
      <c r="M243" s="7" t="str">
        <f aca="false">[3]'verbs and nouns'!I242</f>
        <v>-</v>
      </c>
      <c r="N243" s="7" t="str">
        <f aca="false">IF(M243="-","-",MID([3]'verbs and nouns'!J242,2,LEN([3]'verbs and nouns'!J242)-2))</f>
        <v>-</v>
      </c>
      <c r="O243" s="7"/>
      <c r="P243" s="7" t="str">
        <f aca="false">[3]'verbs and nouns'!K242</f>
        <v>-</v>
      </c>
      <c r="Q243" s="7" t="str">
        <f aca="false">IF(P243="-","-",MID([3]'verbs and nouns'!L242,2,LEN([3]'verbs and nouns'!L242)-2))</f>
        <v>-</v>
      </c>
      <c r="R243" s="7"/>
      <c r="S243" s="1"/>
      <c r="T243" s="1"/>
      <c r="U243" s="1"/>
      <c r="V243" s="1"/>
      <c r="W243" s="1"/>
      <c r="X243" s="1"/>
      <c r="Y243" s="1"/>
    </row>
    <row r="244" customFormat="false" ht="15" hidden="false" customHeight="false" outlineLevel="0" collapsed="false">
      <c r="A244" s="6" t="str">
        <f aca="false">[3]'verbs and nouns'!A243</f>
        <v>-</v>
      </c>
      <c r="B244" s="7" t="str">
        <f aca="false">IF(A244="-","-",MID([3]'verbs and nouns'!B243,2,LEN([3]'verbs and nouns'!B243)-2))</f>
        <v>-</v>
      </c>
      <c r="C244" s="7"/>
      <c r="D244" s="7" t="str">
        <f aca="false">[3]'verbs and nouns'!C243</f>
        <v>To create</v>
      </c>
      <c r="E244" s="7" t="str">
        <f aca="false">IF(D244="-","-",MID([3]'verbs and nouns'!D243,2,LEN([3]'verbs and nouns'!D243)-2))</f>
        <v>relations</v>
      </c>
      <c r="F244" s="7"/>
      <c r="G244" s="7" t="str">
        <f aca="false">[3]'verbs and nouns'!E243</f>
        <v>-</v>
      </c>
      <c r="H244" s="7" t="str">
        <f aca="false">IF(G244="-","-",MID([3]'verbs and nouns'!F243,2,LEN([3]'verbs and nouns'!F243)-2))</f>
        <v>-</v>
      </c>
      <c r="I244" s="7"/>
      <c r="J244" s="7" t="str">
        <f aca="false">[3]'verbs and nouns'!G243</f>
        <v>-</v>
      </c>
      <c r="K244" s="7" t="str">
        <f aca="false">IF(J244="-","-",MID([3]'verbs and nouns'!H243,2,LEN([3]'verbs and nouns'!H243)-2))</f>
        <v>-</v>
      </c>
      <c r="L244" s="7"/>
      <c r="M244" s="7" t="str">
        <f aca="false">[3]'verbs and nouns'!I243</f>
        <v>-</v>
      </c>
      <c r="N244" s="7" t="str">
        <f aca="false">IF(M244="-","-",MID([3]'verbs and nouns'!J243,2,LEN([3]'verbs and nouns'!J243)-2))</f>
        <v>-</v>
      </c>
      <c r="O244" s="7"/>
      <c r="P244" s="7" t="str">
        <f aca="false">[3]'verbs and nouns'!K243</f>
        <v>-</v>
      </c>
      <c r="Q244" s="7" t="str">
        <f aca="false">IF(P244="-","-",MID([3]'verbs and nouns'!L243,2,LEN([3]'verbs and nouns'!L243)-2))</f>
        <v>-</v>
      </c>
      <c r="R244" s="7"/>
      <c r="S244" s="1"/>
      <c r="T244" s="1"/>
      <c r="U244" s="1"/>
      <c r="V244" s="1"/>
      <c r="W244" s="1"/>
      <c r="X244" s="1"/>
      <c r="Y244" s="1"/>
    </row>
    <row r="245" customFormat="false" ht="15" hidden="false" customHeight="false" outlineLevel="0" collapsed="false">
      <c r="A245" s="6" t="str">
        <f aca="false">[3]'verbs and nouns'!A244</f>
        <v>-</v>
      </c>
      <c r="B245" s="7" t="str">
        <f aca="false">IF(A245="-","-",MID([3]'verbs and nouns'!B244,2,LEN([3]'verbs and nouns'!B244)-2))</f>
        <v>-</v>
      </c>
      <c r="C245" s="7"/>
      <c r="D245" s="7" t="str">
        <f aca="false">[3]'verbs and nouns'!C244</f>
        <v>To illustrate</v>
      </c>
      <c r="E245" s="7" t="str">
        <f aca="false">IF(D245="-","-",MID([3]'verbs and nouns'!D244,2,LEN([3]'verbs and nouns'!D244)-2))</f>
        <v>behavior</v>
      </c>
      <c r="F245" s="7"/>
      <c r="G245" s="7" t="str">
        <f aca="false">[3]'verbs and nouns'!E244</f>
        <v>-</v>
      </c>
      <c r="H245" s="7" t="str">
        <f aca="false">IF(G245="-","-",MID([3]'verbs and nouns'!F244,2,LEN([3]'verbs and nouns'!F244)-2))</f>
        <v>-</v>
      </c>
      <c r="I245" s="7"/>
      <c r="J245" s="7" t="str">
        <f aca="false">[3]'verbs and nouns'!G244</f>
        <v>-</v>
      </c>
      <c r="K245" s="7" t="str">
        <f aca="false">IF(J245="-","-",MID([3]'verbs and nouns'!H244,2,LEN([3]'verbs and nouns'!H244)-2))</f>
        <v>-</v>
      </c>
      <c r="L245" s="7"/>
      <c r="M245" s="7" t="str">
        <f aca="false">[3]'verbs and nouns'!I244</f>
        <v>-</v>
      </c>
      <c r="N245" s="7" t="str">
        <f aca="false">IF(M245="-","-",MID([3]'verbs and nouns'!J244,2,LEN([3]'verbs and nouns'!J244)-2))</f>
        <v>-</v>
      </c>
      <c r="O245" s="7"/>
      <c r="P245" s="7" t="str">
        <f aca="false">[3]'verbs and nouns'!K244</f>
        <v>-</v>
      </c>
      <c r="Q245" s="7" t="str">
        <f aca="false">IF(P245="-","-",MID([3]'verbs and nouns'!L244,2,LEN([3]'verbs and nouns'!L244)-2))</f>
        <v>-</v>
      </c>
      <c r="R245" s="7"/>
      <c r="S245" s="1"/>
      <c r="T245" s="1"/>
      <c r="U245" s="1"/>
      <c r="V245" s="1"/>
      <c r="W245" s="1"/>
      <c r="X245" s="1"/>
      <c r="Y245" s="1"/>
    </row>
    <row r="246" customFormat="false" ht="15" hidden="false" customHeight="false" outlineLevel="0" collapsed="false">
      <c r="A246" s="6" t="str">
        <f aca="false">[3]'verbs and nouns'!A245</f>
        <v>-</v>
      </c>
      <c r="B246" s="7" t="str">
        <f aca="false">IF(A246="-","-",MID([3]'verbs and nouns'!B245,2,LEN([3]'verbs and nouns'!B245)-2))</f>
        <v>-</v>
      </c>
      <c r="C246" s="7"/>
      <c r="D246" s="7" t="str">
        <f aca="false">[3]'verbs and nouns'!C245</f>
        <v>To evaluate</v>
      </c>
      <c r="E246" s="7" t="str">
        <f aca="false">IF(D246="-","-",MID([3]'verbs and nouns'!D245,2,LEN([3]'verbs and nouns'!D245)-2))</f>
        <v>interactions</v>
      </c>
      <c r="F246" s="7"/>
      <c r="G246" s="7" t="str">
        <f aca="false">[3]'verbs and nouns'!E245</f>
        <v>-</v>
      </c>
      <c r="H246" s="7" t="str">
        <f aca="false">IF(G246="-","-",MID([3]'verbs and nouns'!F245,2,LEN([3]'verbs and nouns'!F245)-2))</f>
        <v>-</v>
      </c>
      <c r="I246" s="7"/>
      <c r="J246" s="7" t="str">
        <f aca="false">[3]'verbs and nouns'!G245</f>
        <v>-</v>
      </c>
      <c r="K246" s="7" t="str">
        <f aca="false">IF(J246="-","-",MID([3]'verbs and nouns'!H245,2,LEN([3]'verbs and nouns'!H245)-2))</f>
        <v>-</v>
      </c>
      <c r="L246" s="7"/>
      <c r="M246" s="7" t="str">
        <f aca="false">[3]'verbs and nouns'!I245</f>
        <v>-</v>
      </c>
      <c r="N246" s="7" t="str">
        <f aca="false">IF(M246="-","-",MID([3]'verbs and nouns'!J245,2,LEN([3]'verbs and nouns'!J245)-2))</f>
        <v>-</v>
      </c>
      <c r="O246" s="7"/>
      <c r="P246" s="7" t="str">
        <f aca="false">[3]'verbs and nouns'!K245</f>
        <v>-</v>
      </c>
      <c r="Q246" s="7" t="str">
        <f aca="false">IF(P246="-","-",MID([3]'verbs and nouns'!L245,2,LEN([3]'verbs and nouns'!L245)-2))</f>
        <v>-</v>
      </c>
      <c r="R246" s="7"/>
      <c r="S246" s="1"/>
      <c r="T246" s="1"/>
      <c r="U246" s="1"/>
      <c r="V246" s="1"/>
      <c r="W246" s="1"/>
      <c r="X246" s="1"/>
      <c r="Y246" s="1"/>
    </row>
    <row r="247" customFormat="false" ht="15" hidden="false" customHeight="false" outlineLevel="0" collapsed="false">
      <c r="A247" s="6" t="str">
        <f aca="false">[3]'verbs and nouns'!A246</f>
        <v>-</v>
      </c>
      <c r="B247" s="7" t="str">
        <f aca="false">IF(A247="-","-",MID([3]'verbs and nouns'!B246,2,LEN([3]'verbs and nouns'!B246)-2))</f>
        <v>-</v>
      </c>
      <c r="C247" s="7"/>
      <c r="D247" s="7" t="str">
        <f aca="false">[3]'verbs and nouns'!C246</f>
        <v>To develop</v>
      </c>
      <c r="E247" s="7" t="str">
        <f aca="false">IF(D247="-","-",MID([3]'verbs and nouns'!D246,2,LEN([3]'verbs and nouns'!D246)-2))</f>
        <v>functionality</v>
      </c>
      <c r="F247" s="7"/>
      <c r="G247" s="7" t="str">
        <f aca="false">[3]'verbs and nouns'!E246</f>
        <v>-</v>
      </c>
      <c r="H247" s="7" t="str">
        <f aca="false">IF(G247="-","-",MID([3]'verbs and nouns'!F246,2,LEN([3]'verbs and nouns'!F246)-2))</f>
        <v>-</v>
      </c>
      <c r="I247" s="7"/>
      <c r="J247" s="7" t="str">
        <f aca="false">[3]'verbs and nouns'!G246</f>
        <v>-</v>
      </c>
      <c r="K247" s="7" t="str">
        <f aca="false">IF(J247="-","-",MID([3]'verbs and nouns'!H246,2,LEN([3]'verbs and nouns'!H246)-2))</f>
        <v>-</v>
      </c>
      <c r="L247" s="7"/>
      <c r="M247" s="7" t="str">
        <f aca="false">[3]'verbs and nouns'!I246</f>
        <v>-</v>
      </c>
      <c r="N247" s="7" t="str">
        <f aca="false">IF(M247="-","-",MID([3]'verbs and nouns'!J246,2,LEN([3]'verbs and nouns'!J246)-2))</f>
        <v>-</v>
      </c>
      <c r="O247" s="7"/>
      <c r="P247" s="7" t="str">
        <f aca="false">[3]'verbs and nouns'!K246</f>
        <v>-</v>
      </c>
      <c r="Q247" s="7" t="str">
        <f aca="false">IF(P247="-","-",MID([3]'verbs and nouns'!L246,2,LEN([3]'verbs and nouns'!L246)-2))</f>
        <v>-</v>
      </c>
      <c r="R247" s="7"/>
      <c r="S247" s="1"/>
      <c r="T247" s="1"/>
      <c r="U247" s="1"/>
      <c r="V247" s="1"/>
      <c r="W247" s="1"/>
      <c r="X247" s="1"/>
      <c r="Y247" s="1"/>
    </row>
    <row r="248" customFormat="false" ht="15" hidden="false" customHeight="false" outlineLevel="0" collapsed="false">
      <c r="A248" s="6" t="str">
        <f aca="false">[3]'verbs and nouns'!A247</f>
        <v>-</v>
      </c>
      <c r="B248" s="7" t="str">
        <f aca="false">IF(A248="-","-",MID([3]'verbs and nouns'!B247,2,LEN([3]'verbs and nouns'!B247)-2))</f>
        <v>-</v>
      </c>
      <c r="C248" s="7"/>
      <c r="D248" s="7" t="str">
        <f aca="false">[3]'verbs and nouns'!C247</f>
        <v>To indicate</v>
      </c>
      <c r="E248" s="7" t="str">
        <f aca="false">IF(D248="-","-",MID([3]'verbs and nouns'!D247,2,LEN([3]'verbs and nouns'!D247)-2))</f>
        <v>leading behavior</v>
      </c>
      <c r="F248" s="7"/>
      <c r="G248" s="7" t="str">
        <f aca="false">[3]'verbs and nouns'!E247</f>
        <v>-</v>
      </c>
      <c r="H248" s="7" t="str">
        <f aca="false">IF(G248="-","-",MID([3]'verbs and nouns'!F247,2,LEN([3]'verbs and nouns'!F247)-2))</f>
        <v>-</v>
      </c>
      <c r="I248" s="7"/>
      <c r="J248" s="7" t="str">
        <f aca="false">[3]'verbs and nouns'!G247</f>
        <v>-</v>
      </c>
      <c r="K248" s="7" t="str">
        <f aca="false">IF(J248="-","-",MID([3]'verbs and nouns'!H247,2,LEN([3]'verbs and nouns'!H247)-2))</f>
        <v>-</v>
      </c>
      <c r="L248" s="7"/>
      <c r="M248" s="7" t="str">
        <f aca="false">[3]'verbs and nouns'!I247</f>
        <v>-</v>
      </c>
      <c r="N248" s="7" t="str">
        <f aca="false">IF(M248="-","-",MID([3]'verbs and nouns'!J247,2,LEN([3]'verbs and nouns'!J247)-2))</f>
        <v>-</v>
      </c>
      <c r="O248" s="7"/>
      <c r="P248" s="7" t="str">
        <f aca="false">[3]'verbs and nouns'!K247</f>
        <v>-</v>
      </c>
      <c r="Q248" s="7" t="str">
        <f aca="false">IF(P248="-","-",MID([3]'verbs and nouns'!L247,2,LEN([3]'verbs and nouns'!L247)-2))</f>
        <v>-</v>
      </c>
      <c r="R248" s="7"/>
      <c r="S248" s="1"/>
      <c r="T248" s="1"/>
      <c r="U248" s="1"/>
      <c r="V248" s="1"/>
      <c r="W248" s="1"/>
      <c r="X248" s="1"/>
      <c r="Y248" s="1"/>
    </row>
    <row r="249" customFormat="false" ht="15" hidden="false" customHeight="false" outlineLevel="0" collapsed="false">
      <c r="A249" s="6" t="str">
        <f aca="false">[3]'verbs and nouns'!A248</f>
        <v>-</v>
      </c>
      <c r="B249" s="7" t="str">
        <f aca="false">IF(A249="-","-",MID([3]'verbs and nouns'!B248,2,LEN([3]'verbs and nouns'!B248)-2))</f>
        <v>-</v>
      </c>
      <c r="C249" s="7"/>
      <c r="D249" s="7" t="str">
        <f aca="false">[3]'verbs and nouns'!C248</f>
        <v>To predict</v>
      </c>
      <c r="E249" s="7" t="str">
        <f aca="false">IF(D249="-","-",MID([3]'verbs and nouns'!D248,2,LEN([3]'verbs and nouns'!D248)-2))</f>
        <v>behavior</v>
      </c>
      <c r="F249" s="7"/>
      <c r="G249" s="7" t="str">
        <f aca="false">[3]'verbs and nouns'!E248</f>
        <v>-</v>
      </c>
      <c r="H249" s="7" t="str">
        <f aca="false">IF(G249="-","-",MID([3]'verbs and nouns'!F248,2,LEN([3]'verbs and nouns'!F248)-2))</f>
        <v>-</v>
      </c>
      <c r="I249" s="7"/>
      <c r="J249" s="7" t="str">
        <f aca="false">[3]'verbs and nouns'!G248</f>
        <v>-</v>
      </c>
      <c r="K249" s="7" t="str">
        <f aca="false">IF(J249="-","-",MID([3]'verbs and nouns'!H248,2,LEN([3]'verbs and nouns'!H248)-2))</f>
        <v>-</v>
      </c>
      <c r="L249" s="7"/>
      <c r="M249" s="7" t="str">
        <f aca="false">[3]'verbs and nouns'!I248</f>
        <v>-</v>
      </c>
      <c r="N249" s="7" t="str">
        <f aca="false">IF(M249="-","-",MID([3]'verbs and nouns'!J248,2,LEN([3]'verbs and nouns'!J248)-2))</f>
        <v>-</v>
      </c>
      <c r="O249" s="7"/>
      <c r="P249" s="7" t="str">
        <f aca="false">[3]'verbs and nouns'!K248</f>
        <v>-</v>
      </c>
      <c r="Q249" s="7" t="str">
        <f aca="false">IF(P249="-","-",MID([3]'verbs and nouns'!L248,2,LEN([3]'verbs and nouns'!L248)-2))</f>
        <v>-</v>
      </c>
      <c r="R249" s="7"/>
      <c r="S249" s="1"/>
      <c r="T249" s="1"/>
      <c r="U249" s="1"/>
      <c r="V249" s="1"/>
      <c r="W249" s="1"/>
      <c r="X249" s="1"/>
      <c r="Y249" s="1"/>
    </row>
    <row r="250" customFormat="false" ht="15" hidden="false" customHeight="false" outlineLevel="0" collapsed="false">
      <c r="A250" s="6" t="str">
        <f aca="false">[3]'verbs and nouns'!A249</f>
        <v>To recognize</v>
      </c>
      <c r="B250" s="7" t="str">
        <f aca="false">IF(A250="-","-",MID([3]'verbs and nouns'!B249,2,LEN([3]'verbs and nouns'!B249)-2))</f>
        <v>need</v>
      </c>
      <c r="C250" s="7"/>
      <c r="D250" s="7" t="str">
        <f aca="false">[3]'verbs and nouns'!C249</f>
        <v>To generate</v>
      </c>
      <c r="E250" s="7" t="str">
        <f aca="false">IF(D250="-","-",MID([3]'verbs and nouns'!D249,2,LEN([3]'verbs and nouns'!D249)-2))</f>
        <v>priliminary concept</v>
      </c>
      <c r="F250" s="7"/>
      <c r="G250" s="7" t="str">
        <f aca="false">[3]'verbs and nouns'!E249</f>
        <v>To explain</v>
      </c>
      <c r="H250" s="7" t="str">
        <f aca="false">IF(G250="-","-",MID([3]'verbs and nouns'!F249,2,LEN([3]'verbs and nouns'!F249)-2))</f>
        <v>need</v>
      </c>
      <c r="I250" s="7"/>
      <c r="J250" s="7" t="str">
        <f aca="false">[3]'verbs and nouns'!G249</f>
        <v>To compute</v>
      </c>
      <c r="K250" s="7" t="str">
        <f aca="false">IF(J250="-","-",MID([3]'verbs and nouns'!H249,2,LEN([3]'verbs and nouns'!H249)-2))</f>
        <v>output with input</v>
      </c>
      <c r="L250" s="7"/>
      <c r="M250" s="7" t="str">
        <f aca="false">[3]'verbs and nouns'!I249</f>
        <v>To test</v>
      </c>
      <c r="N250" s="7" t="str">
        <f aca="false">IF(M250="-","-",MID([3]'verbs and nouns'!J249,2,LEN([3]'verbs and nouns'!J249)-2))</f>
        <v>design</v>
      </c>
      <c r="O250" s="7"/>
      <c r="P250" s="7" t="str">
        <f aca="false">[3]'verbs and nouns'!K249</f>
        <v>To review</v>
      </c>
      <c r="Q250" s="7" t="str">
        <f aca="false">IF(P250="-","-",MID([3]'verbs and nouns'!L249,2,LEN([3]'verbs and nouns'!L249)-2))</f>
        <v>feedback</v>
      </c>
      <c r="R250" s="7"/>
      <c r="S250" s="1"/>
      <c r="T250" s="1"/>
      <c r="U250" s="1"/>
      <c r="V250" s="1"/>
      <c r="W250" s="1"/>
      <c r="X250" s="1"/>
      <c r="Y250" s="1"/>
    </row>
    <row r="251" customFormat="false" ht="15" hidden="false" customHeight="false" outlineLevel="0" collapsed="false">
      <c r="A251" s="6" t="str">
        <f aca="false">[3]'verbs and nouns'!A250</f>
        <v>To define</v>
      </c>
      <c r="B251" s="7" t="str">
        <f aca="false">IF(A251="-","-",MID([3]'verbs and nouns'!B250,2,LEN([3]'verbs and nouns'!B250)-2))</f>
        <v>problem</v>
      </c>
      <c r="C251" s="7"/>
      <c r="D251" s="7" t="str">
        <f aca="false">[3]'verbs and nouns'!C250</f>
        <v>To develop</v>
      </c>
      <c r="E251" s="7" t="str">
        <f aca="false">IF(D251="-","-",MID([3]'verbs and nouns'!D250,2,LEN([3]'verbs and nouns'!D250)-2))</f>
        <v>strategy</v>
      </c>
      <c r="F251" s="7"/>
      <c r="G251" s="7" t="str">
        <f aca="false">[3]'verbs and nouns'!E250</f>
        <v>To design</v>
      </c>
      <c r="H251" s="7" t="str">
        <f aca="false">IF(G251="-","-",MID([3]'verbs and nouns'!F250,2,LEN([3]'verbs and nouns'!F250)-2))</f>
        <v>stats</v>
      </c>
      <c r="I251" s="7"/>
      <c r="J251" s="7" t="str">
        <f aca="false">[3]'verbs and nouns'!G250</f>
        <v>To solve</v>
      </c>
      <c r="K251" s="7" t="str">
        <f aca="false">IF(J251="-","-",MID([3]'verbs and nouns'!H250,2,LEN([3]'verbs and nouns'!H250)-2))</f>
        <v>problems</v>
      </c>
      <c r="L251" s="7"/>
      <c r="M251" s="7" t="str">
        <f aca="false">[3]'verbs and nouns'!I250</f>
        <v>To conclude</v>
      </c>
      <c r="N251" s="7" t="str">
        <f aca="false">IF(M251="-","-",MID([3]'verbs and nouns'!J250,2,LEN([3]'verbs and nouns'!J250)-2))</f>
        <v>findings</v>
      </c>
      <c r="O251" s="7"/>
      <c r="P251" s="7" t="str">
        <f aca="false">[3]'verbs and nouns'!K250</f>
        <v>To extend</v>
      </c>
      <c r="Q251" s="7" t="str">
        <f aca="false">IF(P251="-","-",MID([3]'verbs and nouns'!L250,2,LEN([3]'verbs and nouns'!L250)-2))</f>
        <v>design accordingly</v>
      </c>
      <c r="R251" s="7"/>
      <c r="S251" s="1"/>
      <c r="T251" s="1"/>
      <c r="U251" s="1"/>
      <c r="V251" s="1"/>
      <c r="W251" s="1"/>
      <c r="X251" s="1"/>
      <c r="Y251" s="1"/>
    </row>
    <row r="252" customFormat="false" ht="15" hidden="false" customHeight="false" outlineLevel="0" collapsed="false">
      <c r="A252" s="6" t="str">
        <f aca="false">[3]'verbs and nouns'!A251</f>
        <v>To indicate</v>
      </c>
      <c r="B252" s="7" t="str">
        <f aca="false">IF(A252="-","-",MID([3]'verbs and nouns'!B251,2,LEN([3]'verbs and nouns'!B251)-2))</f>
        <v>ctiteria</v>
      </c>
      <c r="C252" s="7"/>
      <c r="D252" s="7" t="str">
        <f aca="false">[3]'verbs and nouns'!C251</f>
        <v>To distinguish</v>
      </c>
      <c r="E252" s="7" t="str">
        <f aca="false">IF(D252="-","-",MID([3]'verbs and nouns'!D251,2,LEN([3]'verbs and nouns'!D251)-2))</f>
        <v>more problem areas</v>
      </c>
      <c r="F252" s="7"/>
      <c r="G252" s="7" t="str">
        <f aca="false">[3]'verbs and nouns'!E251</f>
        <v>To model</v>
      </c>
      <c r="H252" s="7" t="str">
        <f aca="false">IF(G252="-","-",MID([3]'verbs and nouns'!F251,2,LEN([3]'verbs and nouns'!F251)-2))</f>
        <v>create</v>
      </c>
      <c r="I252" s="7"/>
      <c r="J252" s="7" t="str">
        <f aca="false">[3]'verbs and nouns'!G251</f>
        <v>To calculate</v>
      </c>
      <c r="K252" s="7" t="str">
        <f aca="false">IF(J252="-","-",MID([3]'verbs and nouns'!H251,2,LEN([3]'verbs and nouns'!H251)-2))</f>
        <v>needed component</v>
      </c>
      <c r="L252" s="7"/>
      <c r="M252" s="7" t="str">
        <f aca="false">[3]'verbs and nouns'!I251</f>
        <v>To illustrate</v>
      </c>
      <c r="N252" s="7" t="str">
        <f aca="false">IF(M252="-","-",MID([3]'verbs and nouns'!J251,2,LEN([3]'verbs and nouns'!J251)-2))</f>
        <v>concept</v>
      </c>
      <c r="O252" s="7"/>
      <c r="P252" s="7" t="str">
        <f aca="false">[3]'verbs and nouns'!K251</f>
        <v>-</v>
      </c>
      <c r="Q252" s="7" t="str">
        <f aca="false">IF(P252="-","-",MID([3]'verbs and nouns'!L251,2,LEN([3]'verbs and nouns'!L251)-2))</f>
        <v>-</v>
      </c>
      <c r="R252" s="7"/>
      <c r="S252" s="1"/>
      <c r="T252" s="1"/>
      <c r="U252" s="1"/>
      <c r="V252" s="1"/>
      <c r="W252" s="1"/>
      <c r="X252" s="1"/>
      <c r="Y252" s="1"/>
    </row>
    <row r="253" customFormat="false" ht="15" hidden="false" customHeight="false" outlineLevel="0" collapsed="false">
      <c r="A253" s="6" t="str">
        <f aca="false">[3]'verbs and nouns'!A252</f>
        <v>To list</v>
      </c>
      <c r="B253" s="7" t="str">
        <f aca="false">IF(A253="-","-",MID([3]'verbs and nouns'!B252,2,LEN([3]'verbs and nouns'!B252)-2))</f>
        <v>assumptions</v>
      </c>
      <c r="C253" s="7"/>
      <c r="D253" s="7" t="str">
        <f aca="false">[3]'verbs and nouns'!C252</f>
        <v>To classify</v>
      </c>
      <c r="E253" s="7" t="str">
        <f aca="false">IF(D253="-","-",MID([3]'verbs and nouns'!D252,2,LEN([3]'verbs and nouns'!D252)-2))</f>
        <v>main sub section</v>
      </c>
      <c r="F253" s="7"/>
      <c r="G253" s="7" t="str">
        <f aca="false">[3]'verbs and nouns'!E252</f>
        <v>To infer</v>
      </c>
      <c r="H253" s="7" t="str">
        <f aca="false">IF(G253="-","-",MID([3]'verbs and nouns'!F252,2,LEN([3]'verbs and nouns'!F252)-2))</f>
        <v>parts</v>
      </c>
      <c r="I253" s="7"/>
      <c r="J253" s="7" t="str">
        <f aca="false">[3]'verbs and nouns'!G252</f>
        <v>To predict</v>
      </c>
      <c r="K253" s="7" t="str">
        <f aca="false">IF(J253="-","-",MID([3]'verbs and nouns'!H252,2,LEN([3]'verbs and nouns'!H252)-2))</f>
        <v>output of design</v>
      </c>
      <c r="L253" s="7"/>
      <c r="M253" s="7" t="str">
        <f aca="false">[3]'verbs and nouns'!I252</f>
        <v>-</v>
      </c>
      <c r="N253" s="7" t="str">
        <f aca="false">IF(M253="-","-",MID([3]'verbs and nouns'!J252,2,LEN([3]'verbs and nouns'!J252)-2))</f>
        <v>-</v>
      </c>
      <c r="O253" s="7"/>
      <c r="P253" s="7" t="str">
        <f aca="false">[3]'verbs and nouns'!K252</f>
        <v>-</v>
      </c>
      <c r="Q253" s="7" t="str">
        <f aca="false">IF(P253="-","-",MID([3]'verbs and nouns'!L252,2,LEN([3]'verbs and nouns'!L252)-2))</f>
        <v>-</v>
      </c>
      <c r="R253" s="7"/>
      <c r="S253" s="1"/>
      <c r="T253" s="1"/>
      <c r="U253" s="1"/>
      <c r="V253" s="1"/>
      <c r="W253" s="1"/>
      <c r="X253" s="1"/>
      <c r="Y253" s="1"/>
    </row>
    <row r="254" customFormat="false" ht="15" hidden="false" customHeight="false" outlineLevel="0" collapsed="false">
      <c r="A254" s="6" t="str">
        <f aca="false">[3]'verbs and nouns'!A253</f>
        <v>To identify</v>
      </c>
      <c r="B254" s="7" t="str">
        <f aca="false">IF(A254="-","-",MID([3]'verbs and nouns'!B253,2,LEN([3]'verbs and nouns'!B253)-2))</f>
        <v>resources</v>
      </c>
      <c r="C254" s="7"/>
      <c r="D254" s="7" t="str">
        <f aca="false">[3]'verbs and nouns'!C253</f>
        <v>To synthesize</v>
      </c>
      <c r="E254" s="7" t="str">
        <f aca="false">IF(D254="-","-",MID([3]'verbs and nouns'!D253,2,LEN([3]'verbs and nouns'!D253)-2))</f>
        <v>group</v>
      </c>
      <c r="F254" s="7"/>
      <c r="G254" s="7" t="str">
        <f aca="false">[3]'verbs and nouns'!E253</f>
        <v>To prepare</v>
      </c>
      <c r="H254" s="7" t="str">
        <f aca="false">IF(G254="-","-",MID([3]'verbs and nouns'!F253,2,LEN([3]'verbs and nouns'!F253)-2))</f>
        <v>chart</v>
      </c>
      <c r="I254" s="7"/>
      <c r="J254" s="7" t="str">
        <f aca="false">[3]'verbs and nouns'!G253</f>
        <v>To apply</v>
      </c>
      <c r="K254" s="7" t="str">
        <f aca="false">IF(J254="-","-",MID([3]'verbs and nouns'!H253,2,LEN([3]'verbs and nouns'!H253)-2))</f>
        <v>fundamental knowledge</v>
      </c>
      <c r="L254" s="7"/>
      <c r="M254" s="7" t="str">
        <f aca="false">[3]'verbs and nouns'!I253</f>
        <v>-</v>
      </c>
      <c r="N254" s="7" t="str">
        <f aca="false">IF(M254="-","-",MID([3]'verbs and nouns'!J253,2,LEN([3]'verbs and nouns'!J253)-2))</f>
        <v>-</v>
      </c>
      <c r="O254" s="7"/>
      <c r="P254" s="7" t="str">
        <f aca="false">[3]'verbs and nouns'!K253</f>
        <v>-</v>
      </c>
      <c r="Q254" s="7" t="str">
        <f aca="false">IF(P254="-","-",MID([3]'verbs and nouns'!L253,2,LEN([3]'verbs and nouns'!L253)-2))</f>
        <v>-</v>
      </c>
      <c r="R254" s="7"/>
      <c r="S254" s="1"/>
      <c r="T254" s="1"/>
      <c r="U254" s="1"/>
      <c r="V254" s="1"/>
      <c r="W254" s="1"/>
      <c r="X254" s="1"/>
      <c r="Y254" s="1"/>
    </row>
    <row r="255" customFormat="false" ht="15" hidden="false" customHeight="false" outlineLevel="0" collapsed="false">
      <c r="A255" s="6" t="str">
        <f aca="false">[3]'verbs and nouns'!A254</f>
        <v>To discuss</v>
      </c>
      <c r="B255" s="7" t="str">
        <f aca="false">IF(A255="-","-",MID([3]'verbs and nouns'!B254,2,LEN([3]'verbs and nouns'!B254)-2))</f>
        <v>preliminary definitions</v>
      </c>
      <c r="C255" s="7"/>
      <c r="D255" s="7" t="str">
        <f aca="false">[3]'verbs and nouns'!C254</f>
        <v>To combine</v>
      </c>
      <c r="E255" s="7" t="str">
        <f aca="false">IF(D255="-","-",MID([3]'verbs and nouns'!D254,2,LEN([3]'verbs and nouns'!D254)-2))</f>
        <v>or separate</v>
      </c>
      <c r="F255" s="7"/>
      <c r="G255" s="7" t="str">
        <f aca="false">[3]'verbs and nouns'!E254</f>
        <v>-</v>
      </c>
      <c r="H255" s="7" t="str">
        <f aca="false">IF(G255="-","-",MID([3]'verbs and nouns'!F254,2,LEN([3]'verbs and nouns'!F254)-2))</f>
        <v>-</v>
      </c>
      <c r="I255" s="7"/>
      <c r="J255" s="7" t="str">
        <f aca="false">[3]'verbs and nouns'!G254</f>
        <v>To modify</v>
      </c>
      <c r="K255" s="7" t="str">
        <f aca="false">IF(J255="-","-",MID([3]'verbs and nouns'!H254,2,LEN([3]'verbs and nouns'!H254)-2))</f>
        <v>if needed</v>
      </c>
      <c r="L255" s="7"/>
      <c r="M255" s="7" t="str">
        <f aca="false">[3]'verbs and nouns'!I254</f>
        <v>-</v>
      </c>
      <c r="N255" s="7" t="str">
        <f aca="false">IF(M255="-","-",MID([3]'verbs and nouns'!J254,2,LEN([3]'verbs and nouns'!J254)-2))</f>
        <v>-</v>
      </c>
      <c r="O255" s="7"/>
      <c r="P255" s="7" t="str">
        <f aca="false">[3]'verbs and nouns'!K254</f>
        <v>-</v>
      </c>
      <c r="Q255" s="7" t="str">
        <f aca="false">IF(P255="-","-",MID([3]'verbs and nouns'!L254,2,LEN([3]'verbs and nouns'!L254)-2))</f>
        <v>-</v>
      </c>
      <c r="R255" s="7"/>
      <c r="S255" s="1"/>
      <c r="T255" s="1"/>
      <c r="U255" s="1"/>
      <c r="V255" s="1"/>
      <c r="W255" s="1"/>
      <c r="X255" s="1"/>
      <c r="Y255" s="1"/>
    </row>
    <row r="256" customFormat="false" ht="15" hidden="false" customHeight="false" outlineLevel="0" collapsed="false">
      <c r="A256" s="6" t="str">
        <f aca="false">[3]'verbs and nouns'!A255</f>
        <v>To name</v>
      </c>
      <c r="B256" s="7" t="str">
        <f aca="false">IF(A256="-","-",MID([3]'verbs and nouns'!B255,2,LEN([3]'verbs and nouns'!B255)-2))</f>
        <v>chart</v>
      </c>
      <c r="C256" s="7"/>
      <c r="D256" s="7" t="str">
        <f aca="false">[3]'verbs and nouns'!C255</f>
        <v>To compare</v>
      </c>
      <c r="E256" s="7" t="str">
        <f aca="false">IF(D256="-","-",MID([3]'verbs and nouns'!D255,2,LEN([3]'verbs and nouns'!D255)-2))</f>
        <v>design</v>
      </c>
      <c r="F256" s="7"/>
      <c r="G256" s="7" t="str">
        <f aca="false">[3]'verbs and nouns'!E255</f>
        <v>-</v>
      </c>
      <c r="H256" s="7" t="str">
        <f aca="false">IF(G256="-","-",MID([3]'verbs and nouns'!F255,2,LEN([3]'verbs and nouns'!F255)-2))</f>
        <v>-</v>
      </c>
      <c r="I256" s="7"/>
      <c r="J256" s="7" t="str">
        <f aca="false">[3]'verbs and nouns'!G255</f>
        <v>To evaluate</v>
      </c>
      <c r="K256" s="7" t="str">
        <f aca="false">IF(J256="-","-",MID([3]'verbs and nouns'!H255,2,LEN([3]'verbs and nouns'!H255)-2))</f>
        <v>findings</v>
      </c>
      <c r="L256" s="7"/>
      <c r="M256" s="7" t="str">
        <f aca="false">[3]'verbs and nouns'!I255</f>
        <v>-</v>
      </c>
      <c r="N256" s="7" t="str">
        <f aca="false">IF(M256="-","-",MID([3]'verbs and nouns'!J255,2,LEN([3]'verbs and nouns'!J255)-2))</f>
        <v>-</v>
      </c>
      <c r="O256" s="7"/>
      <c r="P256" s="7" t="str">
        <f aca="false">[3]'verbs and nouns'!K255</f>
        <v>-</v>
      </c>
      <c r="Q256" s="7" t="str">
        <f aca="false">IF(P256="-","-",MID([3]'verbs and nouns'!L255,2,LEN([3]'verbs and nouns'!L255)-2))</f>
        <v>-</v>
      </c>
      <c r="R256" s="7"/>
      <c r="S256" s="1"/>
      <c r="T256" s="1"/>
      <c r="U256" s="1"/>
      <c r="V256" s="1"/>
      <c r="W256" s="1"/>
      <c r="X256" s="1"/>
      <c r="Y256" s="1"/>
    </row>
    <row r="257" customFormat="false" ht="15" hidden="false" customHeight="false" outlineLevel="0" collapsed="false">
      <c r="A257" s="6" t="str">
        <f aca="false">[3]'verbs and nouns'!A256</f>
        <v>To interpret</v>
      </c>
      <c r="B257" s="7" t="str">
        <f aca="false">IF(A257="-","-",MID([3]'verbs and nouns'!B256,2,LEN([3]'verbs and nouns'!B256)-2))</f>
        <v>challenges</v>
      </c>
      <c r="C257" s="7"/>
      <c r="D257" s="7" t="str">
        <f aca="false">[3]'verbs and nouns'!C256</f>
        <v>To order</v>
      </c>
      <c r="E257" s="7" t="str">
        <f aca="false">IF(D257="-","-",MID([3]'verbs and nouns'!D256,2,LEN([3]'verbs and nouns'!D256)-2))</f>
        <v>design</v>
      </c>
      <c r="F257" s="7"/>
      <c r="G257" s="7" t="str">
        <f aca="false">[3]'verbs and nouns'!E256</f>
        <v>-</v>
      </c>
      <c r="H257" s="7" t="str">
        <f aca="false">IF(G257="-","-",MID([3]'verbs and nouns'!F256,2,LEN([3]'verbs and nouns'!F256)-2))</f>
        <v>-</v>
      </c>
      <c r="I257" s="7"/>
      <c r="J257" s="7" t="str">
        <f aca="false">[3]'verbs and nouns'!G256</f>
        <v>To practice</v>
      </c>
      <c r="K257" s="7" t="str">
        <f aca="false">IF(J257="-","-",MID([3]'verbs and nouns'!H256,2,LEN([3]'verbs and nouns'!H256)-2))</f>
        <v>knowledge based calculations</v>
      </c>
      <c r="L257" s="7"/>
      <c r="M257" s="7" t="str">
        <f aca="false">[3]'verbs and nouns'!I256</f>
        <v>-</v>
      </c>
      <c r="N257" s="7" t="str">
        <f aca="false">IF(M257="-","-",MID([3]'verbs and nouns'!J256,2,LEN([3]'verbs and nouns'!J256)-2))</f>
        <v>-</v>
      </c>
      <c r="O257" s="7"/>
      <c r="P257" s="7" t="str">
        <f aca="false">[3]'verbs and nouns'!K256</f>
        <v>-</v>
      </c>
      <c r="Q257" s="7" t="str">
        <f aca="false">IF(P257="-","-",MID([3]'verbs and nouns'!L256,2,LEN([3]'verbs and nouns'!L256)-2))</f>
        <v>-</v>
      </c>
      <c r="R257" s="7"/>
      <c r="S257" s="1"/>
      <c r="T257" s="1"/>
      <c r="U257" s="1"/>
      <c r="V257" s="1"/>
      <c r="W257" s="1"/>
      <c r="X257" s="1"/>
      <c r="Y257" s="1"/>
    </row>
    <row r="258" customFormat="false" ht="15" hidden="false" customHeight="false" outlineLevel="0" collapsed="false">
      <c r="A258" s="6" t="str">
        <f aca="false">[3]'verbs and nouns'!A257</f>
        <v>To create</v>
      </c>
      <c r="B258" s="7" t="str">
        <f aca="false">IF(A258="-","-",MID([3]'verbs and nouns'!B257,2,LEN([3]'verbs and nouns'!B257)-2))</f>
        <v>data base</v>
      </c>
      <c r="C258" s="7"/>
      <c r="D258" s="7" t="str">
        <f aca="false">[3]'verbs and nouns'!C257</f>
        <v>To critisize</v>
      </c>
      <c r="E258" s="7" t="str">
        <f aca="false">IF(D258="-","-",MID([3]'verbs and nouns'!D257,2,LEN([3]'verbs and nouns'!D257)-2))</f>
        <v>findings</v>
      </c>
      <c r="F258" s="7"/>
      <c r="G258" s="7" t="str">
        <f aca="false">[3]'verbs and nouns'!E257</f>
        <v>-</v>
      </c>
      <c r="H258" s="7" t="str">
        <f aca="false">IF(G258="-","-",MID([3]'verbs and nouns'!F257,2,LEN([3]'verbs and nouns'!F257)-2))</f>
        <v>-</v>
      </c>
      <c r="I258" s="7"/>
      <c r="J258" s="7" t="str">
        <f aca="false">[3]'verbs and nouns'!G257</f>
        <v>To defend</v>
      </c>
      <c r="K258" s="7" t="str">
        <f aca="false">IF(J258="-","-",MID([3]'verbs and nouns'!H257,2,LEN([3]'verbs and nouns'!H257)-2))</f>
        <v>findings</v>
      </c>
      <c r="L258" s="7"/>
      <c r="M258" s="7" t="str">
        <f aca="false">[3]'verbs and nouns'!I257</f>
        <v>-</v>
      </c>
      <c r="N258" s="7" t="str">
        <f aca="false">IF(M258="-","-",MID([3]'verbs and nouns'!J257,2,LEN([3]'verbs and nouns'!J257)-2))</f>
        <v>-</v>
      </c>
      <c r="O258" s="7"/>
      <c r="P258" s="7" t="str">
        <f aca="false">[3]'verbs and nouns'!K257</f>
        <v>-</v>
      </c>
      <c r="Q258" s="7" t="str">
        <f aca="false">IF(P258="-","-",MID([3]'verbs and nouns'!L257,2,LEN([3]'verbs and nouns'!L257)-2))</f>
        <v>-</v>
      </c>
      <c r="R258" s="7"/>
      <c r="S258" s="1"/>
      <c r="T258" s="1"/>
      <c r="U258" s="1"/>
      <c r="V258" s="1"/>
      <c r="W258" s="1"/>
      <c r="X258" s="1"/>
      <c r="Y258" s="1"/>
    </row>
    <row r="259" customFormat="false" ht="15" hidden="false" customHeight="false" outlineLevel="0" collapsed="false">
      <c r="A259" s="6" t="str">
        <f aca="false">[3]'verbs and nouns'!A258</f>
        <v>To describe</v>
      </c>
      <c r="B259" s="7" t="str">
        <f aca="false">IF(A259="-","-",MID([3]'verbs and nouns'!B258,2,LEN([3]'verbs and nouns'!B258)-2))</f>
        <v>time frame</v>
      </c>
      <c r="C259" s="7"/>
      <c r="D259" s="7" t="str">
        <f aca="false">[3]'verbs and nouns'!C258</f>
        <v>To analyze</v>
      </c>
      <c r="E259" s="7" t="str">
        <f aca="false">IF(D259="-","-",MID([3]'verbs and nouns'!D258,2,LEN([3]'verbs and nouns'!D258)-2))</f>
        <v>finding</v>
      </c>
      <c r="F259" s="7"/>
      <c r="G259" s="7" t="str">
        <f aca="false">[3]'verbs and nouns'!E258</f>
        <v>-</v>
      </c>
      <c r="H259" s="7" t="str">
        <f aca="false">IF(G259="-","-",MID([3]'verbs and nouns'!F258,2,LEN([3]'verbs and nouns'!F258)-2))</f>
        <v>-</v>
      </c>
      <c r="I259" s="7"/>
      <c r="J259" s="7" t="str">
        <f aca="false">[3]'verbs and nouns'!G258</f>
        <v>-</v>
      </c>
      <c r="K259" s="7" t="str">
        <f aca="false">IF(J259="-","-",MID([3]'verbs and nouns'!H258,2,LEN([3]'verbs and nouns'!H258)-2))</f>
        <v>-</v>
      </c>
      <c r="L259" s="7"/>
      <c r="M259" s="7" t="str">
        <f aca="false">[3]'verbs and nouns'!I258</f>
        <v>-</v>
      </c>
      <c r="N259" s="7" t="str">
        <f aca="false">IF(M259="-","-",MID([3]'verbs and nouns'!J258,2,LEN([3]'verbs and nouns'!J258)-2))</f>
        <v>-</v>
      </c>
      <c r="O259" s="7"/>
      <c r="P259" s="7" t="str">
        <f aca="false">[3]'verbs and nouns'!K258</f>
        <v>-</v>
      </c>
      <c r="Q259" s="7" t="str">
        <f aca="false">IF(P259="-","-",MID([3]'verbs and nouns'!L258,2,LEN([3]'verbs and nouns'!L258)-2))</f>
        <v>-</v>
      </c>
      <c r="R259" s="7"/>
      <c r="S259" s="1"/>
      <c r="T259" s="1"/>
      <c r="U259" s="1"/>
      <c r="V259" s="1"/>
      <c r="W259" s="1"/>
      <c r="X259" s="1"/>
      <c r="Y259" s="1"/>
    </row>
    <row r="260" customFormat="false" ht="15" hidden="false" customHeight="false" outlineLevel="0" collapsed="false">
      <c r="A260" s="6" t="str">
        <f aca="false">[3]'verbs and nouns'!A259</f>
        <v>To estimate</v>
      </c>
      <c r="B260" s="7" t="str">
        <f aca="false">IF(A260="-","-",MID([3]'verbs and nouns'!B259,2,LEN([3]'verbs and nouns'!B259)-2))</f>
        <v>need</v>
      </c>
      <c r="C260" s="7"/>
      <c r="D260" s="7" t="str">
        <f aca="false">[3]'verbs and nouns'!C259</f>
        <v>To justify</v>
      </c>
      <c r="E260" s="7" t="str">
        <f aca="false">IF(D260="-","-",MID([3]'verbs and nouns'!D259,2,LEN([3]'verbs and nouns'!D259)-2))</f>
        <v>results of decision</v>
      </c>
      <c r="F260" s="7"/>
      <c r="G260" s="7" t="str">
        <f aca="false">[3]'verbs and nouns'!E259</f>
        <v>-</v>
      </c>
      <c r="H260" s="7" t="str">
        <f aca="false">IF(G260="-","-",MID([3]'verbs and nouns'!F259,2,LEN([3]'verbs and nouns'!F259)-2))</f>
        <v>-</v>
      </c>
      <c r="I260" s="7"/>
      <c r="J260" s="7" t="str">
        <f aca="false">[3]'verbs and nouns'!G259</f>
        <v>-</v>
      </c>
      <c r="K260" s="7" t="str">
        <f aca="false">IF(J260="-","-",MID([3]'verbs and nouns'!H259,2,LEN([3]'verbs and nouns'!H259)-2))</f>
        <v>-</v>
      </c>
      <c r="L260" s="7"/>
      <c r="M260" s="7" t="str">
        <f aca="false">[3]'verbs and nouns'!I259</f>
        <v>-</v>
      </c>
      <c r="N260" s="7" t="str">
        <f aca="false">IF(M260="-","-",MID([3]'verbs and nouns'!J259,2,LEN([3]'verbs and nouns'!J259)-2))</f>
        <v>-</v>
      </c>
      <c r="O260" s="7"/>
      <c r="P260" s="7" t="str">
        <f aca="false">[3]'verbs and nouns'!K259</f>
        <v>-</v>
      </c>
      <c r="Q260" s="7" t="str">
        <f aca="false">IF(P260="-","-",MID([3]'verbs and nouns'!L259,2,LEN([3]'verbs and nouns'!L259)-2))</f>
        <v>-</v>
      </c>
      <c r="R260" s="7"/>
      <c r="S260" s="1"/>
      <c r="T260" s="1"/>
      <c r="U260" s="1"/>
      <c r="V260" s="1"/>
      <c r="W260" s="1"/>
      <c r="X260" s="1"/>
      <c r="Y260" s="1"/>
    </row>
    <row r="261" customFormat="false" ht="15" hidden="false" customHeight="false" outlineLevel="0" collapsed="false">
      <c r="A261" s="6" t="str">
        <f aca="false">[3]'verbs and nouns'!A260</f>
        <v>To choose</v>
      </c>
      <c r="B261" s="7" t="str">
        <f aca="false">IF(A261="-","-",MID([3]'verbs and nouns'!B260,2,LEN([3]'verbs and nouns'!B260)-2))</f>
        <v>team</v>
      </c>
      <c r="C261" s="7"/>
      <c r="D261" s="7" t="str">
        <f aca="false">[3]'verbs and nouns'!C260</f>
        <v>-</v>
      </c>
      <c r="E261" s="7" t="str">
        <f aca="false">IF(D261="-","-",MID([3]'verbs and nouns'!D260,2,LEN([3]'verbs and nouns'!D260)-2))</f>
        <v>-</v>
      </c>
      <c r="F261" s="7"/>
      <c r="G261" s="7" t="str">
        <f aca="false">[3]'verbs and nouns'!E260</f>
        <v>-</v>
      </c>
      <c r="H261" s="7" t="str">
        <f aca="false">IF(G261="-","-",MID([3]'verbs and nouns'!F260,2,LEN([3]'verbs and nouns'!F260)-2))</f>
        <v>-</v>
      </c>
      <c r="I261" s="7"/>
      <c r="J261" s="7" t="str">
        <f aca="false">[3]'verbs and nouns'!G260</f>
        <v>-</v>
      </c>
      <c r="K261" s="7" t="str">
        <f aca="false">IF(J261="-","-",MID([3]'verbs and nouns'!H260,2,LEN([3]'verbs and nouns'!H260)-2))</f>
        <v>-</v>
      </c>
      <c r="L261" s="7"/>
      <c r="M261" s="7" t="str">
        <f aca="false">[3]'verbs and nouns'!I260</f>
        <v>-</v>
      </c>
      <c r="N261" s="7" t="str">
        <f aca="false">IF(M261="-","-",MID([3]'verbs and nouns'!J260,2,LEN([3]'verbs and nouns'!J260)-2))</f>
        <v>-</v>
      </c>
      <c r="O261" s="7"/>
      <c r="P261" s="7" t="str">
        <f aca="false">[3]'verbs and nouns'!K260</f>
        <v>-</v>
      </c>
      <c r="Q261" s="7" t="str">
        <f aca="false">IF(P261="-","-",MID([3]'verbs and nouns'!L260,2,LEN([3]'verbs and nouns'!L260)-2))</f>
        <v>-</v>
      </c>
      <c r="R261" s="7"/>
      <c r="S261" s="1"/>
      <c r="T261" s="1"/>
      <c r="U261" s="1"/>
      <c r="V261" s="1"/>
      <c r="W261" s="1"/>
      <c r="X261" s="1"/>
      <c r="Y261" s="1"/>
    </row>
    <row r="262" customFormat="false" ht="15" hidden="false" customHeight="false" outlineLevel="0" collapsed="false">
      <c r="A262" s="6" t="str">
        <f aca="false">[3]'verbs and nouns'!A261</f>
        <v>To interpret</v>
      </c>
      <c r="B262" s="7" t="str">
        <f aca="false">IF(A262="-","-",MID([3]'verbs and nouns'!B261,2,LEN([3]'verbs and nouns'!B261)-2))</f>
        <v>specifications</v>
      </c>
      <c r="C262" s="7"/>
      <c r="D262" s="7" t="str">
        <f aca="false">[3]'verbs and nouns'!C261</f>
        <v>To generate</v>
      </c>
      <c r="E262" s="7" t="str">
        <f aca="false">IF(D262="-","-",MID([3]'verbs and nouns'!D261,2,LEN([3]'verbs and nouns'!D261)-2))</f>
        <v>design concepts</v>
      </c>
      <c r="F262" s="7"/>
      <c r="G262" s="7" t="str">
        <f aca="false">[3]'verbs and nouns'!E261</f>
        <v>To distinguish</v>
      </c>
      <c r="H262" s="7" t="str">
        <f aca="false">IF(G262="-","-",MID([3]'verbs and nouns'!F261,2,LEN([3]'verbs and nouns'!F261)-2))</f>
        <v>manufacturing processes</v>
      </c>
      <c r="I262" s="7"/>
      <c r="J262" s="7" t="str">
        <f aca="false">[3]'verbs and nouns'!G261</f>
        <v>To predict</v>
      </c>
      <c r="K262" s="7" t="str">
        <f aca="false">IF(J262="-","-",MID([3]'verbs and nouns'!H261,2,LEN([3]'verbs and nouns'!H261)-2))</f>
        <v>performance</v>
      </c>
      <c r="L262" s="7"/>
      <c r="M262" s="7" t="str">
        <f aca="false">[3]'verbs and nouns'!I261</f>
        <v>To test</v>
      </c>
      <c r="N262" s="7" t="str">
        <f aca="false">IF(M262="-","-",MID([3]'verbs and nouns'!J261,2,LEN([3]'verbs and nouns'!J261)-2))</f>
        <v>prototypes</v>
      </c>
      <c r="O262" s="7"/>
      <c r="P262" s="7" t="str">
        <f aca="false">[3]'verbs and nouns'!K261</f>
        <v>-</v>
      </c>
      <c r="Q262" s="7" t="str">
        <f aca="false">IF(P262="-","-",MID([3]'verbs and nouns'!L261,2,LEN([3]'verbs and nouns'!L261)-2))</f>
        <v>-</v>
      </c>
      <c r="R262" s="7"/>
      <c r="S262" s="1"/>
      <c r="T262" s="1"/>
      <c r="U262" s="1"/>
      <c r="V262" s="1"/>
      <c r="W262" s="1"/>
      <c r="X262" s="1"/>
      <c r="Y262" s="1"/>
    </row>
    <row r="263" customFormat="false" ht="15" hidden="false" customHeight="false" outlineLevel="0" collapsed="false">
      <c r="A263" s="6" t="str">
        <f aca="false">[3]'verbs and nouns'!A262</f>
        <v>To recognize</v>
      </c>
      <c r="B263" s="7" t="str">
        <f aca="false">IF(A263="-","-",MID([3]'verbs and nouns'!B262,2,LEN([3]'verbs and nouns'!B262)-2))</f>
        <v>design constraints</v>
      </c>
      <c r="C263" s="7"/>
      <c r="D263" s="7" t="str">
        <f aca="false">[3]'verbs and nouns'!C262</f>
        <v>To model</v>
      </c>
      <c r="E263" s="7" t="str">
        <f aca="false">IF(D263="-","-",MID([3]'verbs and nouns'!D262,2,LEN([3]'verbs and nouns'!D262)-2))</f>
        <v>design concepts</v>
      </c>
      <c r="F263" s="7"/>
      <c r="G263" s="7" t="str">
        <f aca="false">[3]'verbs and nouns'!E262</f>
        <v>To modify</v>
      </c>
      <c r="H263" s="7" t="str">
        <f aca="false">IF(G263="-","-",MID([3]'verbs and nouns'!F262,2,LEN([3]'verbs and nouns'!F262)-2))</f>
        <v>design concepts</v>
      </c>
      <c r="I263" s="7"/>
      <c r="J263" s="7" t="str">
        <f aca="false">[3]'verbs and nouns'!G262</f>
        <v>To solve</v>
      </c>
      <c r="K263" s="7" t="str">
        <f aca="false">IF(J263="-","-",MID([3]'verbs and nouns'!H262,2,LEN([3]'verbs and nouns'!H262)-2))</f>
        <v>analysis</v>
      </c>
      <c r="L263" s="7"/>
      <c r="M263" s="7" t="str">
        <f aca="false">[3]'verbs and nouns'!I262</f>
        <v>To prepare</v>
      </c>
      <c r="N263" s="7" t="str">
        <f aca="false">IF(M263="-","-",MID([3]'verbs and nouns'!J262,2,LEN([3]'verbs and nouns'!J262)-2))</f>
        <v>documentation</v>
      </c>
      <c r="O263" s="7"/>
      <c r="P263" s="7" t="str">
        <f aca="false">[3]'verbs and nouns'!K262</f>
        <v>-</v>
      </c>
      <c r="Q263" s="7" t="str">
        <f aca="false">IF(P263="-","-",MID([3]'verbs and nouns'!L262,2,LEN([3]'verbs and nouns'!L262)-2))</f>
        <v>-</v>
      </c>
      <c r="R263" s="7"/>
      <c r="S263" s="1"/>
      <c r="T263" s="1"/>
      <c r="U263" s="1"/>
      <c r="V263" s="1"/>
      <c r="W263" s="1"/>
      <c r="X263" s="1"/>
      <c r="Y263" s="1"/>
    </row>
    <row r="264" customFormat="false" ht="15" hidden="false" customHeight="false" outlineLevel="0" collapsed="false">
      <c r="A264" s="6" t="str">
        <f aca="false">[3]'verbs and nouns'!A263</f>
        <v>To order</v>
      </c>
      <c r="B264" s="7" t="str">
        <f aca="false">IF(A264="-","-",MID([3]'verbs and nouns'!B263,2,LEN([3]'verbs and nouns'!B263)-2))</f>
        <v>design processes</v>
      </c>
      <c r="C264" s="7"/>
      <c r="D264" s="7" t="str">
        <f aca="false">[3]'verbs and nouns'!C263</f>
        <v>To justify</v>
      </c>
      <c r="E264" s="7" t="str">
        <f aca="false">IF(D264="-","-",MID([3]'verbs and nouns'!D263,2,LEN([3]'verbs and nouns'!D263)-2))</f>
        <v>design decisions</v>
      </c>
      <c r="F264" s="7"/>
      <c r="G264" s="7" t="str">
        <f aca="false">[3]'verbs and nouns'!E263</f>
        <v>To classify</v>
      </c>
      <c r="H264" s="7" t="str">
        <f aca="false">IF(G264="-","-",MID([3]'verbs and nouns'!F263,2,LEN([3]'verbs and nouns'!F263)-2))</f>
        <v>manufacturing processes</v>
      </c>
      <c r="I264" s="7"/>
      <c r="J264" s="7" t="str">
        <f aca="false">[3]'verbs and nouns'!G263</f>
        <v>To apply</v>
      </c>
      <c r="K264" s="7" t="str">
        <f aca="false">IF(J264="-","-",MID([3]'verbs and nouns'!H263,2,LEN([3]'verbs and nouns'!H263)-2))</f>
        <v>engineering science</v>
      </c>
      <c r="L264" s="7"/>
      <c r="M264" s="7" t="str">
        <f aca="false">[3]'verbs and nouns'!I263</f>
        <v>To review</v>
      </c>
      <c r="N264" s="7" t="str">
        <f aca="false">IF(M264="-","-",MID([3]'verbs and nouns'!J263,2,LEN([3]'verbs and nouns'!J263)-2))</f>
        <v>documentation</v>
      </c>
      <c r="O264" s="7"/>
      <c r="P264" s="7" t="str">
        <f aca="false">[3]'verbs and nouns'!K263</f>
        <v>-</v>
      </c>
      <c r="Q264" s="7" t="str">
        <f aca="false">IF(P264="-","-",MID([3]'verbs and nouns'!L263,2,LEN([3]'verbs and nouns'!L263)-2))</f>
        <v>-</v>
      </c>
      <c r="R264" s="7"/>
      <c r="S264" s="1"/>
      <c r="T264" s="1"/>
      <c r="U264" s="1"/>
      <c r="V264" s="1"/>
      <c r="W264" s="1"/>
      <c r="X264" s="1"/>
      <c r="Y264" s="1"/>
    </row>
    <row r="265" customFormat="false" ht="15" hidden="false" customHeight="false" outlineLevel="0" collapsed="false">
      <c r="A265" s="6" t="str">
        <f aca="false">[3]'verbs and nouns'!A264</f>
        <v>To name</v>
      </c>
      <c r="B265" s="7" t="str">
        <f aca="false">IF(A265="-","-",MID([3]'verbs and nouns'!B264,2,LEN([3]'verbs and nouns'!B264)-2))</f>
        <v>design processes</v>
      </c>
      <c r="C265" s="7"/>
      <c r="D265" s="7" t="str">
        <f aca="false">[3]'verbs and nouns'!C264</f>
        <v>To synthesize</v>
      </c>
      <c r="E265" s="7" t="str">
        <f aca="false">IF(D265="-","-",MID([3]'verbs and nouns'!D264,2,LEN([3]'verbs and nouns'!D264)-2))</f>
        <v>design solutions</v>
      </c>
      <c r="F265" s="7"/>
      <c r="G265" s="7" t="str">
        <f aca="false">[3]'verbs and nouns'!E264</f>
        <v>To estimate</v>
      </c>
      <c r="H265" s="7" t="str">
        <f aca="false">IF(G265="-","-",MID([3]'verbs and nouns'!F264,2,LEN([3]'verbs and nouns'!F264)-2))</f>
        <v>manufacturing effort</v>
      </c>
      <c r="I265" s="7"/>
      <c r="J265" s="7" t="str">
        <f aca="false">[3]'verbs and nouns'!G264</f>
        <v>To calculate</v>
      </c>
      <c r="K265" s="7" t="str">
        <f aca="false">IF(J265="-","-",MID([3]'verbs and nouns'!H264,2,LEN([3]'verbs and nouns'!H264)-2))</f>
        <v>performance</v>
      </c>
      <c r="L265" s="7"/>
      <c r="M265" s="7" t="str">
        <f aca="false">[3]'verbs and nouns'!I264</f>
        <v>To combine</v>
      </c>
      <c r="N265" s="7" t="str">
        <f aca="false">IF(M265="-","-",MID([3]'verbs and nouns'!J264,2,LEN([3]'verbs and nouns'!J264)-2))</f>
        <v>results data</v>
      </c>
      <c r="O265" s="7"/>
      <c r="P265" s="7" t="str">
        <f aca="false">[3]'verbs and nouns'!K264</f>
        <v>-</v>
      </c>
      <c r="Q265" s="7" t="str">
        <f aca="false">IF(P265="-","-",MID([3]'verbs and nouns'!L264,2,LEN([3]'verbs and nouns'!L264)-2))</f>
        <v>-</v>
      </c>
      <c r="R265" s="7"/>
      <c r="S265" s="1"/>
      <c r="T265" s="1"/>
      <c r="U265" s="1"/>
      <c r="V265" s="1"/>
      <c r="W265" s="1"/>
      <c r="X265" s="1"/>
      <c r="Y265" s="1"/>
    </row>
    <row r="266" customFormat="false" ht="15" hidden="false" customHeight="false" outlineLevel="0" collapsed="false">
      <c r="A266" s="6" t="str">
        <f aca="false">[3]'verbs and nouns'!A265</f>
        <v>To infer</v>
      </c>
      <c r="B266" s="7" t="str">
        <f aca="false">IF(A266="-","-",MID([3]'verbs and nouns'!B265,2,LEN([3]'verbs and nouns'!B265)-2))</f>
        <v>client needs</v>
      </c>
      <c r="C266" s="7"/>
      <c r="D266" s="7" t="str">
        <f aca="false">[3]'verbs and nouns'!C265</f>
        <v>To discuss</v>
      </c>
      <c r="E266" s="7" t="str">
        <f aca="false">IF(D266="-","-",MID([3]'verbs and nouns'!D265,2,LEN([3]'verbs and nouns'!D265)-2))</f>
        <v>design decisions</v>
      </c>
      <c r="F266" s="7"/>
      <c r="G266" s="7" t="str">
        <f aca="false">[3]'verbs and nouns'!E265</f>
        <v>To identify</v>
      </c>
      <c r="H266" s="7" t="str">
        <f aca="false">IF(G266="-","-",MID([3]'verbs and nouns'!F265,2,LEN([3]'verbs and nouns'!F265)-2))</f>
        <v>manufacturing processes</v>
      </c>
      <c r="I266" s="7"/>
      <c r="J266" s="7" t="str">
        <f aca="false">[3]'verbs and nouns'!G265</f>
        <v>To compute</v>
      </c>
      <c r="K266" s="7" t="str">
        <f aca="false">IF(J266="-","-",MID([3]'verbs and nouns'!H265,2,LEN([3]'verbs and nouns'!H265)-2))</f>
        <v>performance data</v>
      </c>
      <c r="L266" s="7"/>
      <c r="M266" s="7" t="str">
        <f aca="false">[3]'verbs and nouns'!I265</f>
        <v>To create</v>
      </c>
      <c r="N266" s="7" t="str">
        <f aca="false">IF(M266="-","-",MID([3]'verbs and nouns'!J265,2,LEN([3]'verbs and nouns'!J265)-2))</f>
        <v>design documentation</v>
      </c>
      <c r="O266" s="7"/>
      <c r="P266" s="7" t="str">
        <f aca="false">[3]'verbs and nouns'!K265</f>
        <v>-</v>
      </c>
      <c r="Q266" s="7" t="str">
        <f aca="false">IF(P266="-","-",MID([3]'verbs and nouns'!L265,2,LEN([3]'verbs and nouns'!L265)-2))</f>
        <v>-</v>
      </c>
      <c r="R266" s="7"/>
      <c r="S266" s="1"/>
      <c r="T266" s="1"/>
      <c r="U266" s="1"/>
      <c r="V266" s="1"/>
      <c r="W266" s="1"/>
      <c r="X266" s="1"/>
      <c r="Y266" s="1"/>
    </row>
    <row r="267" customFormat="false" ht="15" hidden="false" customHeight="false" outlineLevel="0" collapsed="false">
      <c r="A267" s="6" t="str">
        <f aca="false">[3]'verbs and nouns'!A266</f>
        <v>To  describe</v>
      </c>
      <c r="B267" s="7" t="str">
        <f aca="false">IF(A267="-","-",MID([3]'verbs and nouns'!B266,2,LEN([3]'verbs and nouns'!B266)-2))</f>
        <v>specifications</v>
      </c>
      <c r="C267" s="7"/>
      <c r="D267" s="7" t="str">
        <f aca="false">[3]'verbs and nouns'!C266</f>
        <v>To compare</v>
      </c>
      <c r="E267" s="7" t="str">
        <f aca="false">IF(D267="-","-",MID([3]'verbs and nouns'!D266,2,LEN([3]'verbs and nouns'!D266)-2))</f>
        <v>design concepts</v>
      </c>
      <c r="F267" s="7"/>
      <c r="G267" s="7" t="str">
        <f aca="false">[3]'verbs and nouns'!E266</f>
        <v>-</v>
      </c>
      <c r="H267" s="7" t="str">
        <f aca="false">IF(G267="-","-",MID([3]'verbs and nouns'!F266,2,LEN([3]'verbs and nouns'!F266)-2))</f>
        <v>-</v>
      </c>
      <c r="I267" s="7"/>
      <c r="J267" s="7" t="str">
        <f aca="false">[3]'verbs and nouns'!G266</f>
        <v>To analyze</v>
      </c>
      <c r="K267" s="7" t="str">
        <f aca="false">IF(J267="-","-",MID([3]'verbs and nouns'!H266,2,LEN([3]'verbs and nouns'!H266)-2))</f>
        <v>performance</v>
      </c>
      <c r="L267" s="7"/>
      <c r="M267" s="7" t="str">
        <f aca="false">[3]'verbs and nouns'!I266</f>
        <v>To conclude</v>
      </c>
      <c r="N267" s="7" t="str">
        <f aca="false">IF(M267="-","-",MID([3]'verbs and nouns'!J266,2,LEN([3]'verbs and nouns'!J266)-2))</f>
        <v>design project</v>
      </c>
      <c r="O267" s="7"/>
      <c r="P267" s="7" t="str">
        <f aca="false">[3]'verbs and nouns'!K266</f>
        <v>-</v>
      </c>
      <c r="Q267" s="7" t="str">
        <f aca="false">IF(P267="-","-",MID([3]'verbs and nouns'!L266,2,LEN([3]'verbs and nouns'!L266)-2))</f>
        <v>-</v>
      </c>
      <c r="R267" s="7"/>
      <c r="S267" s="1"/>
      <c r="T267" s="1"/>
      <c r="U267" s="1"/>
      <c r="V267" s="1"/>
      <c r="W267" s="1"/>
      <c r="X267" s="1"/>
      <c r="Y267" s="1"/>
    </row>
    <row r="268" customFormat="false" ht="15" hidden="false" customHeight="false" outlineLevel="0" collapsed="false">
      <c r="A268" s="6" t="str">
        <f aca="false">[3]'verbs and nouns'!A267</f>
        <v>To extend</v>
      </c>
      <c r="B268" s="7" t="str">
        <f aca="false">IF(A268="-","-",MID([3]'verbs and nouns'!B267,2,LEN([3]'verbs and nouns'!B267)-2))</f>
        <v>project management skills</v>
      </c>
      <c r="C268" s="7"/>
      <c r="D268" s="7" t="str">
        <f aca="false">[3]'verbs and nouns'!C267</f>
        <v>To design</v>
      </c>
      <c r="E268" s="7" t="str">
        <f aca="false">IF(D268="-","-",MID([3]'verbs and nouns'!D267,2,LEN([3]'verbs and nouns'!D267)-2))</f>
        <v>problem solution</v>
      </c>
      <c r="F268" s="7"/>
      <c r="G268" s="7" t="str">
        <f aca="false">[3]'verbs and nouns'!E267</f>
        <v>-</v>
      </c>
      <c r="H268" s="7" t="str">
        <f aca="false">IF(G268="-","-",MID([3]'verbs and nouns'!F267,2,LEN([3]'verbs and nouns'!F267)-2))</f>
        <v>-</v>
      </c>
      <c r="I268" s="7"/>
      <c r="J268" s="7" t="str">
        <f aca="false">[3]'verbs and nouns'!G267</f>
        <v>To evaluate</v>
      </c>
      <c r="K268" s="7" t="str">
        <f aca="false">IF(J268="-","-",MID([3]'verbs and nouns'!H267,2,LEN([3]'verbs and nouns'!H267)-2))</f>
        <v>performance</v>
      </c>
      <c r="L268" s="7"/>
      <c r="M268" s="7" t="str">
        <f aca="false">[3]'verbs and nouns'!I267</f>
        <v>-</v>
      </c>
      <c r="N268" s="7" t="str">
        <f aca="false">IF(M268="-","-",MID([3]'verbs and nouns'!J267,2,LEN([3]'verbs and nouns'!J267)-2))</f>
        <v>-</v>
      </c>
      <c r="O268" s="7"/>
      <c r="P268" s="7" t="str">
        <f aca="false">[3]'verbs and nouns'!K267</f>
        <v>-</v>
      </c>
      <c r="Q268" s="7" t="str">
        <f aca="false">IF(P268="-","-",MID([3]'verbs and nouns'!L267,2,LEN([3]'verbs and nouns'!L267)-2))</f>
        <v>-</v>
      </c>
      <c r="R268" s="7"/>
      <c r="S268" s="1"/>
      <c r="T268" s="1"/>
      <c r="U268" s="1"/>
      <c r="V268" s="1"/>
      <c r="W268" s="1"/>
      <c r="X268" s="1"/>
      <c r="Y268" s="1"/>
    </row>
    <row r="269" customFormat="false" ht="15" hidden="false" customHeight="false" outlineLevel="0" collapsed="false">
      <c r="A269" s="6" t="str">
        <f aca="false">[3]'verbs and nouns'!A268</f>
        <v>To practice</v>
      </c>
      <c r="B269" s="7" t="str">
        <f aca="false">IF(A269="-","-",MID([3]'verbs and nouns'!B268,2,LEN([3]'verbs and nouns'!B268)-2))</f>
        <v>design process</v>
      </c>
      <c r="C269" s="7"/>
      <c r="D269" s="7" t="str">
        <f aca="false">[3]'verbs and nouns'!C268</f>
        <v>To defend</v>
      </c>
      <c r="E269" s="7" t="str">
        <f aca="false">IF(D269="-","-",MID([3]'verbs and nouns'!D268,2,LEN([3]'verbs and nouns'!D268)-2))</f>
        <v>design decision</v>
      </c>
      <c r="F269" s="7"/>
      <c r="G269" s="7" t="str">
        <f aca="false">[3]'verbs and nouns'!E268</f>
        <v>-</v>
      </c>
      <c r="H269" s="7" t="str">
        <f aca="false">IF(G269="-","-",MID([3]'verbs and nouns'!F268,2,LEN([3]'verbs and nouns'!F268)-2))</f>
        <v>-</v>
      </c>
      <c r="I269" s="7"/>
      <c r="J269" s="7" t="str">
        <f aca="false">[3]'verbs and nouns'!G268</f>
        <v>To develop</v>
      </c>
      <c r="K269" s="7" t="str">
        <f aca="false">IF(J269="-","-",MID([3]'verbs and nouns'!H268,2,LEN([3]'verbs and nouns'!H268)-2))</f>
        <v>detailed design</v>
      </c>
      <c r="L269" s="7"/>
      <c r="M269" s="7" t="str">
        <f aca="false">[3]'verbs and nouns'!I268</f>
        <v>-</v>
      </c>
      <c r="N269" s="7" t="str">
        <f aca="false">IF(M269="-","-",MID([3]'verbs and nouns'!J268,2,LEN([3]'verbs and nouns'!J268)-2))</f>
        <v>-</v>
      </c>
      <c r="O269" s="7"/>
      <c r="P269" s="7" t="str">
        <f aca="false">[3]'verbs and nouns'!K268</f>
        <v>-</v>
      </c>
      <c r="Q269" s="7" t="str">
        <f aca="false">IF(P269="-","-",MID([3]'verbs and nouns'!L268,2,LEN([3]'verbs and nouns'!L268)-2))</f>
        <v>-</v>
      </c>
      <c r="R269" s="7"/>
      <c r="S269" s="1"/>
      <c r="T269" s="1"/>
      <c r="U269" s="1"/>
      <c r="V269" s="1"/>
      <c r="W269" s="1"/>
      <c r="X269" s="1"/>
      <c r="Y269" s="1"/>
    </row>
    <row r="270" customFormat="false" ht="15" hidden="false" customHeight="false" outlineLevel="0" collapsed="false">
      <c r="A270" s="6" t="str">
        <f aca="false">[3]'verbs and nouns'!A269</f>
        <v>To define</v>
      </c>
      <c r="B270" s="7" t="str">
        <f aca="false">IF(A270="-","-",MID([3]'verbs and nouns'!B269,2,LEN([3]'verbs and nouns'!B269)-2))</f>
        <v>specifications</v>
      </c>
      <c r="C270" s="7"/>
      <c r="D270" s="7" t="str">
        <f aca="false">[3]'verbs and nouns'!C269</f>
        <v>To criticize</v>
      </c>
      <c r="E270" s="7" t="str">
        <f aca="false">IF(D270="-","-",MID([3]'verbs and nouns'!D269,2,LEN([3]'verbs and nouns'!D269)-2))</f>
        <v>design decisions</v>
      </c>
      <c r="F270" s="7"/>
      <c r="G270" s="7" t="str">
        <f aca="false">[3]'verbs and nouns'!E269</f>
        <v>-</v>
      </c>
      <c r="H270" s="7" t="str">
        <f aca="false">IF(G270="-","-",MID([3]'verbs and nouns'!F269,2,LEN([3]'verbs and nouns'!F269)-2))</f>
        <v>-</v>
      </c>
      <c r="I270" s="7"/>
      <c r="J270" s="7" t="str">
        <f aca="false">[3]'verbs and nouns'!G269</f>
        <v>-</v>
      </c>
      <c r="K270" s="7" t="str">
        <f aca="false">IF(J270="-","-",MID([3]'verbs and nouns'!H269,2,LEN([3]'verbs and nouns'!H269)-2))</f>
        <v>-</v>
      </c>
      <c r="L270" s="7"/>
      <c r="M270" s="7" t="str">
        <f aca="false">[3]'verbs and nouns'!I269</f>
        <v>-</v>
      </c>
      <c r="N270" s="7" t="str">
        <f aca="false">IF(M270="-","-",MID([3]'verbs and nouns'!J269,2,LEN([3]'verbs and nouns'!J269)-2))</f>
        <v>-</v>
      </c>
      <c r="O270" s="7"/>
      <c r="P270" s="7" t="str">
        <f aca="false">[3]'verbs and nouns'!K269</f>
        <v>-</v>
      </c>
      <c r="Q270" s="7" t="str">
        <f aca="false">IF(P270="-","-",MID([3]'verbs and nouns'!L269,2,LEN([3]'verbs and nouns'!L269)-2))</f>
        <v>-</v>
      </c>
      <c r="R270" s="7"/>
      <c r="S270" s="1"/>
      <c r="T270" s="1"/>
      <c r="U270" s="1"/>
      <c r="V270" s="1"/>
      <c r="W270" s="1"/>
      <c r="X270" s="1"/>
      <c r="Y270" s="1"/>
    </row>
    <row r="271" customFormat="false" ht="15" hidden="false" customHeight="false" outlineLevel="0" collapsed="false">
      <c r="A271" s="6" t="str">
        <f aca="false">[3]'verbs and nouns'!A270</f>
        <v>To list</v>
      </c>
      <c r="B271" s="7" t="str">
        <f aca="false">IF(A271="-","-",MID([3]'verbs and nouns'!B270,2,LEN([3]'verbs and nouns'!B270)-2))</f>
        <v>specifications</v>
      </c>
      <c r="C271" s="7"/>
      <c r="D271" s="7" t="str">
        <f aca="false">[3]'verbs and nouns'!C270</f>
        <v>To explain</v>
      </c>
      <c r="E271" s="7" t="str">
        <f aca="false">IF(D271="-","-",MID([3]'verbs and nouns'!D270,2,LEN([3]'verbs and nouns'!D270)-2))</f>
        <v>design decisions</v>
      </c>
      <c r="F271" s="7"/>
      <c r="G271" s="7" t="str">
        <f aca="false">[3]'verbs and nouns'!E270</f>
        <v>-</v>
      </c>
      <c r="H271" s="7" t="str">
        <f aca="false">IF(G271="-","-",MID([3]'verbs and nouns'!F270,2,LEN([3]'verbs and nouns'!F270)-2))</f>
        <v>-</v>
      </c>
      <c r="I271" s="7"/>
      <c r="J271" s="7" t="str">
        <f aca="false">[3]'verbs and nouns'!G270</f>
        <v>-</v>
      </c>
      <c r="K271" s="7" t="str">
        <f aca="false">IF(J271="-","-",MID([3]'verbs and nouns'!H270,2,LEN([3]'verbs and nouns'!H270)-2))</f>
        <v>-</v>
      </c>
      <c r="L271" s="7"/>
      <c r="M271" s="7" t="str">
        <f aca="false">[3]'verbs and nouns'!I270</f>
        <v>-</v>
      </c>
      <c r="N271" s="7" t="str">
        <f aca="false">IF(M271="-","-",MID([3]'verbs and nouns'!J270,2,LEN([3]'verbs and nouns'!J270)-2))</f>
        <v>-</v>
      </c>
      <c r="O271" s="7"/>
      <c r="P271" s="7" t="str">
        <f aca="false">[3]'verbs and nouns'!K270</f>
        <v>-</v>
      </c>
      <c r="Q271" s="7" t="str">
        <f aca="false">IF(P271="-","-",MID([3]'verbs and nouns'!L270,2,LEN([3]'verbs and nouns'!L270)-2))</f>
        <v>-</v>
      </c>
      <c r="R271" s="7"/>
      <c r="S271" s="1"/>
      <c r="T271" s="1"/>
      <c r="U271" s="1"/>
      <c r="V271" s="1"/>
      <c r="W271" s="1"/>
      <c r="X271" s="1"/>
      <c r="Y271" s="1"/>
    </row>
    <row r="272" customFormat="false" ht="15" hidden="false" customHeight="false" outlineLevel="0" collapsed="false">
      <c r="A272" s="6" t="str">
        <f aca="false">[3]'verbs and nouns'!A271</f>
        <v>-</v>
      </c>
      <c r="B272" s="7" t="str">
        <f aca="false">IF(A272="-","-",MID([3]'verbs and nouns'!B271,2,LEN([3]'verbs and nouns'!B271)-2))</f>
        <v>-</v>
      </c>
      <c r="C272" s="7"/>
      <c r="D272" s="7" t="str">
        <f aca="false">[3]'verbs and nouns'!C271</f>
        <v>To choose</v>
      </c>
      <c r="E272" s="7" t="str">
        <f aca="false">IF(D272="-","-",MID([3]'verbs and nouns'!D271,2,LEN([3]'verbs and nouns'!D271)-2))</f>
        <v>design concepts</v>
      </c>
      <c r="F272" s="7"/>
      <c r="G272" s="7" t="str">
        <f aca="false">[3]'verbs and nouns'!E271</f>
        <v>-</v>
      </c>
      <c r="H272" s="7" t="str">
        <f aca="false">IF(G272="-","-",MID([3]'verbs and nouns'!F271,2,LEN([3]'verbs and nouns'!F271)-2))</f>
        <v>-</v>
      </c>
      <c r="I272" s="7"/>
      <c r="J272" s="7" t="str">
        <f aca="false">[3]'verbs and nouns'!G271</f>
        <v>-</v>
      </c>
      <c r="K272" s="7" t="str">
        <f aca="false">IF(J272="-","-",MID([3]'verbs and nouns'!H271,2,LEN([3]'verbs and nouns'!H271)-2))</f>
        <v>-</v>
      </c>
      <c r="L272" s="7"/>
      <c r="M272" s="7" t="str">
        <f aca="false">[3]'verbs and nouns'!I271</f>
        <v>-</v>
      </c>
      <c r="N272" s="7" t="str">
        <f aca="false">IF(M272="-","-",MID([3]'verbs and nouns'!J271,2,LEN([3]'verbs and nouns'!J271)-2))</f>
        <v>-</v>
      </c>
      <c r="O272" s="7"/>
      <c r="P272" s="7" t="str">
        <f aca="false">[3]'verbs and nouns'!K271</f>
        <v>-</v>
      </c>
      <c r="Q272" s="7" t="str">
        <f aca="false">IF(P272="-","-",MID([3]'verbs and nouns'!L271,2,LEN([3]'verbs and nouns'!L271)-2))</f>
        <v>-</v>
      </c>
      <c r="R272" s="7"/>
      <c r="S272" s="1"/>
      <c r="T272" s="1"/>
      <c r="U272" s="1"/>
      <c r="V272" s="1"/>
      <c r="W272" s="1"/>
      <c r="X272" s="1"/>
      <c r="Y272" s="1"/>
    </row>
    <row r="273" customFormat="false" ht="15" hidden="false" customHeight="false" outlineLevel="0" collapsed="false">
      <c r="A273" s="6" t="str">
        <f aca="false">[3]'verbs and nouns'!A272</f>
        <v>-</v>
      </c>
      <c r="B273" s="7" t="str">
        <f aca="false">IF(A273="-","-",MID([3]'verbs and nouns'!B272,2,LEN([3]'verbs and nouns'!B272)-2))</f>
        <v>-</v>
      </c>
      <c r="C273" s="7"/>
      <c r="D273" s="7" t="str">
        <f aca="false">[3]'verbs and nouns'!C272</f>
        <v>To illustrate</v>
      </c>
      <c r="E273" s="7" t="str">
        <f aca="false">IF(D273="-","-",MID([3]'verbs and nouns'!D272,2,LEN([3]'verbs and nouns'!D272)-2))</f>
        <v>design concepts</v>
      </c>
      <c r="F273" s="7"/>
      <c r="G273" s="7" t="str">
        <f aca="false">[3]'verbs and nouns'!E272</f>
        <v>-</v>
      </c>
      <c r="H273" s="7" t="str">
        <f aca="false">IF(G273="-","-",MID([3]'verbs and nouns'!F272,2,LEN([3]'verbs and nouns'!F272)-2))</f>
        <v>-</v>
      </c>
      <c r="I273" s="7"/>
      <c r="J273" s="7" t="str">
        <f aca="false">[3]'verbs and nouns'!G272</f>
        <v>-</v>
      </c>
      <c r="K273" s="7" t="str">
        <f aca="false">IF(J273="-","-",MID([3]'verbs and nouns'!H272,2,LEN([3]'verbs and nouns'!H272)-2))</f>
        <v>-</v>
      </c>
      <c r="L273" s="7"/>
      <c r="M273" s="7" t="str">
        <f aca="false">[3]'verbs and nouns'!I272</f>
        <v>-</v>
      </c>
      <c r="N273" s="7" t="str">
        <f aca="false">IF(M273="-","-",MID([3]'verbs and nouns'!J272,2,LEN([3]'verbs and nouns'!J272)-2))</f>
        <v>-</v>
      </c>
      <c r="O273" s="7"/>
      <c r="P273" s="7" t="str">
        <f aca="false">[3]'verbs and nouns'!K272</f>
        <v>-</v>
      </c>
      <c r="Q273" s="7" t="str">
        <f aca="false">IF(P273="-","-",MID([3]'verbs and nouns'!L272,2,LEN([3]'verbs and nouns'!L272)-2))</f>
        <v>-</v>
      </c>
      <c r="R273" s="7"/>
      <c r="S273" s="1"/>
      <c r="T273" s="1"/>
      <c r="U273" s="1"/>
      <c r="V273" s="1"/>
      <c r="W273" s="1"/>
      <c r="X273" s="1"/>
      <c r="Y273" s="1"/>
    </row>
    <row r="274" customFormat="false" ht="15" hidden="false" customHeight="false" outlineLevel="0" collapsed="false">
      <c r="A274" s="6" t="str">
        <f aca="false">[3]'verbs and nouns'!A273</f>
        <v>-</v>
      </c>
      <c r="B274" s="7" t="str">
        <f aca="false">IF(A274="-","-",MID([3]'verbs and nouns'!B273,2,LEN([3]'verbs and nouns'!B273)-2))</f>
        <v>-</v>
      </c>
      <c r="C274" s="7"/>
      <c r="D274" s="7" t="str">
        <f aca="false">[3]'verbs and nouns'!C273</f>
        <v>To indicate</v>
      </c>
      <c r="E274" s="7" t="str">
        <f aca="false">IF(D274="-","-",MID([3]'verbs and nouns'!D273,2,LEN([3]'verbs and nouns'!D273)-2))</f>
        <v>feasibility</v>
      </c>
      <c r="F274" s="7"/>
      <c r="G274" s="7" t="str">
        <f aca="false">[3]'verbs and nouns'!E273</f>
        <v>-</v>
      </c>
      <c r="H274" s="7" t="str">
        <f aca="false">IF(G274="-","-",MID([3]'verbs and nouns'!F273,2,LEN([3]'verbs and nouns'!F273)-2))</f>
        <v>-</v>
      </c>
      <c r="I274" s="7"/>
      <c r="J274" s="7" t="str">
        <f aca="false">[3]'verbs and nouns'!G273</f>
        <v>-</v>
      </c>
      <c r="K274" s="7" t="str">
        <f aca="false">IF(J274="-","-",MID([3]'verbs and nouns'!H273,2,LEN([3]'verbs and nouns'!H273)-2))</f>
        <v>-</v>
      </c>
      <c r="L274" s="7"/>
      <c r="M274" s="7" t="str">
        <f aca="false">[3]'verbs and nouns'!I273</f>
        <v>-</v>
      </c>
      <c r="N274" s="7" t="str">
        <f aca="false">IF(M274="-","-",MID([3]'verbs and nouns'!J273,2,LEN([3]'verbs and nouns'!J273)-2))</f>
        <v>-</v>
      </c>
      <c r="O274" s="7"/>
      <c r="P274" s="7" t="str">
        <f aca="false">[3]'verbs and nouns'!K273</f>
        <v>-</v>
      </c>
      <c r="Q274" s="7" t="str">
        <f aca="false">IF(P274="-","-",MID([3]'verbs and nouns'!L273,2,LEN([3]'verbs and nouns'!L273)-2))</f>
        <v>-</v>
      </c>
      <c r="R274" s="7"/>
      <c r="S274" s="1"/>
      <c r="T274" s="1"/>
      <c r="U274" s="1"/>
      <c r="V274" s="1"/>
      <c r="W274" s="1"/>
      <c r="X274" s="1"/>
      <c r="Y274" s="1"/>
    </row>
    <row r="275" customFormat="false" ht="15" hidden="false" customHeight="false" outlineLevel="0" collapsed="false">
      <c r="A275" s="6" t="str">
        <f aca="false">[3]'verbs and nouns'!A274</f>
        <v>To prepare</v>
      </c>
      <c r="B275" s="7" t="str">
        <f aca="false">IF(A275="-","-",MID([3]'verbs and nouns'!B274,2,LEN([3]'verbs and nouns'!B274)-2))</f>
        <v>meaning</v>
      </c>
      <c r="C275" s="7"/>
      <c r="D275" s="7" t="str">
        <f aca="false">[3]'verbs and nouns'!C274</f>
        <v>To model</v>
      </c>
      <c r="E275" s="7" t="str">
        <f aca="false">IF(D275="-","-",MID([3]'verbs and nouns'!D274,2,LEN([3]'verbs and nouns'!D274)-2))</f>
        <v>physics</v>
      </c>
      <c r="F275" s="7"/>
      <c r="G275" s="7" t="str">
        <f aca="false">[3]'verbs and nouns'!E274</f>
        <v>To recognize</v>
      </c>
      <c r="H275" s="7" t="str">
        <f aca="false">IF(G275="-","-",LEFT(MID([3]'verbs and nouns'!F274,2,LEN([3]'verbs and nouns'!F274)-2),SEARCH(",",MID([3]'verbs and nouns'!F274,2,LEN([3]'verbs and nouns'!F274)-2),1)-1))</f>
        <v>alternative</v>
      </c>
      <c r="I275" s="7" t="str">
        <f aca="false">IF(G275="-","-",RIGHT(MID([3]'verbs and nouns'!F274,2,LEN([3]'verbs and nouns'!F274)-2),SEARCH(",",MID([3]'verbs and nouns'!F274,2,LEN([3]'verbs and nouns'!F274)-2),1)-4))</f>
        <v>solutions</v>
      </c>
      <c r="J275" s="7" t="str">
        <f aca="false">[3]'verbs and nouns'!G274</f>
        <v>To predict</v>
      </c>
      <c r="K275" s="7" t="str">
        <f aca="false">IF(J275="-","-",MID([3]'verbs and nouns'!H274,2,LEN([3]'verbs and nouns'!H274)-2))</f>
        <v>performance</v>
      </c>
      <c r="L275" s="7"/>
      <c r="M275" s="7" t="str">
        <f aca="false">[3]'verbs and nouns'!I274</f>
        <v>To generate</v>
      </c>
      <c r="N275" s="7" t="str">
        <f aca="false">IF(M275="-","-",LEFT(MID([3]'verbs and nouns'!J274,2,LEN([3]'verbs and nouns'!J274)-2),SEARCH(",",MID([3]'verbs and nouns'!J274,2,LEN([3]'verbs and nouns'!J274)-2),1)-1))</f>
        <v>drawings</v>
      </c>
      <c r="O275" s="7" t="str">
        <f aca="false">IF(M275="-","-",RIGHT(MID([3]'verbs and nouns'!J274,2,LEN([3]'verbs and nouns'!J274)-2),SEARCH(",",MID([3]'verbs and nouns'!J274,2,LEN([3]'verbs and nouns'!J274)-2),1)+1))</f>
        <v>solutions</v>
      </c>
      <c r="P275" s="7" t="str">
        <f aca="false">[3]'verbs and nouns'!K274</f>
        <v>To order</v>
      </c>
      <c r="Q275" s="7" t="str">
        <f aca="false">IF(P275="-","-",LEFT(MID([3]'verbs and nouns'!L274,2,LEN([3]'verbs and nouns'!L274)-2),SEARCH(",",MID([3]'verbs and nouns'!L274,2,LEN([3]'verbs and nouns'!L274)-2),1)-1))</f>
        <v>parts</v>
      </c>
      <c r="R275" s="7" t="str">
        <f aca="false">IF(P275="-","-",RIGHT(MID([3]'verbs and nouns'!L274,2,LEN([3]'verbs and nouns'!L274)-2),SEARCH(",",MID([3]'verbs and nouns'!L274,2,LEN([3]'verbs and nouns'!L274)-2),1)+2))</f>
        <v>products</v>
      </c>
      <c r="S275" s="1"/>
      <c r="T275" s="1"/>
      <c r="U275" s="1"/>
      <c r="V275" s="1"/>
      <c r="W275" s="1"/>
      <c r="X275" s="1"/>
      <c r="Y275" s="1"/>
    </row>
    <row r="276" customFormat="false" ht="15" hidden="false" customHeight="false" outlineLevel="0" collapsed="false">
      <c r="A276" s="6" t="str">
        <f aca="false">[3]'verbs and nouns'!A275</f>
        <v>To define</v>
      </c>
      <c r="B276" s="7" t="str">
        <f aca="false">IF(A276="-","-",MID([3]'verbs and nouns'!B275,2,LEN([3]'verbs and nouns'!B275)-2))</f>
        <v>the problem</v>
      </c>
      <c r="C276" s="7"/>
      <c r="D276" s="7" t="str">
        <f aca="false">[3]'verbs and nouns'!C275</f>
        <v>To justify</v>
      </c>
      <c r="E276" s="7" t="str">
        <f aca="false">IF(A17="-","-",LEFT(MID([3]'verbs and nouns'!D275,2,LEN([3]'verbs and nouns'!D275)-2),SEARCH(",",MID([3]'verbs and nouns'!D275,2,LEN([3]'verbs and nouns'!D275)-2),1)-1))</f>
        <v>alternatives</v>
      </c>
      <c r="F276" s="7" t="str">
        <f aca="false">IF(A17="-","-",RIGHT(MID([3]'verbs and nouns'!D275,2,LEN([3]'verbs and nouns'!D275)-2),SEARCH(",",MID([3]'verbs and nouns'!D275,2,LEN([3]'verbs and nouns'!D275)-2),1)-2))</f>
        <v>approaches</v>
      </c>
      <c r="G276" s="7" t="str">
        <f aca="false">[3]'verbs and nouns'!E275</f>
        <v>To solve</v>
      </c>
      <c r="H276" s="7" t="str">
        <f aca="false">IF(G276="-","-",MID([3]'verbs and nouns'!F275,2,LEN([3]'verbs and nouns'!F275)-2))</f>
        <v>problems</v>
      </c>
      <c r="I276" s="7"/>
      <c r="J276" s="7" t="str">
        <f aca="false">[3]'verbs and nouns'!G275</f>
        <v>To conclude</v>
      </c>
      <c r="K276" s="7" t="str">
        <f aca="false">IF(J276="-","-",MID([3]'verbs and nouns'!H275,2,LEN([3]'verbs and nouns'!H275)-2))</f>
        <v>solutions</v>
      </c>
      <c r="L276" s="7"/>
      <c r="M276" s="7" t="str">
        <f aca="false">[3]'verbs and nouns'!I275</f>
        <v>To review</v>
      </c>
      <c r="N276" s="7" t="str">
        <f aca="false">IF(M276="-","-",MID([3]'verbs and nouns'!J275,2,LEN([3]'verbs and nouns'!J275)-2))</f>
        <v>the results</v>
      </c>
      <c r="O276" s="7"/>
      <c r="P276" s="7" t="str">
        <f aca="false">[3]'verbs and nouns'!K275</f>
        <v>-</v>
      </c>
      <c r="Q276" s="7" t="str">
        <f aca="false">IF(P276="-","-",LEFT(MID([3]'verbs and nouns'!L275,2,LEN([3]'verbs and nouns'!L275)-2),SEARCH(",",MID([3]'verbs and nouns'!L275,2,LEN([3]'verbs and nouns'!L275)-2),1)-1))</f>
        <v>-</v>
      </c>
      <c r="R276" s="7" t="str">
        <f aca="false">IF(P276="-","-",RIGHT(MID([3]'verbs and nouns'!L275,2,LEN([3]'verbs and nouns'!L275)-2),SEARCH(",",MID([3]'verbs and nouns'!L275,2,LEN([3]'verbs and nouns'!L275)-2),1)+2))</f>
        <v>-</v>
      </c>
      <c r="S276" s="1"/>
      <c r="T276" s="1"/>
      <c r="U276" s="1"/>
      <c r="V276" s="1"/>
      <c r="W276" s="1"/>
      <c r="X276" s="1"/>
      <c r="Y276" s="1"/>
    </row>
    <row r="277" customFormat="false" ht="15" hidden="false" customHeight="false" outlineLevel="0" collapsed="false">
      <c r="A277" s="6" t="str">
        <f aca="false">[3]'verbs and nouns'!A276</f>
        <v>To illustrate</v>
      </c>
      <c r="B277" s="7" t="str">
        <f aca="false">IF(A277="-","-",MID([3]'verbs and nouns'!B276,2,LEN([3]'verbs and nouns'!B276)-2))</f>
        <v>solutions</v>
      </c>
      <c r="C277" s="7"/>
      <c r="D277" s="7" t="str">
        <f aca="false">[3]'verbs and nouns'!C276</f>
        <v>To synthesize</v>
      </c>
      <c r="E277" s="7" t="str">
        <f aca="false">IF(D277="-","-",MID([3]'verbs and nouns'!D276,2,LEN([3]'verbs and nouns'!D276)-2))</f>
        <v>solutons</v>
      </c>
      <c r="F277" s="7"/>
      <c r="G277" s="7" t="str">
        <f aca="false">[3]'verbs and nouns'!E276</f>
        <v>To choose</v>
      </c>
      <c r="H277" s="7" t="str">
        <f aca="false">IF(G277="-","-",MID([3]'verbs and nouns'!F276,2,LEN([3]'verbs and nouns'!F276)-2))</f>
        <v>a solution</v>
      </c>
      <c r="I277" s="7"/>
      <c r="J277" s="7" t="str">
        <f aca="false">[3]'verbs and nouns'!G276</f>
        <v>To calculate</v>
      </c>
      <c r="K277" s="7" t="str">
        <f aca="false">IF(J277="-","-",LEFT(MID([3]'verbs and nouns'!H276,2,LEN([3]'verbs and nouns'!H276)-2),SEARCH(",",MID([3]'verbs and nouns'!H276,2,LEN([3]'verbs and nouns'!H276)-2),1)-1))</f>
        <v>performance</v>
      </c>
      <c r="L277" s="7" t="str">
        <f aca="false">IF(J277="-","-",RIGHT(MID([3]'verbs and nouns'!H276,2,LEN([3]'verbs and nouns'!H276)-2),SEARCH(",",MID([3]'verbs and nouns'!H276,2,LEN([3]'verbs and nouns'!H276)-2),1)-4))</f>
        <v>options</v>
      </c>
      <c r="M277" s="7" t="str">
        <f aca="false">[3]'verbs and nouns'!I276</f>
        <v>To test</v>
      </c>
      <c r="N277" s="7" t="str">
        <f aca="false">IF(M277="-","-",LEFT(MID([3]'verbs and nouns'!J276,2,LEN([3]'verbs and nouns'!J276)-2),SEARCH(",",MID([3]'verbs and nouns'!J276,2,LEN([3]'verbs and nouns'!J276)-2),1)-1))</f>
        <v>solutions</v>
      </c>
      <c r="O277" s="7" t="str">
        <f aca="false">IF(M277="-","-",RIGHT(MID([3]'verbs and nouns'!J276,2,LEN([3]'verbs and nouns'!J276)-2),SEARCH(",",MID([3]'verbs and nouns'!J276,2,LEN([3]'verbs and nouns'!J276)-2),1)+1))</f>
        <v>prototypes</v>
      </c>
      <c r="P277" s="7" t="str">
        <f aca="false">[3]'verbs and nouns'!K276</f>
        <v>-</v>
      </c>
      <c r="Q277" s="7" t="str">
        <f aca="false">IF(P277="-","-",LEFT(MID([3]'verbs and nouns'!L276,2,LEN([3]'verbs and nouns'!L276)-2),SEARCH(",",MID([3]'verbs and nouns'!L276,2,LEN([3]'verbs and nouns'!L276)-2),1)-1))</f>
        <v>-</v>
      </c>
      <c r="R277" s="7" t="str">
        <f aca="false">IF(P277="-","-",RIGHT(MID([3]'verbs and nouns'!L276,2,LEN([3]'verbs and nouns'!L276)-2),SEARCH(",",MID([3]'verbs and nouns'!L276,2,LEN([3]'verbs and nouns'!L276)-2),1)+2))</f>
        <v>-</v>
      </c>
      <c r="S277" s="1"/>
      <c r="T277" s="1"/>
      <c r="U277" s="1"/>
      <c r="V277" s="1"/>
      <c r="W277" s="1"/>
      <c r="X277" s="1"/>
      <c r="Y277" s="1"/>
    </row>
    <row r="278" customFormat="false" ht="15" hidden="false" customHeight="false" outlineLevel="0" collapsed="false">
      <c r="A278" s="6" t="str">
        <f aca="false">[3]'verbs and nouns'!A277</f>
        <v>To classify</v>
      </c>
      <c r="B278" s="7" t="str">
        <f aca="false">IF(A15="-","-",LEFT(MID([3]'verbs and nouns'!B277,2,LEN([3]'verbs and nouns'!B277)-2),SEARCH(",",MID([3]'verbs and nouns'!B277,2,LEN([3]'verbs and nouns'!B277)-2),1)-1))</f>
        <v>alternatives</v>
      </c>
      <c r="C278" s="7" t="str">
        <f aca="false">IF(A15="-","-",RIGHT(MID([3]'verbs and nouns'!B277,2,LEN([3]'verbs and nouns'!B277)-2),SEARCH(",",MID([3]'verbs and nouns'!B277,2,LEN([3]'verbs and nouns'!B277)-2),1)-3))</f>
        <v>solutions</v>
      </c>
      <c r="D278" s="7" t="str">
        <f aca="false">[3]'verbs and nouns'!C277</f>
        <v>To analyze</v>
      </c>
      <c r="E278" s="7" t="str">
        <f aca="false">IF(D278="-","-",MID([3]'verbs and nouns'!D277,2,LEN([3]'verbs and nouns'!D277)-2))</f>
        <v>the problem</v>
      </c>
      <c r="F278" s="7"/>
      <c r="G278" s="7" t="str">
        <f aca="false">[3]'verbs and nouns'!E277</f>
        <v>To create</v>
      </c>
      <c r="H278" s="7" t="str">
        <f aca="false">IF(G278="-","-",MID([3]'verbs and nouns'!F277,2,LEN([3]'verbs and nouns'!F277)-2))</f>
        <v>opportunities</v>
      </c>
      <c r="I278" s="7"/>
      <c r="J278" s="7" t="str">
        <f aca="false">[3]'verbs and nouns'!G277</f>
        <v>To modify</v>
      </c>
      <c r="K278" s="7" t="str">
        <f aca="false">IF(J278="-","-",MID([3]'verbs and nouns'!H277,2,LEN([3]'verbs and nouns'!H277)-2))</f>
        <v>parts</v>
      </c>
      <c r="L278" s="7"/>
      <c r="M278" s="7" t="str">
        <f aca="false">[3]'verbs and nouns'!I277</f>
        <v>To interpret</v>
      </c>
      <c r="N278" s="7" t="str">
        <f aca="false">IF(M278="-","-",LEFT(MID([3]'verbs and nouns'!J277,2,LEN([3]'verbs and nouns'!J277)-2),SEARCH(",",MID([3]'verbs and nouns'!J277,2,LEN([3]'verbs and nouns'!J277)-2),1)-1))</f>
        <v>results</v>
      </c>
      <c r="O278" s="7" t="str">
        <f aca="false">IF(M278="-","-",RIGHT(MID([3]'verbs and nouns'!J277,2,LEN([3]'verbs and nouns'!J277)-2),SEARCH(",",MID([3]'verbs and nouns'!J277,2,LEN([3]'verbs and nouns'!J277)-2),1)+1))</f>
        <v>meanings</v>
      </c>
      <c r="P278" s="7" t="str">
        <f aca="false">[3]'verbs and nouns'!K277</f>
        <v>-</v>
      </c>
      <c r="Q278" s="7" t="str">
        <f aca="false">IF(P278="-","-",LEFT(MID([3]'verbs and nouns'!L277,2,LEN([3]'verbs and nouns'!L277)-2),SEARCH(",",MID([3]'verbs and nouns'!L277,2,LEN([3]'verbs and nouns'!L277)-2),1)-1))</f>
        <v>-</v>
      </c>
      <c r="R278" s="7" t="str">
        <f aca="false">IF(P278="-","-",RIGHT(MID([3]'verbs and nouns'!L277,2,LEN([3]'verbs and nouns'!L277)-2),SEARCH(",",MID([3]'verbs and nouns'!L277,2,LEN([3]'verbs and nouns'!L277)-2),1)+2))</f>
        <v>-</v>
      </c>
      <c r="S278" s="1"/>
      <c r="T278" s="1"/>
      <c r="U278" s="1"/>
      <c r="V278" s="1"/>
      <c r="W278" s="1"/>
      <c r="X278" s="1"/>
      <c r="Y278" s="1"/>
    </row>
    <row r="279" customFormat="false" ht="15" hidden="false" customHeight="false" outlineLevel="0" collapsed="false">
      <c r="A279" s="6" t="str">
        <f aca="false">[3]'verbs and nouns'!A278</f>
        <v>To describe</v>
      </c>
      <c r="B279" s="7" t="str">
        <f aca="false">IF(A279="-","-",MID([3]'verbs and nouns'!B278,2,LEN([3]'verbs and nouns'!B278)-2))</f>
        <v>meanings</v>
      </c>
      <c r="C279" s="7"/>
      <c r="D279" s="7" t="str">
        <f aca="false">[3]'verbs and nouns'!C278</f>
        <v>To identify</v>
      </c>
      <c r="E279" s="7" t="str">
        <f aca="false">IF(A17="-","-",LEFT(MID([3]'verbs and nouns'!D278,2,LEN([3]'verbs and nouns'!D278)-2),SEARCH(",",MID([3]'verbs and nouns'!D278,2,LEN([3]'verbs and nouns'!D278)-2),1)-1))</f>
        <v>a solution</v>
      </c>
      <c r="F279" s="7" t="str">
        <f aca="false">IF(A17="-","-",RIGHT(MID([3]'verbs and nouns'!D278,2,LEN([3]'verbs and nouns'!D278)-2),SEARCH(",",MID([3]'verbs and nouns'!D278,2,LEN([3]'verbs and nouns'!D278)-2),1)+1))</f>
        <v>alternative</v>
      </c>
      <c r="G279" s="7" t="str">
        <f aca="false">[3]'verbs and nouns'!E278</f>
        <v>To indicate</v>
      </c>
      <c r="H279" s="7" t="str">
        <f aca="false">IF(G279="-","-",MID([3]'verbs and nouns'!F278,2,LEN([3]'verbs and nouns'!F278)-2))</f>
        <v>the path forward</v>
      </c>
      <c r="I279" s="7"/>
      <c r="J279" s="7" t="str">
        <f aca="false">[3]'verbs and nouns'!G278</f>
        <v>To name</v>
      </c>
      <c r="K279" s="7" t="str">
        <f aca="false">IF(J279="-","-",LEFT(MID([3]'verbs and nouns'!H278,2,LEN([3]'verbs and nouns'!H278)-2),SEARCH(",",MID([3]'verbs and nouns'!H278,2,LEN([3]'verbs and nouns'!H278)-2),1)-1))</f>
        <v>alternatives</v>
      </c>
      <c r="L279" s="7" t="str">
        <f aca="false">IF(J279="-","-",RIGHT(MID([3]'verbs and nouns'!H278,2,LEN([3]'verbs and nouns'!H278)-2),SEARCH(",",MID([3]'verbs and nouns'!H278,2,LEN([3]'verbs and nouns'!H278)-2),1)-7))</f>
        <v>parts</v>
      </c>
      <c r="M279" s="7" t="str">
        <f aca="false">[3]'verbs and nouns'!I278</f>
        <v>To evaluate</v>
      </c>
      <c r="N279" s="7" t="str">
        <f aca="false">IF(M279="-","-",MID([3]'verbs and nouns'!J278,2,LEN([3]'verbs and nouns'!J278)-2))</f>
        <v>solutions</v>
      </c>
      <c r="O279" s="7"/>
      <c r="P279" s="7" t="str">
        <f aca="false">[3]'verbs and nouns'!K278</f>
        <v>-</v>
      </c>
      <c r="Q279" s="7" t="str">
        <f aca="false">IF(P279="-","-",LEFT(MID([3]'verbs and nouns'!L278,2,LEN([3]'verbs and nouns'!L278)-2),SEARCH(",",MID([3]'verbs and nouns'!L278,2,LEN([3]'verbs and nouns'!L278)-2),1)-1))</f>
        <v>-</v>
      </c>
      <c r="R279" s="7" t="str">
        <f aca="false">IF(P279="-","-",RIGHT(MID([3]'verbs and nouns'!L278,2,LEN([3]'verbs and nouns'!L278)-2),SEARCH(",",MID([3]'verbs and nouns'!L278,2,LEN([3]'verbs and nouns'!L278)-2),1)+2))</f>
        <v>-</v>
      </c>
      <c r="S279" s="1"/>
      <c r="T279" s="1"/>
      <c r="U279" s="1"/>
      <c r="V279" s="1"/>
      <c r="W279" s="1"/>
      <c r="X279" s="1"/>
      <c r="Y279" s="1"/>
    </row>
    <row r="280" customFormat="false" ht="15" hidden="false" customHeight="false" outlineLevel="0" collapsed="false">
      <c r="A280" s="6" t="str">
        <f aca="false">[3]'verbs and nouns'!A279</f>
        <v>To practice</v>
      </c>
      <c r="B280" s="7" t="str">
        <f aca="false">IF(A280="-","-",MID([3]'verbs and nouns'!B279,2,LEN([3]'verbs and nouns'!B279)-2))</f>
        <v>performance</v>
      </c>
      <c r="C280" s="7"/>
      <c r="D280" s="7" t="str">
        <f aca="false">[3]'verbs and nouns'!C279</f>
        <v>To list</v>
      </c>
      <c r="E280" s="7" t="str">
        <f aca="false">IF(D280="-","-",MID([3]'verbs and nouns'!D279,2,LEN([3]'verbs and nouns'!D279)-2))</f>
        <v>solutions</v>
      </c>
      <c r="F280" s="7"/>
      <c r="G280" s="7" t="str">
        <f aca="false">[3]'verbs and nouns'!E279</f>
        <v>To infer</v>
      </c>
      <c r="H280" s="7" t="str">
        <f aca="false">IF(G280="-","-",MID([3]'verbs and nouns'!F279,2,LEN([3]'verbs and nouns'!F279)-2))</f>
        <v>a path</v>
      </c>
      <c r="I280" s="7"/>
      <c r="J280" s="7" t="str">
        <f aca="false">[3]'verbs and nouns'!G279</f>
        <v>To compute</v>
      </c>
      <c r="K280" s="7" t="str">
        <f aca="false">IF(J280="-","-",LEFT(MID([3]'verbs and nouns'!H279,2,LEN([3]'verbs and nouns'!H279)-2),SEARCH(",",MID([3]'verbs and nouns'!H279,2,LEN([3]'verbs and nouns'!H279)-2),1)-1))</f>
        <v>solutions</v>
      </c>
      <c r="L280" s="7" t="str">
        <f aca="false">IF(J280="-","-",RIGHT(MID([3]'verbs and nouns'!H279,2,LEN([3]'verbs and nouns'!H279)-2),SEARCH(",",MID([3]'verbs and nouns'!H279,2,LEN([3]'verbs and nouns'!H279)-2),1)-2))</f>
        <v>results</v>
      </c>
      <c r="M280" s="7" t="str">
        <f aca="false">[3]'verbs and nouns'!I279</f>
        <v>To compare</v>
      </c>
      <c r="N280" s="7" t="str">
        <f aca="false">IF(M280="-","-",LEFT(MID([3]'verbs and nouns'!J279,2,LEN([3]'verbs and nouns'!J279)-2),SEARCH(",",MID([3]'verbs and nouns'!J279,2,LEN([3]'verbs and nouns'!J279)-2),1)-1))</f>
        <v>performance</v>
      </c>
      <c r="O280" s="7" t="str">
        <f aca="false">IF(M280="-","-",RIGHT(MID([3]'verbs and nouns'!J279,2,LEN([3]'verbs and nouns'!J279)-2),SEARCH(",",MID([3]'verbs and nouns'!J279,2,LEN([3]'verbs and nouns'!J279)-2),1)-3))</f>
        <v>solutions</v>
      </c>
      <c r="P280" s="7" t="str">
        <f aca="false">[3]'verbs and nouns'!K279</f>
        <v>-</v>
      </c>
      <c r="Q280" s="7" t="str">
        <f aca="false">IF(P280="-","-",LEFT(MID([3]'verbs and nouns'!L279,2,LEN([3]'verbs and nouns'!L279)-2),SEARCH(",",MID([3]'verbs and nouns'!L279,2,LEN([3]'verbs and nouns'!L279)-2),1)-1))</f>
        <v>-</v>
      </c>
      <c r="R280" s="7" t="str">
        <f aca="false">IF(P280="-","-",RIGHT(MID([3]'verbs and nouns'!L279,2,LEN([3]'verbs and nouns'!L279)-2),SEARCH(",",MID([3]'verbs and nouns'!L279,2,LEN([3]'verbs and nouns'!L279)-2),1)+2))</f>
        <v>-</v>
      </c>
      <c r="S280" s="1"/>
      <c r="T280" s="1"/>
      <c r="U280" s="1"/>
      <c r="V280" s="1"/>
      <c r="W280" s="1"/>
      <c r="X280" s="1"/>
      <c r="Y280" s="1"/>
    </row>
    <row r="281" customFormat="false" ht="15" hidden="false" customHeight="false" outlineLevel="0" collapsed="false">
      <c r="A281" s="6" t="str">
        <f aca="false">[3]'verbs and nouns'!A280</f>
        <v>-</v>
      </c>
      <c r="B281" s="7" t="str">
        <f aca="false">IF(A281="-","-",MID([3]'verbs and nouns'!B280,2,LEN([3]'verbs and nouns'!B280)-2))</f>
        <v>-</v>
      </c>
      <c r="C281" s="7"/>
      <c r="D281" s="7" t="str">
        <f aca="false">[3]'verbs and nouns'!C280</f>
        <v>To develop</v>
      </c>
      <c r="E281" s="7" t="str">
        <f aca="false">IF(D281="-","-",MID([3]'verbs and nouns'!D280,2,LEN([3]'verbs and nouns'!D280)-2))</f>
        <v>alternative solutions</v>
      </c>
      <c r="F281" s="7"/>
      <c r="G281" s="7" t="str">
        <f aca="false">[3]'verbs and nouns'!E280</f>
        <v>To combine</v>
      </c>
      <c r="H281" s="7" t="str">
        <f aca="false">IF(G281="-","-",LEFT(MID([3]'verbs and nouns'!F280,2,LEN([3]'verbs and nouns'!F280)-2),SEARCH(",",MID([3]'verbs and nouns'!F280,2,LEN([3]'verbs and nouns'!F280)-2),1)-1))</f>
        <v>solutions</v>
      </c>
      <c r="I281" s="7" t="str">
        <f aca="false">IF(G281="-","-",RIGHT(MID([3]'verbs and nouns'!F280,2,LEN([3]'verbs and nouns'!F280)-2),SEARCH(",",MID([3]'verbs and nouns'!F280,2,LEN([3]'verbs and nouns'!F280)-2),1)+2))</f>
        <v>alternatives</v>
      </c>
      <c r="J281" s="7" t="str">
        <f aca="false">[3]'verbs and nouns'!G280</f>
        <v>To defend</v>
      </c>
      <c r="K281" s="7" t="str">
        <f aca="false">IF(J281="-","-",MID([3]'verbs and nouns'!H280,2,LEN([3]'verbs and nouns'!H280)-2))</f>
        <v>reasoning</v>
      </c>
      <c r="L281" s="7"/>
      <c r="M281" s="7" t="str">
        <f aca="false">[3]'verbs and nouns'!I280</f>
        <v>To explain</v>
      </c>
      <c r="N281" s="7" t="str">
        <f aca="false">IF(M281="-","-",LEFT(MID([3]'verbs and nouns'!J280,2,LEN([3]'verbs and nouns'!J280)-2),SEARCH(",",MID([3]'verbs and nouns'!J280,2,LEN([3]'verbs and nouns'!J280)-2),1)-1))</f>
        <v>results</v>
      </c>
      <c r="O281" s="7" t="str">
        <f aca="false">IF(M281="-","-",RIGHT(MID([3]'verbs and nouns'!J280,2,LEN([3]'verbs and nouns'!J280)-2),SEARCH(",",MID([3]'verbs and nouns'!J280,2,LEN([3]'verbs and nouns'!J280)-2),1)+3))</f>
        <v>conclusions</v>
      </c>
      <c r="P281" s="7" t="str">
        <f aca="false">[3]'verbs and nouns'!K280</f>
        <v>-</v>
      </c>
      <c r="Q281" s="7" t="str">
        <f aca="false">IF(P281="-","-",LEFT(MID([3]'verbs and nouns'!L280,2,LEN([3]'verbs and nouns'!L280)-2),SEARCH(",",MID([3]'verbs and nouns'!L280,2,LEN([3]'verbs and nouns'!L280)-2),1)-1))</f>
        <v>-</v>
      </c>
      <c r="R281" s="7" t="str">
        <f aca="false">IF(P281="-","-",RIGHT(MID([3]'verbs and nouns'!L280,2,LEN([3]'verbs and nouns'!L280)-2),SEARCH(",",MID([3]'verbs and nouns'!L280,2,LEN([3]'verbs and nouns'!L280)-2),1)+2))</f>
        <v>-</v>
      </c>
      <c r="S281" s="1"/>
      <c r="T281" s="1"/>
      <c r="U281" s="1"/>
      <c r="V281" s="1"/>
      <c r="W281" s="1"/>
      <c r="X281" s="1"/>
      <c r="Y281" s="1"/>
    </row>
    <row r="282" customFormat="false" ht="15" hidden="false" customHeight="false" outlineLevel="0" collapsed="false">
      <c r="A282" s="6" t="str">
        <f aca="false">[3]'verbs and nouns'!A281</f>
        <v>-</v>
      </c>
      <c r="B282" s="7" t="str">
        <f aca="false">IF(A282="-","-",MID([3]'verbs and nouns'!B281,2,LEN([3]'verbs and nouns'!B281)-2))</f>
        <v>-</v>
      </c>
      <c r="C282" s="7"/>
      <c r="D282" s="7" t="str">
        <f aca="false">[3]'verbs and nouns'!C281</f>
        <v>To apply</v>
      </c>
      <c r="E282" s="7" t="str">
        <f aca="false">IF(A17="-","-",LEFT(MID([3]'verbs and nouns'!D281,2,LEN([3]'verbs and nouns'!D281)-2),SEARCH(",",MID([3]'verbs and nouns'!D281,2,LEN([3]'verbs and nouns'!D281)-2),1)-1))</f>
        <v>analysis</v>
      </c>
      <c r="F282" s="7" t="str">
        <f aca="false">IF(A17="-","-",RIGHT(MID([3]'verbs and nouns'!D281,2,LEN([3]'verbs and nouns'!D281)-2),SEARCH(",",MID([3]'verbs and nouns'!D281,2,LEN([3]'verbs and nouns'!D281)-2),1)+3))</f>
        <v>alternatives</v>
      </c>
      <c r="G282" s="7" t="str">
        <f aca="false">[3]'verbs and nouns'!E281</f>
        <v>To estimate</v>
      </c>
      <c r="H282" s="7" t="str">
        <f aca="false">IF(G282="-","-",MID([3]'verbs and nouns'!F281,2,LEN([3]'verbs and nouns'!F281)-3))</f>
        <v>performanc</v>
      </c>
      <c r="I282" s="7"/>
      <c r="J282" s="7" t="str">
        <f aca="false">[3]'verbs and nouns'!G281</f>
        <v>-</v>
      </c>
      <c r="K282" s="7" t="str">
        <f aca="false">IF(J282="-","-",MID([3]'verbs and nouns'!H281,2,LEN([3]'verbs and nouns'!H281)-2))</f>
        <v>-</v>
      </c>
      <c r="L282" s="7"/>
      <c r="M282" s="7" t="str">
        <f aca="false">[3]'verbs and nouns'!I281</f>
        <v>-</v>
      </c>
      <c r="N282" s="7" t="str">
        <f aca="false">IF(M282="-","-",MID([3]'verbs and nouns'!J281,2,LEN([3]'verbs and nouns'!J281)-2))</f>
        <v>-</v>
      </c>
      <c r="O282" s="7"/>
      <c r="P282" s="7" t="str">
        <f aca="false">[3]'verbs and nouns'!K281</f>
        <v>-</v>
      </c>
      <c r="Q282" s="7" t="str">
        <f aca="false">IF(P282="-","-",LEFT(MID([3]'verbs and nouns'!L281,2,LEN([3]'verbs and nouns'!L281)-2),SEARCH(",",MID([3]'verbs and nouns'!L281,2,LEN([3]'verbs and nouns'!L281)-2),1)-1))</f>
        <v>-</v>
      </c>
      <c r="R282" s="7" t="str">
        <f aca="false">IF(P282="-","-",RIGHT(MID([3]'verbs and nouns'!L281,2,LEN([3]'verbs and nouns'!L281)-2),SEARCH(",",MID([3]'verbs and nouns'!L281,2,LEN([3]'verbs and nouns'!L281)-2),1)+2))</f>
        <v>-</v>
      </c>
      <c r="S282" s="1"/>
      <c r="T282" s="1"/>
      <c r="U282" s="1"/>
      <c r="V282" s="1"/>
      <c r="W282" s="1"/>
      <c r="X282" s="1"/>
      <c r="Y282" s="1"/>
    </row>
    <row r="283" customFormat="false" ht="15" hidden="false" customHeight="false" outlineLevel="0" collapsed="false">
      <c r="A283" s="6" t="str">
        <f aca="false">[3]'verbs and nouns'!A282</f>
        <v>-</v>
      </c>
      <c r="B283" s="7" t="str">
        <f aca="false">IF(A283="-","-",MID([3]'verbs and nouns'!B282,2,LEN([3]'verbs and nouns'!B282)-2))</f>
        <v>-</v>
      </c>
      <c r="C283" s="7"/>
      <c r="D283" s="7" t="str">
        <f aca="false">[3]'verbs and nouns'!C282</f>
        <v>To discuss</v>
      </c>
      <c r="E283" s="7" t="str">
        <f aca="false">IF(D283="-","-",MID([3]'verbs and nouns'!D282,2,LEN([3]'verbs and nouns'!D282)-2))</f>
        <v>alternatives</v>
      </c>
      <c r="F283" s="7"/>
      <c r="G283" s="7" t="str">
        <f aca="false">[3]'verbs and nouns'!E282</f>
        <v>-</v>
      </c>
      <c r="H283" s="7" t="str">
        <f aca="false">IF(G283="-","-",MID([3]'verbs and nouns'!F282,2,LEN([3]'verbs and nouns'!F282)-2))</f>
        <v>-</v>
      </c>
      <c r="I283" s="7"/>
      <c r="J283" s="7" t="str">
        <f aca="false">[3]'verbs and nouns'!G282</f>
        <v>-</v>
      </c>
      <c r="K283" s="7" t="str">
        <f aca="false">IF(J283="-","-",MID([3]'verbs and nouns'!H282,2,LEN([3]'verbs and nouns'!H282)-2))</f>
        <v>-</v>
      </c>
      <c r="L283" s="7"/>
      <c r="M283" s="7" t="str">
        <f aca="false">[3]'verbs and nouns'!I282</f>
        <v>-</v>
      </c>
      <c r="N283" s="7" t="str">
        <f aca="false">IF(M283="-","-",MID([3]'verbs and nouns'!J282,2,LEN([3]'verbs and nouns'!J282)-2))</f>
        <v>-</v>
      </c>
      <c r="O283" s="7"/>
      <c r="P283" s="7" t="str">
        <f aca="false">[3]'verbs and nouns'!K282</f>
        <v>-</v>
      </c>
      <c r="Q283" s="7" t="str">
        <f aca="false">IF(P283="-","-",LEFT(MID([3]'verbs and nouns'!L282,2,LEN([3]'verbs and nouns'!L282)-2),SEARCH(",",MID([3]'verbs and nouns'!L282,2,LEN([3]'verbs and nouns'!L282)-2),1)-1))</f>
        <v>-</v>
      </c>
      <c r="R283" s="7" t="str">
        <f aca="false">IF(P283="-","-",RIGHT(MID([3]'verbs and nouns'!L282,2,LEN([3]'verbs and nouns'!L282)-2),SEARCH(",",MID([3]'verbs and nouns'!L282,2,LEN([3]'verbs and nouns'!L282)-2),1)+2))</f>
        <v>-</v>
      </c>
      <c r="S283" s="1"/>
      <c r="T283" s="1"/>
      <c r="U283" s="1"/>
      <c r="V283" s="1"/>
      <c r="W283" s="1"/>
      <c r="X283" s="1"/>
      <c r="Y283" s="1"/>
    </row>
    <row r="284" customFormat="false" ht="15" hidden="false" customHeight="false" outlineLevel="0" collapsed="false">
      <c r="A284" s="6" t="str">
        <f aca="false">[3]'verbs and nouns'!A283</f>
        <v>-</v>
      </c>
      <c r="B284" s="7" t="str">
        <f aca="false">IF(A284="-","-",MID([3]'verbs and nouns'!B283,2,LEN([3]'verbs and nouns'!B283)-2))</f>
        <v>-</v>
      </c>
      <c r="C284" s="7"/>
      <c r="D284" s="7" t="str">
        <f aca="false">[3]'verbs and nouns'!C283</f>
        <v>To distinguish</v>
      </c>
      <c r="E284" s="7" t="str">
        <f aca="false">IF(D284="-","-",MID([3]'verbs and nouns'!D283,2,LEN([3]'verbs and nouns'!D283)-2))</f>
        <v>alternatives</v>
      </c>
      <c r="F284" s="7"/>
      <c r="G284" s="7" t="str">
        <f aca="false">[3]'verbs and nouns'!E283</f>
        <v>-</v>
      </c>
      <c r="H284" s="7" t="str">
        <f aca="false">IF(G284="-","-",MID([3]'verbs and nouns'!F283,2,LEN([3]'verbs and nouns'!F283)-2))</f>
        <v>-</v>
      </c>
      <c r="I284" s="7"/>
      <c r="J284" s="7" t="str">
        <f aca="false">[3]'verbs and nouns'!G283</f>
        <v>-</v>
      </c>
      <c r="K284" s="7" t="str">
        <f aca="false">IF(J284="-","-",MID([3]'verbs and nouns'!H283,2,LEN([3]'verbs and nouns'!H283)-2))</f>
        <v>-</v>
      </c>
      <c r="L284" s="7"/>
      <c r="M284" s="7" t="str">
        <f aca="false">[3]'verbs and nouns'!I283</f>
        <v>-</v>
      </c>
      <c r="N284" s="7" t="str">
        <f aca="false">IF(M284="-","-",MID([3]'verbs and nouns'!J283,2,LEN([3]'verbs and nouns'!J283)-2))</f>
        <v>-</v>
      </c>
      <c r="O284" s="7"/>
      <c r="P284" s="7" t="str">
        <f aca="false">[3]'verbs and nouns'!K283</f>
        <v>-</v>
      </c>
      <c r="Q284" s="7" t="str">
        <f aca="false">IF(P284="-","-",LEFT(MID([3]'verbs and nouns'!L283,2,LEN([3]'verbs and nouns'!L283)-2),SEARCH(",",MID([3]'verbs and nouns'!L283,2,LEN([3]'verbs and nouns'!L283)-2),1)-1))</f>
        <v>-</v>
      </c>
      <c r="R284" s="7" t="str">
        <f aca="false">IF(P284="-","-",RIGHT(MID([3]'verbs and nouns'!L283,2,LEN([3]'verbs and nouns'!L283)-2),SEARCH(",",MID([3]'verbs and nouns'!L283,2,LEN([3]'verbs and nouns'!L283)-2),1)+2))</f>
        <v>-</v>
      </c>
      <c r="S284" s="1"/>
      <c r="T284" s="1"/>
      <c r="U284" s="1"/>
      <c r="V284" s="1"/>
      <c r="W284" s="1"/>
      <c r="X284" s="1"/>
      <c r="Y284" s="1"/>
    </row>
    <row r="285" customFormat="false" ht="15" hidden="false" customHeight="false" outlineLevel="0" collapsed="false">
      <c r="A285" s="6" t="str">
        <f aca="false">[3]'verbs and nouns'!A284</f>
        <v>-</v>
      </c>
      <c r="B285" s="7" t="str">
        <f aca="false">IF(A285="-","-",MID([3]'verbs and nouns'!B284,2,LEN([3]'verbs and nouns'!B284)-2))</f>
        <v>-</v>
      </c>
      <c r="C285" s="7"/>
      <c r="D285" s="7" t="str">
        <f aca="false">[3]'verbs and nouns'!C284</f>
        <v>To design</v>
      </c>
      <c r="E285" s="7" t="str">
        <f aca="false">IF(D285="-","-",MID([3]'verbs and nouns'!D284,2,LEN([3]'verbs and nouns'!D284)-2))</f>
        <v>solutions</v>
      </c>
      <c r="F285" s="7"/>
      <c r="G285" s="7" t="str">
        <f aca="false">[3]'verbs and nouns'!E284</f>
        <v>-</v>
      </c>
      <c r="H285" s="7" t="str">
        <f aca="false">IF(G285="-","-",MID([3]'verbs and nouns'!F284,2,LEN([3]'verbs and nouns'!F284)-2))</f>
        <v>-</v>
      </c>
      <c r="I285" s="7"/>
      <c r="J285" s="7" t="str">
        <f aca="false">[3]'verbs and nouns'!G284</f>
        <v>-</v>
      </c>
      <c r="K285" s="7" t="str">
        <f aca="false">IF(J285="-","-",MID([3]'verbs and nouns'!H284,2,LEN([3]'verbs and nouns'!H284)-2))</f>
        <v>-</v>
      </c>
      <c r="L285" s="7"/>
      <c r="M285" s="7" t="str">
        <f aca="false">[3]'verbs and nouns'!I284</f>
        <v>-</v>
      </c>
      <c r="N285" s="7" t="str">
        <f aca="false">IF(M285="-","-",MID([3]'verbs and nouns'!J284,2,LEN([3]'verbs and nouns'!J284)-2))</f>
        <v>-</v>
      </c>
      <c r="O285" s="7"/>
      <c r="P285" s="7" t="str">
        <f aca="false">[3]'verbs and nouns'!K284</f>
        <v>-</v>
      </c>
      <c r="Q285" s="7" t="str">
        <f aca="false">IF(P285="-","-",LEFT(MID([3]'verbs and nouns'!L284,2,LEN([3]'verbs and nouns'!L284)-2),SEARCH(",",MID([3]'verbs and nouns'!L284,2,LEN([3]'verbs and nouns'!L284)-2),1)-1))</f>
        <v>-</v>
      </c>
      <c r="R285" s="7" t="str">
        <f aca="false">IF(P285="-","-",RIGHT(MID([3]'verbs and nouns'!L284,2,LEN([3]'verbs and nouns'!L284)-2),SEARCH(",",MID([3]'verbs and nouns'!L284,2,LEN([3]'verbs and nouns'!L284)-2),1)+2))</f>
        <v>-</v>
      </c>
      <c r="S285" s="1"/>
      <c r="T285" s="1"/>
      <c r="U285" s="1"/>
      <c r="V285" s="1"/>
      <c r="W285" s="1"/>
      <c r="X285" s="1"/>
      <c r="Y285" s="1"/>
    </row>
    <row r="286" customFormat="false" ht="15" hidden="false" customHeight="false" outlineLevel="0" collapsed="false">
      <c r="A286" s="6" t="str">
        <f aca="false">[3]'verbs and nouns'!A285</f>
        <v>-</v>
      </c>
      <c r="B286" s="7" t="str">
        <f aca="false">IF(A286="-","-",MID([3]'verbs and nouns'!B285,2,LEN([3]'verbs and nouns'!B285)-2))</f>
        <v>-</v>
      </c>
      <c r="C286" s="7"/>
      <c r="D286" s="7" t="str">
        <f aca="false">[3]'verbs and nouns'!C285</f>
        <v>To criticize</v>
      </c>
      <c r="E286" s="7" t="str">
        <f aca="false">IF(A17="-","-",LEFT(MID([3]'verbs and nouns'!D285,2,LEN([3]'verbs and nouns'!D285)-2),SEARCH(",",MID([3]'verbs and nouns'!D285,2,LEN([3]'verbs and nouns'!D285)-2),1)-1))</f>
        <v>problem</v>
      </c>
      <c r="F286" s="7" t="str">
        <f aca="false">IF(A17="-","-",RIGHT(MID([3]'verbs and nouns'!D285,2,LEN([3]'verbs and nouns'!D285)-2),SEARCH(",",MID([3]'verbs and nouns'!D285,2,LEN([3]'verbs and nouns'!D285)-2),1)+3))</f>
        <v>definitions</v>
      </c>
      <c r="G286" s="7" t="str">
        <f aca="false">[3]'verbs and nouns'!E285</f>
        <v>-</v>
      </c>
      <c r="H286" s="7" t="str">
        <f aca="false">IF(G286="-","-",MID([3]'verbs and nouns'!F285,2,LEN([3]'verbs and nouns'!F285)-2))</f>
        <v>-</v>
      </c>
      <c r="I286" s="7"/>
      <c r="J286" s="7" t="str">
        <f aca="false">[3]'verbs and nouns'!G285</f>
        <v>-</v>
      </c>
      <c r="K286" s="7" t="str">
        <f aca="false">IF(J286="-","-",MID([3]'verbs and nouns'!H285,2,LEN([3]'verbs and nouns'!H285)-2))</f>
        <v>-</v>
      </c>
      <c r="L286" s="7"/>
      <c r="M286" s="7" t="str">
        <f aca="false">[3]'verbs and nouns'!I285</f>
        <v>-</v>
      </c>
      <c r="N286" s="7" t="str">
        <f aca="false">IF(M286="-","-",MID([3]'verbs and nouns'!J285,2,LEN([3]'verbs and nouns'!J285)-2))</f>
        <v>-</v>
      </c>
      <c r="O286" s="7"/>
      <c r="P286" s="7" t="str">
        <f aca="false">[3]'verbs and nouns'!K285</f>
        <v>-</v>
      </c>
      <c r="Q286" s="7" t="str">
        <f aca="false">IF(P286="-","-",LEFT(MID([3]'verbs and nouns'!L285,2,LEN([3]'verbs and nouns'!L285)-2),SEARCH(",",MID([3]'verbs and nouns'!L285,2,LEN([3]'verbs and nouns'!L285)-2),1)-1))</f>
        <v>-</v>
      </c>
      <c r="R286" s="7" t="str">
        <f aca="false">IF(P286="-","-",RIGHT(MID([3]'verbs and nouns'!L285,2,LEN([3]'verbs and nouns'!L285)-2),SEARCH(",",MID([3]'verbs and nouns'!L285,2,LEN([3]'verbs and nouns'!L285)-2),1)+2))</f>
        <v>-</v>
      </c>
      <c r="S286" s="1"/>
      <c r="T286" s="1"/>
      <c r="U286" s="1"/>
      <c r="V286" s="1"/>
      <c r="W286" s="1"/>
      <c r="X286" s="1"/>
      <c r="Y286" s="1"/>
    </row>
    <row r="287" customFormat="false" ht="15" hidden="false" customHeight="false" outlineLevel="0" collapsed="false">
      <c r="A287" s="6" t="str">
        <f aca="false">[3]'verbs and nouns'!A286</f>
        <v>-</v>
      </c>
      <c r="B287" s="7" t="str">
        <f aca="false">IF(A287="-","-",MID([3]'verbs and nouns'!B286,2,LEN([3]'verbs and nouns'!B286)-2))</f>
        <v>-</v>
      </c>
      <c r="C287" s="7"/>
      <c r="D287" s="7" t="str">
        <f aca="false">[3]'verbs and nouns'!C286</f>
        <v>To extend</v>
      </c>
      <c r="E287" s="7" t="str">
        <f aca="false">IF(D287="-","-",MID([3]'verbs and nouns'!D286,2,LEN([3]'verbs and nouns'!D286)-2))</f>
        <v>reasoning</v>
      </c>
      <c r="F287" s="7"/>
      <c r="G287" s="7" t="str">
        <f aca="false">[3]'verbs and nouns'!E286</f>
        <v>-</v>
      </c>
      <c r="H287" s="7" t="str">
        <f aca="false">IF(G287="-","-",MID([3]'verbs and nouns'!F286,2,LEN([3]'verbs and nouns'!F286)-2))</f>
        <v>-</v>
      </c>
      <c r="I287" s="7"/>
      <c r="J287" s="7" t="str">
        <f aca="false">[3]'verbs and nouns'!G286</f>
        <v>-</v>
      </c>
      <c r="K287" s="7" t="str">
        <f aca="false">IF(J287="-","-",MID([3]'verbs and nouns'!H286,2,LEN([3]'verbs and nouns'!H286)-2))</f>
        <v>-</v>
      </c>
      <c r="L287" s="7"/>
      <c r="M287" s="7" t="str">
        <f aca="false">[3]'verbs and nouns'!I286</f>
        <v>-</v>
      </c>
      <c r="N287" s="7" t="str">
        <f aca="false">IF(M287="-","-",MID([3]'verbs and nouns'!J286,2,LEN([3]'verbs and nouns'!J286)-2))</f>
        <v>-</v>
      </c>
      <c r="O287" s="7"/>
      <c r="P287" s="7" t="str">
        <f aca="false">[3]'verbs and nouns'!K286</f>
        <v>-</v>
      </c>
      <c r="Q287" s="7" t="str">
        <f aca="false">IF(P287="-","-",LEFT(MID([3]'verbs and nouns'!L286,2,LEN([3]'verbs and nouns'!L286)-2),SEARCH(",",MID([3]'verbs and nouns'!L286,2,LEN([3]'verbs and nouns'!L286)-2),1)-1))</f>
        <v>-</v>
      </c>
      <c r="R287" s="7" t="str">
        <f aca="false">IF(P287="-","-",RIGHT(MID([3]'verbs and nouns'!L286,2,LEN([3]'verbs and nouns'!L286)-2),SEARCH(",",MID([3]'verbs and nouns'!L286,2,LEN([3]'verbs and nouns'!L286)-2),1)+2))</f>
        <v>-</v>
      </c>
      <c r="S287" s="1"/>
      <c r="T287" s="1"/>
      <c r="U287" s="1"/>
      <c r="V287" s="1"/>
      <c r="W287" s="1"/>
      <c r="X287" s="1"/>
      <c r="Y287" s="1"/>
    </row>
    <row r="288" customFormat="false" ht="15" hidden="false" customHeight="false" outlineLevel="0" collapsed="false">
      <c r="A288" s="6" t="str">
        <f aca="false">[3]'verbs and nouns'!A287</f>
        <v>To recognize</v>
      </c>
      <c r="B288" s="7" t="str">
        <f aca="false">IF(A288="-","-",MID([3]'verbs and nouns'!B287,2,LEN([3]'verbs and nouns'!B287)-2))</f>
        <v>need</v>
      </c>
      <c r="C288" s="7"/>
      <c r="D288" s="7" t="str">
        <f aca="false">[3]'verbs and nouns'!C287</f>
        <v>To interpret</v>
      </c>
      <c r="E288" s="7" t="str">
        <f aca="false">IF(D288="-","-",MID([3]'verbs and nouns'!D287,2,LEN([3]'verbs and nouns'!D287)-2))</f>
        <v>environmental impact</v>
      </c>
      <c r="F288" s="7"/>
      <c r="G288" s="7" t="str">
        <f aca="false">[3]'verbs and nouns'!E287</f>
        <v>To apply</v>
      </c>
      <c r="H288" s="7" t="str">
        <f aca="false">IF(G288="-","-",MID([3]'verbs and nouns'!F287,2,LEN([3]'verbs and nouns'!F287)-2))</f>
        <v>functionality</v>
      </c>
      <c r="I288" s="7"/>
      <c r="J288" s="7" t="str">
        <f aca="false">[3]'verbs and nouns'!G287</f>
        <v>To model</v>
      </c>
      <c r="K288" s="7" t="str">
        <f aca="false">IF(J288="-","-",MID([3]'verbs and nouns'!H287,2,LEN([3]'verbs and nouns'!H287)-2))</f>
        <v>component</v>
      </c>
      <c r="L288" s="7"/>
      <c r="M288" s="7" t="str">
        <f aca="false">[3]'verbs and nouns'!I287</f>
        <v>To modify</v>
      </c>
      <c r="N288" s="7" t="str">
        <f aca="false">IF(M288="-","-",MID([3]'verbs and nouns'!J287,2,LEN([3]'verbs and nouns'!J287)-2))</f>
        <v>iteration</v>
      </c>
      <c r="O288" s="7"/>
      <c r="P288" s="7" t="str">
        <f aca="false">[3]'verbs and nouns'!K287</f>
        <v>To order</v>
      </c>
      <c r="Q288" s="7" t="str">
        <f aca="false">IF(P288="-","-",LEFT(MID([3]'verbs and nouns'!L287,2,LEN([3]'verbs and nouns'!L287)-2),SEARCH(",",MID([3]'verbs and nouns'!L287,2,LEN([3]'verbs and nouns'!L287)-2),1)-1))</f>
        <v>materials</v>
      </c>
      <c r="R288" s="7" t="str">
        <f aca="false">IF(P288="-","-",RIGHT(MID([3]'verbs and nouns'!L287,2,LEN([3]'verbs and nouns'!L287)-2),SEARCH(",",MID([3]'verbs and nouns'!L287,2,LEN([3]'verbs and nouns'!L287)-2),1)-5))</f>
        <v>parts</v>
      </c>
      <c r="S288" s="1"/>
      <c r="T288" s="1"/>
      <c r="U288" s="1"/>
      <c r="V288" s="1"/>
      <c r="W288" s="1"/>
      <c r="X288" s="1"/>
      <c r="Y288" s="1"/>
    </row>
    <row r="289" customFormat="false" ht="15" hidden="false" customHeight="false" outlineLevel="0" collapsed="false">
      <c r="A289" s="6" t="str">
        <f aca="false">[3]'verbs and nouns'!A288</f>
        <v>To name</v>
      </c>
      <c r="B289" s="7" t="str">
        <f aca="false">IF(A289="-","-",MID([3]'verbs and nouns'!B288,2,LEN([3]'verbs and nouns'!B288)-2))</f>
        <v>specification</v>
      </c>
      <c r="C289" s="7"/>
      <c r="D289" s="7" t="str">
        <f aca="false">[3]'verbs and nouns'!C288</f>
        <v>To discuss</v>
      </c>
      <c r="E289" s="7" t="str">
        <f aca="false">IF(D289="-","-",MID([3]'verbs and nouns'!D288,2,LEN([3]'verbs and nouns'!D288)-2))</f>
        <v>teamwork</v>
      </c>
      <c r="F289" s="7"/>
      <c r="G289" s="7" t="str">
        <f aca="false">[3]'verbs and nouns'!E288</f>
        <v>To compare</v>
      </c>
      <c r="H289" s="7" t="str">
        <f aca="false">IF(G289="-","-",MID([3]'verbs and nouns'!F288,2,LEN([3]'verbs and nouns'!F288)-2))</f>
        <v>decision matrix</v>
      </c>
      <c r="I289" s="7"/>
      <c r="J289" s="7" t="str">
        <f aca="false">[3]'verbs and nouns'!G288</f>
        <v>To calculate</v>
      </c>
      <c r="K289" s="7" t="str">
        <f aca="false">IF(J289="-","-",MID([3]'verbs and nouns'!H288,2,LEN([3]'verbs and nouns'!H288)-2))</f>
        <v>analysis</v>
      </c>
      <c r="L289" s="7"/>
      <c r="M289" s="7" t="str">
        <f aca="false">[3]'verbs and nouns'!I288</f>
        <v>To solve</v>
      </c>
      <c r="N289" s="7" t="str">
        <f aca="false">IF(M289="-","-",MID([3]'verbs and nouns'!J288,2,LEN([3]'verbs and nouns'!J288)-2))</f>
        <v>engineering problem</v>
      </c>
      <c r="O289" s="7"/>
      <c r="P289" s="7" t="str">
        <f aca="false">[3]'verbs and nouns'!K288</f>
        <v>To conclude</v>
      </c>
      <c r="Q289" s="7" t="str">
        <f aca="false">IF(P289="-","-",MID([3]'verbs and nouns'!L288,2,LEN([3]'verbs and nouns'!L288)-2))</f>
        <v>report</v>
      </c>
      <c r="R289" s="7"/>
      <c r="S289" s="1"/>
      <c r="T289" s="1"/>
      <c r="U289" s="1"/>
      <c r="V289" s="1"/>
      <c r="W289" s="1"/>
      <c r="X289" s="1"/>
      <c r="Y289" s="1"/>
    </row>
    <row r="290" customFormat="false" ht="15" hidden="false" customHeight="false" outlineLevel="0" collapsed="false">
      <c r="A290" s="6" t="str">
        <f aca="false">[3]'verbs and nouns'!A289</f>
        <v>To infer</v>
      </c>
      <c r="B290" s="7" t="str">
        <f aca="false">IF(A290="-","-",MID([3]'verbs and nouns'!B289,2,LEN([3]'verbs and nouns'!B289)-2))</f>
        <v>idea</v>
      </c>
      <c r="C290" s="7"/>
      <c r="D290" s="7" t="str">
        <f aca="false">[3]'verbs and nouns'!C289</f>
        <v>To distinguish</v>
      </c>
      <c r="E290" s="7" t="str">
        <f aca="false">IF(D290="-","-",MID([3]'verbs and nouns'!D289,2,LEN([3]'verbs and nouns'!D289)-2))</f>
        <v>decision matrix</v>
      </c>
      <c r="F290" s="7"/>
      <c r="G290" s="7" t="str">
        <f aca="false">[3]'verbs and nouns'!E289</f>
        <v>To defend</v>
      </c>
      <c r="H290" s="7" t="str">
        <f aca="false">IF(G290="-","-",MID([3]'verbs and nouns'!F289,2,LEN([3]'verbs and nouns'!F289)-2))</f>
        <v>design choice</v>
      </c>
      <c r="I290" s="7"/>
      <c r="J290" s="7" t="str">
        <f aca="false">[3]'verbs and nouns'!G289</f>
        <v>To design</v>
      </c>
      <c r="K290" s="7" t="str">
        <f aca="false">IF(J290="-","-",MID([3]'verbs and nouns'!H289,2,LEN([3]'verbs and nouns'!H289)-2))</f>
        <v>iteration</v>
      </c>
      <c r="L290" s="7"/>
      <c r="M290" s="7" t="str">
        <f aca="false">[3]'verbs and nouns'!I289</f>
        <v>To review</v>
      </c>
      <c r="N290" s="7" t="str">
        <f aca="false">IF(M290="-","-",MID([3]'verbs and nouns'!J289,2,LEN([3]'verbs and nouns'!J289)-2))</f>
        <v>team work</v>
      </c>
      <c r="O290" s="7"/>
      <c r="P290" s="7" t="str">
        <f aca="false">[3]'verbs and nouns'!K289</f>
        <v>To illustrate</v>
      </c>
      <c r="Q290" s="7" t="str">
        <f aca="false">IF(P290="-","-",MID([3]'verbs and nouns'!L289,2,LEN([3]'verbs and nouns'!L289)-2))</f>
        <v>operation process</v>
      </c>
      <c r="R290" s="7"/>
      <c r="S290" s="1"/>
      <c r="T290" s="1"/>
      <c r="U290" s="1"/>
      <c r="V290" s="1"/>
      <c r="W290" s="1"/>
      <c r="X290" s="1"/>
      <c r="Y290" s="1"/>
    </row>
    <row r="291" customFormat="false" ht="15" hidden="false" customHeight="false" outlineLevel="0" collapsed="false">
      <c r="A291" s="6" t="str">
        <f aca="false">[3]'verbs and nouns'!A290</f>
        <v>To describe</v>
      </c>
      <c r="B291" s="7" t="str">
        <f aca="false">IF(A291="-","-",MID([3]'verbs and nouns'!B290,2,LEN([3]'verbs and nouns'!B290)-2))</f>
        <v>problem</v>
      </c>
      <c r="C291" s="7"/>
      <c r="D291" s="7" t="str">
        <f aca="false">[3]'verbs and nouns'!C290</f>
        <v>To justify</v>
      </c>
      <c r="E291" s="7" t="str">
        <f aca="false">IF(D291="-","-",MID([3]'verbs and nouns'!D290,2,LEN([3]'verbs and nouns'!D290)-2))</f>
        <v>choice</v>
      </c>
      <c r="F291" s="7"/>
      <c r="G291" s="7" t="str">
        <f aca="false">[3]'verbs and nouns'!E290</f>
        <v>To generate</v>
      </c>
      <c r="H291" s="7" t="str">
        <f aca="false">IF(G291="-","-",MID([3]'verbs and nouns'!F290,2,LEN([3]'verbs and nouns'!F290)-2))</f>
        <v>function</v>
      </c>
      <c r="I291" s="7"/>
      <c r="J291" s="7" t="str">
        <f aca="false">[3]'verbs and nouns'!G290</f>
        <v>To classify</v>
      </c>
      <c r="K291" s="7" t="str">
        <f aca="false">IF(J291="-","-",MID([3]'verbs and nouns'!H290,2,LEN([3]'verbs and nouns'!H290)-2))</f>
        <v>material selections</v>
      </c>
      <c r="L291" s="7"/>
      <c r="M291" s="7" t="str">
        <f aca="false">[3]'verbs and nouns'!I290</f>
        <v>To test</v>
      </c>
      <c r="N291" s="7" t="str">
        <f aca="false">IF(M291="-","-",LEFT(MID([3]'verbs and nouns'!J290,2,LEN([3]'verbs and nouns'!J290)-2),SEARCH(",",MID([3]'verbs and nouns'!J290,2,LEN([3]'verbs and nouns'!J290)-2),1)-1))</f>
        <v>idea</v>
      </c>
      <c r="O291" s="7" t="str">
        <f aca="false">IF(M291="-","-",RIGHT(MID([3]'verbs and nouns'!J290,2,LEN([3]'verbs and nouns'!J290)-2),SEARCH(",",MID([3]'verbs and nouns'!J290,2,LEN([3]'verbs and nouns'!J290)-2),1)+4))</f>
        <v>component</v>
      </c>
      <c r="P291" s="7" t="str">
        <f aca="false">[3]'verbs and nouns'!K290</f>
        <v>To indicate</v>
      </c>
      <c r="Q291" s="7" t="str">
        <f aca="false">IF(P291="-","-",MID([3]'verbs and nouns'!L290,2,LEN([3]'verbs and nouns'!L290)-2))</f>
        <v>the technical meaning</v>
      </c>
      <c r="R291" s="7"/>
      <c r="S291" s="1"/>
      <c r="T291" s="1"/>
      <c r="U291" s="1"/>
      <c r="V291" s="1"/>
      <c r="W291" s="1"/>
      <c r="X291" s="1"/>
      <c r="Y291" s="1"/>
    </row>
    <row r="292" customFormat="false" ht="15" hidden="false" customHeight="false" outlineLevel="0" collapsed="false">
      <c r="A292" s="6" t="str">
        <f aca="false">[3]'verbs and nouns'!A291</f>
        <v>To indentify</v>
      </c>
      <c r="B292" s="7" t="str">
        <f aca="false">IF(A292="-","-",MID([3]'verbs and nouns'!B291,2,LEN([3]'verbs and nouns'!B291)-2))</f>
        <v>application</v>
      </c>
      <c r="C292" s="7"/>
      <c r="D292" s="7" t="str">
        <f aca="false">[3]'verbs and nouns'!C291</f>
        <v>To synthesize</v>
      </c>
      <c r="E292" s="7" t="str">
        <f aca="false">IF(D292="-","-",MID([3]'verbs and nouns'!D291,2,LEN([3]'verbs and nouns'!D291)-2))</f>
        <v>ideas</v>
      </c>
      <c r="F292" s="7"/>
      <c r="G292" s="7" t="str">
        <f aca="false">[3]'verbs and nouns'!E291</f>
        <v>To develop</v>
      </c>
      <c r="H292" s="7" t="str">
        <f aca="false">IF(G292="-","-",MID([3]'verbs and nouns'!F291,2,LEN([3]'verbs and nouns'!F291)-2))</f>
        <v>methodology</v>
      </c>
      <c r="I292" s="7"/>
      <c r="J292" s="7" t="str">
        <f aca="false">[3]'verbs and nouns'!G291</f>
        <v>To combine</v>
      </c>
      <c r="K292" s="7" t="str">
        <f aca="false">IF(J292="-","-",MID([3]'verbs and nouns'!H291,2,LEN([3]'verbs and nouns'!H291)-2))</f>
        <v>load and displacement</v>
      </c>
      <c r="L292" s="7"/>
      <c r="M292" s="7" t="str">
        <f aca="false">[3]'verbs and nouns'!I291</f>
        <v>To choose</v>
      </c>
      <c r="N292" s="7" t="str">
        <f aca="false">IF(M292="-","-",MID([3]'verbs and nouns'!J291,2,LEN([3]'verbs and nouns'!J291)-2))</f>
        <v>a component</v>
      </c>
      <c r="O292" s="7"/>
      <c r="P292" s="7" t="str">
        <f aca="false">[3]'verbs and nouns'!K291</f>
        <v>To prepare</v>
      </c>
      <c r="Q292" s="7" t="str">
        <f aca="false">IF(P292="-","-",MID([3]'verbs and nouns'!L291,2,LEN([3]'verbs and nouns'!L291)-2))</f>
        <v>report</v>
      </c>
      <c r="R292" s="7"/>
      <c r="S292" s="1"/>
      <c r="T292" s="1"/>
      <c r="U292" s="1"/>
      <c r="V292" s="1"/>
      <c r="W292" s="1"/>
      <c r="X292" s="1"/>
      <c r="Y292" s="1"/>
    </row>
    <row r="293" customFormat="false" ht="15" hidden="false" customHeight="false" outlineLevel="0" collapsed="false">
      <c r="A293" s="6" t="str">
        <f aca="false">[3]'verbs and nouns'!A292</f>
        <v>To define</v>
      </c>
      <c r="B293" s="7" t="str">
        <f aca="false">IF(A293="-","-",MID([3]'verbs and nouns'!B292,2,LEN([3]'verbs and nouns'!B292)-2))</f>
        <v>problem</v>
      </c>
      <c r="C293" s="7"/>
      <c r="D293" s="7" t="str">
        <f aca="false">[3]'verbs and nouns'!C292</f>
        <v>To criticize</v>
      </c>
      <c r="E293" s="7" t="str">
        <f aca="false">IF(D293="-","-",MID([3]'verbs and nouns'!D292,2,LEN([3]'verbs and nouns'!D292)-2))</f>
        <v>current design</v>
      </c>
      <c r="F293" s="7"/>
      <c r="G293" s="7" t="str">
        <f aca="false">[3]'verbs and nouns'!E292</f>
        <v>-</v>
      </c>
      <c r="H293" s="7" t="str">
        <f aca="false">IF(G293="-","-",MID([3]'verbs and nouns'!F292,2,LEN([3]'verbs and nouns'!F292)-2))</f>
        <v>-</v>
      </c>
      <c r="I293" s="7"/>
      <c r="J293" s="7" t="str">
        <f aca="false">[3]'verbs and nouns'!G292</f>
        <v>To compute</v>
      </c>
      <c r="K293" s="7" t="str">
        <f aca="false">IF(J293="-","-",MID([3]'verbs and nouns'!H292,2,LEN([3]'verbs and nouns'!H292)-2))</f>
        <v>fatigue life</v>
      </c>
      <c r="L293" s="7"/>
      <c r="M293" s="7" t="str">
        <f aca="false">[3]'verbs and nouns'!I292</f>
        <v>-</v>
      </c>
      <c r="N293" s="7" t="str">
        <f aca="false">IF(M293="-","-",MID([3]'verbs and nouns'!J292,2,LEN([3]'verbs and nouns'!J292)-2))</f>
        <v>-</v>
      </c>
      <c r="O293" s="7"/>
      <c r="P293" s="7" t="str">
        <f aca="false">[3]'verbs and nouns'!K292</f>
        <v>-</v>
      </c>
      <c r="Q293" s="7" t="str">
        <f aca="false">IF(P293="-","-",MID([3]'verbs and nouns'!L292,2,LEN([3]'verbs and nouns'!L292)-2))</f>
        <v>-</v>
      </c>
      <c r="R293" s="7"/>
      <c r="S293" s="1"/>
      <c r="T293" s="1"/>
      <c r="U293" s="1"/>
      <c r="V293" s="1"/>
      <c r="W293" s="1"/>
      <c r="X293" s="1"/>
      <c r="Y293" s="1"/>
    </row>
    <row r="294" customFormat="false" ht="15" hidden="false" customHeight="false" outlineLevel="0" collapsed="false">
      <c r="A294" s="6" t="str">
        <f aca="false">[3]'verbs and nouns'!A293</f>
        <v>-</v>
      </c>
      <c r="B294" s="7" t="str">
        <f aca="false">IF(A294="-","-",MID([3]'verbs and nouns'!B293,2,LEN([3]'verbs and nouns'!B293)-2))</f>
        <v>-</v>
      </c>
      <c r="C294" s="7"/>
      <c r="D294" s="7" t="str">
        <f aca="false">[3]'verbs and nouns'!C293</f>
        <v>To explain</v>
      </c>
      <c r="E294" s="7" t="str">
        <f aca="false">IF(D294="-","-",MID([3]'verbs and nouns'!D293,2,LEN([3]'verbs and nouns'!D293)-2))</f>
        <v>ideas</v>
      </c>
      <c r="F294" s="7"/>
      <c r="G294" s="7" t="str">
        <f aca="false">[3]'verbs and nouns'!E293</f>
        <v>-</v>
      </c>
      <c r="H294" s="7" t="str">
        <f aca="false">IF(G294="-","-",MID([3]'verbs and nouns'!F293,2,LEN([3]'verbs and nouns'!F293)-2))</f>
        <v>-</v>
      </c>
      <c r="I294" s="7"/>
      <c r="J294" s="7" t="str">
        <f aca="false">[3]'verbs and nouns'!G293</f>
        <v>To estimate</v>
      </c>
      <c r="K294" s="7" t="str">
        <f aca="false">IF(J294="-","-",MID([3]'verbs and nouns'!H293,2,LEN([3]'verbs and nouns'!H293)-2))</f>
        <v>strength</v>
      </c>
      <c r="L294" s="7"/>
      <c r="M294" s="7" t="str">
        <f aca="false">[3]'verbs and nouns'!I293</f>
        <v>-</v>
      </c>
      <c r="N294" s="7" t="str">
        <f aca="false">IF(M294="-","-",MID([3]'verbs and nouns'!J293,2,LEN([3]'verbs and nouns'!J293)-2))</f>
        <v>-</v>
      </c>
      <c r="O294" s="7"/>
      <c r="P294" s="7" t="str">
        <f aca="false">[3]'verbs and nouns'!K293</f>
        <v>-</v>
      </c>
      <c r="Q294" s="7" t="str">
        <f aca="false">IF(P294="-","-",MID([3]'verbs and nouns'!L293,2,LEN([3]'verbs and nouns'!L293)-2))</f>
        <v>-</v>
      </c>
      <c r="R294" s="7"/>
      <c r="S294" s="1"/>
      <c r="T294" s="1"/>
      <c r="U294" s="1"/>
      <c r="V294" s="1"/>
      <c r="W294" s="1"/>
      <c r="X294" s="1"/>
      <c r="Y294" s="1"/>
    </row>
    <row r="295" customFormat="false" ht="15" hidden="false" customHeight="false" outlineLevel="0" collapsed="false">
      <c r="A295" s="6" t="str">
        <f aca="false">[3]'verbs and nouns'!A294</f>
        <v>-</v>
      </c>
      <c r="B295" s="7" t="str">
        <f aca="false">IF(A295="-","-",MID([3]'verbs and nouns'!B294,2,LEN([3]'verbs and nouns'!B294)-2))</f>
        <v>-</v>
      </c>
      <c r="C295" s="7"/>
      <c r="D295" s="7" t="str">
        <f aca="false">[3]'verbs and nouns'!C294</f>
        <v>To list</v>
      </c>
      <c r="E295" s="7" t="str">
        <f aca="false">IF(A17="-","-",LEFT(MID([3]'verbs and nouns'!D294,2,LEN([3]'verbs and nouns'!D294)-2),SEARCH(",",MID([3]'verbs and nouns'!D294,2,LEN([3]'verbs and nouns'!D294)-2),1)-1))</f>
        <v>specifications</v>
      </c>
      <c r="F295" s="7" t="str">
        <f aca="false">IF(A17="-","-",RIGHT(MID([3]'verbs and nouns'!D294,2,LEN([3]'verbs and nouns'!D294)-2),SEARCH(",",MID([3]'verbs and nouns'!D294,2,LEN([3]'verbs and nouns'!D294)-2),1)-3))</f>
        <v>constraints</v>
      </c>
      <c r="G295" s="7" t="str">
        <f aca="false">[3]'verbs and nouns'!E294</f>
        <v>-</v>
      </c>
      <c r="H295" s="7" t="str">
        <f aca="false">IF(G295="-","-",MID([3]'verbs and nouns'!F294,2,LEN([3]'verbs and nouns'!F294)-2))</f>
        <v>-</v>
      </c>
      <c r="I295" s="7"/>
      <c r="J295" s="7" t="str">
        <f aca="false">[3]'verbs and nouns'!G294</f>
        <v>To extend</v>
      </c>
      <c r="K295" s="7" t="str">
        <f aca="false">IF(J295="-","-",MID([3]'verbs and nouns'!H294,2,LEN([3]'verbs and nouns'!H294)-2))</f>
        <v>application of certain criteria</v>
      </c>
      <c r="L295" s="7"/>
      <c r="M295" s="7" t="str">
        <f aca="false">[3]'verbs and nouns'!I294</f>
        <v>-</v>
      </c>
      <c r="N295" s="7" t="str">
        <f aca="false">IF(M295="-","-",MID([3]'verbs and nouns'!J294,2,LEN([3]'verbs and nouns'!J294)-2))</f>
        <v>-</v>
      </c>
      <c r="O295" s="7"/>
      <c r="P295" s="7" t="str">
        <f aca="false">[3]'verbs and nouns'!K294</f>
        <v>-</v>
      </c>
      <c r="Q295" s="7" t="str">
        <f aca="false">IF(P295="-","-",MID([3]'verbs and nouns'!L294,2,LEN([3]'verbs and nouns'!L294)-2))</f>
        <v>-</v>
      </c>
      <c r="R295" s="7"/>
      <c r="S295" s="1"/>
      <c r="T295" s="1"/>
      <c r="U295" s="1"/>
      <c r="V295" s="1"/>
      <c r="W295" s="1"/>
      <c r="X295" s="1"/>
      <c r="Y295" s="1"/>
    </row>
    <row r="296" customFormat="false" ht="15" hidden="false" customHeight="false" outlineLevel="0" collapsed="false">
      <c r="A296" s="6" t="str">
        <f aca="false">[3]'verbs and nouns'!A295</f>
        <v>-</v>
      </c>
      <c r="B296" s="7" t="str">
        <f aca="false">IF(A296="-","-",MID([3]'verbs and nouns'!B295,2,LEN([3]'verbs and nouns'!B295)-2))</f>
        <v>-</v>
      </c>
      <c r="C296" s="7"/>
      <c r="D296" s="7" t="str">
        <f aca="false">[3]'verbs and nouns'!C295</f>
        <v>To evaluate</v>
      </c>
      <c r="E296" s="7" t="str">
        <f aca="false">IF(D296="-","-",MID([3]'verbs and nouns'!D295,2,LEN([3]'verbs and nouns'!D295)-2))</f>
        <v>group member</v>
      </c>
      <c r="F296" s="7"/>
      <c r="G296" s="7" t="str">
        <f aca="false">[3]'verbs and nouns'!E295</f>
        <v>-</v>
      </c>
      <c r="H296" s="7" t="str">
        <f aca="false">IF(G296="-","-",MID([3]'verbs and nouns'!F295,2,LEN([3]'verbs and nouns'!F295)-2))</f>
        <v>-</v>
      </c>
      <c r="I296" s="7"/>
      <c r="J296" s="7" t="str">
        <f aca="false">[3]'verbs and nouns'!G295</f>
        <v>To practice</v>
      </c>
      <c r="K296" s="7" t="str">
        <f aca="false">IF(J296="-","-",LEFT(MID([3]'verbs and nouns'!H295,2,LEN([3]'verbs and nouns'!H295)-2),SEARCH(",",MID([3]'verbs and nouns'!H295,2,LEN([3]'verbs and nouns'!H295)-2),1)-1))</f>
        <v>modeling design</v>
      </c>
      <c r="L296" s="7" t="str">
        <f aca="false">IF(J296="-","-",RIGHT(MID([3]'verbs and nouns'!H295,2,LEN([3]'verbs and nouns'!H295)-2),SEARCH(",",MID([3]'verbs and nouns'!H295,2,LEN([3]'verbs and nouns'!H295)-2),1)-7))</f>
        <v>analysis</v>
      </c>
      <c r="M296" s="7" t="str">
        <f aca="false">[3]'verbs and nouns'!I295</f>
        <v>-</v>
      </c>
      <c r="N296" s="7" t="str">
        <f aca="false">IF(M296="-","-",MID([3]'verbs and nouns'!J295,2,LEN([3]'verbs and nouns'!J295)-2))</f>
        <v>-</v>
      </c>
      <c r="O296" s="7"/>
      <c r="P296" s="7" t="str">
        <f aca="false">[3]'verbs and nouns'!K295</f>
        <v>-</v>
      </c>
      <c r="Q296" s="7" t="str">
        <f aca="false">IF(P296="-","-",MID([3]'verbs and nouns'!L295,2,LEN([3]'verbs and nouns'!L295)-2))</f>
        <v>-</v>
      </c>
      <c r="R296" s="7"/>
      <c r="S296" s="1"/>
      <c r="T296" s="1"/>
      <c r="U296" s="1"/>
      <c r="V296" s="1"/>
      <c r="W296" s="1"/>
      <c r="X296" s="1"/>
      <c r="Y296" s="1"/>
    </row>
    <row r="297" customFormat="false" ht="15" hidden="false" customHeight="false" outlineLevel="0" collapsed="false">
      <c r="A297" s="6" t="str">
        <f aca="false">[3]'verbs and nouns'!A296</f>
        <v>-</v>
      </c>
      <c r="B297" s="7" t="str">
        <f aca="false">IF(A297="-","-",MID([3]'verbs and nouns'!B296,2,LEN([3]'verbs and nouns'!B296)-2))</f>
        <v>-</v>
      </c>
      <c r="C297" s="7"/>
      <c r="D297" s="7" t="str">
        <f aca="false">[3]'verbs and nouns'!C296</f>
        <v>To predict</v>
      </c>
      <c r="E297" s="7" t="str">
        <f aca="false">IF(D297="-","-",MID([3]'verbs and nouns'!D296,2,LEN([3]'verbs and nouns'!D296)-2))</f>
        <v>market</v>
      </c>
      <c r="F297" s="7"/>
      <c r="G297" s="7" t="str">
        <f aca="false">[3]'verbs and nouns'!E296</f>
        <v>-</v>
      </c>
      <c r="H297" s="7" t="str">
        <f aca="false">IF(G297="-","-",MID([3]'verbs and nouns'!F296,2,LEN([3]'verbs and nouns'!F296)-2))</f>
        <v>-</v>
      </c>
      <c r="I297" s="7"/>
      <c r="J297" s="7" t="str">
        <f aca="false">[3]'verbs and nouns'!G296</f>
        <v>To anlayze</v>
      </c>
      <c r="K297" s="7" t="str">
        <f aca="false">IF(J297="-","-",MID([3]'verbs and nouns'!H296,2,LEN([3]'verbs and nouns'!H296)-2))</f>
        <v>problem</v>
      </c>
      <c r="L297" s="7"/>
      <c r="M297" s="7" t="str">
        <f aca="false">[3]'verbs and nouns'!I296</f>
        <v>-</v>
      </c>
      <c r="N297" s="7" t="str">
        <f aca="false">IF(M297="-","-",MID([3]'verbs and nouns'!J296,2,LEN([3]'verbs and nouns'!J296)-2))</f>
        <v>-</v>
      </c>
      <c r="O297" s="7"/>
      <c r="P297" s="7" t="str">
        <f aca="false">[3]'verbs and nouns'!K296</f>
        <v>-</v>
      </c>
      <c r="Q297" s="7" t="str">
        <f aca="false">IF(P297="-","-",MID([3]'verbs and nouns'!L296,2,LEN([3]'verbs and nouns'!L296)-2))</f>
        <v>-</v>
      </c>
      <c r="R297" s="7"/>
      <c r="S297" s="1"/>
      <c r="T297" s="1"/>
      <c r="U297" s="1"/>
      <c r="V297" s="1"/>
      <c r="W297" s="1"/>
      <c r="X297" s="1"/>
      <c r="Y297" s="1"/>
    </row>
    <row r="298" customFormat="false" ht="15" hidden="false" customHeight="false" outlineLevel="0" collapsed="false">
      <c r="A298" s="6" t="str">
        <f aca="false">[3]'verbs and nouns'!A297</f>
        <v>-</v>
      </c>
      <c r="B298" s="7" t="str">
        <f aca="false">IF(A298="-","-",MID([3]'verbs and nouns'!B297,2,LEN([3]'verbs and nouns'!B297)-2))</f>
        <v>-</v>
      </c>
      <c r="C298" s="7"/>
      <c r="D298" s="7" t="str">
        <f aca="false">[3]'verbs and nouns'!C297</f>
        <v>-</v>
      </c>
      <c r="E298" s="7" t="str">
        <f aca="false">IF(D298="-","-",MID([3]'verbs and nouns'!D297,2,LEN([3]'verbs and nouns'!D297)-2))</f>
        <v>-</v>
      </c>
      <c r="F298" s="7"/>
      <c r="G298" s="7" t="str">
        <f aca="false">[3]'verbs and nouns'!E297</f>
        <v>-</v>
      </c>
      <c r="H298" s="7" t="str">
        <f aca="false">IF(G298="-","-",MID([3]'verbs and nouns'!F297,2,LEN([3]'verbs and nouns'!F297)-2))</f>
        <v>-</v>
      </c>
      <c r="I298" s="7"/>
      <c r="J298" s="7" t="str">
        <f aca="false">[3]'verbs and nouns'!G297</f>
        <v>To create</v>
      </c>
      <c r="K298" s="7" t="str">
        <f aca="false">IF(J298="-","-",MID([3]'verbs and nouns'!H297,2,LEN([3]'verbs and nouns'!H297)-2))</f>
        <v>formula</v>
      </c>
      <c r="L298" s="7"/>
      <c r="M298" s="7" t="str">
        <f aca="false">[3]'verbs and nouns'!I297</f>
        <v>-</v>
      </c>
      <c r="N298" s="7" t="str">
        <f aca="false">IF(M298="-","-",MID([3]'verbs and nouns'!J297,2,LEN([3]'verbs and nouns'!J297)-2))</f>
        <v>-</v>
      </c>
      <c r="O298" s="7"/>
      <c r="P298" s="7" t="str">
        <f aca="false">[3]'verbs and nouns'!K297</f>
        <v>-</v>
      </c>
      <c r="Q298" s="7" t="str">
        <f aca="false">IF(P298="-","-",MID([3]'verbs and nouns'!L297,2,LEN([3]'verbs and nouns'!L297)-2))</f>
        <v>-</v>
      </c>
      <c r="R298" s="7"/>
      <c r="S298" s="1"/>
      <c r="T298" s="1"/>
      <c r="U298" s="1"/>
      <c r="V298" s="1"/>
      <c r="W298" s="1"/>
      <c r="X298" s="1"/>
      <c r="Y298" s="1"/>
    </row>
    <row r="299" customFormat="false" ht="15" hidden="false" customHeight="false" outlineLevel="0" collapsed="false">
      <c r="A299" s="6" t="str">
        <f aca="false">[3]'verbs and nouns'!A298</f>
        <v>To choose</v>
      </c>
      <c r="B299" s="7" t="str">
        <f aca="false">IF(A299="-","-",MID([3]'verbs and nouns'!B298,2,LEN([3]'verbs and nouns'!B298)-2))</f>
        <v>team</v>
      </c>
      <c r="C299" s="7"/>
      <c r="D299" s="7" t="str">
        <f aca="false">[3]'verbs and nouns'!C298</f>
        <v>To classify</v>
      </c>
      <c r="E299" s="7" t="str">
        <f aca="false">IF(D299="-","-",MID([3]'verbs and nouns'!D298,2,LEN([3]'verbs and nouns'!D298)-2))</f>
        <v>solutions</v>
      </c>
      <c r="F299" s="7"/>
      <c r="G299" s="7" t="str">
        <f aca="false">[3]'verbs and nouns'!E298</f>
        <v>To model</v>
      </c>
      <c r="H299" s="7" t="str">
        <f aca="false">IF(G299="-","-",MID([3]'verbs and nouns'!F298,2,LEN([3]'verbs and nouns'!F298)-2))</f>
        <v>failure</v>
      </c>
      <c r="I299" s="7"/>
      <c r="J299" s="7" t="str">
        <f aca="false">[3]'verbs and nouns'!G298</f>
        <v>To justify</v>
      </c>
      <c r="K299" s="7" t="str">
        <f aca="false">IF(J299="-","-",MID([3]'verbs and nouns'!H298,2,LEN([3]'verbs and nouns'!H298)-2))</f>
        <v>design choices</v>
      </c>
      <c r="L299" s="7"/>
      <c r="M299" s="7" t="str">
        <f aca="false">[3]'verbs and nouns'!I298</f>
        <v>To interpret</v>
      </c>
      <c r="N299" s="7" t="str">
        <f aca="false">IF(M299="-","-",MID([3]'verbs and nouns'!J298,2,LEN([3]'verbs and nouns'!J298)-2))</f>
        <v>results</v>
      </c>
      <c r="O299" s="7"/>
      <c r="P299" s="7" t="str">
        <f aca="false">[3]'verbs and nouns'!K298</f>
        <v>To order</v>
      </c>
      <c r="Q299" s="7" t="str">
        <f aca="false">IF(P299="-","-",LEFT(MID([3]'verbs and nouns'!L298,2,LEN([3]'verbs and nouns'!L298)-2),SEARCH(",",MID([3]'verbs and nouns'!L298,2,LEN([3]'verbs and nouns'!L298)-2),1)-1))</f>
        <v>components</v>
      </c>
      <c r="R299" s="7" t="str">
        <f aca="false">IF(P299="-","-",RIGHT(MID([3]'verbs and nouns'!L298,2,LEN([3]'verbs and nouns'!L298)-2),SEARCH(",",MID([3]'verbs and nouns'!L298,2,LEN([3]'verbs and nouns'!L298)-2),1)-4))</f>
        <v>tooling</v>
      </c>
      <c r="S299" s="1"/>
      <c r="T299" s="1"/>
      <c r="U299" s="1"/>
      <c r="V299" s="1"/>
      <c r="W299" s="1"/>
      <c r="X299" s="1"/>
      <c r="Y299" s="1"/>
    </row>
    <row r="300" customFormat="false" ht="15" hidden="false" customHeight="false" outlineLevel="0" collapsed="false">
      <c r="A300" s="6" t="str">
        <f aca="false">[3]'verbs and nouns'!A299</f>
        <v>To synthesize</v>
      </c>
      <c r="B300" s="7" t="str">
        <f aca="false">IF(A300="-","-",MID([3]'verbs and nouns'!B299,2,LEN([3]'verbs and nouns'!B299)-2))</f>
        <v>information</v>
      </c>
      <c r="C300" s="7"/>
      <c r="D300" s="7" t="str">
        <f aca="false">[3]'verbs and nouns'!C299</f>
        <v>To combine</v>
      </c>
      <c r="E300" s="7" t="str">
        <f aca="false">IF(A17="-","-",LEFT(MID([3]'verbs and nouns'!D299,2,LEN([3]'verbs and nouns'!D299)-2),SEARCH(",",MID([3]'verbs and nouns'!D299,2,LEN([3]'verbs and nouns'!D299)-2),1)-1))</f>
        <v>ideas</v>
      </c>
      <c r="F300" s="7" t="str">
        <f aca="false">IF(A17="-","-",RIGHT(MID([3]'verbs and nouns'!D299,2,LEN([3]'verbs and nouns'!D299)-2),SEARCH(",",MID([3]'verbs and nouns'!D299,2,LEN([3]'verbs and nouns'!D299)-2),1)+5))</f>
        <v>disciplines</v>
      </c>
      <c r="G300" s="7" t="str">
        <f aca="false">[3]'verbs and nouns'!E299</f>
        <v>To compute</v>
      </c>
      <c r="H300" s="7" t="str">
        <f aca="false">IF(G300="-","-",MID([3]'verbs and nouns'!F299,2,LEN([3]'verbs and nouns'!F299)-2))</f>
        <v>failure with tools</v>
      </c>
      <c r="I300" s="7"/>
      <c r="J300" s="7" t="str">
        <f aca="false">[3]'verbs and nouns'!G299</f>
        <v>To defend</v>
      </c>
      <c r="K300" s="7" t="str">
        <f aca="false">IF(J300="-","-",MID([3]'verbs and nouns'!H299,2,LEN([3]'verbs and nouns'!H299)-2))</f>
        <v>design choices</v>
      </c>
      <c r="L300" s="7"/>
      <c r="M300" s="7" t="str">
        <f aca="false">[3]'verbs and nouns'!I299</f>
        <v>To predict</v>
      </c>
      <c r="N300" s="7" t="str">
        <f aca="false">IF(M300="-","-",MID([3]'verbs and nouns'!J299,2,LEN([3]'verbs and nouns'!J299)-2))</f>
        <v>outcomes of performance</v>
      </c>
      <c r="O300" s="7"/>
      <c r="P300" s="7" t="str">
        <f aca="false">[3]'verbs and nouns'!K299</f>
        <v>To create</v>
      </c>
      <c r="Q300" s="7" t="str">
        <f aca="false">IF(P300="-","-",LEFT(MID([3]'verbs and nouns'!L299,2,LEN([3]'verbs and nouns'!L299)-2),SEARCH(",",MID([3]'verbs and nouns'!L299,2,LEN([3]'verbs and nouns'!L299)-2),1)-1))</f>
        <v>products</v>
      </c>
      <c r="R300" s="7" t="str">
        <f aca="false">IF(P300="-","-",RIGHT(MID([3]'verbs and nouns'!L299,2,LEN([3]'verbs and nouns'!L299)-2),SEARCH(",",MID([3]'verbs and nouns'!L299,2,LEN([3]'verbs and nouns'!L299)-2),1)-4))</f>
        <v>ideas</v>
      </c>
      <c r="S300" s="1"/>
      <c r="T300" s="1"/>
      <c r="U300" s="1"/>
      <c r="V300" s="1"/>
      <c r="W300" s="1"/>
      <c r="X300" s="1"/>
      <c r="Y300" s="1"/>
    </row>
    <row r="301" customFormat="false" ht="15" hidden="false" customHeight="false" outlineLevel="0" collapsed="false">
      <c r="A301" s="6" t="str">
        <f aca="false">[3]'verbs and nouns'!A300</f>
        <v>To recognize</v>
      </c>
      <c r="B301" s="7" t="str">
        <f aca="false">IF(A301="-","-",MID([3]'verbs and nouns'!B300,2,LEN([3]'verbs and nouns'!B300)-2))</f>
        <v>challenges</v>
      </c>
      <c r="C301" s="7"/>
      <c r="D301" s="7" t="str">
        <f aca="false">[3]'verbs and nouns'!C300</f>
        <v>To illustrate</v>
      </c>
      <c r="E301" s="7" t="str">
        <f aca="false">IF(D301="-","-",MID([3]'verbs and nouns'!D300,2,LEN([3]'verbs and nouns'!D300)-2))</f>
        <v>conceptual design</v>
      </c>
      <c r="F301" s="7"/>
      <c r="G301" s="7" t="str">
        <f aca="false">[3]'verbs and nouns'!E300</f>
        <v>To estimate</v>
      </c>
      <c r="H301" s="7" t="str">
        <f aca="false">IF(G301="-","-",LEFT(MID([3]'verbs and nouns'!F300,2,LEN([3]'verbs and nouns'!F300)-2),SEARCH(",",MID([3]'verbs and nouns'!F300,2,LEN([3]'verbs and nouns'!F300)-2),1)-1))</f>
        <v>loads</v>
      </c>
      <c r="I301" s="7" t="str">
        <f aca="false">IF(G301="-","-",RIGHT(MID([3]'verbs and nouns'!F300,2,LEN([3]'verbs and nouns'!F300)-2),SEARCH(",",MID([3]'verbs and nouns'!F300,2,LEN([3]'verbs and nouns'!F300)-2),1)-1))</f>
        <v>cost</v>
      </c>
      <c r="J301" s="7" t="str">
        <f aca="false">[3]'verbs and nouns'!G300</f>
        <v>To infer</v>
      </c>
      <c r="K301" s="7" t="str">
        <f aca="false">IF(J301="-","-",MID([3]'verbs and nouns'!H300,2,LEN([3]'verbs and nouns'!H300)-2))</f>
        <v>information</v>
      </c>
      <c r="L301" s="7"/>
      <c r="M301" s="7" t="str">
        <f aca="false">[3]'verbs and nouns'!I300</f>
        <v>To review</v>
      </c>
      <c r="N301" s="7" t="str">
        <f aca="false">IF(M301="-","-",MID([3]'verbs and nouns'!J300,2,LEN([3]'verbs and nouns'!J300)-2))</f>
        <v>analysis</v>
      </c>
      <c r="O301" s="7"/>
      <c r="P301" s="7" t="str">
        <f aca="false">[3]'verbs and nouns'!K300</f>
        <v>-</v>
      </c>
      <c r="Q301" s="7" t="str">
        <f aca="false">IF(P301="-","-",MID([3]'verbs and nouns'!L300,2,LEN([3]'verbs and nouns'!L300)-2))</f>
        <v>-</v>
      </c>
      <c r="R301" s="7"/>
      <c r="S301" s="1"/>
      <c r="T301" s="1"/>
      <c r="U301" s="1"/>
      <c r="V301" s="1"/>
      <c r="W301" s="1"/>
      <c r="X301" s="1"/>
      <c r="Y301" s="1"/>
    </row>
    <row r="302" customFormat="false" ht="15" hidden="false" customHeight="false" outlineLevel="0" collapsed="false">
      <c r="A302" s="6" t="str">
        <f aca="false">[3]'verbs and nouns'!A301</f>
        <v>To generate</v>
      </c>
      <c r="B302" s="7" t="str">
        <f aca="false">IF(A302="-","-",MID([3]'verbs and nouns'!B301,2,LEN([3]'verbs and nouns'!B301)-2))</f>
        <v>new ideas</v>
      </c>
      <c r="C302" s="7"/>
      <c r="D302" s="7" t="str">
        <f aca="false">[3]'verbs and nouns'!C301</f>
        <v>-</v>
      </c>
      <c r="E302" s="7" t="str">
        <f aca="false">IF(D302="-","-",MID([3]'verbs and nouns'!D301,2,LEN([3]'verbs and nouns'!D301)-2))</f>
        <v>-</v>
      </c>
      <c r="F302" s="7"/>
      <c r="G302" s="7" t="str">
        <f aca="false">[3]'verbs and nouns'!E301</f>
        <v>To practice</v>
      </c>
      <c r="H302" s="7" t="str">
        <f aca="false">IF(G302="-","-",MID([3]'verbs and nouns'!F301,2,LEN([3]'verbs and nouns'!F301)-2))</f>
        <v>engineering design</v>
      </c>
      <c r="I302" s="7"/>
      <c r="J302" s="7" t="str">
        <f aca="false">[3]'verbs and nouns'!G301</f>
        <v>-</v>
      </c>
      <c r="K302" s="7" t="str">
        <f aca="false">IF(J302="-","-",MID([3]'verbs and nouns'!H301,2,LEN([3]'verbs and nouns'!H301)-2))</f>
        <v>-</v>
      </c>
      <c r="L302" s="7"/>
      <c r="M302" s="7" t="str">
        <f aca="false">[3]'verbs and nouns'!I301</f>
        <v>To test</v>
      </c>
      <c r="N302" s="7" t="str">
        <f aca="false">IF(M302="-","-",MID([3]'verbs and nouns'!J301,2,LEN([3]'verbs and nouns'!J301)-2))</f>
        <v>components</v>
      </c>
      <c r="O302" s="7"/>
      <c r="P302" s="7" t="str">
        <f aca="false">[3]'verbs and nouns'!K301</f>
        <v>-</v>
      </c>
      <c r="Q302" s="7" t="str">
        <f aca="false">IF(P302="-","-",MID([3]'verbs and nouns'!L301,2,LEN([3]'verbs and nouns'!L301)-2))</f>
        <v>-</v>
      </c>
      <c r="R302" s="7"/>
      <c r="S302" s="1"/>
      <c r="T302" s="1"/>
      <c r="U302" s="1"/>
      <c r="V302" s="1"/>
      <c r="W302" s="1"/>
      <c r="X302" s="1"/>
      <c r="Y302" s="1"/>
    </row>
    <row r="303" customFormat="false" ht="15" hidden="false" customHeight="false" outlineLevel="0" collapsed="false">
      <c r="A303" s="6" t="str">
        <f aca="false">[3]'verbs and nouns'!A302</f>
        <v>To prepare</v>
      </c>
      <c r="B303" s="7" t="str">
        <f aca="false">IF(A15="-","-",LEFT(MID([3]'verbs and nouns'!B302,2,LEN([3]'verbs and nouns'!B302)-2),SEARCH(",",MID([3]'verbs and nouns'!B302,2,LEN([3]'verbs and nouns'!B302)-2),1)-1))</f>
        <v>reports</v>
      </c>
      <c r="C303" s="7" t="str">
        <f aca="false">IF(A15="-","-",RIGHT(MID([3]'verbs and nouns'!B302,2,LEN([3]'verbs and nouns'!B302)-2),SEARCH(",",MID([3]'verbs and nouns'!B302,2,LEN([3]'verbs and nouns'!B302)-2),1)+5))</f>
        <v>presentations</v>
      </c>
      <c r="D303" s="7" t="str">
        <f aca="false">[3]'verbs and nouns'!C302</f>
        <v>-</v>
      </c>
      <c r="E303" s="7" t="str">
        <f aca="false">IF(D303="-","-",MID([3]'verbs and nouns'!D302,2,LEN([3]'verbs and nouns'!D302)-2))</f>
        <v>-</v>
      </c>
      <c r="F303" s="7"/>
      <c r="G303" s="7" t="str">
        <f aca="false">[3]'verbs and nouns'!E302</f>
        <v>To analyze</v>
      </c>
      <c r="H303" s="7" t="str">
        <f aca="false">IF(G303="-","-",MID([3]'verbs and nouns'!F302,2,LEN([3]'verbs and nouns'!F302)-2))</f>
        <v>subsystem with tools</v>
      </c>
      <c r="I303" s="7"/>
      <c r="J303" s="7" t="str">
        <f aca="false">[3]'verbs and nouns'!G302</f>
        <v>-</v>
      </c>
      <c r="K303" s="7" t="str">
        <f aca="false">IF(J303="-","-",MID([3]'verbs and nouns'!H302,2,LEN([3]'verbs and nouns'!H302)-2))</f>
        <v>-</v>
      </c>
      <c r="L303" s="7"/>
      <c r="M303" s="7" t="str">
        <f aca="false">[3]'verbs and nouns'!I302</f>
        <v>To criticize</v>
      </c>
      <c r="N303" s="7" t="str">
        <f aca="false">IF(M303="-","-",MID([3]'verbs and nouns'!J302,2,LEN([3]'verbs and nouns'!J302)-2))</f>
        <v>choices</v>
      </c>
      <c r="O303" s="7"/>
      <c r="P303" s="7" t="str">
        <f aca="false">[3]'verbs and nouns'!K302</f>
        <v>-</v>
      </c>
      <c r="Q303" s="7" t="str">
        <f aca="false">IF(P303="-","-",MID([3]'verbs and nouns'!L302,2,LEN([3]'verbs and nouns'!L302)-2))</f>
        <v>-</v>
      </c>
      <c r="R303" s="7"/>
      <c r="S303" s="1"/>
      <c r="T303" s="1"/>
      <c r="U303" s="1"/>
      <c r="V303" s="1"/>
      <c r="W303" s="1"/>
      <c r="X303" s="1"/>
      <c r="Y303" s="1"/>
    </row>
    <row r="304" customFormat="false" ht="15" hidden="false" customHeight="false" outlineLevel="0" collapsed="false">
      <c r="A304" s="6" t="str">
        <f aca="false">[3]'verbs and nouns'!A303</f>
        <v>To describe</v>
      </c>
      <c r="B304" s="7" t="str">
        <f aca="false">IF(A304="-","-",MID([3]'verbs and nouns'!B303,2,LEN([3]'verbs and nouns'!B303)-2))</f>
        <v>technical specs</v>
      </c>
      <c r="C304" s="7"/>
      <c r="D304" s="7" t="str">
        <f aca="false">[3]'verbs and nouns'!C303</f>
        <v>-</v>
      </c>
      <c r="E304" s="7" t="str">
        <f aca="false">IF(D304="-","-",MID([3]'verbs and nouns'!D303,2,LEN([3]'verbs and nouns'!D303)-2))</f>
        <v>-</v>
      </c>
      <c r="F304" s="7"/>
      <c r="G304" s="7" t="str">
        <f aca="false">[3]'verbs and nouns'!E303</f>
        <v>To apply</v>
      </c>
      <c r="H304" s="7" t="str">
        <f aca="false">IF(G304="-","-",MID([3]'verbs and nouns'!F303,2,LEN([3]'verbs and nouns'!F303)-2))</f>
        <v>engineering concepts</v>
      </c>
      <c r="I304" s="7"/>
      <c r="J304" s="7" t="str">
        <f aca="false">[3]'verbs and nouns'!G303</f>
        <v>-</v>
      </c>
      <c r="K304" s="7" t="str">
        <f aca="false">IF(J304="-","-",MID([3]'verbs and nouns'!H303,2,LEN([3]'verbs and nouns'!H303)-2))</f>
        <v>-</v>
      </c>
      <c r="L304" s="7"/>
      <c r="M304" s="7" t="str">
        <f aca="false">[3]'verbs and nouns'!I303</f>
        <v>To explain</v>
      </c>
      <c r="N304" s="7" t="str">
        <f aca="false">IF(M304="-","-",MID([3]'verbs and nouns'!J303,2,LEN([3]'verbs and nouns'!J303)-2))</f>
        <v>design choices</v>
      </c>
      <c r="O304" s="7"/>
      <c r="P304" s="7" t="str">
        <f aca="false">[3]'verbs and nouns'!K303</f>
        <v>-</v>
      </c>
      <c r="Q304" s="7" t="str">
        <f aca="false">IF(P304="-","-",MID([3]'verbs and nouns'!L303,2,LEN([3]'verbs and nouns'!L303)-2))</f>
        <v>-</v>
      </c>
      <c r="R304" s="7"/>
      <c r="S304" s="1"/>
      <c r="T304" s="1"/>
      <c r="U304" s="1"/>
      <c r="V304" s="1"/>
      <c r="W304" s="1"/>
      <c r="X304" s="1"/>
      <c r="Y304" s="1"/>
    </row>
    <row r="305" customFormat="false" ht="15" hidden="false" customHeight="false" outlineLevel="0" collapsed="false">
      <c r="A305" s="6" t="str">
        <f aca="false">[3]'verbs and nouns'!A304</f>
        <v>To extend</v>
      </c>
      <c r="B305" s="7" t="str">
        <f aca="false">IF(A305="-","-",MID([3]'verbs and nouns'!B304,2,LEN([3]'verbs and nouns'!B304)-2))</f>
        <v>timelines</v>
      </c>
      <c r="C305" s="7"/>
      <c r="D305" s="7" t="str">
        <f aca="false">[3]'verbs and nouns'!C304</f>
        <v>-</v>
      </c>
      <c r="E305" s="7" t="str">
        <f aca="false">IF(D305="-","-",MID([3]'verbs and nouns'!D304,2,LEN([3]'verbs and nouns'!D304)-2))</f>
        <v>-</v>
      </c>
      <c r="F305" s="7"/>
      <c r="G305" s="7" t="str">
        <f aca="false">[3]'verbs and nouns'!E304</f>
        <v>To calculate</v>
      </c>
      <c r="H305" s="7" t="str">
        <f aca="false">IF(G305="-","-",LEFT(MID([3]'verbs and nouns'!F304,2,LEN([3]'verbs and nouns'!F304)-2),SEARCH(",",MID([3]'verbs and nouns'!F304,2,LEN([3]'verbs and nouns'!F304)-2),1)-1))</f>
        <v>stress</v>
      </c>
      <c r="I305" s="7" t="str">
        <f aca="false">IF(G305="-","-",RIGHT(MID([3]'verbs and nouns'!F304,2,LEN([3]'verbs and nouns'!F304)-2),SEARCH(",",MID([3]'verbs and nouns'!F304,2,LEN([3]'verbs and nouns'!F304)-2),1)+1))</f>
        <v>failure</v>
      </c>
      <c r="J305" s="7" t="str">
        <f aca="false">[3]'verbs and nouns'!G304</f>
        <v>-</v>
      </c>
      <c r="K305" s="7" t="str">
        <f aca="false">IF(J305="-","-",MID([3]'verbs and nouns'!H304,2,LEN([3]'verbs and nouns'!H304)-2))</f>
        <v>-</v>
      </c>
      <c r="L305" s="7"/>
      <c r="M305" s="7" t="str">
        <f aca="false">[3]'verbs and nouns'!I304</f>
        <v>To evaluate</v>
      </c>
      <c r="N305" s="7" t="str">
        <f aca="false">IF(M305="-","-",LEFT(MID([3]'verbs and nouns'!J304,2,LEN([3]'verbs and nouns'!J304)-2),SEARCH(",",MID([3]'verbs and nouns'!J304,2,LEN([3]'verbs and nouns'!J304)-2),1)-1))</f>
        <v>design choices</v>
      </c>
      <c r="O305" s="7" t="str">
        <f aca="false">IF(M305="-","-",RIGHT(MID([3]'verbs and nouns'!J304,2,LEN([3]'verbs and nouns'!J304)-2),SEARCH(",",MID([3]'verbs and nouns'!J304,2,LEN([3]'verbs and nouns'!J304)-2),1)-8))</f>
        <v>reports</v>
      </c>
      <c r="P305" s="7" t="str">
        <f aca="false">[3]'verbs and nouns'!K304</f>
        <v>-</v>
      </c>
      <c r="Q305" s="7" t="str">
        <f aca="false">IF(P305="-","-",MID([3]'verbs and nouns'!L304,2,LEN([3]'verbs and nouns'!L304)-2))</f>
        <v>-</v>
      </c>
      <c r="R305" s="7"/>
      <c r="S305" s="1"/>
      <c r="T305" s="1"/>
      <c r="U305" s="1"/>
      <c r="V305" s="1"/>
      <c r="W305" s="1"/>
      <c r="X305" s="1"/>
      <c r="Y305" s="1"/>
    </row>
    <row r="306" customFormat="false" ht="15" hidden="false" customHeight="false" outlineLevel="0" collapsed="false">
      <c r="A306" s="6" t="str">
        <f aca="false">[3]'verbs and nouns'!A305</f>
        <v>To define</v>
      </c>
      <c r="B306" s="7" t="str">
        <f aca="false">IF(A15="-","-",LEFT(MID([3]'verbs and nouns'!B305,2,LEN([3]'verbs and nouns'!B305)-2),SEARCH(",",MID([3]'verbs and nouns'!B305,2,LEN([3]'verbs and nouns'!B305)-2),1)-1))</f>
        <v>problem</v>
      </c>
      <c r="C306" s="7" t="str">
        <f aca="false">IF(A15="-","-",RIGHT(MID([3]'verbs and nouns'!B305,2,LEN([3]'verbs and nouns'!B305)-2),SEARCH(",",MID([3]'verbs and nouns'!B305,2,LEN([3]'verbs and nouns'!B305)-2),1)+2))</f>
        <v>challenges</v>
      </c>
      <c r="D306" s="7" t="str">
        <f aca="false">[3]'verbs and nouns'!C305</f>
        <v>-</v>
      </c>
      <c r="E306" s="7" t="str">
        <f aca="false">IF(D306="-","-",MID([3]'verbs and nouns'!D305,2,LEN([3]'verbs and nouns'!D305)-2))</f>
        <v>-</v>
      </c>
      <c r="F306" s="7"/>
      <c r="G306" s="7" t="str">
        <f aca="false">[3]'verbs and nouns'!E305</f>
        <v>To compare</v>
      </c>
      <c r="H306" s="7" t="str">
        <f aca="false">IF(G306="-","-",LEFT(MID([3]'verbs and nouns'!F305,2,LEN([3]'verbs and nouns'!F305)-2),SEARCH(",",MID([3]'verbs and nouns'!F305,2,LEN([3]'verbs and nouns'!F305)-2),1)-1))</f>
        <v>designs</v>
      </c>
      <c r="I306" s="7" t="str">
        <f aca="false">IF(G306="-","-",RIGHT(MID([3]'verbs and nouns'!F305,2,LEN([3]'verbs and nouns'!F305)-2),SEARCH(",",MID([3]'verbs and nouns'!F305,2,LEN([3]'verbs and nouns'!F305)-2),1)-1))</f>
        <v>choices</v>
      </c>
      <c r="J306" s="7" t="str">
        <f aca="false">[3]'verbs and nouns'!G305</f>
        <v>-</v>
      </c>
      <c r="K306" s="7" t="str">
        <f aca="false">IF(J306="-","-",MID([3]'verbs and nouns'!H305,2,LEN([3]'verbs and nouns'!H305)-2))</f>
        <v>-</v>
      </c>
      <c r="L306" s="7"/>
      <c r="M306" s="7" t="str">
        <f aca="false">[3]'verbs and nouns'!I305</f>
        <v>To conclude</v>
      </c>
      <c r="N306" s="7" t="str">
        <f aca="false">IF(M306="-","-",LEFT(MID([3]'verbs and nouns'!J305,2,LEN([3]'verbs and nouns'!J305)-2),SEARCH(",",MID([3]'verbs and nouns'!J305,2,LEN([3]'verbs and nouns'!J305)-2),1)-1))</f>
        <v>choices</v>
      </c>
      <c r="O306" s="7" t="str">
        <f aca="false">IF(M306="-","-",RIGHT(MID([3]'verbs and nouns'!J305,2,LEN([3]'verbs and nouns'!J305)-2),SEARCH(",",MID([3]'verbs and nouns'!J305,2,LEN([3]'verbs and nouns'!J305)-2),1)-1))</f>
        <v>reports</v>
      </c>
      <c r="P306" s="7" t="str">
        <f aca="false">[3]'verbs and nouns'!K305</f>
        <v>-</v>
      </c>
      <c r="Q306" s="7" t="str">
        <f aca="false">IF(P306="-","-",MID([3]'verbs and nouns'!L305,2,LEN([3]'verbs and nouns'!L305)-2))</f>
        <v>-</v>
      </c>
      <c r="R306" s="7"/>
      <c r="S306" s="1"/>
      <c r="T306" s="1"/>
      <c r="U306" s="1"/>
      <c r="V306" s="1"/>
      <c r="W306" s="1"/>
      <c r="X306" s="1"/>
      <c r="Y306" s="1"/>
    </row>
    <row r="307" customFormat="false" ht="15" hidden="false" customHeight="false" outlineLevel="0" collapsed="false">
      <c r="A307" s="6" t="str">
        <f aca="false">[3]'verbs and nouns'!A306</f>
        <v>To identify</v>
      </c>
      <c r="B307" s="7" t="str">
        <f aca="false">IF(A16="-","-",LEFT(MID([3]'verbs and nouns'!B306,2,LEN([3]'verbs and nouns'!B306)-2),SEARCH(",",MID([3]'verbs and nouns'!B306,2,LEN([3]'verbs and nouns'!B306)-2),1)-1))</f>
        <v>hazards</v>
      </c>
      <c r="C307" s="7" t="str">
        <f aca="false">IF(A16="-","-",RIGHT(MID([3]'verbs and nouns'!B306,2,LEN([3]'verbs and nouns'!B306)-2),SEARCH(",",MID([3]'verbs and nouns'!B306,2,LEN([3]'verbs and nouns'!B306)-2),1)-1))</f>
        <v>problem</v>
      </c>
      <c r="D307" s="7" t="str">
        <f aca="false">[3]'verbs and nouns'!C306</f>
        <v>-</v>
      </c>
      <c r="E307" s="7" t="str">
        <f aca="false">IF(D307="-","-",MID([3]'verbs and nouns'!D306,2,LEN([3]'verbs and nouns'!D306)-2))</f>
        <v>-</v>
      </c>
      <c r="F307" s="7"/>
      <c r="G307" s="7" t="str">
        <f aca="false">[3]'verbs and nouns'!E306</f>
        <v>To design</v>
      </c>
      <c r="H307" s="7" t="str">
        <f aca="false">IF(G307="-","-",LEFT(MID([3]'verbs and nouns'!F306,2,LEN([3]'verbs and nouns'!F306)-2),SEARCH(",",MID([3]'verbs and nouns'!F306,2,LEN([3]'verbs and nouns'!F306)-2),1)-1))</f>
        <v>components</v>
      </c>
      <c r="I307" s="7" t="str">
        <f aca="false">IF(G307="-","-",RIGHT(MID([3]'verbs and nouns'!F306,2,LEN([3]'verbs and nouns'!F306)-2),SEARCH(",",MID([3]'verbs and nouns'!F306,2,LEN([3]'verbs and nouns'!F306)-2),1)-2))</f>
        <v>materials</v>
      </c>
      <c r="J307" s="7" t="str">
        <f aca="false">[3]'verbs and nouns'!G306</f>
        <v>-</v>
      </c>
      <c r="K307" s="7" t="str">
        <f aca="false">IF(J307="-","-",MID([3]'verbs and nouns'!H306,2,LEN([3]'verbs and nouns'!H306)-2))</f>
        <v>-</v>
      </c>
      <c r="L307" s="7"/>
      <c r="M307" s="7" t="str">
        <f aca="false">[3]'verbs and nouns'!I306</f>
        <v>To distinguish</v>
      </c>
      <c r="N307" s="7" t="str">
        <f aca="false">IF(M307="-","-",MID([3]'verbs and nouns'!J306,2,LEN([3]'verbs and nouns'!J306)-2))</f>
        <v>benefits</v>
      </c>
      <c r="O307" s="7"/>
      <c r="P307" s="7" t="str">
        <f aca="false">[3]'verbs and nouns'!K306</f>
        <v>-</v>
      </c>
      <c r="Q307" s="7" t="str">
        <f aca="false">IF(P307="-","-",MID([3]'verbs and nouns'!L306,2,LEN([3]'verbs and nouns'!L306)-2))</f>
        <v>-</v>
      </c>
      <c r="R307" s="7"/>
      <c r="S307" s="1"/>
      <c r="T307" s="1"/>
      <c r="U307" s="1"/>
      <c r="V307" s="1"/>
      <c r="W307" s="1"/>
      <c r="X307" s="1"/>
      <c r="Y307" s="1"/>
    </row>
    <row r="308" customFormat="false" ht="15" hidden="false" customHeight="false" outlineLevel="0" collapsed="false">
      <c r="A308" s="6" t="str">
        <f aca="false">[3]'verbs and nouns'!A307</f>
        <v>To list</v>
      </c>
      <c r="B308" s="7" t="str">
        <f aca="false">IF(A17="-","-",LEFT(MID([3]'verbs and nouns'!B307,2,LEN([3]'verbs and nouns'!B307)-2),SEARCH(",",MID([3]'verbs and nouns'!B307,2,LEN([3]'verbs and nouns'!B307)-2),1)-1))</f>
        <v>to do list</v>
      </c>
      <c r="C308" s="7" t="str">
        <f aca="false">IF(A17="-","-",RIGHT(MID([3]'verbs and nouns'!B307,2,LEN([3]'verbs and nouns'!B307)-2),SEARCH(",",MID([3]'verbs and nouns'!B307,2,LEN([3]'verbs and nouns'!B307)-2),1)-3))</f>
        <v>benefits</v>
      </c>
      <c r="D308" s="7" t="str">
        <f aca="false">[3]'verbs and nouns'!C307</f>
        <v>-</v>
      </c>
      <c r="E308" s="7" t="str">
        <f aca="false">IF(D308="-","-",MID([3]'verbs and nouns'!D307,2,LEN([3]'verbs and nouns'!D307)-2))</f>
        <v>-</v>
      </c>
      <c r="F308" s="7"/>
      <c r="G308" s="7" t="str">
        <f aca="false">[3]'verbs and nouns'!E307</f>
        <v>-</v>
      </c>
      <c r="H308" s="7" t="str">
        <f aca="false">IF(G308="-","-",MID([3]'verbs and nouns'!F307,2,LEN([3]'verbs and nouns'!F307)-2))</f>
        <v>-</v>
      </c>
      <c r="I308" s="7"/>
      <c r="J308" s="7" t="str">
        <f aca="false">[3]'verbs and nouns'!G307</f>
        <v>-</v>
      </c>
      <c r="K308" s="7" t="str">
        <f aca="false">IF(J308="-","-",MID([3]'verbs and nouns'!H307,2,LEN([3]'verbs and nouns'!H307)-2))</f>
        <v>-</v>
      </c>
      <c r="L308" s="7"/>
      <c r="M308" s="7" t="str">
        <f aca="false">[3]'verbs and nouns'!I307</f>
        <v>To modify</v>
      </c>
      <c r="N308" s="7" t="str">
        <f aca="false">IF(M308="-","-",LEFT(MID([3]'verbs and nouns'!J307,2,LEN([3]'verbs and nouns'!J307)-2),SEARCH(",",MID([3]'verbs and nouns'!J307,2,LEN([3]'verbs and nouns'!J307)-2),1)-1))</f>
        <v>existing components</v>
      </c>
      <c r="O308" s="7" t="str">
        <f aca="false">IF(M308="-","-",RIGHT(MID([3]'verbs and nouns'!J307,2,LEN([3]'verbs and nouns'!J307)-2),SEARCH(",",MID([3]'verbs and nouns'!J307,2,LEN([3]'verbs and nouns'!J307)-2),1)+1))</f>
        <v>fabrication processes</v>
      </c>
      <c r="P308" s="7" t="str">
        <f aca="false">[3]'verbs and nouns'!K307</f>
        <v>-</v>
      </c>
      <c r="Q308" s="7" t="str">
        <f aca="false">IF(P308="-","-",MID([3]'verbs and nouns'!L307,2,LEN([3]'verbs and nouns'!L307)-2))</f>
        <v>-</v>
      </c>
      <c r="R308" s="7"/>
      <c r="S308" s="1"/>
      <c r="T308" s="1"/>
      <c r="U308" s="1"/>
      <c r="V308" s="1"/>
      <c r="W308" s="1"/>
      <c r="X308" s="1"/>
      <c r="Y308" s="1"/>
    </row>
    <row r="309" customFormat="false" ht="15" hidden="false" customHeight="false" outlineLevel="0" collapsed="false">
      <c r="A309" s="6" t="str">
        <f aca="false">[3]'verbs and nouns'!A308</f>
        <v>To develop</v>
      </c>
      <c r="B309" s="7" t="str">
        <f aca="false">IF(A309="-","-",MID([3]'verbs and nouns'!B308,2,LEN([3]'verbs and nouns'!B308)-2))</f>
        <v>solutions</v>
      </c>
      <c r="C309" s="7"/>
      <c r="D309" s="7" t="str">
        <f aca="false">[3]'verbs and nouns'!C308</f>
        <v>-</v>
      </c>
      <c r="E309" s="7" t="str">
        <f aca="false">IF(D309="-","-",MID([3]'verbs and nouns'!D308,2,LEN([3]'verbs and nouns'!D308)-2))</f>
        <v>-</v>
      </c>
      <c r="F309" s="7"/>
      <c r="G309" s="7" t="str">
        <f aca="false">[3]'verbs and nouns'!E308</f>
        <v>-</v>
      </c>
      <c r="H309" s="7" t="str">
        <f aca="false">IF(G309="-","-",MID([3]'verbs and nouns'!F308,2,LEN([3]'verbs and nouns'!F308)-2))</f>
        <v>-</v>
      </c>
      <c r="I309" s="7"/>
      <c r="J309" s="7" t="str">
        <f aca="false">[3]'verbs and nouns'!G308</f>
        <v>-</v>
      </c>
      <c r="K309" s="7" t="str">
        <f aca="false">IF(J309="-","-",MID([3]'verbs and nouns'!H308,2,LEN([3]'verbs and nouns'!H308)-2))</f>
        <v>-</v>
      </c>
      <c r="L309" s="7"/>
      <c r="M309" s="7" t="str">
        <f aca="false">[3]'verbs and nouns'!I308</f>
        <v>-</v>
      </c>
      <c r="N309" s="7" t="str">
        <f aca="false">IF(M309="-","-",MID([3]'verbs and nouns'!J308,2,LEN([3]'verbs and nouns'!J308)-2))</f>
        <v>-</v>
      </c>
      <c r="O309" s="7"/>
      <c r="P309" s="7" t="str">
        <f aca="false">[3]'verbs and nouns'!K308</f>
        <v>-</v>
      </c>
      <c r="Q309" s="7" t="str">
        <f aca="false">IF(P309="-","-",MID([3]'verbs and nouns'!L308,2,LEN([3]'verbs and nouns'!L308)-2))</f>
        <v>-</v>
      </c>
      <c r="R309" s="7"/>
      <c r="S309" s="1"/>
      <c r="T309" s="1"/>
      <c r="U309" s="1"/>
      <c r="V309" s="1"/>
      <c r="W309" s="1"/>
      <c r="X309" s="1"/>
      <c r="Y309" s="1"/>
    </row>
    <row r="310" customFormat="false" ht="15" hidden="false" customHeight="false" outlineLevel="0" collapsed="false">
      <c r="A310" s="6" t="str">
        <f aca="false">[3]'verbs and nouns'!A309</f>
        <v>To indicate</v>
      </c>
      <c r="B310" s="7" t="str">
        <f aca="false">IF(A310="-","-",MID([3]'verbs and nouns'!B309,2,LEN([3]'verbs and nouns'!B309)-2))</f>
        <v>satisfaction with outcomes</v>
      </c>
      <c r="C310" s="7"/>
      <c r="D310" s="7" t="str">
        <f aca="false">[3]'verbs and nouns'!C309</f>
        <v>-</v>
      </c>
      <c r="E310" s="7" t="str">
        <f aca="false">IF(D310="-","-",MID([3]'verbs and nouns'!D309,2,LEN([3]'verbs and nouns'!D309)-2))</f>
        <v>-</v>
      </c>
      <c r="F310" s="7"/>
      <c r="G310" s="7" t="str">
        <f aca="false">[3]'verbs and nouns'!E309</f>
        <v>-</v>
      </c>
      <c r="H310" s="7" t="str">
        <f aca="false">IF(G310="-","-",MID([3]'verbs and nouns'!F309,2,LEN([3]'verbs and nouns'!F309)-2))</f>
        <v>-</v>
      </c>
      <c r="I310" s="7"/>
      <c r="J310" s="7" t="str">
        <f aca="false">[3]'verbs and nouns'!G309</f>
        <v>-</v>
      </c>
      <c r="K310" s="7" t="str">
        <f aca="false">IF(J310="-","-",MID([3]'verbs and nouns'!H309,2,LEN([3]'verbs and nouns'!H309)-2))</f>
        <v>-</v>
      </c>
      <c r="L310" s="7"/>
      <c r="M310" s="7" t="str">
        <f aca="false">[3]'verbs and nouns'!I309</f>
        <v>-</v>
      </c>
      <c r="N310" s="7" t="str">
        <f aca="false">IF(M310="-","-",MID([3]'verbs and nouns'!J309,2,LEN([3]'verbs and nouns'!J309)-2))</f>
        <v>-</v>
      </c>
      <c r="O310" s="7"/>
      <c r="P310" s="7" t="str">
        <f aca="false">[3]'verbs and nouns'!K309</f>
        <v>-</v>
      </c>
      <c r="Q310" s="7" t="str">
        <f aca="false">IF(P310="-","-",MID([3]'verbs and nouns'!L309,2,LEN([3]'verbs and nouns'!L309)-2))</f>
        <v>-</v>
      </c>
      <c r="R310" s="7"/>
      <c r="S310" s="1"/>
      <c r="T310" s="1"/>
      <c r="U310" s="1"/>
      <c r="V310" s="1"/>
      <c r="W310" s="1"/>
      <c r="X310" s="1"/>
      <c r="Y310" s="1"/>
    </row>
    <row r="311" customFormat="false" ht="15" hidden="false" customHeight="false" outlineLevel="0" collapsed="false">
      <c r="A311" s="6" t="str">
        <f aca="false">[3]'verbs and nouns'!A310</f>
        <v>To discuss</v>
      </c>
      <c r="B311" s="7" t="str">
        <f aca="false">IF(A17="-","-",LEFT(MID([3]'verbs and nouns'!B310,2,LEN([3]'verbs and nouns'!B310)-2),SEARCH(",",MID([3]'verbs and nouns'!B310,2,LEN([3]'verbs and nouns'!B310)-2),1)-1))</f>
        <v>challenges</v>
      </c>
      <c r="C311" s="7" t="str">
        <f aca="false">IF(A17="-","-",RIGHT(MID([3]'verbs and nouns'!B310,2,LEN([3]'verbs and nouns'!B310)-2),SEARCH(",",MID([3]'verbs and nouns'!B310,2,LEN([3]'verbs and nouns'!B310)-2),1)-3))</f>
        <v>analysis</v>
      </c>
      <c r="D311" s="7" t="str">
        <f aca="false">[3]'verbs and nouns'!C310</f>
        <v>-</v>
      </c>
      <c r="E311" s="7" t="str">
        <f aca="false">IF(D311="-","-",MID([3]'verbs and nouns'!D310,2,LEN([3]'verbs and nouns'!D310)-2))</f>
        <v>-</v>
      </c>
      <c r="F311" s="7"/>
      <c r="G311" s="7" t="str">
        <f aca="false">[3]'verbs and nouns'!E310</f>
        <v>-</v>
      </c>
      <c r="H311" s="7" t="str">
        <f aca="false">IF(G311="-","-",MID([3]'verbs and nouns'!F310,2,LEN([3]'verbs and nouns'!F310)-2))</f>
        <v>-</v>
      </c>
      <c r="I311" s="7"/>
      <c r="J311" s="7" t="str">
        <f aca="false">[3]'verbs and nouns'!G310</f>
        <v>-</v>
      </c>
      <c r="K311" s="7" t="str">
        <f aca="false">IF(J311="-","-",MID([3]'verbs and nouns'!H310,2,LEN([3]'verbs and nouns'!H310)-2))</f>
        <v>-</v>
      </c>
      <c r="L311" s="7"/>
      <c r="M311" s="7" t="str">
        <f aca="false">[3]'verbs and nouns'!I310</f>
        <v>-</v>
      </c>
      <c r="N311" s="7" t="str">
        <f aca="false">IF(M311="-","-",MID([3]'verbs and nouns'!J310,2,LEN([3]'verbs and nouns'!J310)-2))</f>
        <v>-</v>
      </c>
      <c r="O311" s="7"/>
      <c r="P311" s="7" t="str">
        <f aca="false">[3]'verbs and nouns'!K310</f>
        <v>-</v>
      </c>
      <c r="Q311" s="7" t="str">
        <f aca="false">IF(P311="-","-",MID([3]'verbs and nouns'!L310,2,LEN([3]'verbs and nouns'!L310)-2))</f>
        <v>-</v>
      </c>
      <c r="R311" s="7"/>
      <c r="S311" s="1"/>
      <c r="T311" s="1"/>
      <c r="U311" s="1"/>
      <c r="V311" s="1"/>
      <c r="W311" s="1"/>
      <c r="X311" s="1"/>
      <c r="Y311" s="1"/>
    </row>
    <row r="312" customFormat="false" ht="15" hidden="false" customHeight="false" outlineLevel="0" collapsed="false">
      <c r="A312" s="6" t="str">
        <f aca="false">[3]'verbs and nouns'!A311</f>
        <v>To name</v>
      </c>
      <c r="B312" s="7" t="str">
        <f aca="false">IF(A18="-","-",LEFT(MID([3]'verbs and nouns'!B311,2,LEN([3]'verbs and nouns'!B311)-2),SEARCH(",",MID([3]'verbs and nouns'!B311,2,LEN([3]'verbs and nouns'!B311)-2),1)-1))</f>
        <v>company</v>
      </c>
      <c r="C312" s="7" t="str">
        <f aca="false">IF(A18="-","-",RIGHT(MID([3]'verbs and nouns'!B311,2,LEN([3]'verbs and nouns'!B311)-2),SEARCH(",",MID([3]'verbs and nouns'!B311,2,LEN([3]'verbs and nouns'!B311)-2),1)-2))</f>
        <v>design</v>
      </c>
      <c r="D312" s="7" t="str">
        <f aca="false">[3]'verbs and nouns'!C311</f>
        <v>-</v>
      </c>
      <c r="E312" s="7" t="str">
        <f aca="false">IF(D312="-","-",MID([3]'verbs and nouns'!D311,2,LEN([3]'verbs and nouns'!D311)-2))</f>
        <v>-</v>
      </c>
      <c r="F312" s="7"/>
      <c r="G312" s="7" t="str">
        <f aca="false">[3]'verbs and nouns'!E311</f>
        <v>-</v>
      </c>
      <c r="H312" s="7" t="str">
        <f aca="false">IF(G312="-","-",MID([3]'verbs and nouns'!F311,2,LEN([3]'verbs and nouns'!F311)-2))</f>
        <v>-</v>
      </c>
      <c r="I312" s="7"/>
      <c r="J312" s="7" t="str">
        <f aca="false">[3]'verbs and nouns'!G311</f>
        <v>-</v>
      </c>
      <c r="K312" s="7" t="str">
        <f aca="false">IF(J312="-","-",MID([3]'verbs and nouns'!H311,2,LEN([3]'verbs and nouns'!H311)-2))</f>
        <v>-</v>
      </c>
      <c r="L312" s="7"/>
      <c r="M312" s="7" t="str">
        <f aca="false">[3]'verbs and nouns'!I311</f>
        <v>-</v>
      </c>
      <c r="N312" s="7" t="str">
        <f aca="false">IF(M312="-","-",MID([3]'verbs and nouns'!J311,2,LEN([3]'verbs and nouns'!J311)-2))</f>
        <v>-</v>
      </c>
      <c r="O312" s="7"/>
      <c r="P312" s="7" t="str">
        <f aca="false">[3]'verbs and nouns'!K311</f>
        <v>-</v>
      </c>
      <c r="Q312" s="7" t="str">
        <f aca="false">IF(P312="-","-",MID([3]'verbs and nouns'!L311,2,LEN([3]'verbs and nouns'!L311)-2))</f>
        <v>-</v>
      </c>
      <c r="R312" s="7"/>
      <c r="S312" s="1"/>
      <c r="T312" s="1"/>
      <c r="U312" s="1"/>
      <c r="V312" s="1"/>
      <c r="W312" s="1"/>
      <c r="X312" s="1"/>
      <c r="Y312" s="1"/>
    </row>
    <row r="313" customFormat="false" ht="15" hidden="false" customHeight="false" outlineLevel="0" collapsed="false">
      <c r="A313" s="6" t="str">
        <f aca="false">[3]'verbs and nouns'!A312</f>
        <v>To solve</v>
      </c>
      <c r="B313" s="7" t="str">
        <f aca="false">IF(A313="-","-",MID([3]'verbs and nouns'!B312,2,LEN([3]'verbs and nouns'!B312)-2))</f>
        <v>challenging problems</v>
      </c>
      <c r="C313" s="7"/>
      <c r="D313" s="7" t="str">
        <f aca="false">[3]'verbs and nouns'!C312</f>
        <v>-</v>
      </c>
      <c r="E313" s="7" t="str">
        <f aca="false">IF(D313="-","-",MID([3]'verbs and nouns'!D312,2,LEN([3]'verbs and nouns'!D312)-2))</f>
        <v>-</v>
      </c>
      <c r="F313" s="7"/>
      <c r="G313" s="7" t="str">
        <f aca="false">[3]'verbs and nouns'!E312</f>
        <v>-</v>
      </c>
      <c r="H313" s="7" t="str">
        <f aca="false">IF(G313="-","-",MID([3]'verbs and nouns'!F312,2,LEN([3]'verbs and nouns'!F312)-2))</f>
        <v>-</v>
      </c>
      <c r="I313" s="7"/>
      <c r="J313" s="7" t="str">
        <f aca="false">[3]'verbs and nouns'!G312</f>
        <v>-</v>
      </c>
      <c r="K313" s="7" t="str">
        <f aca="false">IF(J313="-","-",MID([3]'verbs and nouns'!H312,2,LEN([3]'verbs and nouns'!H312)-2))</f>
        <v>-</v>
      </c>
      <c r="L313" s="7"/>
      <c r="M313" s="7" t="str">
        <f aca="false">[3]'verbs and nouns'!I312</f>
        <v>-</v>
      </c>
      <c r="N313" s="7" t="str">
        <f aca="false">IF(M313="-","-",MID([3]'verbs and nouns'!J312,2,LEN([3]'verbs and nouns'!J312)-2))</f>
        <v>-</v>
      </c>
      <c r="O313" s="7"/>
      <c r="P313" s="7" t="str">
        <f aca="false">[3]'verbs and nouns'!K312</f>
        <v>-</v>
      </c>
      <c r="Q313" s="7" t="str">
        <f aca="false">IF(P313="-","-",MID([3]'verbs and nouns'!L312,2,LEN([3]'verbs and nouns'!L312)-2))</f>
        <v>-</v>
      </c>
      <c r="R313" s="7"/>
      <c r="S313" s="1"/>
      <c r="T313" s="1"/>
      <c r="U313" s="1"/>
      <c r="V313" s="1"/>
      <c r="W313" s="1"/>
      <c r="X313" s="1"/>
      <c r="Y313" s="1"/>
    </row>
    <row r="314" customFormat="false" ht="15" hidden="false" customHeight="false" outlineLevel="0" collapsed="false">
      <c r="A314" s="6" t="str">
        <f aca="false">[3]'verbs and nouns'!A313</f>
        <v>To list</v>
      </c>
      <c r="B314" s="7" t="str">
        <f aca="false">IF(A314="-","-",MID([3]'verbs and nouns'!B313,2,LEN([3]'verbs and nouns'!B313)-2))</f>
        <v>problems</v>
      </c>
      <c r="C314" s="7"/>
      <c r="D314" s="7" t="str">
        <f aca="false">[3]'verbs and nouns'!C313</f>
        <v>To choose</v>
      </c>
      <c r="E314" s="7" t="str">
        <f aca="false">IF(D314="-","-",MID([3]'verbs and nouns'!D313,2,LEN([3]'verbs and nouns'!D313)-2))</f>
        <v>best design</v>
      </c>
      <c r="F314" s="7"/>
      <c r="G314" s="7" t="str">
        <f aca="false">[3]'verbs and nouns'!E313</f>
        <v>To identify</v>
      </c>
      <c r="H314" s="7" t="str">
        <f aca="false">IF(G314="-","-",MID([3]'verbs and nouns'!F313,2,LEN([3]'verbs and nouns'!F313)-2))</f>
        <v>worst case scenario</v>
      </c>
      <c r="I314" s="7"/>
      <c r="J314" s="7" t="str">
        <f aca="false">[3]'verbs and nouns'!G313</f>
        <v>To analyze</v>
      </c>
      <c r="K314" s="7" t="str">
        <f aca="false">IF(J314="-","-",MID([3]'verbs and nouns'!H313,2,LEN([3]'verbs and nouns'!H313)-2))</f>
        <v>loading</v>
      </c>
      <c r="L314" s="7"/>
      <c r="M314" s="7" t="str">
        <f aca="false">[3]'verbs and nouns'!I313</f>
        <v>To design</v>
      </c>
      <c r="N314" s="7" t="str">
        <f aca="false">IF(M314="-","-",MID([3]'verbs and nouns'!J313,2,LEN([3]'verbs and nouns'!J313)-2))</f>
        <v>a prototype</v>
      </c>
      <c r="O314" s="7"/>
      <c r="P314" s="7" t="str">
        <f aca="false">[3]'verbs and nouns'!K313</f>
        <v>To order</v>
      </c>
      <c r="Q314" s="7" t="str">
        <f aca="false">IF(P314="-","-",MID([3]'verbs and nouns'!L313,2,LEN([3]'verbs and nouns'!L313)-2))</f>
        <v>parts</v>
      </c>
      <c r="R314" s="7"/>
      <c r="S314" s="1"/>
      <c r="T314" s="1"/>
      <c r="U314" s="1"/>
      <c r="V314" s="1"/>
      <c r="W314" s="1"/>
      <c r="X314" s="1"/>
      <c r="Y314" s="1"/>
    </row>
    <row r="315" customFormat="false" ht="15" hidden="false" customHeight="false" outlineLevel="0" collapsed="false">
      <c r="A315" s="6" t="str">
        <f aca="false">[3]'verbs and nouns'!A314</f>
        <v>To define</v>
      </c>
      <c r="B315" s="7" t="str">
        <f aca="false">IF(A315="-","-",MID([3]'verbs and nouns'!B314,2,LEN([3]'verbs and nouns'!B314)-2))</f>
        <v>specifications</v>
      </c>
      <c r="C315" s="7"/>
      <c r="D315" s="7" t="str">
        <f aca="false">[3]'verbs and nouns'!C314</f>
        <v>To extend</v>
      </c>
      <c r="E315" s="7" t="str">
        <f aca="false">IF(D315="-","-",MID([3]'verbs and nouns'!D314,2,LEN([3]'verbs and nouns'!D314)-2))</f>
        <v>upon team mates ideas</v>
      </c>
      <c r="F315" s="7"/>
      <c r="G315" s="7" t="str">
        <f aca="false">[3]'verbs and nouns'!E314</f>
        <v>To evaluate</v>
      </c>
      <c r="H315" s="7" t="str">
        <f aca="false">IF(G315="-","-",MID([3]'verbs and nouns'!F314,2,LEN([3]'verbs and nouns'!F314)-2))</f>
        <v>system function</v>
      </c>
      <c r="I315" s="7"/>
      <c r="J315" s="7" t="str">
        <f aca="false">[3]'verbs and nouns'!G314</f>
        <v>To create</v>
      </c>
      <c r="K315" s="7" t="str">
        <f aca="false">IF(J315="-","-",MID([3]'verbs and nouns'!H314,2,LEN([3]'verbs and nouns'!H314)-2))</f>
        <v>beauty</v>
      </c>
      <c r="L315" s="7"/>
      <c r="M315" s="7" t="str">
        <f aca="false">[3]'verbs and nouns'!I314</f>
        <v>To indicate</v>
      </c>
      <c r="N315" s="7" t="str">
        <f aca="false">IF(M315="-","-",MID([3]'verbs and nouns'!J314,2,LEN([3]'verbs and nouns'!J314)-2))</f>
        <v>optimal design</v>
      </c>
      <c r="O315" s="7"/>
      <c r="P315" s="7" t="str">
        <f aca="false">[3]'verbs and nouns'!K314</f>
        <v>To prepare</v>
      </c>
      <c r="Q315" s="7" t="str">
        <f aca="false">IF(P315="-","-",MID([3]'verbs and nouns'!L314,2,LEN([3]'verbs and nouns'!L314)-2))</f>
        <v>a report</v>
      </c>
      <c r="R315" s="7"/>
      <c r="S315" s="1"/>
      <c r="T315" s="1"/>
      <c r="U315" s="1"/>
      <c r="V315" s="1"/>
      <c r="W315" s="1"/>
      <c r="X315" s="1"/>
      <c r="Y315" s="1"/>
    </row>
    <row r="316" customFormat="false" ht="15" hidden="false" customHeight="false" outlineLevel="0" collapsed="false">
      <c r="A316" s="6" t="str">
        <f aca="false">[3]'verbs and nouns'!A315</f>
        <v>To describe</v>
      </c>
      <c r="B316" s="7" t="str">
        <f aca="false">IF(A316="-","-",MID([3]'verbs and nouns'!B315,2,LEN([3]'verbs and nouns'!B315)-2))</f>
        <v>client needs</v>
      </c>
      <c r="C316" s="7"/>
      <c r="D316" s="7" t="str">
        <f aca="false">[3]'verbs and nouns'!C315</f>
        <v>To combine</v>
      </c>
      <c r="E316" s="7" t="str">
        <f aca="false">IF(D316="-","-",MID([3]'verbs and nouns'!D315,2,LEN([3]'verbs and nouns'!D315)-2))</f>
        <v>sub-system</v>
      </c>
      <c r="F316" s="7"/>
      <c r="G316" s="7" t="str">
        <f aca="false">[3]'verbs and nouns'!E315</f>
        <v>To calculate</v>
      </c>
      <c r="H316" s="7" t="str">
        <f aca="false">IF(G316="-","-",MID([3]'verbs and nouns'!F315,2,LEN([3]'verbs and nouns'!F315)-2))</f>
        <v>stress</v>
      </c>
      <c r="I316" s="7"/>
      <c r="J316" s="7" t="str">
        <f aca="false">[3]'verbs and nouns'!G315</f>
        <v>To compute</v>
      </c>
      <c r="K316" s="7" t="str">
        <f aca="false">IF(J316="-","-",MID([3]'verbs and nouns'!H315,2,LEN([3]'verbs and nouns'!H315)-2))</f>
        <v>matlab</v>
      </c>
      <c r="L316" s="7"/>
      <c r="M316" s="7" t="str">
        <f aca="false">[3]'verbs and nouns'!I315</f>
        <v>To test</v>
      </c>
      <c r="N316" s="7" t="str">
        <f aca="false">IF(M316="-","-",MID([3]'verbs and nouns'!J315,2,LEN([3]'verbs and nouns'!J315)-2))</f>
        <v>a prototype</v>
      </c>
      <c r="O316" s="7"/>
      <c r="P316" s="7" t="str">
        <f aca="false">[3]'verbs and nouns'!K315</f>
        <v>To develop</v>
      </c>
      <c r="Q316" s="7" t="str">
        <f aca="false">IF(P316="-","-",MID([3]'verbs and nouns'!L315,2,LEN([3]'verbs and nouns'!L315)-2))</f>
        <v>a product</v>
      </c>
      <c r="R316" s="7"/>
      <c r="S316" s="1"/>
      <c r="T316" s="1"/>
      <c r="U316" s="1"/>
      <c r="V316" s="1"/>
      <c r="W316" s="1"/>
      <c r="X316" s="1"/>
      <c r="Y316" s="1"/>
    </row>
    <row r="317" customFormat="false" ht="15" hidden="false" customHeight="false" outlineLevel="0" collapsed="false">
      <c r="A317" s="6" t="str">
        <f aca="false">[3]'verbs and nouns'!A316</f>
        <v>To classify</v>
      </c>
      <c r="B317" s="7" t="str">
        <f aca="false">IF(A317="-","-",MID([3]'verbs and nouns'!B316,2,LEN([3]'verbs and nouns'!B316)-2))</f>
        <v>client needs</v>
      </c>
      <c r="C317" s="7"/>
      <c r="D317" s="7" t="str">
        <f aca="false">[3]'verbs and nouns'!C316</f>
        <v>To defend</v>
      </c>
      <c r="E317" s="7" t="str">
        <f aca="false">IF(D317="-","-",MID([3]'verbs and nouns'!D316,2,LEN([3]'verbs and nouns'!D316)-2))</f>
        <v>design ideas</v>
      </c>
      <c r="F317" s="7"/>
      <c r="G317" s="7" t="str">
        <f aca="false">[3]'verbs and nouns'!E316</f>
        <v>To apply</v>
      </c>
      <c r="H317" s="7" t="str">
        <f aca="false">IF(G317="-","-",MID([3]'verbs and nouns'!F316,2,LEN([3]'verbs and nouns'!F316)-2))</f>
        <v>principles</v>
      </c>
      <c r="I317" s="7"/>
      <c r="J317" s="7" t="str">
        <f aca="false">[3]'verbs and nouns'!G316</f>
        <v>To estimate</v>
      </c>
      <c r="K317" s="7" t="str">
        <f aca="false">IF(J317="-","-",MID([3]'verbs and nouns'!H316,2,LEN([3]'verbs and nouns'!H316)-2))</f>
        <v>cost</v>
      </c>
      <c r="L317" s="7"/>
      <c r="M317" s="7" t="str">
        <f aca="false">[3]'verbs and nouns'!I316</f>
        <v>-</v>
      </c>
      <c r="N317" s="7" t="str">
        <f aca="false">IF(M317="-","-",MID([3]'verbs and nouns'!J316,2,LEN([3]'verbs and nouns'!J316)-2))</f>
        <v>-</v>
      </c>
      <c r="O317" s="7"/>
      <c r="P317" s="7" t="str">
        <f aca="false">[3]'verbs and nouns'!K316</f>
        <v>-</v>
      </c>
      <c r="Q317" s="7" t="str">
        <f aca="false">IF(P317="-","-",MID([3]'verbs and nouns'!L316,2,LEN([3]'verbs and nouns'!L316)-2))</f>
        <v>-</v>
      </c>
      <c r="R317" s="7"/>
      <c r="S317" s="1"/>
      <c r="T317" s="1"/>
      <c r="U317" s="1"/>
      <c r="V317" s="1"/>
      <c r="W317" s="1"/>
      <c r="X317" s="1"/>
      <c r="Y317" s="1"/>
    </row>
    <row r="318" customFormat="false" ht="15" hidden="false" customHeight="false" outlineLevel="0" collapsed="false">
      <c r="A318" s="6" t="str">
        <f aca="false">[3]'verbs and nouns'!A317</f>
        <v>To name</v>
      </c>
      <c r="B318" s="7" t="str">
        <f aca="false">IF(A318="-","-",MID([3]'verbs and nouns'!B317,2,LEN([3]'verbs and nouns'!B317)-2))</f>
        <v>a team leader</v>
      </c>
      <c r="C318" s="7"/>
      <c r="D318" s="7" t="str">
        <f aca="false">[3]'verbs and nouns'!C317</f>
        <v>To distinguish</v>
      </c>
      <c r="E318" s="7" t="str">
        <f aca="false">IF(D318="-","-",MID([3]'verbs and nouns'!D317,2,LEN([3]'verbs and nouns'!D317)-2))</f>
        <v>between designs</v>
      </c>
      <c r="F318" s="7"/>
      <c r="G318" s="7" t="str">
        <f aca="false">[3]'verbs and nouns'!E317</f>
        <v>To solve</v>
      </c>
      <c r="H318" s="7" t="str">
        <f aca="false">IF(G318="-","-",MID([3]'verbs and nouns'!F317,2,LEN([3]'verbs and nouns'!F317)-2))</f>
        <v>problems</v>
      </c>
      <c r="I318" s="7"/>
      <c r="J318" s="7" t="str">
        <f aca="false">[3]'verbs and nouns'!G317</f>
        <v>To review</v>
      </c>
      <c r="K318" s="7" t="str">
        <f aca="false">IF(J318="-","-",LEFT(MID([3]'verbs and nouns'!H317,2,LEN([3]'verbs and nouns'!H317)-2),SEARCH(",",MID([3]'verbs and nouns'!H317,2,LEN([3]'verbs and nouns'!H317)-2),1)-1))</f>
        <v>drawings</v>
      </c>
      <c r="L318" s="7" t="str">
        <f aca="false">IF(J318="-","-",RIGHT(MID([3]'verbs and nouns'!H317,2,LEN([3]'verbs and nouns'!H317)-2),SEARCH(",",MID([3]'verbs and nouns'!H317,2,LEN([3]'verbs and nouns'!H317)-2),1)+3))</f>
        <v>calculations</v>
      </c>
      <c r="M318" s="7" t="str">
        <f aca="false">[3]'verbs and nouns'!I317</f>
        <v>-</v>
      </c>
      <c r="N318" s="7" t="str">
        <f aca="false">IF(M318="-","-",MID([3]'verbs and nouns'!J317,2,LEN([3]'verbs and nouns'!J317)-2))</f>
        <v>-</v>
      </c>
      <c r="O318" s="7"/>
      <c r="P318" s="7" t="str">
        <f aca="false">[3]'verbs and nouns'!K317</f>
        <v>-</v>
      </c>
      <c r="Q318" s="7" t="str">
        <f aca="false">IF(P318="-","-",MID([3]'verbs and nouns'!L317,2,LEN([3]'verbs and nouns'!L317)-2))</f>
        <v>-</v>
      </c>
      <c r="R318" s="7"/>
      <c r="S318" s="1"/>
      <c r="T318" s="1"/>
      <c r="U318" s="1"/>
      <c r="V318" s="1"/>
      <c r="W318" s="1"/>
      <c r="X318" s="1"/>
      <c r="Y318" s="1"/>
    </row>
    <row r="319" customFormat="false" ht="15" hidden="false" customHeight="false" outlineLevel="0" collapsed="false">
      <c r="A319" s="6" t="str">
        <f aca="false">[3]'verbs and nouns'!A318</f>
        <v>To recognize</v>
      </c>
      <c r="B319" s="7" t="str">
        <f aca="false">IF(A18="-","-",LEFT(MID([3]'verbs and nouns'!B318,2,LEN([3]'verbs and nouns'!B318)-2),SEARCH(",",MID([3]'verbs and nouns'!B318,2,LEN([3]'verbs and nouns'!B318)-2),1)-1))</f>
        <v>problems</v>
      </c>
      <c r="C319" s="7" t="str">
        <f aca="false">IF(A18="-","-",RIGHT(MID([3]'verbs and nouns'!B318,2,LEN([3]'verbs and nouns'!B318)-2),SEARCH(",",MID([3]'verbs and nouns'!B318,2,LEN([3]'verbs and nouns'!B318)-2),1)-4))</f>
        <v>needs</v>
      </c>
      <c r="D319" s="7" t="str">
        <f aca="false">[3]'verbs and nouns'!C318</f>
        <v>To compare</v>
      </c>
      <c r="E319" s="7" t="str">
        <f aca="false">IF(D319="-","-",MID([3]'verbs and nouns'!D318,2,LEN([3]'verbs and nouns'!D318)-2))</f>
        <v>different designs</v>
      </c>
      <c r="F319" s="7"/>
      <c r="G319" s="7" t="str">
        <f aca="false">[3]'verbs and nouns'!E318</f>
        <v>To model</v>
      </c>
      <c r="H319" s="7" t="str">
        <f aca="false">IF(G319="-","-",LEFT(MID([3]'verbs and nouns'!F318,2,LEN([3]'verbs and nouns'!F318)-2),SEARCH(",",MID([3]'verbs and nouns'!F318,2,LEN([3]'verbs and nouns'!F318)-2),1)-1))</f>
        <v>3d model</v>
      </c>
      <c r="I319" s="7" t="str">
        <f aca="false">IF(G319="-","-",RIGHT(MID([3]'verbs and nouns'!F318,2,LEN([3]'verbs and nouns'!F318)-2),SEARCH(",",MID([3]'verbs and nouns'!F318,2,LEN([3]'verbs and nouns'!F318)-2),1)+2))</f>
        <v>solid works</v>
      </c>
      <c r="J319" s="7" t="str">
        <f aca="false">[3]'verbs and nouns'!G318</f>
        <v>To criticize</v>
      </c>
      <c r="K319" s="7" t="str">
        <f aca="false">IF(J319="-","-",MID([3]'verbs and nouns'!H318,2,LEN([3]'verbs and nouns'!H318)-2))</f>
        <v>design</v>
      </c>
      <c r="L319" s="7"/>
      <c r="M319" s="7" t="str">
        <f aca="false">[3]'verbs and nouns'!I318</f>
        <v>-</v>
      </c>
      <c r="N319" s="7" t="str">
        <f aca="false">IF(M319="-","-",MID([3]'verbs and nouns'!J318,2,LEN([3]'verbs and nouns'!J318)-2))</f>
        <v>-</v>
      </c>
      <c r="O319" s="7"/>
      <c r="P319" s="7" t="str">
        <f aca="false">[3]'verbs and nouns'!K318</f>
        <v>-</v>
      </c>
      <c r="Q319" s="7" t="str">
        <f aca="false">IF(P319="-","-",MID([3]'verbs and nouns'!L318,2,LEN([3]'verbs and nouns'!L318)-2))</f>
        <v>-</v>
      </c>
      <c r="R319" s="7"/>
      <c r="S319" s="1"/>
      <c r="T319" s="1"/>
      <c r="U319" s="1"/>
      <c r="V319" s="1"/>
      <c r="W319" s="1"/>
      <c r="X319" s="1"/>
      <c r="Y319" s="1"/>
    </row>
    <row r="320" customFormat="false" ht="15" hidden="false" customHeight="false" outlineLevel="0" collapsed="false">
      <c r="A320" s="6" t="str">
        <f aca="false">[3]'verbs and nouns'!A319</f>
        <v>To conclude</v>
      </c>
      <c r="B320" s="7" t="str">
        <f aca="false">IF(A320="-","-",MID([3]'verbs and nouns'!B319,2,LEN([3]'verbs and nouns'!B319)-2))</f>
        <v>objectives</v>
      </c>
      <c r="C320" s="7"/>
      <c r="D320" s="7" t="str">
        <f aca="false">[3]'verbs and nouns'!C319</f>
        <v>To modify</v>
      </c>
      <c r="E320" s="7" t="str">
        <f aca="false">IF(D320="-","-",MID([3]'verbs and nouns'!D319,2,LEN([3]'verbs and nouns'!D319)-2))</f>
        <v>extisting design</v>
      </c>
      <c r="F320" s="7"/>
      <c r="G320" s="7" t="str">
        <f aca="false">[3]'verbs and nouns'!E319</f>
        <v>To predict</v>
      </c>
      <c r="H320" s="7" t="str">
        <f aca="false">IF(G320="-","-",MID([3]'verbs and nouns'!F319,2,LEN([3]'verbs and nouns'!F319)-2))</f>
        <v>failure</v>
      </c>
      <c r="I320" s="7"/>
      <c r="J320" s="7" t="str">
        <f aca="false">[3]'verbs and nouns'!G319</f>
        <v>To illustrate</v>
      </c>
      <c r="K320" s="7" t="str">
        <f aca="false">IF(J320="-","-",MID([3]'verbs and nouns'!H319,2,LEN([3]'verbs and nouns'!H319)-2))</f>
        <v>function</v>
      </c>
      <c r="L320" s="7"/>
      <c r="M320" s="7" t="str">
        <f aca="false">[3]'verbs and nouns'!I319</f>
        <v>-</v>
      </c>
      <c r="N320" s="7" t="str">
        <f aca="false">IF(M320="-","-",MID([3]'verbs and nouns'!J319,2,LEN([3]'verbs and nouns'!J319)-2))</f>
        <v>-</v>
      </c>
      <c r="O320" s="7"/>
      <c r="P320" s="7" t="str">
        <f aca="false">[3]'verbs and nouns'!K319</f>
        <v>-</v>
      </c>
      <c r="Q320" s="7" t="str">
        <f aca="false">IF(P320="-","-",MID([3]'verbs and nouns'!L319,2,LEN([3]'verbs and nouns'!L319)-2))</f>
        <v>-</v>
      </c>
      <c r="R320" s="7"/>
      <c r="S320" s="1"/>
      <c r="T320" s="1"/>
      <c r="U320" s="1"/>
      <c r="V320" s="1"/>
      <c r="W320" s="1"/>
      <c r="X320" s="1"/>
      <c r="Y320" s="1"/>
    </row>
    <row r="321" customFormat="false" ht="15" hidden="false" customHeight="false" outlineLevel="0" collapsed="false">
      <c r="A321" s="6" t="str">
        <f aca="false">[3]'verbs and nouns'!A320</f>
        <v>To practice</v>
      </c>
      <c r="B321" s="7" t="str">
        <f aca="false">IF(A321="-","-",MID([3]'verbs and nouns'!B320,2,LEN([3]'verbs and nouns'!B320)-2))</f>
        <v>engineering</v>
      </c>
      <c r="C321" s="7"/>
      <c r="D321" s="7" t="str">
        <f aca="false">[3]'verbs and nouns'!C320</f>
        <v>To generate</v>
      </c>
      <c r="E321" s="7" t="str">
        <f aca="false">IF(D321="-","-",MID([3]'verbs and nouns'!D320,2,LEN([3]'verbs and nouns'!D320)-2))</f>
        <v>design ideas</v>
      </c>
      <c r="F321" s="7"/>
      <c r="G321" s="7" t="str">
        <f aca="false">[3]'verbs and nouns'!E320</f>
        <v>To discuss</v>
      </c>
      <c r="H321" s="7" t="str">
        <f aca="false">IF(G321="-","-",MID([3]'verbs and nouns'!F320,2,LEN([3]'verbs and nouns'!F320)-2))</f>
        <v>problems</v>
      </c>
      <c r="I321" s="7"/>
      <c r="J321" s="7" t="str">
        <f aca="false">[3]'verbs and nouns'!G320</f>
        <v>-</v>
      </c>
      <c r="K321" s="7" t="str">
        <f aca="false">IF(J321="-","-",MID([3]'verbs and nouns'!H320,2,LEN([3]'verbs and nouns'!H320)-2))</f>
        <v>-</v>
      </c>
      <c r="L321" s="7"/>
      <c r="M321" s="7" t="str">
        <f aca="false">[3]'verbs and nouns'!I320</f>
        <v>-</v>
      </c>
      <c r="N321" s="7" t="str">
        <f aca="false">IF(M321="-","-",MID([3]'verbs and nouns'!J320,2,LEN([3]'verbs and nouns'!J320)-2))</f>
        <v>-</v>
      </c>
      <c r="O321" s="7"/>
      <c r="P321" s="7" t="str">
        <f aca="false">[3]'verbs and nouns'!K320</f>
        <v>-</v>
      </c>
      <c r="Q321" s="7" t="str">
        <f aca="false">IF(P321="-","-",MID([3]'verbs and nouns'!L320,2,LEN([3]'verbs and nouns'!L320)-2))</f>
        <v>-</v>
      </c>
      <c r="R321" s="7"/>
      <c r="S321" s="1"/>
      <c r="T321" s="1"/>
      <c r="U321" s="1"/>
      <c r="V321" s="1"/>
      <c r="W321" s="1"/>
      <c r="X321" s="1"/>
      <c r="Y321" s="1"/>
    </row>
    <row r="322" customFormat="false" ht="15" hidden="false" customHeight="false" outlineLevel="0" collapsed="false">
      <c r="A322" s="6" t="str">
        <f aca="false">[3]'verbs and nouns'!A321</f>
        <v>-</v>
      </c>
      <c r="B322" s="7" t="str">
        <f aca="false">IF(A322="-","-",MID([3]'verbs and nouns'!B321,2,LEN([3]'verbs and nouns'!B321)-2))</f>
        <v>-</v>
      </c>
      <c r="C322" s="7"/>
      <c r="D322" s="7" t="str">
        <f aca="false">[3]'verbs and nouns'!C321</f>
        <v>To synthesize</v>
      </c>
      <c r="E322" s="7" t="str">
        <f aca="false">IF(D322="-","-",MID([3]'verbs and nouns'!D321,2,LEN([3]'verbs and nouns'!D321)-2))</f>
        <v>ideas</v>
      </c>
      <c r="F322" s="7"/>
      <c r="G322" s="7" t="str">
        <f aca="false">[3]'verbs and nouns'!E321</f>
        <v>-</v>
      </c>
      <c r="H322" s="7" t="str">
        <f aca="false">IF(G322="-","-",MID([3]'verbs and nouns'!F321,2,LEN([3]'verbs and nouns'!F321)-2))</f>
        <v>-</v>
      </c>
      <c r="I322" s="7"/>
      <c r="J322" s="7" t="str">
        <f aca="false">[3]'verbs and nouns'!G321</f>
        <v>-</v>
      </c>
      <c r="K322" s="7" t="str">
        <f aca="false">IF(J322="-","-",MID([3]'verbs and nouns'!H321,2,LEN([3]'verbs and nouns'!H321)-2))</f>
        <v>-</v>
      </c>
      <c r="L322" s="7"/>
      <c r="M322" s="7" t="str">
        <f aca="false">[3]'verbs and nouns'!I321</f>
        <v>-</v>
      </c>
      <c r="N322" s="7" t="str">
        <f aca="false">IF(M322="-","-",MID([3]'verbs and nouns'!J321,2,LEN([3]'verbs and nouns'!J321)-2))</f>
        <v>-</v>
      </c>
      <c r="O322" s="7"/>
      <c r="P322" s="7" t="str">
        <f aca="false">[3]'verbs and nouns'!K321</f>
        <v>-</v>
      </c>
      <c r="Q322" s="7" t="str">
        <f aca="false">IF(P322="-","-",MID([3]'verbs and nouns'!L321,2,LEN([3]'verbs and nouns'!L321)-2))</f>
        <v>-</v>
      </c>
      <c r="R322" s="7"/>
      <c r="S322" s="1"/>
      <c r="T322" s="1"/>
      <c r="U322" s="1"/>
      <c r="V322" s="1"/>
      <c r="W322" s="1"/>
      <c r="X322" s="1"/>
      <c r="Y322" s="1"/>
    </row>
    <row r="323" customFormat="false" ht="15" hidden="false" customHeight="false" outlineLevel="0" collapsed="false">
      <c r="A323" s="6" t="str">
        <f aca="false">[3]'verbs and nouns'!A322</f>
        <v>-</v>
      </c>
      <c r="B323" s="7" t="str">
        <f aca="false">IF(A323="-","-",MID([3]'verbs and nouns'!B322,2,LEN([3]'verbs and nouns'!B322)-2))</f>
        <v>-</v>
      </c>
      <c r="C323" s="7"/>
      <c r="D323" s="7" t="str">
        <f aca="false">[3]'verbs and nouns'!C322</f>
        <v>To interpret</v>
      </c>
      <c r="E323" s="7" t="str">
        <f aca="false">IF(D323="-","-",MID([3]'verbs and nouns'!D322,2,LEN([3]'verbs and nouns'!D322)-2))</f>
        <v>team mate ideas</v>
      </c>
      <c r="F323" s="7"/>
      <c r="G323" s="7" t="str">
        <f aca="false">[3]'verbs and nouns'!E322</f>
        <v>-</v>
      </c>
      <c r="H323" s="7" t="str">
        <f aca="false">IF(G323="-","-",MID([3]'verbs and nouns'!F322,2,LEN([3]'verbs and nouns'!F322)-2))</f>
        <v>-</v>
      </c>
      <c r="I323" s="7"/>
      <c r="J323" s="7" t="str">
        <f aca="false">[3]'verbs and nouns'!G322</f>
        <v>-</v>
      </c>
      <c r="K323" s="7" t="str">
        <f aca="false">IF(J323="-","-",MID([3]'verbs and nouns'!H322,2,LEN([3]'verbs and nouns'!H322)-2))</f>
        <v>-</v>
      </c>
      <c r="L323" s="7"/>
      <c r="M323" s="7" t="str">
        <f aca="false">[3]'verbs and nouns'!I322</f>
        <v>-</v>
      </c>
      <c r="N323" s="7" t="str">
        <f aca="false">IF(M323="-","-",MID([3]'verbs and nouns'!J322,2,LEN([3]'verbs and nouns'!J322)-2))</f>
        <v>-</v>
      </c>
      <c r="O323" s="7"/>
      <c r="P323" s="7" t="str">
        <f aca="false">[3]'verbs and nouns'!K322</f>
        <v>-</v>
      </c>
      <c r="Q323" s="7" t="str">
        <f aca="false">IF(P323="-","-",MID([3]'verbs and nouns'!L322,2,LEN([3]'verbs and nouns'!L322)-2))</f>
        <v>-</v>
      </c>
      <c r="R323" s="7"/>
      <c r="S323" s="1"/>
      <c r="T323" s="1"/>
      <c r="U323" s="1"/>
      <c r="V323" s="1"/>
      <c r="W323" s="1"/>
      <c r="X323" s="1"/>
      <c r="Y323" s="1"/>
    </row>
    <row r="324" customFormat="false" ht="15" hidden="false" customHeight="false" outlineLevel="0" collapsed="false">
      <c r="A324" s="6" t="str">
        <f aca="false">[3]'verbs and nouns'!A323</f>
        <v>-</v>
      </c>
      <c r="B324" s="7" t="str">
        <f aca="false">IF(A324="-","-",MID([3]'verbs and nouns'!B323,2,LEN([3]'verbs and nouns'!B323)-2))</f>
        <v>-</v>
      </c>
      <c r="C324" s="7"/>
      <c r="D324" s="7" t="str">
        <f aca="false">[3]'verbs and nouns'!C323</f>
        <v>To infer</v>
      </c>
      <c r="E324" s="7" t="str">
        <f aca="false">IF(D324="-","-",MID([3]'verbs and nouns'!D323,2,LEN([3]'verbs and nouns'!D323)-3))</f>
        <v>a solutio</v>
      </c>
      <c r="F324" s="7"/>
      <c r="G324" s="7" t="str">
        <f aca="false">[3]'verbs and nouns'!E323</f>
        <v>-</v>
      </c>
      <c r="H324" s="7" t="str">
        <f aca="false">IF(G324="-","-",MID([3]'verbs and nouns'!F323,2,LEN([3]'verbs and nouns'!F323)-2))</f>
        <v>-</v>
      </c>
      <c r="I324" s="7"/>
      <c r="J324" s="7" t="str">
        <f aca="false">[3]'verbs and nouns'!G323</f>
        <v>-</v>
      </c>
      <c r="K324" s="7" t="str">
        <f aca="false">IF(J324="-","-",MID([3]'verbs and nouns'!H323,2,LEN([3]'verbs and nouns'!H323)-2))</f>
        <v>-</v>
      </c>
      <c r="L324" s="7"/>
      <c r="M324" s="7" t="str">
        <f aca="false">[3]'verbs and nouns'!I323</f>
        <v>-</v>
      </c>
      <c r="N324" s="7" t="str">
        <f aca="false">IF(M324="-","-",MID([3]'verbs and nouns'!J323,2,LEN([3]'verbs and nouns'!J323)-2))</f>
        <v>-</v>
      </c>
      <c r="O324" s="7"/>
      <c r="P324" s="7" t="str">
        <f aca="false">[3]'verbs and nouns'!K323</f>
        <v>-</v>
      </c>
      <c r="Q324" s="7" t="str">
        <f aca="false">IF(P324="-","-",MID([3]'verbs and nouns'!L323,2,LEN([3]'verbs and nouns'!L323)-2))</f>
        <v>-</v>
      </c>
      <c r="R324" s="7"/>
      <c r="S324" s="1"/>
      <c r="T324" s="1"/>
      <c r="U324" s="1"/>
      <c r="V324" s="1"/>
      <c r="W324" s="1"/>
      <c r="X324" s="1"/>
      <c r="Y324" s="1"/>
    </row>
    <row r="325" customFormat="false" ht="15" hidden="false" customHeight="false" outlineLevel="0" collapsed="false">
      <c r="A325" s="6" t="str">
        <f aca="false">[3]'verbs and nouns'!A324</f>
        <v>-</v>
      </c>
      <c r="B325" s="7" t="str">
        <f aca="false">IF(A325="-","-",MID([3]'verbs and nouns'!B324,2,LEN([3]'verbs and nouns'!B324)-2))</f>
        <v>-</v>
      </c>
      <c r="C325" s="7"/>
      <c r="D325" s="7" t="str">
        <f aca="false">[3]'verbs and nouns'!C324</f>
        <v>To explain</v>
      </c>
      <c r="E325" s="7" t="str">
        <f aca="false">IF(D325="-","-",MID([3]'verbs and nouns'!D324,2,LEN([3]'verbs and nouns'!D324)-2))</f>
        <v>to a client</v>
      </c>
      <c r="F325" s="7"/>
      <c r="G325" s="7" t="str">
        <f aca="false">[3]'verbs and nouns'!E324</f>
        <v>-</v>
      </c>
      <c r="H325" s="7" t="str">
        <f aca="false">IF(G325="-","-",MID([3]'verbs and nouns'!F324,2,LEN([3]'verbs and nouns'!F324)-2))</f>
        <v>-</v>
      </c>
      <c r="I325" s="7"/>
      <c r="J325" s="7" t="str">
        <f aca="false">[3]'verbs and nouns'!G324</f>
        <v>-</v>
      </c>
      <c r="K325" s="7" t="str">
        <f aca="false">IF(J325="-","-",MID([3]'verbs and nouns'!H324,2,LEN([3]'verbs and nouns'!H324)-2))</f>
        <v>-</v>
      </c>
      <c r="L325" s="7"/>
      <c r="M325" s="7" t="str">
        <f aca="false">[3]'verbs and nouns'!I324</f>
        <v>-</v>
      </c>
      <c r="N325" s="7" t="str">
        <f aca="false">IF(M325="-","-",MID([3]'verbs and nouns'!J324,2,LEN([3]'verbs and nouns'!J324)-2))</f>
        <v>-</v>
      </c>
      <c r="O325" s="7"/>
      <c r="P325" s="7" t="str">
        <f aca="false">[3]'verbs and nouns'!K324</f>
        <v>-</v>
      </c>
      <c r="Q325" s="7" t="str">
        <f aca="false">IF(P325="-","-",MID([3]'verbs and nouns'!L324,2,LEN([3]'verbs and nouns'!L324)-2))</f>
        <v>-</v>
      </c>
      <c r="R325" s="7"/>
      <c r="S325" s="1"/>
      <c r="T325" s="1"/>
      <c r="U325" s="1"/>
      <c r="V325" s="1"/>
      <c r="W325" s="1"/>
      <c r="X325" s="1"/>
      <c r="Y325" s="1"/>
    </row>
    <row r="326" customFormat="false" ht="15" hidden="false" customHeight="false" outlineLevel="0" collapsed="false">
      <c r="A326" s="6" t="str">
        <f aca="false">[3]'verbs and nouns'!A325</f>
        <v>-</v>
      </c>
      <c r="B326" s="7" t="str">
        <f aca="false">IF(A326="-","-",MID([3]'verbs and nouns'!B325,2,LEN([3]'verbs and nouns'!B325)-2))</f>
        <v>-</v>
      </c>
      <c r="C326" s="7"/>
      <c r="D326" s="7" t="str">
        <f aca="false">[3]'verbs and nouns'!C325</f>
        <v>To justify</v>
      </c>
      <c r="E326" s="7" t="str">
        <f aca="false">IF(D326="-","-",MID([3]'verbs and nouns'!D325,2,LEN([3]'verbs and nouns'!D325)-2))</f>
        <v>decisions</v>
      </c>
      <c r="F326" s="7"/>
      <c r="G326" s="7" t="str">
        <f aca="false">[3]'verbs and nouns'!E325</f>
        <v>-</v>
      </c>
      <c r="H326" s="7" t="str">
        <f aca="false">IF(G326="-","-",MID([3]'verbs and nouns'!F325,2,LEN([3]'verbs and nouns'!F325)-2))</f>
        <v>-</v>
      </c>
      <c r="I326" s="7"/>
      <c r="J326" s="7" t="str">
        <f aca="false">[3]'verbs and nouns'!G325</f>
        <v>-</v>
      </c>
      <c r="K326" s="7" t="str">
        <f aca="false">IF(J326="-","-",MID([3]'verbs and nouns'!H325,2,LEN([3]'verbs and nouns'!H325)-2))</f>
        <v>-</v>
      </c>
      <c r="L326" s="7"/>
      <c r="M326" s="7" t="str">
        <f aca="false">[3]'verbs and nouns'!I325</f>
        <v>-</v>
      </c>
      <c r="N326" s="7" t="str">
        <f aca="false">IF(M326="-","-",MID([3]'verbs and nouns'!J325,2,LEN([3]'verbs and nouns'!J325)-2))</f>
        <v>-</v>
      </c>
      <c r="O326" s="7"/>
      <c r="P326" s="7" t="str">
        <f aca="false">[3]'verbs and nouns'!K325</f>
        <v>-</v>
      </c>
      <c r="Q326" s="7" t="str">
        <f aca="false">IF(P326="-","-",MID([3]'verbs and nouns'!L325,2,LEN([3]'verbs and nouns'!L325)-2))</f>
        <v>-</v>
      </c>
      <c r="R326" s="7"/>
      <c r="S326" s="1"/>
      <c r="T326" s="1"/>
      <c r="U326" s="1"/>
      <c r="V326" s="1"/>
      <c r="W326" s="1"/>
      <c r="X326" s="1"/>
      <c r="Y326" s="1"/>
    </row>
    <row r="327" customFormat="false" ht="15" hidden="false" customHeight="false" outlineLevel="0" collapsed="false">
      <c r="A327" s="6" t="str">
        <f aca="false">[3]'verbs and nouns'!A326</f>
        <v>To describe</v>
      </c>
      <c r="B327" s="7" t="str">
        <f aca="false">IF(A18="-","-",LEFT(MID([3]'verbs and nouns'!B326,2,LEN([3]'verbs and nouns'!B326)-2),SEARCH(",",MID([3]'verbs and nouns'!B326,2,LEN([3]'verbs and nouns'!B326)-2),1)-1))</f>
        <v>scope of work</v>
      </c>
      <c r="C327" s="7" t="str">
        <f aca="false">IF(A18="-","-",RIGHT(MID([3]'verbs and nouns'!B326,2,LEN([3]'verbs and nouns'!B326)-2),SEARCH(",",MID([3]'verbs and nouns'!B326,2,LEN([3]'verbs and nouns'!B326)-2),1)+6))</f>
        <v>what product will do</v>
      </c>
      <c r="D327" s="7" t="str">
        <f aca="false">[3]'verbs and nouns'!C326</f>
        <v>To generate</v>
      </c>
      <c r="E327" s="7" t="str">
        <f aca="false">IF(D327="-","-",MID([3]'verbs and nouns'!D326,2,LEN([3]'verbs and nouns'!D326)-2))</f>
        <v>ideas</v>
      </c>
      <c r="F327" s="7"/>
      <c r="G327" s="7" t="str">
        <f aca="false">[3]'verbs and nouns'!E326</f>
        <v>To combine</v>
      </c>
      <c r="H327" s="7" t="str">
        <f aca="false">IF(G327="-","-",MID([3]'verbs and nouns'!F326,2,LEN([3]'verbs and nouns'!F326)-2))</f>
        <v>aspects of ideas</v>
      </c>
      <c r="I327" s="7"/>
      <c r="J327" s="7" t="str">
        <f aca="false">[3]'verbs and nouns'!G326</f>
        <v>To prepare</v>
      </c>
      <c r="K327" s="7" t="str">
        <f aca="false">IF(J327="-","-",MID([3]'verbs and nouns'!H326,2,LEN([3]'verbs and nouns'!H326)-2))</f>
        <v>drawings</v>
      </c>
      <c r="L327" s="7"/>
      <c r="M327" s="7" t="str">
        <f aca="false">[3]'verbs and nouns'!I326</f>
        <v>To compute</v>
      </c>
      <c r="N327" s="7" t="str">
        <f aca="false">IF(M327="-","-",MID([3]'verbs and nouns'!J326,2,LEN([3]'verbs and nouns'!J326)-2))</f>
        <v>numerical simulations of components and system</v>
      </c>
      <c r="O327" s="7"/>
      <c r="P327" s="7" t="str">
        <f aca="false">[3]'verbs and nouns'!K326</f>
        <v>To develop</v>
      </c>
      <c r="Q327" s="7" t="str">
        <f aca="false">IF(P327="-","-",MID([3]'verbs and nouns'!L326,2,LEN([3]'verbs and nouns'!L326)-2))</f>
        <v>manufacturable product</v>
      </c>
      <c r="R327" s="7"/>
      <c r="S327" s="1"/>
      <c r="T327" s="1"/>
      <c r="U327" s="1"/>
      <c r="V327" s="1"/>
      <c r="W327" s="1"/>
      <c r="X327" s="1"/>
      <c r="Y327" s="1"/>
    </row>
    <row r="328" customFormat="false" ht="15" hidden="false" customHeight="false" outlineLevel="0" collapsed="false">
      <c r="A328" s="6" t="str">
        <f aca="false">[3]'verbs and nouns'!A327</f>
        <v>To estimate</v>
      </c>
      <c r="B328" s="7" t="str">
        <f aca="false">IF(A19="-","-",LEFT(MID([3]'verbs and nouns'!B327,2,LEN([3]'verbs and nouns'!B327)-2),SEARCH(",",MID([3]'verbs and nouns'!B327,2,LEN([3]'verbs and nouns'!B327)-2),1)-1))</f>
        <v>cost</v>
      </c>
      <c r="C328" s="7" t="str">
        <f aca="false">IF(A19="-","-",RIGHT(MID([3]'verbs and nouns'!B327,2,LEN([3]'verbs and nouns'!B327)-2),SEARCH(",",MID([3]'verbs and nouns'!B327,2,LEN([3]'verbs and nouns'!B327)-2),1)-1))</f>
        <v>time</v>
      </c>
      <c r="D328" s="7" t="str">
        <f aca="false">[3]'verbs and nouns'!C327</f>
        <v>To classify</v>
      </c>
      <c r="E328" s="7" t="str">
        <f aca="false">IF(A17="-","-",LEFT(MID([3]'verbs and nouns'!D327,2,LEN([3]'verbs and nouns'!D327)-2),SEARCH(",",MID([3]'verbs and nouns'!D327,2,LEN([3]'verbs and nouns'!D327)-2),1)-1))</f>
        <v>design alternatives</v>
      </c>
      <c r="F328" s="7" t="str">
        <f aca="false">IF(A17="-","-",RIGHT(MID([3]'verbs and nouns'!D327,2,LEN([3]'verbs and nouns'!D327)-2),SEARCH(",",MID([3]'verbs and nouns'!D327,2,LEN([3]'verbs and nouns'!D327)-2),1)-6))</f>
        <v>design stages</v>
      </c>
      <c r="G328" s="7" t="str">
        <f aca="false">[3]'verbs and nouns'!E327</f>
        <v>To defend</v>
      </c>
      <c r="H328" s="7" t="str">
        <f aca="false">IF(G328="-","-",MID([3]'verbs and nouns'!F327,2,LEN([3]'verbs and nouns'!F327)-2))</f>
        <v>ideas</v>
      </c>
      <c r="I328" s="7"/>
      <c r="J328" s="7" t="str">
        <f aca="false">[3]'verbs and nouns'!G327</f>
        <v>To order</v>
      </c>
      <c r="K328" s="7" t="str">
        <f aca="false">IF(J328="-","-",LEFT(MID([3]'verbs and nouns'!H327,2,LEN([3]'verbs and nouns'!H327)-2),SEARCH(",",MID([3]'verbs and nouns'!H327,2,LEN([3]'verbs and nouns'!H327)-2),1)-1))</f>
        <v>parts</v>
      </c>
      <c r="L328" s="7" t="str">
        <f aca="false">IF(J328="-","-",RIGHT(MID([3]'verbs and nouns'!H327,2,LEN([3]'verbs and nouns'!H327)-2),SEARCH(",",MID([3]'verbs and nouns'!H327,2,LEN([3]'verbs and nouns'!H327)-2),1)-2))</f>
        <v>BOM</v>
      </c>
      <c r="M328" s="7" t="str">
        <f aca="false">[3]'verbs and nouns'!I327</f>
        <v>To review</v>
      </c>
      <c r="N328" s="7" t="str">
        <f aca="false">IF(M328="-","-",MID([3]'verbs and nouns'!J327,2,LEN([3]'verbs and nouns'!J327)-2))</f>
        <v>calculations</v>
      </c>
      <c r="O328" s="7"/>
      <c r="P328" s="7" t="str">
        <f aca="false">[3]'verbs and nouns'!K327</f>
        <v>To conclude</v>
      </c>
      <c r="Q328" s="7" t="str">
        <f aca="false">IF(P328="-","-",MID([3]'verbs and nouns'!L327,2,LEN([3]'verbs and nouns'!L327)-2))</f>
        <v>the work and present it</v>
      </c>
      <c r="R328" s="7"/>
      <c r="S328" s="1"/>
      <c r="T328" s="1"/>
      <c r="U328" s="1"/>
      <c r="V328" s="1"/>
      <c r="W328" s="1"/>
      <c r="X328" s="1"/>
      <c r="Y328" s="1"/>
    </row>
    <row r="329" customFormat="false" ht="15" hidden="false" customHeight="false" outlineLevel="0" collapsed="false">
      <c r="A329" s="6" t="str">
        <f aca="false">[3]'verbs and nouns'!A328</f>
        <v>To solve</v>
      </c>
      <c r="B329" s="7" t="str">
        <f aca="false">IF(A329="-","-",MID([3]'verbs and nouns'!B328,2,LEN([3]'verbs and nouns'!B328)-2))</f>
        <v>a need</v>
      </c>
      <c r="C329" s="7"/>
      <c r="D329" s="7" t="str">
        <f aca="false">[3]'verbs and nouns'!C328</f>
        <v>To extend</v>
      </c>
      <c r="E329" s="7" t="str">
        <f aca="false">IF(D329="-","-",MID([3]'verbs and nouns'!D328,2,LEN([3]'verbs and nouns'!D328)-2))</f>
        <v>the concept</v>
      </c>
      <c r="F329" s="7"/>
      <c r="G329" s="7" t="str">
        <f aca="false">[3]'verbs and nouns'!E328</f>
        <v>To critisize</v>
      </c>
      <c r="H329" s="7" t="str">
        <f aca="false">IF(G329="-","-",LEFT(MID([3]'verbs and nouns'!F328,2,LEN([3]'verbs and nouns'!F328)-2),SEARCH(",",MID([3]'verbs and nouns'!F328,2,LEN([3]'verbs and nouns'!F328)-2),1)-1))</f>
        <v>idea</v>
      </c>
      <c r="I329" s="7" t="str">
        <f aca="false">IF(G329="-","-",RIGHT(MID([3]'verbs and nouns'!F328,2,LEN([3]'verbs and nouns'!F328)-2),SEARCH(",",MID([3]'verbs and nouns'!F328,2,LEN([3]'verbs and nouns'!F328)-2),1)+5))</f>
        <v>not person</v>
      </c>
      <c r="J329" s="7" t="str">
        <f aca="false">[3]'verbs and nouns'!G328</f>
        <v>To analyze</v>
      </c>
      <c r="K329" s="7" t="str">
        <f aca="false">IF(J329="-","-",MID([3]'verbs and nouns'!H328,2,LEN([3]'verbs and nouns'!H328)-2))</f>
        <v>physical behavior</v>
      </c>
      <c r="L329" s="7"/>
      <c r="M329" s="7" t="str">
        <f aca="false">[3]'verbs and nouns'!I328</f>
        <v>To test</v>
      </c>
      <c r="N329" s="7" t="str">
        <f aca="false">IF(M329="-","-",LEFT(MID([3]'verbs and nouns'!J328,2,LEN([3]'verbs and nouns'!J328)-2),SEARCH(",",MID([3]'verbs and nouns'!J328,2,LEN([3]'verbs and nouns'!J328)-2),1)-1))</f>
        <v>functionality</v>
      </c>
      <c r="O329" s="7" t="str">
        <f aca="false">IF(M329="-","-",RIGHT(MID([3]'verbs and nouns'!J328,2,LEN([3]'verbs and nouns'!J328)-2),SEARCH(",",MID([3]'verbs and nouns'!J328,2,LEN([3]'verbs and nouns'!J328)-2),1)-1))</f>
        <v>failure modes</v>
      </c>
      <c r="P329" s="7" t="str">
        <f aca="false">[3]'verbs and nouns'!K328</f>
        <v>To design</v>
      </c>
      <c r="Q329" s="7" t="str">
        <f aca="false">IF(P329="-","-",MID([3]'verbs and nouns'!L328,2,LEN([3]'verbs and nouns'!L328)-2))</f>
        <v>what the client needs</v>
      </c>
      <c r="R329" s="7"/>
      <c r="S329" s="1"/>
      <c r="T329" s="1"/>
      <c r="U329" s="1"/>
      <c r="V329" s="1"/>
      <c r="W329" s="1"/>
      <c r="X329" s="1"/>
      <c r="Y329" s="1"/>
    </row>
    <row r="330" customFormat="false" ht="15" hidden="false" customHeight="false" outlineLevel="0" collapsed="false">
      <c r="A330" s="6" t="str">
        <f aca="false">[3]'verbs and nouns'!A329</f>
        <v>To practice</v>
      </c>
      <c r="B330" s="7" t="str">
        <f aca="false">IF(A330="-","-",MID([3]'verbs and nouns'!B329,2,LEN([3]'verbs and nouns'!B329)-2))</f>
        <v>working together as team</v>
      </c>
      <c r="C330" s="7"/>
      <c r="D330" s="7" t="str">
        <f aca="false">[3]'verbs and nouns'!C329</f>
        <v>To justify</v>
      </c>
      <c r="E330" s="7" t="str">
        <f aca="false">IF(D330="-","-",MID([3]'verbs and nouns'!D329,2,LEN([3]'verbs and nouns'!D329)-2))</f>
        <v>reasoning for promoting an idea</v>
      </c>
      <c r="F330" s="7"/>
      <c r="G330" s="7" t="str">
        <f aca="false">[3]'verbs and nouns'!E329</f>
        <v>To explain</v>
      </c>
      <c r="H330" s="7" t="str">
        <f aca="false">IF(G330="-","-",LEFT(MID([3]'verbs and nouns'!F329,2,LEN([3]'verbs and nouns'!F329)-2),SEARCH(",",MID([3]'verbs and nouns'!F329,2,LEN([3]'verbs and nouns'!F329)-2),1)-1))</f>
        <v>the design intent</v>
      </c>
      <c r="I330" s="7" t="str">
        <f aca="false">IF(G330="-","-",RIGHT(MID([3]'verbs and nouns'!F329,2,LEN([3]'verbs and nouns'!F329)-2),SEARCH(",",MID([3]'verbs and nouns'!F329,2,LEN([3]'verbs and nouns'!F329)-2),1)-5))</f>
        <v>the rationale</v>
      </c>
      <c r="J330" s="7" t="str">
        <f aca="false">[3]'verbs and nouns'!G329</f>
        <v>To apply</v>
      </c>
      <c r="K330" s="7" t="str">
        <f aca="false">IF(J330="-","-",MID([3]'verbs and nouns'!H329,2,LEN([3]'verbs and nouns'!H329)-2))</f>
        <v>methods</v>
      </c>
      <c r="L330" s="7"/>
      <c r="M330" s="7" t="str">
        <f aca="false">[3]'verbs and nouns'!I329</f>
        <v>To predict</v>
      </c>
      <c r="N330" s="7" t="str">
        <f aca="false">IF(M330="-","-",MID([3]'verbs and nouns'!J329,2,LEN([3]'verbs and nouns'!J329)-2))</f>
        <v>despite uncertainty</v>
      </c>
      <c r="O330" s="7"/>
      <c r="P330" s="7" t="str">
        <f aca="false">[3]'verbs and nouns'!K329</f>
        <v>-</v>
      </c>
      <c r="Q330" s="7" t="str">
        <f aca="false">IF(P330="-","-",MID([3]'verbs and nouns'!L329,2,LEN([3]'verbs and nouns'!L329)-2))</f>
        <v>-</v>
      </c>
      <c r="R330" s="7"/>
      <c r="S330" s="1"/>
      <c r="T330" s="1"/>
      <c r="U330" s="1"/>
      <c r="V330" s="1"/>
      <c r="W330" s="1"/>
      <c r="X330" s="1"/>
      <c r="Y330" s="1"/>
    </row>
    <row r="331" customFormat="false" ht="15" hidden="false" customHeight="false" outlineLevel="0" collapsed="false">
      <c r="A331" s="6" t="str">
        <f aca="false">[3]'verbs and nouns'!A330</f>
        <v>To define</v>
      </c>
      <c r="B331" s="7" t="str">
        <f aca="false">IF(A19="-","-",LEFT(MID([3]'verbs and nouns'!B330,2,LEN([3]'verbs and nouns'!B330)-2),SEARCH(",",MID([3]'verbs and nouns'!B330,2,LEN([3]'verbs and nouns'!B330)-2),1)-1))</f>
        <v>clients need</v>
      </c>
      <c r="C331" s="7" t="str">
        <f aca="false">IF(A19="-","-",RIGHT(MID([3]'verbs and nouns'!B330,2,LEN([3]'verbs and nouns'!B330)-2),SEARCH(",",MID([3]'verbs and nouns'!B330,2,LEN([3]'verbs and nouns'!B330)-2),1)+1))</f>
        <v>specifications</v>
      </c>
      <c r="D331" s="7" t="str">
        <f aca="false">[3]'verbs and nouns'!C330</f>
        <v>To synthesize</v>
      </c>
      <c r="E331" s="7" t="str">
        <f aca="false">IF(D331="-","-",MID([3]'verbs and nouns'!D330,2,LEN([3]'verbs and nouns'!D330)-2))</f>
        <v>a solution</v>
      </c>
      <c r="F331" s="7"/>
      <c r="G331" s="7" t="str">
        <f aca="false">[3]'verbs and nouns'!E330</f>
        <v>To model</v>
      </c>
      <c r="H331" s="7" t="str">
        <f aca="false">IF(G331="-","-",MID([3]'verbs and nouns'!F330,2,LEN([3]'verbs and nouns'!F330)-2))</f>
        <v>the behavior of aspects of the product</v>
      </c>
      <c r="I331" s="7"/>
      <c r="J331" s="7" t="str">
        <f aca="false">[3]'verbs and nouns'!G330</f>
        <v>-</v>
      </c>
      <c r="K331" s="7" t="str">
        <f aca="false">IF(J331="-","-",MID([3]'verbs and nouns'!H330,2,LEN([3]'verbs and nouns'!H330)-2))</f>
        <v>-</v>
      </c>
      <c r="L331" s="7"/>
      <c r="M331" s="7" t="str">
        <f aca="false">[3]'verbs and nouns'!I330</f>
        <v>To evaluate</v>
      </c>
      <c r="N331" s="7" t="str">
        <f aca="false">IF(M331="-","-",LEFT(MID([3]'verbs and nouns'!J330,2,LEN([3]'verbs and nouns'!J330)-2),SEARCH(",",MID([3]'verbs and nouns'!J330,2,LEN([3]'verbs and nouns'!J330)-2),1)-1))</f>
        <v>performance</v>
      </c>
      <c r="O331" s="7" t="str">
        <f aca="false">IF(M331="-","-",RIGHT(MID([3]'verbs and nouns'!J330,2,LEN([3]'verbs and nouns'!J330)-2),SEARCH(",",MID([3]'verbs and nouns'!J330,2,LEN([3]'verbs and nouns'!J330)-2),1)-8))</f>
        <v>cost</v>
      </c>
      <c r="P331" s="7" t="str">
        <f aca="false">[3]'verbs and nouns'!K330</f>
        <v>-</v>
      </c>
      <c r="Q331" s="7" t="str">
        <f aca="false">IF(P331="-","-",MID([3]'verbs and nouns'!L330,2,LEN([3]'verbs and nouns'!L330)-2))</f>
        <v>-</v>
      </c>
      <c r="R331" s="7"/>
      <c r="S331" s="1"/>
      <c r="T331" s="1"/>
      <c r="U331" s="1"/>
      <c r="V331" s="1"/>
      <c r="W331" s="1"/>
      <c r="X331" s="1"/>
      <c r="Y331" s="1"/>
    </row>
    <row r="332" customFormat="false" ht="15" hidden="false" customHeight="false" outlineLevel="0" collapsed="false">
      <c r="A332" s="6" t="str">
        <f aca="false">[3]'verbs and nouns'!A331</f>
        <v>To list</v>
      </c>
      <c r="B332" s="7" t="str">
        <f aca="false">IF(A332="-","-",MID([3]'verbs and nouns'!B331,2,LEN([3]'verbs and nouns'!B331)-2))</f>
        <v>requirements</v>
      </c>
      <c r="C332" s="7"/>
      <c r="D332" s="7" t="str">
        <f aca="false">[3]'verbs and nouns'!C331</f>
        <v>To rocognize</v>
      </c>
      <c r="E332" s="7" t="str">
        <f aca="false">IF(A17="-","-",LEFT(MID([3]'verbs and nouns'!D331,2,LEN([3]'verbs and nouns'!D331)-2),SEARCH(",",MID([3]'verbs and nouns'!D331,2,LEN([3]'verbs and nouns'!D331)-2),1)-1))</f>
        <v>possible great new ideas</v>
      </c>
      <c r="F332" s="7" t="str">
        <f aca="false">IF(A17="-","-",RIGHT(MID([3]'verbs and nouns'!D331,2,LEN([3]'verbs and nouns'!D331)-2),SEARCH(",",MID([3]'verbs and nouns'!D331,2,LEN([3]'verbs and nouns'!D331)-2),1)-13))</f>
        <v>fatal flaws</v>
      </c>
      <c r="G332" s="7" t="str">
        <f aca="false">[3]'verbs and nouns'!E331</f>
        <v>To interpret</v>
      </c>
      <c r="H332" s="7" t="str">
        <f aca="false">IF(G332="-","-",MID([3]'verbs and nouns'!F331,2,LEN([3]'verbs and nouns'!F331)-2))</f>
        <v>what others are saying</v>
      </c>
      <c r="I332" s="7"/>
      <c r="J332" s="7" t="str">
        <f aca="false">[3]'verbs and nouns'!G331</f>
        <v>-</v>
      </c>
      <c r="K332" s="7" t="str">
        <f aca="false">IF(J332="-","-",MID([3]'verbs and nouns'!H331,2,LEN([3]'verbs and nouns'!H331)-2))</f>
        <v>-</v>
      </c>
      <c r="L332" s="7"/>
      <c r="M332" s="7" t="str">
        <f aca="false">[3]'verbs and nouns'!I331</f>
        <v>To infer</v>
      </c>
      <c r="N332" s="7" t="str">
        <f aca="false">IF(M332="-","-",MID([3]'verbs and nouns'!J331,2,LEN([3]'verbs and nouns'!J331)-2))</f>
        <v>effet on how client will respond</v>
      </c>
      <c r="O332" s="7"/>
      <c r="P332" s="7" t="str">
        <f aca="false">[3]'verbs and nouns'!K331</f>
        <v>-</v>
      </c>
      <c r="Q332" s="7" t="str">
        <f aca="false">IF(P332="-","-",MID([3]'verbs and nouns'!L331,2,LEN([3]'verbs and nouns'!L331)-2))</f>
        <v>-</v>
      </c>
      <c r="R332" s="7"/>
      <c r="S332" s="1"/>
      <c r="T332" s="1"/>
      <c r="U332" s="1"/>
      <c r="V332" s="1"/>
      <c r="W332" s="1"/>
      <c r="X332" s="1"/>
      <c r="Y332" s="1"/>
    </row>
    <row r="333" customFormat="false" ht="15" hidden="false" customHeight="false" outlineLevel="0" collapsed="false">
      <c r="A333" s="6" t="str">
        <f aca="false">[3]'verbs and nouns'!A332</f>
        <v>To name</v>
      </c>
      <c r="B333" s="7" t="str">
        <f aca="false">IF(A333="-","-",MID([3]'verbs and nouns'!B332,2,LEN([3]'verbs and nouns'!B332)-2))</f>
        <v>functions</v>
      </c>
      <c r="C333" s="7"/>
      <c r="D333" s="7" t="str">
        <f aca="false">[3]'verbs and nouns'!C332</f>
        <v>To create</v>
      </c>
      <c r="E333" s="7" t="str">
        <f aca="false">IF(D333="-","-",MID([3]'verbs and nouns'!D332,2,LEN([3]'verbs and nouns'!D332)-2))</f>
        <v>novel concepts</v>
      </c>
      <c r="F333" s="7"/>
      <c r="G333" s="7" t="str">
        <f aca="false">[3]'verbs and nouns'!E332</f>
        <v>To indicate</v>
      </c>
      <c r="H333" s="7" t="str">
        <f aca="false">IF(G333="-","-",LEFT(MID([3]'verbs and nouns'!F332,2,LEN([3]'verbs and nouns'!F332)-2),SEARCH(",",MID([3]'verbs and nouns'!F332,2,LEN([3]'verbs and nouns'!F332)-2),1)-1))</f>
        <v>weakness</v>
      </c>
      <c r="I333" s="7" t="str">
        <f aca="false">IF(G333="-","-",RIGHT(MID([3]'verbs and nouns'!F332,2,LEN([3]'verbs and nouns'!F332)-2),SEARCH(",",MID([3]'verbs and nouns'!F332,2,LEN([3]'verbs and nouns'!F332)-2),1)-1))</f>
        <v>strength</v>
      </c>
      <c r="J333" s="7" t="str">
        <f aca="false">[3]'verbs and nouns'!G332</f>
        <v>-</v>
      </c>
      <c r="K333" s="7" t="str">
        <f aca="false">IF(J333="-","-",MID([3]'verbs and nouns'!H332,2,LEN([3]'verbs and nouns'!H332)-2))</f>
        <v>-</v>
      </c>
      <c r="L333" s="7"/>
      <c r="M333" s="7" t="str">
        <f aca="false">[3]'verbs and nouns'!I332</f>
        <v>To calculate</v>
      </c>
      <c r="N333" s="7" t="str">
        <f aca="false">IF(M333="-","-",MID([3]'verbs and nouns'!J332,2,LEN([3]'verbs and nouns'!J332)-2))</f>
        <v>mathematical physics</v>
      </c>
      <c r="O333" s="7"/>
      <c r="P333" s="7" t="str">
        <f aca="false">[3]'verbs and nouns'!K332</f>
        <v>-</v>
      </c>
      <c r="Q333" s="7" t="str">
        <f aca="false">IF(P333="-","-",MID([3]'verbs and nouns'!L332,2,LEN([3]'verbs and nouns'!L332)-2))</f>
        <v>-</v>
      </c>
      <c r="R333" s="7"/>
      <c r="S333" s="1"/>
      <c r="T333" s="1"/>
      <c r="U333" s="1"/>
      <c r="V333" s="1"/>
      <c r="W333" s="1"/>
      <c r="X333" s="1"/>
      <c r="Y333" s="1"/>
    </row>
    <row r="334" customFormat="false" ht="15" hidden="false" customHeight="false" outlineLevel="0" collapsed="false">
      <c r="A334" s="6" t="str">
        <f aca="false">[3]'verbs and nouns'!A333</f>
        <v>-</v>
      </c>
      <c r="B334" s="7" t="str">
        <f aca="false">IF(A334="-","-",MID([3]'verbs and nouns'!B333,2,LEN([3]'verbs and nouns'!B333)-2))</f>
        <v>-</v>
      </c>
      <c r="C334" s="7"/>
      <c r="D334" s="7" t="str">
        <f aca="false">[3]'verbs and nouns'!C333</f>
        <v>To choose</v>
      </c>
      <c r="E334" s="7" t="str">
        <f aca="false">IF(D334="-","-",MID([3]'verbs and nouns'!D333,2,LEN([3]'verbs and nouns'!D333)-2))</f>
        <v>alternative approaches</v>
      </c>
      <c r="F334" s="7"/>
      <c r="G334" s="7" t="str">
        <f aca="false">[3]'verbs and nouns'!E333</f>
        <v>To identify</v>
      </c>
      <c r="H334" s="7" t="str">
        <f aca="false">IF(G334="-","-",MID([3]'verbs and nouns'!F333,2,LEN([3]'verbs and nouns'!F333)-2))</f>
        <v>possible synergies and limitations</v>
      </c>
      <c r="I334" s="7"/>
      <c r="J334" s="7" t="str">
        <f aca="false">[3]'verbs and nouns'!G333</f>
        <v>-</v>
      </c>
      <c r="K334" s="7" t="str">
        <f aca="false">IF(J334="-","-",MID([3]'verbs and nouns'!H333,2,LEN([3]'verbs and nouns'!H333)-2))</f>
        <v>-</v>
      </c>
      <c r="L334" s="7"/>
      <c r="M334" s="7" t="str">
        <f aca="false">[3]'verbs and nouns'!I333</f>
        <v>To compare</v>
      </c>
      <c r="N334" s="7" t="str">
        <f aca="false">IF(M334="-","-",MID([3]'verbs and nouns'!J333,2,LEN([3]'verbs and nouns'!J333)-2))</f>
        <v>aspects of ideas against ctiteria</v>
      </c>
      <c r="O334" s="7"/>
      <c r="P334" s="7" t="str">
        <f aca="false">[3]'verbs and nouns'!K333</f>
        <v>-</v>
      </c>
      <c r="Q334" s="7" t="str">
        <f aca="false">IF(P334="-","-",MID([3]'verbs and nouns'!L333,2,LEN([3]'verbs and nouns'!L333)-2))</f>
        <v>-</v>
      </c>
      <c r="R334" s="7"/>
      <c r="S334" s="1"/>
      <c r="T334" s="1"/>
      <c r="U334" s="1"/>
      <c r="V334" s="1"/>
      <c r="W334" s="1"/>
      <c r="X334" s="1"/>
      <c r="Y334" s="1"/>
    </row>
    <row r="335" customFormat="false" ht="15" hidden="false" customHeight="false" outlineLevel="0" collapsed="false">
      <c r="A335" s="6" t="str">
        <f aca="false">[3]'verbs and nouns'!A334</f>
        <v>-</v>
      </c>
      <c r="B335" s="7" t="str">
        <f aca="false">IF(A335="-","-",MID([3]'verbs and nouns'!B334,2,LEN([3]'verbs and nouns'!B334)-2))</f>
        <v>-</v>
      </c>
      <c r="C335" s="7"/>
      <c r="D335" s="7" t="str">
        <f aca="false">[3]'verbs and nouns'!C334</f>
        <v>To discuss</v>
      </c>
      <c r="E335" s="7" t="str">
        <f aca="false">IF(D335="-","-",MID([3]'verbs and nouns'!D334,2,LEN([3]'verbs and nouns'!D334)-2))</f>
        <v>general and specific aspects</v>
      </c>
      <c r="F335" s="7"/>
      <c r="G335" s="7" t="str">
        <f aca="false">[3]'verbs and nouns'!E334</f>
        <v>To illustrate</v>
      </c>
      <c r="H335" s="7" t="str">
        <f aca="false">IF(G335="-","-",MID([3]'verbs and nouns'!F334,2,LEN([3]'verbs and nouns'!F334)-2))</f>
        <v>inctionality and operation</v>
      </c>
      <c r="I335" s="7"/>
      <c r="J335" s="7" t="str">
        <f aca="false">[3]'verbs and nouns'!G334</f>
        <v>-</v>
      </c>
      <c r="K335" s="7" t="str">
        <f aca="false">IF(J335="-","-",MID([3]'verbs and nouns'!H334,2,LEN([3]'verbs and nouns'!H334)-2))</f>
        <v>-</v>
      </c>
      <c r="L335" s="7"/>
      <c r="M335" s="7" t="str">
        <f aca="false">[3]'verbs and nouns'!I334</f>
        <v>-</v>
      </c>
      <c r="N335" s="7" t="str">
        <f aca="false">IF(M335="-","-",MID([3]'verbs and nouns'!J334,2,LEN([3]'verbs and nouns'!J334)-2))</f>
        <v>-</v>
      </c>
      <c r="O335" s="7"/>
      <c r="P335" s="7" t="str">
        <f aca="false">[3]'verbs and nouns'!K334</f>
        <v>-</v>
      </c>
      <c r="Q335" s="7" t="str">
        <f aca="false">IF(P335="-","-",MID([3]'verbs and nouns'!L334,2,LEN([3]'verbs and nouns'!L334)-2))</f>
        <v>-</v>
      </c>
      <c r="R335" s="7"/>
      <c r="S335" s="1"/>
      <c r="T335" s="1"/>
      <c r="U335" s="1"/>
      <c r="V335" s="1"/>
      <c r="W335" s="1"/>
      <c r="X335" s="1"/>
      <c r="Y335" s="1"/>
    </row>
    <row r="336" customFormat="false" ht="15" hidden="false" customHeight="false" outlineLevel="0" collapsed="false">
      <c r="A336" s="6" t="str">
        <f aca="false">[3]'verbs and nouns'!A335</f>
        <v>-</v>
      </c>
      <c r="B336" s="7" t="str">
        <f aca="false">IF(A336="-","-",MID([3]'verbs and nouns'!B335,2,LEN([3]'verbs and nouns'!B335)-2))</f>
        <v>-</v>
      </c>
      <c r="C336" s="7"/>
      <c r="D336" s="7" t="str">
        <f aca="false">[3]'verbs and nouns'!C335</f>
        <v>To distinguish</v>
      </c>
      <c r="E336" s="7" t="str">
        <f aca="false">IF(D336="-","-",MID([3]'verbs and nouns'!D335,2,LEN([3]'verbs and nouns'!D335)-2))</f>
        <v>between ideas that progress the design</v>
      </c>
      <c r="F336" s="7"/>
      <c r="G336" s="7" t="str">
        <f aca="false">[3]'verbs and nouns'!E335</f>
        <v>To modify</v>
      </c>
      <c r="H336" s="7" t="str">
        <f aca="false">IF(G336="-","-",MID([3]'verbs and nouns'!F335,2,LEN([3]'verbs and nouns'!F335)-2))</f>
        <v>ideas to meet intends</v>
      </c>
      <c r="I336" s="7"/>
      <c r="J336" s="7" t="str">
        <f aca="false">[3]'verbs and nouns'!G335</f>
        <v>-</v>
      </c>
      <c r="K336" s="7" t="str">
        <f aca="false">IF(J336="-","-",MID([3]'verbs and nouns'!H335,2,LEN([3]'verbs and nouns'!H335)-2))</f>
        <v>-</v>
      </c>
      <c r="L336" s="7"/>
      <c r="M336" s="7" t="str">
        <f aca="false">[3]'verbs and nouns'!I335</f>
        <v>-</v>
      </c>
      <c r="N336" s="7" t="str">
        <f aca="false">IF(M336="-","-",MID([3]'verbs and nouns'!J335,2,LEN([3]'verbs and nouns'!J335)-2))</f>
        <v>-</v>
      </c>
      <c r="O336" s="7"/>
      <c r="P336" s="7" t="str">
        <f aca="false">[3]'verbs and nouns'!K335</f>
        <v>-</v>
      </c>
      <c r="Q336" s="7" t="str">
        <f aca="false">IF(P336="-","-",MID([3]'verbs and nouns'!L335,2,LEN([3]'verbs and nouns'!L335)-2))</f>
        <v>-</v>
      </c>
      <c r="R336" s="7"/>
      <c r="S336" s="1"/>
      <c r="T336" s="1"/>
      <c r="U336" s="1"/>
      <c r="V336" s="1"/>
      <c r="W336" s="1"/>
      <c r="X336" s="1"/>
      <c r="Y336" s="1"/>
    </row>
    <row r="337" customFormat="false" ht="15" hidden="false" customHeight="false" outlineLevel="0" collapsed="false">
      <c r="A337" s="6" t="str">
        <f aca="false">[3]'verbs and nouns'!A336</f>
        <v>To practice</v>
      </c>
      <c r="B337" s="7" t="str">
        <f aca="false">IF(A19="-","-",LEFT(MID([3]'verbs and nouns'!B336,2,LEN([3]'verbs and nouns'!B336)-2),SEARCH(",",MID([3]'verbs and nouns'!B336,2,LEN([3]'verbs and nouns'!B336)-2),1)-1))</f>
        <v>ethics</v>
      </c>
      <c r="C337" s="7" t="str">
        <f aca="false">IF(A19="-","-",RIGHT(MID([3]'verbs and nouns'!B336,2,LEN([3]'verbs and nouns'!B336)-2),SEARCH(",",MID([3]'verbs and nouns'!B336,2,LEN([3]'verbs and nouns'!B336)-2),1)+1))</f>
        <v>teamwork</v>
      </c>
      <c r="D337" s="7" t="str">
        <f aca="false">[3]'verbs and nouns'!C336</f>
        <v>To discuss</v>
      </c>
      <c r="E337" s="7" t="str">
        <f aca="false">IF(A17="-","-",LEFT(MID([3]'verbs and nouns'!D336,2,LEN([3]'verbs and nouns'!D336)-2),SEARCH(",",MID([3]'verbs and nouns'!D336,2,LEN([3]'verbs and nouns'!D336)-2),1)-1))</f>
        <v>solution</v>
      </c>
      <c r="F337" s="7" t="str">
        <f aca="false">IF(A17="-","-",RIGHT(MID([3]'verbs and nouns'!D336,2,LEN([3]'verbs and nouns'!D336)-2),SEARCH(",",MID([3]'verbs and nouns'!D336,2,LEN([3]'verbs and nouns'!D336)-2),1)+1))</f>
        <v>commitment</v>
      </c>
      <c r="G337" s="7" t="str">
        <f aca="false">[3]'verbs and nouns'!E336</f>
        <v>To predict</v>
      </c>
      <c r="H337" s="7" t="str">
        <f aca="false">IF(G337="-","-",LEFT(MID([3]'verbs and nouns'!F336,2,LEN([3]'verbs and nouns'!F336)-2),SEARCH(",",MID([3]'verbs and nouns'!F336,2,LEN([3]'verbs and nouns'!F336)-2),1)-1))</f>
        <v>feasibility</v>
      </c>
      <c r="I337" s="7" t="str">
        <f aca="false">IF(G337="-","-",RIGHT(MID([3]'verbs and nouns'!F336,2,LEN([3]'verbs and nouns'!F336)-2),SEARCH(",",MID([3]'verbs and nouns'!F336,2,LEN([3]'verbs and nouns'!F336)-2),1)-2))</f>
        <v>acceptance</v>
      </c>
      <c r="J337" s="7" t="str">
        <f aca="false">[3]'verbs and nouns'!G336</f>
        <v>To solve</v>
      </c>
      <c r="K337" s="7" t="str">
        <f aca="false">IF(J337="-","-",LEFT(MID([3]'verbs and nouns'!H336,2,LEN([3]'verbs and nouns'!H336)-2),SEARCH(",",MID([3]'verbs and nouns'!H336,2,LEN([3]'verbs and nouns'!H336)-2),1)-1))</f>
        <v>problem</v>
      </c>
      <c r="L337" s="7" t="str">
        <f aca="false">IF(J337="-","-",RIGHT(MID([3]'verbs and nouns'!H336,2,LEN([3]'verbs and nouns'!H336)-2),SEARCH(",",MID([3]'verbs and nouns'!H336,2,LEN([3]'verbs and nouns'!H336)-2),1)+1))</f>
        <v>equation</v>
      </c>
      <c r="M337" s="7" t="str">
        <f aca="false">[3]'verbs and nouns'!I336</f>
        <v>To order</v>
      </c>
      <c r="N337" s="7" t="str">
        <f aca="false">IF(M337="-","-",MID([3]'verbs and nouns'!J336,2,LEN([3]'verbs and nouns'!J336)-2))</f>
        <v>office supplies</v>
      </c>
      <c r="O337" s="7"/>
      <c r="P337" s="7" t="str">
        <f aca="false">[3]'verbs and nouns'!K336</f>
        <v>-</v>
      </c>
      <c r="Q337" s="7" t="str">
        <f aca="false">IF(P337="-","-",MID([3]'verbs and nouns'!L336,2,LEN([3]'verbs and nouns'!L336)-2))</f>
        <v>-</v>
      </c>
      <c r="R337" s="7"/>
      <c r="S337" s="1"/>
      <c r="T337" s="1"/>
      <c r="U337" s="1"/>
      <c r="V337" s="1"/>
      <c r="W337" s="1"/>
      <c r="X337" s="1"/>
      <c r="Y337" s="1"/>
    </row>
    <row r="338" customFormat="false" ht="15" hidden="false" customHeight="false" outlineLevel="0" collapsed="false">
      <c r="A338" s="6" t="str">
        <f aca="false">[3]'verbs and nouns'!A337</f>
        <v>To indicate</v>
      </c>
      <c r="B338" s="7" t="str">
        <f aca="false">IF(A338="-","-",MID([3]'verbs and nouns'!B337,2,LEN([3]'verbs and nouns'!B337)-2))</f>
        <v>interest</v>
      </c>
      <c r="C338" s="7"/>
      <c r="D338" s="7" t="str">
        <f aca="false">[3]'verbs and nouns'!C337</f>
        <v>To model</v>
      </c>
      <c r="E338" s="7" t="str">
        <f aca="false">IF(D338="-","-",MID([3]'verbs and nouns'!D337,2,LEN([3]'verbs and nouns'!D337)-2))</f>
        <v>concept</v>
      </c>
      <c r="F338" s="7"/>
      <c r="G338" s="7" t="str">
        <f aca="false">[3]'verbs and nouns'!E337</f>
        <v>To synthesize</v>
      </c>
      <c r="H338" s="7" t="str">
        <f aca="false">IF(G338="-","-",LEFT(MID([3]'verbs and nouns'!F337,2,LEN([3]'verbs and nouns'!F337)-2),SEARCH(",",MID([3]'verbs and nouns'!F337,2,LEN([3]'verbs and nouns'!F337)-2),1)-1))</f>
        <v>differen requirements</v>
      </c>
      <c r="I338" s="7" t="str">
        <f aca="false">IF(G338="-","-",RIGHT(MID([3]'verbs and nouns'!F337,2,LEN([3]'verbs and nouns'!F337)-2),SEARCH(",",MID([3]'verbs and nouns'!F337,2,LEN([3]'verbs and nouns'!F337)-2),1)-12))</f>
        <v>constrains</v>
      </c>
      <c r="J338" s="7" t="str">
        <f aca="false">[3]'verbs and nouns'!G337</f>
        <v>To calculate</v>
      </c>
      <c r="K338" s="7" t="str">
        <f aca="false">IF(J338="-","-",LEFT(MID([3]'verbs and nouns'!H337,2,LEN([3]'verbs and nouns'!H337)-2),SEARCH(",",MID([3]'verbs and nouns'!H337,2,LEN([3]'verbs and nouns'!H337)-2),1)-1))</f>
        <v>quantity</v>
      </c>
      <c r="L338" s="7" t="str">
        <f aca="false">IF(J338="-","-",RIGHT(MID([3]'verbs and nouns'!H337,2,LEN([3]'verbs and nouns'!H337)-2),SEARCH(",",MID([3]'verbs and nouns'!H337,2,LEN([3]'verbs and nouns'!H337)-2),1)+1))</f>
        <v>parameter</v>
      </c>
      <c r="M338" s="7" t="str">
        <f aca="false">[3]'verbs and nouns'!I337</f>
        <v>To test</v>
      </c>
      <c r="N338" s="7" t="str">
        <f aca="false">IF(M338="-","-",MID([3]'verbs and nouns'!J337,2,LEN([3]'verbs and nouns'!J337)-2))</f>
        <v>workability</v>
      </c>
      <c r="O338" s="7"/>
      <c r="P338" s="7" t="str">
        <f aca="false">[3]'verbs and nouns'!K337</f>
        <v>-</v>
      </c>
      <c r="Q338" s="7" t="str">
        <f aca="false">IF(P338="-","-",MID([3]'verbs and nouns'!L337,2,LEN([3]'verbs and nouns'!L337)-2))</f>
        <v>-</v>
      </c>
      <c r="R338" s="7"/>
      <c r="S338" s="1"/>
      <c r="T338" s="1"/>
      <c r="U338" s="1"/>
      <c r="V338" s="1"/>
      <c r="W338" s="1"/>
      <c r="X338" s="1"/>
      <c r="Y338" s="1"/>
    </row>
    <row r="339" customFormat="false" ht="15" hidden="false" customHeight="false" outlineLevel="0" collapsed="false">
      <c r="A339" s="6" t="str">
        <f aca="false">[3]'verbs and nouns'!A338</f>
        <v>To identify</v>
      </c>
      <c r="B339" s="7" t="str">
        <f aca="false">IF(A339="-","-",MID([3]'verbs and nouns'!B338,2,LEN([3]'verbs and nouns'!B338)-2))</f>
        <v>needs</v>
      </c>
      <c r="C339" s="7"/>
      <c r="D339" s="7" t="str">
        <f aca="false">[3]'verbs and nouns'!C338</f>
        <v>To recognize</v>
      </c>
      <c r="E339" s="7" t="str">
        <f aca="false">IF(A17="-","-",LEFT(MID([3]'verbs and nouns'!D338,2,LEN([3]'verbs and nouns'!D338)-2),SEARCH(",",MID([3]'verbs and nouns'!D338,2,LEN([3]'verbs and nouns'!D338)-2),1)-1))</f>
        <v>need</v>
      </c>
      <c r="F339" s="7" t="str">
        <f aca="false">IF(A17="-","-",RIGHT(MID([3]'verbs and nouns'!D338,2,LEN([3]'verbs and nouns'!D338)-2),SEARCH(",",MID([3]'verbs and nouns'!D338,2,LEN([3]'verbs and nouns'!D338)-2),1)+5))</f>
        <v>priorities</v>
      </c>
      <c r="G339" s="7" t="str">
        <f aca="false">[3]'verbs and nouns'!E338</f>
        <v>To apply</v>
      </c>
      <c r="H339" s="7" t="str">
        <f aca="false">IF(G339="-","-",MID([3]'verbs and nouns'!F338,2,LEN([3]'verbs and nouns'!F338)-2))</f>
        <v>principles</v>
      </c>
      <c r="I339" s="7"/>
      <c r="J339" s="7" t="str">
        <f aca="false">[3]'verbs and nouns'!G338</f>
        <v>To distinguish</v>
      </c>
      <c r="K339" s="7" t="str">
        <f aca="false">IF(J339="-","-",MID([3]'verbs and nouns'!H338,2,LEN([3]'verbs and nouns'!H338)-2))</f>
        <v>driving factors</v>
      </c>
      <c r="L339" s="7"/>
      <c r="M339" s="7" t="str">
        <f aca="false">[3]'verbs and nouns'!I338</f>
        <v>To modify</v>
      </c>
      <c r="N339" s="7" t="str">
        <f aca="false">IF(M339="-","-",MID([3]'verbs and nouns'!J338,2,LEN([3]'verbs and nouns'!J338)-2))</f>
        <v>design</v>
      </c>
      <c r="O339" s="7"/>
      <c r="P339" s="7" t="str">
        <f aca="false">[3]'verbs and nouns'!K338</f>
        <v>-</v>
      </c>
      <c r="Q339" s="7" t="str">
        <f aca="false">IF(P339="-","-",MID([3]'verbs and nouns'!L338,2,LEN([3]'verbs and nouns'!L338)-2))</f>
        <v>-</v>
      </c>
      <c r="R339" s="7"/>
      <c r="S339" s="1"/>
      <c r="T339" s="1"/>
      <c r="U339" s="1"/>
      <c r="V339" s="1"/>
      <c r="W339" s="1"/>
      <c r="X339" s="1"/>
      <c r="Y339" s="1"/>
    </row>
    <row r="340" customFormat="false" ht="15" hidden="false" customHeight="false" outlineLevel="0" collapsed="false">
      <c r="A340" s="6" t="str">
        <f aca="false">[3]'verbs and nouns'!A339</f>
        <v>To define</v>
      </c>
      <c r="B340" s="7" t="str">
        <f aca="false">IF(A19="-","-",LEFT(MID([3]'verbs and nouns'!B339,2,LEN([3]'verbs and nouns'!B339)-2),SEARCH(",",MID([3]'verbs and nouns'!B339,2,LEN([3]'verbs and nouns'!B339)-2),1)-1))</f>
        <v>scope</v>
      </c>
      <c r="C340" s="7" t="str">
        <f aca="false">IF(A19="-","-",RIGHT(MID([3]'verbs and nouns'!B339,2,LEN([3]'verbs and nouns'!B339)-2),SEARCH(",",MID([3]'verbs and nouns'!B339,2,LEN([3]'verbs and nouns'!B339)-2),1)+8))</f>
        <v>specifications</v>
      </c>
      <c r="D340" s="7" t="str">
        <f aca="false">[3]'verbs and nouns'!C339</f>
        <v>To interpret</v>
      </c>
      <c r="E340" s="7" t="str">
        <f aca="false">IF(A18="-","-",LEFT(MID([3]'verbs and nouns'!D339,2,LEN([3]'verbs and nouns'!D339)-2),SEARCH(",",MID([3]'verbs and nouns'!D339,2,LEN([3]'verbs and nouns'!D339)-2),1)-1))</f>
        <v>suggestions</v>
      </c>
      <c r="F340" s="7" t="str">
        <f aca="false">IF(A18="-","-",RIGHT(MID([3]'verbs and nouns'!D339,2,LEN([3]'verbs and nouns'!D339)-2),SEARCH(",",MID([3]'verbs and nouns'!D339,2,LEN([3]'verbs and nouns'!D339)-2),1)-1))</f>
        <v>requirement</v>
      </c>
      <c r="G340" s="7" t="str">
        <f aca="false">[3]'verbs and nouns'!E339</f>
        <v>To compare</v>
      </c>
      <c r="H340" s="7" t="str">
        <f aca="false">IF(G340="-","-",LEFT(MID([3]'verbs and nouns'!F339,2,LEN([3]'verbs and nouns'!F339)-2),SEARCH(",",MID([3]'verbs and nouns'!F339,2,LEN([3]'verbs and nouns'!F339)-2),1)-1))</f>
        <v>solutions</v>
      </c>
      <c r="I340" s="7" t="str">
        <f aca="false">IF(G340="-","-",RIGHT(MID([3]'verbs and nouns'!F339,2,LEN([3]'verbs and nouns'!F339)-2),SEARCH(",",MID([3]'verbs and nouns'!F339,2,LEN([3]'verbs and nouns'!F339)-2),1)-3))</f>
        <v>options</v>
      </c>
      <c r="J340" s="7" t="str">
        <f aca="false">[3]'verbs and nouns'!G339</f>
        <v>To infer</v>
      </c>
      <c r="K340" s="7" t="str">
        <f aca="false">IF(J340="-","-",MID([3]'verbs and nouns'!H339,2,LEN([3]'verbs and nouns'!H339)-2))</f>
        <v>built-in relations in working system</v>
      </c>
      <c r="L340" s="7"/>
      <c r="M340" s="7" t="str">
        <f aca="false">[3]'verbs and nouns'!I339</f>
        <v>To name</v>
      </c>
      <c r="N340" s="7" t="str">
        <f aca="false">IF(M340="-","-",MID([3]'verbs and nouns'!J339,2,LEN([3]'verbs and nouns'!J339)-2))</f>
        <v>invention</v>
      </c>
      <c r="O340" s="7"/>
      <c r="P340" s="7" t="str">
        <f aca="false">[3]'verbs and nouns'!K339</f>
        <v>-</v>
      </c>
      <c r="Q340" s="7" t="str">
        <f aca="false">IF(P340="-","-",MID([3]'verbs and nouns'!L339,2,LEN([3]'verbs and nouns'!L339)-2))</f>
        <v>-</v>
      </c>
      <c r="R340" s="7"/>
      <c r="S340" s="1"/>
      <c r="T340" s="1"/>
      <c r="U340" s="1"/>
      <c r="V340" s="1"/>
      <c r="W340" s="1"/>
      <c r="X340" s="1"/>
      <c r="Y340" s="1"/>
    </row>
    <row r="341" customFormat="false" ht="15" hidden="false" customHeight="false" outlineLevel="0" collapsed="false">
      <c r="A341" s="6" t="str">
        <f aca="false">[3]'verbs and nouns'!A340</f>
        <v>To prepare</v>
      </c>
      <c r="B341" s="7" t="str">
        <f aca="false">IF(A341="-","-",MID([3]'verbs and nouns'!B340,2,LEN([3]'verbs and nouns'!B340)-2))</f>
        <v>a plan</v>
      </c>
      <c r="C341" s="7"/>
      <c r="D341" s="7" t="str">
        <f aca="false">[3]'verbs and nouns'!C340</f>
        <v>To justify</v>
      </c>
      <c r="E341" s="7" t="str">
        <f aca="false">IF(A19="-","-",LEFT(MID([3]'verbs and nouns'!D340,2,LEN([3]'verbs and nouns'!D340)-2),SEARCH(",",MID([3]'verbs and nouns'!D340,2,LEN([3]'verbs and nouns'!D340)-2),1)-1))</f>
        <v>cost</v>
      </c>
      <c r="F341" s="7" t="str">
        <f aca="false">IF(A19="-","-",RIGHT(MID([3]'verbs and nouns'!D340,2,LEN([3]'verbs and nouns'!D340)-2),SEARCH(",",MID([3]'verbs and nouns'!D340,2,LEN([3]'verbs and nouns'!D340)-2),1)+3))</f>
        <v>approach</v>
      </c>
      <c r="G341" s="7" t="str">
        <f aca="false">[3]'verbs and nouns'!E340</f>
        <v>To design</v>
      </c>
      <c r="H341" s="7" t="str">
        <f aca="false">IF(G341="-","-",MID([3]'verbs and nouns'!F340,2,LEN([3]'verbs and nouns'!F340)-2))</f>
        <v>mechanism</v>
      </c>
      <c r="I341" s="7"/>
      <c r="J341" s="7" t="str">
        <f aca="false">[3]'verbs and nouns'!G340</f>
        <v>To analyze</v>
      </c>
      <c r="K341" s="7" t="str">
        <f aca="false">IF(J340="-","-",LEFT(MID([3]'verbs and nouns'!H341,2,LEN([3]'verbs and nouns'!H341)-2),SEARCH(",",MID([3]'verbs and nouns'!H341,2,LEN([3]'verbs and nouns'!H341)-2),1)-1))</f>
        <v>concepts</v>
      </c>
      <c r="L341" s="7" t="str">
        <f aca="false">IF(J341="-","-",RIGHT(MID([3]'verbs and nouns'!H340,2,LEN([3]'verbs and nouns'!H340)-2),SEARCH(",",MID([3]'verbs and nouns'!H340,2,LEN([3]'verbs and nouns'!H340)-2),1)+5))</f>
        <v>manufacturability</v>
      </c>
      <c r="M341" s="7" t="str">
        <f aca="false">[3]'verbs and nouns'!I340</f>
        <v>To evaluate</v>
      </c>
      <c r="N341" s="7" t="str">
        <f aca="false">IF(M341="-","-",MID([3]'verbs and nouns'!J340,2,LEN([3]'verbs and nouns'!J340)-2))</f>
        <v>compliance</v>
      </c>
      <c r="O341" s="7"/>
      <c r="P341" s="7" t="str">
        <f aca="false">[3]'verbs and nouns'!K340</f>
        <v>-</v>
      </c>
      <c r="Q341" s="7" t="str">
        <f aca="false">IF(P341="-","-",MID([3]'verbs and nouns'!L340,2,LEN([3]'verbs and nouns'!L340)-2))</f>
        <v>-</v>
      </c>
      <c r="R341" s="7"/>
      <c r="S341" s="1"/>
      <c r="T341" s="1"/>
      <c r="U341" s="1"/>
      <c r="V341" s="1"/>
      <c r="W341" s="1"/>
      <c r="X341" s="1"/>
      <c r="Y341" s="1"/>
    </row>
    <row r="342" customFormat="false" ht="15" hidden="false" customHeight="false" outlineLevel="0" collapsed="false">
      <c r="A342" s="6" t="str">
        <f aca="false">[3]'verbs and nouns'!A341</f>
        <v>-</v>
      </c>
      <c r="B342" s="7" t="str">
        <f aca="false">IF(A342="-","-",MID([3]'verbs and nouns'!B341,2,LEN([3]'verbs and nouns'!B341)-2))</f>
        <v>-</v>
      </c>
      <c r="C342" s="7"/>
      <c r="D342" s="7" t="str">
        <f aca="false">[3]'verbs and nouns'!C341</f>
        <v>To review</v>
      </c>
      <c r="E342" s="7" t="str">
        <f aca="false">IF(D342="-","-",MID([3]'verbs and nouns'!D341,2,LEN([3]'verbs and nouns'!D341)-2))</f>
        <v>concept</v>
      </c>
      <c r="F342" s="7"/>
      <c r="G342" s="7" t="str">
        <f aca="false">[3]'verbs and nouns'!E341</f>
        <v>To list</v>
      </c>
      <c r="H342" s="7" t="str">
        <f aca="false">IF(G342="-","-",LEFT(MID([3]'verbs and nouns'!F341,2,LEN([3]'verbs and nouns'!F341)-2),SEARCH(",",MID([3]'verbs and nouns'!F341,2,LEN([3]'verbs and nouns'!F341)-2),1)-1))</f>
        <v>standards</v>
      </c>
      <c r="I342" s="7" t="str">
        <f aca="false">IF(G342="-","-",RIGHT(MID([3]'verbs and nouns'!F341,2,LEN([3]'verbs and nouns'!F341)-2),SEARCH(",",MID([3]'verbs and nouns'!F341,2,LEN([3]'verbs and nouns'!F341)-2),1)+1))</f>
        <v>regulations</v>
      </c>
      <c r="J342" s="7" t="str">
        <f aca="false">[3]'verbs and nouns'!G341</f>
        <v>To illustrate</v>
      </c>
      <c r="K342" s="7" t="str">
        <f aca="false">IF(J342="-","-",LEFT(MID([3]'verbs and nouns'!H341,2,LEN([3]'verbs and nouns'!H341)-2),SEARCH(",",MID([3]'verbs and nouns'!H341,2,LEN([3]'verbs and nouns'!H341)-2),1)-1))</f>
        <v>concepts</v>
      </c>
      <c r="L342" s="7" t="str">
        <f aca="false">IF(J342="-","-",RIGHT(MID([3]'verbs and nouns'!H341,2,LEN([3]'verbs and nouns'!H341)-2),SEARCH(",",MID([3]'verbs and nouns'!H341,2,LEN([3]'verbs and nouns'!H341)-2),1)+6))</f>
        <v>assembly method</v>
      </c>
      <c r="M342" s="7" t="str">
        <f aca="false">[3]'verbs and nouns'!I341</f>
        <v>-</v>
      </c>
      <c r="N342" s="7" t="str">
        <f aca="false">IF(M342="-","-",MID([3]'verbs and nouns'!J341,2,LEN([3]'verbs and nouns'!J341)-2))</f>
        <v>-</v>
      </c>
      <c r="O342" s="7"/>
      <c r="P342" s="7" t="str">
        <f aca="false">[3]'verbs and nouns'!K341</f>
        <v>-</v>
      </c>
      <c r="Q342" s="7" t="str">
        <f aca="false">IF(P342="-","-",MID([3]'verbs and nouns'!L341,2,LEN([3]'verbs and nouns'!L341)-2))</f>
        <v>-</v>
      </c>
      <c r="R342" s="7"/>
      <c r="S342" s="1"/>
      <c r="T342" s="1"/>
      <c r="U342" s="1"/>
      <c r="V342" s="1"/>
      <c r="W342" s="1"/>
      <c r="X342" s="1"/>
      <c r="Y342" s="1"/>
    </row>
    <row r="343" customFormat="false" ht="15" hidden="false" customHeight="false" outlineLevel="0" collapsed="false">
      <c r="A343" s="6" t="str">
        <f aca="false">[3]'verbs and nouns'!A342</f>
        <v>-</v>
      </c>
      <c r="B343" s="7" t="str">
        <f aca="false">IF(A343="-","-",MID([3]'verbs and nouns'!B342,2,LEN([3]'verbs and nouns'!B342)-2))</f>
        <v>-</v>
      </c>
      <c r="C343" s="7"/>
      <c r="D343" s="7" t="str">
        <f aca="false">[3]'verbs and nouns'!C342</f>
        <v>To generate</v>
      </c>
      <c r="E343" s="7" t="str">
        <f aca="false">IF(A19="-","-",LEFT(MID([3]'verbs and nouns'!D342,2,LEN([3]'verbs and nouns'!D342)-2),SEARCH(",",MID([3]'verbs and nouns'!D342,2,LEN([3]'verbs and nouns'!D342)-2),1)-1))</f>
        <v>idea</v>
      </c>
      <c r="F343" s="7" t="str">
        <f aca="false">IF(A19="-","-",RIGHT(MID([3]'verbs and nouns'!D342,2,LEN([3]'verbs and nouns'!D342)-2),SEARCH(",",MID([3]'verbs and nouns'!D342,2,LEN([3]'verbs and nouns'!D342)-2),1)+3))</f>
        <v>solution</v>
      </c>
      <c r="G343" s="7" t="str">
        <f aca="false">[3]'verbs and nouns'!E342</f>
        <v>To clasify</v>
      </c>
      <c r="H343" s="7" t="str">
        <f aca="false">IF(G343="-","-",MID([3]'verbs and nouns'!F342,2,LEN([3]'verbs and nouns'!F342)-2))</f>
        <v>importance of all specs</v>
      </c>
      <c r="I343" s="7"/>
      <c r="J343" s="7" t="str">
        <f aca="false">[3]'verbs and nouns'!G342</f>
        <v>To develop</v>
      </c>
      <c r="K343" s="7" t="str">
        <f aca="false">IF(J343="-","-",MID([3]'verbs and nouns'!H342,2,LEN([3]'verbs and nouns'!H342)-2))</f>
        <v>detail design</v>
      </c>
      <c r="L343" s="7"/>
      <c r="M343" s="7" t="str">
        <f aca="false">[3]'verbs and nouns'!I342</f>
        <v>-</v>
      </c>
      <c r="N343" s="7" t="str">
        <f aca="false">IF(M343="-","-",MID([3]'verbs and nouns'!J342,2,LEN([3]'verbs and nouns'!J342)-2))</f>
        <v>-</v>
      </c>
      <c r="O343" s="7"/>
      <c r="P343" s="7" t="str">
        <f aca="false">[3]'verbs and nouns'!K342</f>
        <v>-</v>
      </c>
      <c r="Q343" s="7" t="str">
        <f aca="false">IF(P343="-","-",MID([3]'verbs and nouns'!L342,2,LEN([3]'verbs and nouns'!L342)-2))</f>
        <v>-</v>
      </c>
      <c r="R343" s="7"/>
      <c r="S343" s="1"/>
      <c r="T343" s="1"/>
      <c r="U343" s="1"/>
      <c r="V343" s="1"/>
      <c r="W343" s="1"/>
      <c r="X343" s="1"/>
      <c r="Y343" s="1"/>
    </row>
    <row r="344" customFormat="false" ht="15" hidden="false" customHeight="false" outlineLevel="0" collapsed="false">
      <c r="A344" s="6" t="str">
        <f aca="false">[3]'verbs and nouns'!A343</f>
        <v>-</v>
      </c>
      <c r="B344" s="7" t="str">
        <f aca="false">IF(A344="-","-",MID([3]'verbs and nouns'!B343,2,LEN([3]'verbs and nouns'!B343)-2))</f>
        <v>-</v>
      </c>
      <c r="C344" s="7"/>
      <c r="D344" s="7" t="str">
        <f aca="false">[3]'verbs and nouns'!C343</f>
        <v>To conclude</v>
      </c>
      <c r="E344" s="7" t="str">
        <f aca="false">IF(D344="-","-",MID([3]'verbs and nouns'!D343,2,LEN([3]'verbs and nouns'!D343)-2))</f>
        <v>decision</v>
      </c>
      <c r="F344" s="7"/>
      <c r="G344" s="7" t="str">
        <f aca="false">[3]'verbs and nouns'!E343</f>
        <v>-</v>
      </c>
      <c r="H344" s="7" t="str">
        <f aca="false">IF(G344="-","-",MID([3]'verbs and nouns'!F343,2,LEN([3]'verbs and nouns'!F343)-2))</f>
        <v>-</v>
      </c>
      <c r="I344" s="7"/>
      <c r="J344" s="7" t="str">
        <f aca="false">[3]'verbs and nouns'!G343</f>
        <v>To extend</v>
      </c>
      <c r="K344" s="7" t="str">
        <f aca="false">IF(J344="-","-",MID([3]'verbs and nouns'!H343,2,LEN([3]'verbs and nouns'!H343)-2))</f>
        <v>support</v>
      </c>
      <c r="L344" s="7"/>
      <c r="M344" s="7" t="str">
        <f aca="false">[3]'verbs and nouns'!I343</f>
        <v>-</v>
      </c>
      <c r="N344" s="7" t="str">
        <f aca="false">IF(M344="-","-",MID([3]'verbs and nouns'!J343,2,LEN([3]'verbs and nouns'!J343)-2))</f>
        <v>-</v>
      </c>
      <c r="O344" s="7"/>
      <c r="P344" s="7" t="str">
        <f aca="false">[3]'verbs and nouns'!K343</f>
        <v>-</v>
      </c>
      <c r="Q344" s="7" t="str">
        <f aca="false">IF(P344="-","-",MID([3]'verbs and nouns'!L343,2,LEN([3]'verbs and nouns'!L343)-2))</f>
        <v>-</v>
      </c>
      <c r="R344" s="7"/>
      <c r="S344" s="1"/>
      <c r="T344" s="1"/>
      <c r="U344" s="1"/>
      <c r="V344" s="1"/>
      <c r="W344" s="1"/>
      <c r="X344" s="1"/>
      <c r="Y344" s="1"/>
    </row>
    <row r="345" customFormat="false" ht="15" hidden="false" customHeight="false" outlineLevel="0" collapsed="false">
      <c r="A345" s="6" t="str">
        <f aca="false">[3]'verbs and nouns'!A344</f>
        <v>-</v>
      </c>
      <c r="B345" s="7" t="str">
        <f aca="false">IF(A345="-","-",MID([3]'verbs and nouns'!B344,2,LEN([3]'verbs and nouns'!B344)-2))</f>
        <v>-</v>
      </c>
      <c r="C345" s="7"/>
      <c r="D345" s="7" t="str">
        <f aca="false">[3]'verbs and nouns'!C344</f>
        <v>To choose</v>
      </c>
      <c r="E345" s="7" t="str">
        <f aca="false">IF(D345="-","-",MID([3]'verbs and nouns'!D344,2,LEN([3]'verbs and nouns'!D344)-2))</f>
        <v>best solution</v>
      </c>
      <c r="F345" s="7"/>
      <c r="G345" s="7" t="str">
        <f aca="false">[3]'verbs and nouns'!E344</f>
        <v>-</v>
      </c>
      <c r="H345" s="7" t="str">
        <f aca="false">IF(G345="-","-",MID([3]'verbs and nouns'!F344,2,LEN([3]'verbs and nouns'!F344)-2))</f>
        <v>-</v>
      </c>
      <c r="I345" s="7"/>
      <c r="J345" s="7" t="str">
        <f aca="false">[3]'verbs and nouns'!G344</f>
        <v>To estimate</v>
      </c>
      <c r="K345" s="7" t="str">
        <f aca="false">IF(J345="-","-",LEFT(MID([3]'verbs and nouns'!H344,2,LEN([3]'verbs and nouns'!H344)-2),SEARCH(",",MID([3]'verbs and nouns'!H344,2,LEN([3]'verbs and nouns'!H344)-2),1)-1))</f>
        <v>cost</v>
      </c>
      <c r="L345" s="7" t="str">
        <f aca="false">IF(J345="-","-",RIGHT(MID([3]'verbs and nouns'!H344,2,LEN([3]'verbs and nouns'!H344)-2),SEARCH(",",MID([3]'verbs and nouns'!H344,2,LEN([3]'verbs and nouns'!H344)-2),1)+27))</f>
        <v>period of time to complete a job</v>
      </c>
      <c r="M345" s="7" t="str">
        <f aca="false">[3]'verbs and nouns'!I344</f>
        <v>-</v>
      </c>
      <c r="N345" s="7" t="str">
        <f aca="false">IF(M345="-","-",MID([3]'verbs and nouns'!J344,2,LEN([3]'verbs and nouns'!J344)-2))</f>
        <v>-</v>
      </c>
      <c r="O345" s="7"/>
      <c r="P345" s="7" t="str">
        <f aca="false">[3]'verbs and nouns'!K344</f>
        <v>-</v>
      </c>
      <c r="Q345" s="7" t="str">
        <f aca="false">IF(P345="-","-",MID([3]'verbs and nouns'!L344,2,LEN([3]'verbs and nouns'!L344)-2))</f>
        <v>-</v>
      </c>
      <c r="R345" s="7"/>
      <c r="S345" s="1"/>
      <c r="T345" s="1"/>
      <c r="U345" s="1"/>
      <c r="V345" s="1"/>
      <c r="W345" s="1"/>
      <c r="X345" s="1"/>
      <c r="Y345" s="1"/>
    </row>
    <row r="346" customFormat="false" ht="15" hidden="false" customHeight="false" outlineLevel="0" collapsed="false">
      <c r="A346" s="6" t="str">
        <f aca="false">[3]'verbs and nouns'!A345</f>
        <v>-</v>
      </c>
      <c r="B346" s="7" t="str">
        <f aca="false">IF(A346="-","-",MID([3]'verbs and nouns'!B345,2,LEN([3]'verbs and nouns'!B345)-2))</f>
        <v>-</v>
      </c>
      <c r="C346" s="7"/>
      <c r="D346" s="7" t="str">
        <f aca="false">[3]'verbs and nouns'!C345</f>
        <v>To create</v>
      </c>
      <c r="E346" s="7" t="str">
        <f aca="false">IF(A19="-","-",LEFT(MID([3]'verbs and nouns'!D345,2,LEN([3]'verbs and nouns'!D345)-2),SEARCH(",",MID([3]'verbs and nouns'!D345,2,LEN([3]'verbs and nouns'!D345)-2),1)-1))</f>
        <v>idea</v>
      </c>
      <c r="F346" s="7" t="str">
        <f aca="false">IF(A19="-","-",RIGHT(MID([3]'verbs and nouns'!D345,2,LEN([3]'verbs and nouns'!D345)-2),SEARCH(",",MID([3]'verbs and nouns'!D345,2,LEN([3]'verbs and nouns'!D345)-2),1)+3))</f>
        <v>solution</v>
      </c>
      <c r="G346" s="7" t="str">
        <f aca="false">[3]'verbs and nouns'!E345</f>
        <v>-</v>
      </c>
      <c r="H346" s="7" t="str">
        <f aca="false">IF(G346="-","-",MID([3]'verbs and nouns'!F345,2,LEN([3]'verbs and nouns'!F345)-2))</f>
        <v>-</v>
      </c>
      <c r="I346" s="7"/>
      <c r="J346" s="7" t="str">
        <f aca="false">[3]'verbs and nouns'!G345</f>
        <v>To compute</v>
      </c>
      <c r="K346" s="7" t="str">
        <f aca="false">IF(J346="-","-",MID([3]'verbs and nouns'!H345,2,LEN([3]'verbs and nouns'!H345)-2))</f>
        <v>stress distribution</v>
      </c>
      <c r="L346" s="7"/>
      <c r="M346" s="7" t="str">
        <f aca="false">[3]'verbs and nouns'!I345</f>
        <v>-</v>
      </c>
      <c r="N346" s="7" t="str">
        <f aca="false">IF(M346="-","-",MID([3]'verbs and nouns'!J345,2,LEN([3]'verbs and nouns'!J345)-2))</f>
        <v>-</v>
      </c>
      <c r="O346" s="7"/>
      <c r="P346" s="7" t="str">
        <f aca="false">[3]'verbs and nouns'!K345</f>
        <v>-</v>
      </c>
      <c r="Q346" s="7" t="str">
        <f aca="false">IF(P346="-","-",MID([3]'verbs and nouns'!L345,2,LEN([3]'verbs and nouns'!L345)-2))</f>
        <v>-</v>
      </c>
      <c r="R346" s="7"/>
      <c r="S346" s="1"/>
      <c r="T346" s="1"/>
      <c r="U346" s="1"/>
      <c r="V346" s="1"/>
      <c r="W346" s="1"/>
      <c r="X346" s="1"/>
      <c r="Y346" s="1"/>
    </row>
    <row r="347" customFormat="false" ht="15" hidden="false" customHeight="false" outlineLevel="0" collapsed="false">
      <c r="A347" s="6" t="str">
        <f aca="false">[3]'verbs and nouns'!A346</f>
        <v>-</v>
      </c>
      <c r="B347" s="7" t="str">
        <f aca="false">IF(A347="-","-",MID([3]'verbs and nouns'!B346,2,LEN([3]'verbs and nouns'!B346)-2))</f>
        <v>-</v>
      </c>
      <c r="C347" s="7"/>
      <c r="D347" s="7" t="str">
        <f aca="false">[3]'verbs and nouns'!C346</f>
        <v>To explain</v>
      </c>
      <c r="E347" s="7" t="str">
        <f aca="false">IF(D347="-","-",MID([3]'verbs and nouns'!D346,2,LEN([3]'verbs and nouns'!D346)-2))</f>
        <v>reasons</v>
      </c>
      <c r="F347" s="7"/>
      <c r="G347" s="7" t="str">
        <f aca="false">[3]'verbs and nouns'!E346</f>
        <v>-</v>
      </c>
      <c r="H347" s="7" t="str">
        <f aca="false">IF(G347="-","-",MID([3]'verbs and nouns'!F346,2,LEN([3]'verbs and nouns'!F346)-2))</f>
        <v>-</v>
      </c>
      <c r="I347" s="7"/>
      <c r="J347" s="7" t="str">
        <f aca="false">[3]'verbs and nouns'!G346</f>
        <v>To combine</v>
      </c>
      <c r="K347" s="7" t="str">
        <f aca="false">IF(J347="-","-",MID([3]'verbs and nouns'!H346,2,LEN([3]'verbs and nouns'!H346)-2))</f>
        <v>multiple aspects</v>
      </c>
      <c r="L347" s="7"/>
      <c r="M347" s="7" t="str">
        <f aca="false">[3]'verbs and nouns'!I346</f>
        <v>-</v>
      </c>
      <c r="N347" s="7" t="str">
        <f aca="false">IF(M347="-","-",MID([3]'verbs and nouns'!J346,2,LEN([3]'verbs and nouns'!J346)-2))</f>
        <v>-</v>
      </c>
      <c r="O347" s="7"/>
      <c r="P347" s="7" t="str">
        <f aca="false">[3]'verbs and nouns'!K346</f>
        <v>-</v>
      </c>
      <c r="Q347" s="7" t="str">
        <f aca="false">IF(P347="-","-",MID([3]'verbs and nouns'!L346,2,LEN([3]'verbs and nouns'!L346)-2))</f>
        <v>-</v>
      </c>
      <c r="R347" s="7"/>
      <c r="S347" s="1"/>
      <c r="T347" s="1"/>
      <c r="U347" s="1"/>
      <c r="V347" s="1"/>
      <c r="W347" s="1"/>
      <c r="X347" s="1"/>
      <c r="Y347" s="1"/>
    </row>
    <row r="348" customFormat="false" ht="15" hidden="false" customHeight="false" outlineLevel="0" collapsed="false">
      <c r="A348" s="6" t="str">
        <f aca="false">[3]'verbs and nouns'!A347</f>
        <v>-</v>
      </c>
      <c r="B348" s="7" t="str">
        <f aca="false">IF(A348="-","-",MID([3]'verbs and nouns'!B347,2,LEN([3]'verbs and nouns'!B347)-2))</f>
        <v>-</v>
      </c>
      <c r="C348" s="7"/>
      <c r="D348" s="7" t="str">
        <f aca="false">[3]'verbs and nouns'!C347</f>
        <v>To criticize</v>
      </c>
      <c r="E348" s="7" t="str">
        <f aca="false">IF(D348="-","-",MID([3]'verbs and nouns'!D347,2,LEN([3]'verbs and nouns'!D347)-2))</f>
        <v>approach</v>
      </c>
      <c r="F348" s="7"/>
      <c r="G348" s="7" t="str">
        <f aca="false">[3]'verbs and nouns'!E347</f>
        <v>-</v>
      </c>
      <c r="H348" s="7" t="str">
        <f aca="false">IF(G348="-","-",MID([3]'verbs and nouns'!F347,2,LEN([3]'verbs and nouns'!F347)-2))</f>
        <v>-</v>
      </c>
      <c r="I348" s="7"/>
      <c r="J348" s="7" t="str">
        <f aca="false">[3]'verbs and nouns'!G347</f>
        <v>-</v>
      </c>
      <c r="K348" s="7" t="str">
        <f aca="false">IF(J348="-","-",MID([3]'verbs and nouns'!H347,2,LEN([3]'verbs and nouns'!H347)-2))</f>
        <v>-</v>
      </c>
      <c r="L348" s="7"/>
      <c r="M348" s="7" t="str">
        <f aca="false">[3]'verbs and nouns'!I347</f>
        <v>-</v>
      </c>
      <c r="N348" s="7" t="str">
        <f aca="false">IF(M348="-","-",MID([3]'verbs and nouns'!J347,2,LEN([3]'verbs and nouns'!J347)-2))</f>
        <v>-</v>
      </c>
      <c r="O348" s="7"/>
      <c r="P348" s="7" t="str">
        <f aca="false">[3]'verbs and nouns'!K347</f>
        <v>-</v>
      </c>
      <c r="Q348" s="7" t="str">
        <f aca="false">IF(P348="-","-",MID([3]'verbs and nouns'!L347,2,LEN([3]'verbs and nouns'!L347)-2))</f>
        <v>-</v>
      </c>
      <c r="R348" s="7"/>
      <c r="S348" s="1"/>
      <c r="T348" s="1"/>
      <c r="U348" s="1"/>
      <c r="V348" s="1"/>
      <c r="W348" s="1"/>
      <c r="X348" s="1"/>
      <c r="Y348" s="1"/>
    </row>
    <row r="349" customFormat="false" ht="15" hidden="false" customHeight="false" outlineLevel="0" collapsed="false">
      <c r="A349" s="6" t="str">
        <f aca="false">[3]'verbs and nouns'!A348</f>
        <v>-</v>
      </c>
      <c r="B349" s="7" t="str">
        <f aca="false">IF(A349="-","-",MID([3]'verbs and nouns'!B348,2,LEN([3]'verbs and nouns'!B348)-2))</f>
        <v>-</v>
      </c>
      <c r="C349" s="7"/>
      <c r="D349" s="7" t="str">
        <f aca="false">[3]'verbs and nouns'!C348</f>
        <v>To defend</v>
      </c>
      <c r="E349" s="7" t="str">
        <f aca="false">IF(A19="-","-",LEFT(MID([3]'verbs and nouns'!D348,2,LEN([3]'verbs and nouns'!D348)-2),SEARCH(",",MID([3]'verbs and nouns'!D348,2,LEN([3]'verbs and nouns'!D348)-2),1)-1))</f>
        <v>choice</v>
      </c>
      <c r="F349" s="7" t="str">
        <f aca="false">IF(A19="-","-",RIGHT(MID([3]'verbs and nouns'!D348,2,LEN([3]'verbs and nouns'!D348)-2),SEARCH(",",MID([3]'verbs and nouns'!D348,2,LEN([3]'verbs and nouns'!D348)-2),1)+1))</f>
        <v>position</v>
      </c>
      <c r="G349" s="7" t="str">
        <f aca="false">[3]'verbs and nouns'!E348</f>
        <v>-</v>
      </c>
      <c r="H349" s="7" t="str">
        <f aca="false">IF(G349="-","-",MID([3]'verbs and nouns'!F348,2,LEN([3]'verbs and nouns'!F348)-2))</f>
        <v>-</v>
      </c>
      <c r="I349" s="7"/>
      <c r="J349" s="7" t="str">
        <f aca="false">[3]'verbs and nouns'!G348</f>
        <v>-</v>
      </c>
      <c r="K349" s="7" t="str">
        <f aca="false">IF(J349="-","-",MID([3]'verbs and nouns'!H348,2,LEN([3]'verbs and nouns'!H348)-2))</f>
        <v>-</v>
      </c>
      <c r="L349" s="7"/>
      <c r="M349" s="7" t="str">
        <f aca="false">[3]'verbs and nouns'!I348</f>
        <v>-</v>
      </c>
      <c r="N349" s="7" t="str">
        <f aca="false">IF(M349="-","-",MID([3]'verbs and nouns'!J348,2,LEN([3]'verbs and nouns'!J348)-2))</f>
        <v>-</v>
      </c>
      <c r="O349" s="7"/>
      <c r="P349" s="7" t="str">
        <f aca="false">[3]'verbs and nouns'!K348</f>
        <v>-</v>
      </c>
      <c r="Q349" s="7" t="str">
        <f aca="false">IF(P349="-","-",MID([3]'verbs and nouns'!L348,2,LEN([3]'verbs and nouns'!L348)-2))</f>
        <v>-</v>
      </c>
      <c r="R349" s="7"/>
      <c r="S349" s="1"/>
      <c r="T349" s="1"/>
      <c r="U349" s="1"/>
      <c r="V349" s="1"/>
      <c r="W349" s="1"/>
      <c r="X349" s="1"/>
      <c r="Y349" s="1"/>
    </row>
    <row r="350" customFormat="false" ht="15" hidden="false" customHeight="false" outlineLevel="0" collapsed="false">
      <c r="A350" s="6" t="str">
        <f aca="false">[3]'verbs and nouns'!A349</f>
        <v>-</v>
      </c>
      <c r="B350" s="7" t="str">
        <f aca="false">IF(A350="-","-",MID([3]'verbs and nouns'!B349,2,LEN([3]'verbs and nouns'!B349)-2))</f>
        <v>-</v>
      </c>
      <c r="C350" s="7"/>
      <c r="D350" s="7" t="str">
        <f aca="false">[3]'verbs and nouns'!C349</f>
        <v>To desribe</v>
      </c>
      <c r="E350" s="7" t="str">
        <f aca="false">IF(A20="-","-",LEFT(MID([3]'verbs and nouns'!D349,2,LEN([3]'verbs and nouns'!D349)-2),SEARCH(",",MID([3]'verbs and nouns'!D349,2,LEN([3]'verbs and nouns'!D349)-2),1)-1))</f>
        <v>solution concept</v>
      </c>
      <c r="F350" s="7" t="str">
        <f aca="false">IF(A20="-","-",RIGHT(MID([3]'verbs and nouns'!D349,2,LEN([3]'verbs and nouns'!D349)-2),SEARCH(",",MID([3]'verbs and nouns'!D349,2,LEN([3]'verbs and nouns'!D349)-2),1)-4))</f>
        <v>justification</v>
      </c>
      <c r="G350" s="7" t="str">
        <f aca="false">[3]'verbs and nouns'!E349</f>
        <v>-</v>
      </c>
      <c r="H350" s="7" t="str">
        <f aca="false">IF(G350="-","-",MID([3]'verbs and nouns'!F349,2,LEN([3]'verbs and nouns'!F349)-2))</f>
        <v>-</v>
      </c>
      <c r="I350" s="7"/>
      <c r="J350" s="7" t="str">
        <f aca="false">[3]'verbs and nouns'!G349</f>
        <v>-</v>
      </c>
      <c r="K350" s="7" t="str">
        <f aca="false">IF(J350="-","-",MID([3]'verbs and nouns'!H349,2,LEN([3]'verbs and nouns'!H349)-2))</f>
        <v>-</v>
      </c>
      <c r="L350" s="7"/>
      <c r="M350" s="7" t="str">
        <f aca="false">[3]'verbs and nouns'!I349</f>
        <v>-</v>
      </c>
      <c r="N350" s="7" t="str">
        <f aca="false">IF(M350="-","-",MID([3]'verbs and nouns'!J349,2,LEN([3]'verbs and nouns'!J349)-2))</f>
        <v>-</v>
      </c>
      <c r="O350" s="7"/>
      <c r="P350" s="7" t="str">
        <f aca="false">[3]'verbs and nouns'!K349</f>
        <v>-</v>
      </c>
      <c r="Q350" s="7" t="str">
        <f aca="false">IF(P350="-","-",MID([3]'verbs and nouns'!L349,2,LEN([3]'verbs and nouns'!L349)-2))</f>
        <v>-</v>
      </c>
      <c r="R350" s="7"/>
      <c r="S350" s="1"/>
      <c r="T350" s="1"/>
      <c r="U350" s="1"/>
      <c r="V350" s="1"/>
      <c r="W350" s="1"/>
      <c r="X350" s="1"/>
      <c r="Y350" s="1"/>
    </row>
    <row r="351" customFormat="false" ht="15" hidden="false" customHeight="false" outlineLevel="0" collapsed="false">
      <c r="A351" s="6" t="str">
        <f aca="false">[3]'verbs and nouns'!A350</f>
        <v>To define</v>
      </c>
      <c r="B351" s="7" t="str">
        <f aca="false">IF(A351="-","-",MID([3]'verbs and nouns'!B350,2,LEN([3]'verbs and nouns'!B350)-2))</f>
        <v>probem</v>
      </c>
      <c r="C351" s="7"/>
      <c r="D351" s="7" t="str">
        <f aca="false">[3]'verbs and nouns'!C350</f>
        <v>To create</v>
      </c>
      <c r="E351" s="7" t="str">
        <f aca="false">IF(D351="-","-",MID([3]'verbs and nouns'!D350,2,LEN([3]'verbs and nouns'!D350)-2))</f>
        <v>designs</v>
      </c>
      <c r="F351" s="7"/>
      <c r="G351" s="7" t="str">
        <f aca="false">[3]'verbs and nouns'!E350</f>
        <v>To analyze</v>
      </c>
      <c r="H351" s="7" t="str">
        <f aca="false">IF(G351="-","-",MID([3]'verbs and nouns'!F350,2,LEN([3]'verbs and nouns'!F350)-2))</f>
        <v>system</v>
      </c>
      <c r="I351" s="7"/>
      <c r="J351" s="7" t="str">
        <f aca="false">[3]'verbs and nouns'!G350</f>
        <v>To choose</v>
      </c>
      <c r="K351" s="7" t="str">
        <f aca="false">IF(J351="-","-",MID([3]'verbs and nouns'!H350,2,LEN([3]'verbs and nouns'!H350)-2))</f>
        <v>component</v>
      </c>
      <c r="L351" s="7"/>
      <c r="M351" s="7" t="str">
        <f aca="false">[3]'verbs and nouns'!I350</f>
        <v>To criticize</v>
      </c>
      <c r="N351" s="7" t="str">
        <f aca="false">IF(M351="-","-",MID([3]'verbs and nouns'!J350,2,LEN([3]'verbs and nouns'!J350)-2))</f>
        <v>assumptions</v>
      </c>
      <c r="O351" s="7"/>
      <c r="P351" s="7" t="str">
        <f aca="false">[3]'verbs and nouns'!K350</f>
        <v>To order</v>
      </c>
      <c r="Q351" s="7" t="str">
        <f aca="false">IF(P351="-","-",LEFT(MID([3]'verbs and nouns'!L350,2,LEN([3]'verbs and nouns'!L350)-2),SEARCH(",",MID([3]'verbs and nouns'!L350,2,LEN([3]'verbs and nouns'!L350)-2),1)-1))</f>
        <v>parts</v>
      </c>
      <c r="R351" s="7" t="str">
        <f aca="false">IF(P351="-","-",RIGHT(MID([3]'verbs and nouns'!L350,2,LEN([3]'verbs and nouns'!L350)-2),SEARCH(",",MID([3]'verbs and nouns'!L350,2,LEN([3]'verbs and nouns'!L350)-2),1)+4))</f>
        <v>components</v>
      </c>
      <c r="S351" s="1"/>
      <c r="T351" s="1"/>
      <c r="U351" s="1"/>
      <c r="V351" s="1"/>
      <c r="W351" s="1"/>
      <c r="X351" s="1"/>
      <c r="Y351" s="1"/>
    </row>
    <row r="352" customFormat="false" ht="15" hidden="false" customHeight="false" outlineLevel="0" collapsed="false">
      <c r="A352" s="6" t="str">
        <f aca="false">[3]'verbs and nouns'!A351</f>
        <v>To identify</v>
      </c>
      <c r="B352" s="7" t="str">
        <f aca="false">IF(A352="-","-",MID([3]'verbs and nouns'!B351,2,LEN([3]'verbs and nouns'!B351)-2))</f>
        <v>problem</v>
      </c>
      <c r="C352" s="7"/>
      <c r="D352" s="7" t="str">
        <f aca="false">[3]'verbs and nouns'!C351</f>
        <v>To illustratute</v>
      </c>
      <c r="E352" s="7" t="str">
        <f aca="false">IF(D352="-","-",MID([3]'verbs and nouns'!D351,2,LEN([3]'verbs and nouns'!D351)-2))</f>
        <v>solutions</v>
      </c>
      <c r="F352" s="7"/>
      <c r="G352" s="7" t="str">
        <f aca="false">[3]'verbs and nouns'!E351</f>
        <v>To combine</v>
      </c>
      <c r="H352" s="7" t="str">
        <f aca="false">IF(G352="-","-",MID([3]'verbs and nouns'!F351,2,LEN([3]'verbs and nouns'!F351)-2))</f>
        <v>solutions</v>
      </c>
      <c r="I352" s="7"/>
      <c r="J352" s="7" t="str">
        <f aca="false">[3]'verbs and nouns'!G351</f>
        <v>To evaluate</v>
      </c>
      <c r="K352" s="7" t="str">
        <f aca="false">IF(J352="-","-",MID([3]'verbs and nouns'!H351,2,LEN([3]'verbs and nouns'!H351)-2))</f>
        <v>solutions</v>
      </c>
      <c r="L352" s="7"/>
      <c r="M352" s="7" t="str">
        <f aca="false">[3]'verbs and nouns'!I351</f>
        <v>To extend</v>
      </c>
      <c r="N352" s="7" t="str">
        <f aca="false">IF(M352="-","-",MID([3]'verbs and nouns'!J351,2,LEN([3]'verbs and nouns'!J351)-2))</f>
        <v>analysis</v>
      </c>
      <c r="O352" s="7"/>
      <c r="P352" s="7" t="str">
        <f aca="false">[3]'verbs and nouns'!K351</f>
        <v>To prepare</v>
      </c>
      <c r="Q352" s="7" t="str">
        <f aca="false">IF(P352="-","-",LEFT(MID([3]'verbs and nouns'!L351,2,LEN([3]'verbs and nouns'!L351)-2),SEARCH(",",MID([3]'verbs and nouns'!L351,2,LEN([3]'verbs and nouns'!L351)-2),1)-1))</f>
        <v>a cake</v>
      </c>
      <c r="R352" s="7" t="str">
        <f aca="false">IF(P352="-","-",RIGHT(MID([3]'verbs and nouns'!L351,2,LEN([3]'verbs and nouns'!L351)-2),SEARCH(",",MID([3]'verbs and nouns'!L351,2,LEN([3]'verbs and nouns'!L351)-2),1)+1))</f>
        <v>a salad</v>
      </c>
      <c r="S352" s="1"/>
      <c r="T352" s="1"/>
      <c r="U352" s="1"/>
      <c r="V352" s="1"/>
      <c r="W352" s="1"/>
      <c r="X352" s="1"/>
      <c r="Y352" s="1"/>
    </row>
    <row r="353" customFormat="false" ht="15" hidden="false" customHeight="false" outlineLevel="0" collapsed="false">
      <c r="A353" s="6" t="str">
        <f aca="false">[3]'verbs and nouns'!A352</f>
        <v>To list</v>
      </c>
      <c r="B353" s="7" t="str">
        <f aca="false">IF(A353="-","-",MID([3]'verbs and nouns'!B352,2,LEN([3]'verbs and nouns'!B352)-2))</f>
        <v>requirements</v>
      </c>
      <c r="C353" s="7"/>
      <c r="D353" s="7" t="str">
        <f aca="false">[3]'verbs and nouns'!C352</f>
        <v>To develop</v>
      </c>
      <c r="E353" s="7" t="str">
        <f aca="false">IF(D353="-","-",MID([3]'verbs and nouns'!D352,2,LEN([3]'verbs and nouns'!D352)-2))</f>
        <v>alternatives</v>
      </c>
      <c r="F353" s="7"/>
      <c r="G353" s="7" t="str">
        <f aca="false">[3]'verbs and nouns'!E352</f>
        <v>To design</v>
      </c>
      <c r="H353" s="7" t="str">
        <f aca="false">IF(G353="-","-",LEFT(MID([3]'verbs and nouns'!F352,2,LEN([3]'verbs and nouns'!F352)-2),SEARCH(",",MID([3]'verbs and nouns'!F352,2,LEN([3]'verbs and nouns'!F352)-2),1)-1))</f>
        <v>systems</v>
      </c>
      <c r="I353" s="7" t="str">
        <f aca="false">IF(G353="-","-",RIGHT(MID([3]'verbs and nouns'!F352,2,LEN([3]'verbs and nouns'!F352)-2),SEARCH(",",MID([3]'verbs and nouns'!F352,2,LEN([3]'verbs and nouns'!F352)-2),1)+2))</f>
        <v>components</v>
      </c>
      <c r="J353" s="7" t="str">
        <f aca="false">[3]'verbs and nouns'!G352</f>
        <v>To compute</v>
      </c>
      <c r="K353" s="7" t="str">
        <f aca="false">IF(J353="-","-",LEFT(MID([3]'verbs and nouns'!H352,2,LEN([3]'verbs and nouns'!H352)-2),SEARCH(",",MID([3]'verbs and nouns'!H352,2,LEN([3]'verbs and nouns'!H352)-2),1)-1))</f>
        <v>temperature</v>
      </c>
      <c r="L353" s="7" t="str">
        <f aca="false">IF(J353="-","-",RIGHT(MID([3]'verbs and nouns'!H352,2,LEN([3]'verbs and nouns'!H352)-2),SEARCH(",",MID([3]'verbs and nouns'!H352,2,LEN([3]'verbs and nouns'!H352)-2),1)+2))</f>
        <v>solution field</v>
      </c>
      <c r="M353" s="7" t="str">
        <f aca="false">[3]'verbs and nouns'!I352</f>
        <v>To conclude</v>
      </c>
      <c r="N353" s="7" t="str">
        <f aca="false">IF(M353="-","-",MID([3]'verbs and nouns'!J352,2,LEN([3]'verbs and nouns'!J352)-2))</f>
        <v>solution</v>
      </c>
      <c r="O353" s="7"/>
      <c r="P353" s="7" t="str">
        <f aca="false">[3]'verbs and nouns'!K352</f>
        <v>-</v>
      </c>
      <c r="Q353" s="7" t="str">
        <f aca="false">IF(P353="-","-",MID([3]'verbs and nouns'!L352,2,LEN([3]'verbs and nouns'!L352)-2))</f>
        <v>-</v>
      </c>
      <c r="R353" s="7"/>
      <c r="S353" s="1"/>
      <c r="T353" s="1"/>
      <c r="U353" s="1"/>
      <c r="V353" s="1"/>
      <c r="W353" s="1"/>
      <c r="X353" s="1"/>
      <c r="Y353" s="1"/>
    </row>
    <row r="354" customFormat="false" ht="15" hidden="false" customHeight="false" outlineLevel="0" collapsed="false">
      <c r="A354" s="6" t="str">
        <f aca="false">[3]'verbs and nouns'!A353</f>
        <v>To describe</v>
      </c>
      <c r="B354" s="7" t="str">
        <f aca="false">IF(A354="-","-",MID([3]'verbs and nouns'!B353,2,LEN([3]'verbs and nouns'!B353)-2))</f>
        <v>alternatives</v>
      </c>
      <c r="C354" s="7"/>
      <c r="D354" s="7" t="str">
        <f aca="false">[3]'verbs and nouns'!C353</f>
        <v>To indicate</v>
      </c>
      <c r="E354" s="7" t="str">
        <f aca="false">IF(D354="-","-",MID([3]'verbs and nouns'!D353,2,LEN([3]'verbs and nouns'!D353)-2))</f>
        <v>differences</v>
      </c>
      <c r="F354" s="7"/>
      <c r="G354" s="7" t="str">
        <f aca="false">[3]'verbs and nouns'!E353</f>
        <v>To model</v>
      </c>
      <c r="H354" s="7" t="str">
        <f aca="false">IF(G354="-","-",LEFT(MID([3]'verbs and nouns'!F353,2,LEN([3]'verbs and nouns'!F353)-2),SEARCH(",",MID([3]'verbs and nouns'!F353,2,LEN([3]'verbs and nouns'!F353)-2),1)-1))</f>
        <v>components</v>
      </c>
      <c r="I354" s="7" t="str">
        <f aca="false">IF(G354="-","-",RIGHT(MID([3]'verbs and nouns'!F353,2,LEN([3]'verbs and nouns'!F353)-2),SEARCH(",",MID([3]'verbs and nouns'!F353,2,LEN([3]'verbs and nouns'!F353)-2),1)-4))</f>
        <v>systems</v>
      </c>
      <c r="J354" s="7" t="str">
        <f aca="false">[3]'verbs and nouns'!G353</f>
        <v>To defend</v>
      </c>
      <c r="K354" s="7" t="str">
        <f aca="false">IF(J354="-","-",MID([3]'verbs and nouns'!H353,2,LEN([3]'verbs and nouns'!H353)-2))</f>
        <v>solutions</v>
      </c>
      <c r="L354" s="7"/>
      <c r="M354" s="7" t="str">
        <f aca="false">[3]'verbs and nouns'!I353</f>
        <v>To modify</v>
      </c>
      <c r="N354" s="7" t="str">
        <f aca="false">IF(M354="-","-",LEFT(MID([3]'verbs and nouns'!J353,2,LEN([3]'verbs and nouns'!J353)-2),SEARCH(",",MID([3]'verbs and nouns'!J353,2,LEN([3]'verbs and nouns'!J353)-2),1)-1))</f>
        <v>design</v>
      </c>
      <c r="O354" s="7" t="str">
        <f aca="false">IF(M354="-","-",RIGHT(MID([3]'verbs and nouns'!J353,2,LEN([3]'verbs and nouns'!J353)-2),SEARCH(",",MID([3]'verbs and nouns'!J353,2,LEN([3]'verbs and nouns'!J353)-2),1)+1))</f>
        <v>product</v>
      </c>
      <c r="P354" s="7" t="str">
        <f aca="false">[3]'verbs and nouns'!K353</f>
        <v>-</v>
      </c>
      <c r="Q354" s="7" t="str">
        <f aca="false">IF(P354="-","-",MID([3]'verbs and nouns'!L353,2,LEN([3]'verbs and nouns'!L353)-2))</f>
        <v>-</v>
      </c>
      <c r="R354" s="7"/>
      <c r="S354" s="1"/>
      <c r="T354" s="1"/>
      <c r="U354" s="1"/>
      <c r="V354" s="1"/>
      <c r="W354" s="1"/>
      <c r="X354" s="1"/>
      <c r="Y354" s="1"/>
    </row>
    <row r="355" customFormat="false" ht="15" hidden="false" customHeight="false" outlineLevel="0" collapsed="false">
      <c r="A355" s="6" t="str">
        <f aca="false">[3]'verbs and nouns'!A354</f>
        <v>To name</v>
      </c>
      <c r="B355" s="7" t="str">
        <f aca="false">IF(A19="-","-",LEFT(MID([3]'verbs and nouns'!B354,2,LEN([3]'verbs and nouns'!B354)-2),SEARCH(",",MID([3]'verbs and nouns'!B354,2,LEN([3]'verbs and nouns'!B354)-2),1)-1))</f>
        <v>requirements</v>
      </c>
      <c r="C355" s="7" t="str">
        <f aca="false">IF(A19="-","-",RIGHT(MID([3]'verbs and nouns'!B354,2,LEN([3]'verbs and nouns'!B354)-2),SEARCH(",",MID([3]'verbs and nouns'!B354,2,LEN([3]'verbs and nouns'!B354)-2),1)-2))</f>
        <v>constraints</v>
      </c>
      <c r="D355" s="7" t="str">
        <f aca="false">[3]'verbs and nouns'!C354</f>
        <v>To classify</v>
      </c>
      <c r="E355" s="7" t="str">
        <f aca="false">IF(D355="-","-",MID([3]'verbs and nouns'!D354,2,LEN([3]'verbs and nouns'!D354)-2))</f>
        <v>solutions</v>
      </c>
      <c r="F355" s="7"/>
      <c r="G355" s="7" t="str">
        <f aca="false">[3]'verbs and nouns'!E354</f>
        <v>-</v>
      </c>
      <c r="H355" s="7" t="str">
        <f aca="false">IF(G355="-","-",LEFT(MID([3]'verbs and nouns'!F354,2,LEN([3]'verbs and nouns'!F354)-2),SEARCH(",",MID([3]'verbs and nouns'!F354,2,LEN([3]'verbs and nouns'!F354)-2),1)-1))</f>
        <v>-</v>
      </c>
      <c r="I355" s="7" t="str">
        <f aca="false">IF(G355="-","-",RIGHT(MID([3]'verbs and nouns'!F354,2,LEN([3]'verbs and nouns'!F354)-2),SEARCH(",",MID([3]'verbs and nouns'!F354,2,LEN([3]'verbs and nouns'!F354)-2),1)-4))</f>
        <v>-</v>
      </c>
      <c r="J355" s="7" t="str">
        <f aca="false">[3]'verbs and nouns'!G354</f>
        <v>To practice</v>
      </c>
      <c r="K355" s="7" t="str">
        <f aca="false">IF(J355="-","-",MID([3]'verbs and nouns'!H354,2,LEN([3]'verbs and nouns'!H354)-2))</f>
        <v>discipline</v>
      </c>
      <c r="L355" s="7"/>
      <c r="M355" s="7" t="str">
        <f aca="false">[3]'verbs and nouns'!I354</f>
        <v>To infer</v>
      </c>
      <c r="N355" s="7" t="str">
        <f aca="false">IF(M355="-","-",LEFT(MID([3]'verbs and nouns'!J354,2,LEN([3]'verbs and nouns'!J354)-2),SEARCH(",",MID([3]'verbs and nouns'!J354,2,LEN([3]'verbs and nouns'!J354)-2),1)-1))</f>
        <v>pitfalls</v>
      </c>
      <c r="O355" s="7" t="str">
        <f aca="false">IF(M355="-","-",RIGHT(MID([3]'verbs and nouns'!J354,2,LEN([3]'verbs and nouns'!J354)-2),SEARCH(",",MID([3]'verbs and nouns'!J354,2,LEN([3]'verbs and nouns'!J354)-2),1)+1))</f>
        <v>drawbacks</v>
      </c>
      <c r="P355" s="7" t="str">
        <f aca="false">[3]'verbs and nouns'!K354</f>
        <v>-</v>
      </c>
      <c r="Q355" s="7" t="str">
        <f aca="false">IF(P355="-","-",MID([3]'verbs and nouns'!L354,2,LEN([3]'verbs and nouns'!L354)-2))</f>
        <v>-</v>
      </c>
      <c r="R355" s="7"/>
      <c r="S355" s="1"/>
      <c r="T355" s="1"/>
      <c r="U355" s="1"/>
      <c r="V355" s="1"/>
      <c r="W355" s="1"/>
      <c r="X355" s="1"/>
      <c r="Y355" s="1"/>
    </row>
    <row r="356" customFormat="false" ht="15" hidden="false" customHeight="false" outlineLevel="0" collapsed="false">
      <c r="A356" s="6" t="str">
        <f aca="false">[3]'verbs and nouns'!A355</f>
        <v>-</v>
      </c>
      <c r="B356" s="7" t="str">
        <f aca="false">IF(A356="-","-",MID([3]'verbs and nouns'!B355,2,LEN([3]'verbs and nouns'!B355)-2))</f>
        <v>-</v>
      </c>
      <c r="C356" s="7"/>
      <c r="D356" s="7" t="str">
        <f aca="false">[3]'verbs and nouns'!C355</f>
        <v>To estimate</v>
      </c>
      <c r="E356" s="7" t="str">
        <f aca="false">IF(A20="-","-",LEFT(MID([3]'verbs and nouns'!D355,2,LEN([3]'verbs and nouns'!D355)-2),SEARCH(",",MID([3]'verbs and nouns'!D355,2,LEN([3]'verbs and nouns'!D355)-2),1)-1))</f>
        <v>outcomes</v>
      </c>
      <c r="F356" s="7" t="str">
        <f aca="false">IF(A20="-","-",RIGHT(MID([3]'verbs and nouns'!D355,2,LEN([3]'verbs and nouns'!D355)-2),SEARCH(",",MID([3]'verbs and nouns'!D355,2,LEN([3]'verbs and nouns'!D355)-2),1)+2))</f>
        <v>constraints</v>
      </c>
      <c r="G356" s="7" t="str">
        <f aca="false">[3]'verbs and nouns'!E355</f>
        <v>-</v>
      </c>
      <c r="H356" s="7" t="str">
        <f aca="false">IF(G356="-","-",LEFT(MID([3]'verbs and nouns'!F355,2,LEN([3]'verbs and nouns'!F355)-2),SEARCH(",",MID([3]'verbs and nouns'!F355,2,LEN([3]'verbs and nouns'!F355)-2),1)-1))</f>
        <v>-</v>
      </c>
      <c r="I356" s="7" t="str">
        <f aca="false">IF(G356="-","-",RIGHT(MID([3]'verbs and nouns'!F355,2,LEN([3]'verbs and nouns'!F355)-2),SEARCH(",",MID([3]'verbs and nouns'!F355,2,LEN([3]'verbs and nouns'!F355)-2),1)-4))</f>
        <v>-</v>
      </c>
      <c r="J356" s="7" t="str">
        <f aca="false">[3]'verbs and nouns'!G355</f>
        <v>To apply</v>
      </c>
      <c r="K356" s="7" t="str">
        <f aca="false">IF(J356="-","-",MID([3]'verbs and nouns'!H355,2,LEN([3]'verbs and nouns'!H355)-2))</f>
        <v>engineering concepts</v>
      </c>
      <c r="L356" s="7"/>
      <c r="M356" s="7" t="str">
        <f aca="false">[3]'verbs and nouns'!I355</f>
        <v>To recognize</v>
      </c>
      <c r="N356" s="7" t="str">
        <f aca="false">IF(M356="-","-",LEFT(MID([3]'verbs and nouns'!J355,2,LEN([3]'verbs and nouns'!J355)-2),SEARCH(",",MID([3]'verbs and nouns'!J355,2,LEN([3]'verbs and nouns'!J355)-2),1)-1))</f>
        <v>errors</v>
      </c>
      <c r="O356" s="7" t="str">
        <f aca="false">IF(M356="-","-",RIGHT(MID([3]'verbs and nouns'!J355,2,LEN([3]'verbs and nouns'!J355)-2),SEARCH(",",MID([3]'verbs and nouns'!J355,2,LEN([3]'verbs and nouns'!J355)-2),1)+2))</f>
        <v>drawbacks</v>
      </c>
      <c r="P356" s="7" t="str">
        <f aca="false">[3]'verbs and nouns'!K355</f>
        <v>-</v>
      </c>
      <c r="Q356" s="7" t="str">
        <f aca="false">IF(P356="-","-",MID([3]'verbs and nouns'!L355,2,LEN([3]'verbs and nouns'!L355)-2))</f>
        <v>-</v>
      </c>
      <c r="R356" s="7"/>
      <c r="S356" s="1"/>
      <c r="T356" s="1"/>
      <c r="U356" s="1"/>
      <c r="V356" s="1"/>
      <c r="W356" s="1"/>
      <c r="X356" s="1"/>
      <c r="Y356" s="1"/>
    </row>
    <row r="357" customFormat="false" ht="15" hidden="false" customHeight="false" outlineLevel="0" collapsed="false">
      <c r="A357" s="6" t="str">
        <f aca="false">[3]'verbs and nouns'!A356</f>
        <v>-</v>
      </c>
      <c r="B357" s="7" t="str">
        <f aca="false">IF(A357="-","-",MID([3]'verbs and nouns'!B356,2,LEN([3]'verbs and nouns'!B356)-2))</f>
        <v>-</v>
      </c>
      <c r="C357" s="7"/>
      <c r="D357" s="7" t="str">
        <f aca="false">[3]'verbs and nouns'!C356</f>
        <v>To explain</v>
      </c>
      <c r="E357" s="7" t="str">
        <f aca="false">IF(A21="-","-",LEFT(MID([3]'verbs and nouns'!D356,2,LEN([3]'verbs and nouns'!D356)-2),SEARCH(",",MID([3]'verbs and nouns'!D356,2,LEN([3]'verbs and nouns'!D356)-2),1)-1))</f>
        <v>analysis</v>
      </c>
      <c r="F357" s="7" t="str">
        <f aca="false">IF(A21="-","-",RIGHT(MID([3]'verbs and nouns'!D356,2,LEN([3]'verbs and nouns'!D356)-2),SEARCH(",",MID([3]'verbs and nouns'!D356,2,LEN([3]'verbs and nouns'!D356)-2),1)+2))</f>
        <v>assumptions</v>
      </c>
      <c r="G357" s="7" t="str">
        <f aca="false">[3]'verbs and nouns'!E356</f>
        <v>-</v>
      </c>
      <c r="H357" s="7" t="str">
        <f aca="false">IF(G357="-","-",LEFT(MID([3]'verbs and nouns'!F356,2,LEN([3]'verbs and nouns'!F356)-2),SEARCH(",",MID([3]'verbs and nouns'!F356,2,LEN([3]'verbs and nouns'!F356)-2),1)-1))</f>
        <v>-</v>
      </c>
      <c r="I357" s="7" t="str">
        <f aca="false">IF(G357="-","-",RIGHT(MID([3]'verbs and nouns'!F356,2,LEN([3]'verbs and nouns'!F356)-2),SEARCH(",",MID([3]'verbs and nouns'!F356,2,LEN([3]'verbs and nouns'!F356)-2),1)-4))</f>
        <v>-</v>
      </c>
      <c r="J357" s="7" t="str">
        <f aca="false">[3]'verbs and nouns'!G356</f>
        <v>To calculate</v>
      </c>
      <c r="K357" s="7" t="str">
        <f aca="false">IF(J357="-","-",LEFT(MID([3]'verbs and nouns'!H356,2,LEN([3]'verbs and nouns'!H356)-2),SEARCH(",",MID([3]'verbs and nouns'!H356,2,LEN([3]'verbs and nouns'!H356)-2),1)-1))</f>
        <v>temperature</v>
      </c>
      <c r="L357" s="7" t="str">
        <f aca="false">IF(J357="-","-",RIGHT(MID([3]'verbs and nouns'!H356,2,LEN([3]'verbs and nouns'!H356)-2),SEARCH(",",MID([3]'verbs and nouns'!H356,2,LEN([3]'verbs and nouns'!H356)-2),1)+11))</f>
        <v>stress, solution field</v>
      </c>
      <c r="M357" s="7" t="str">
        <f aca="false">[3]'verbs and nouns'!I356</f>
        <v>To justify</v>
      </c>
      <c r="N357" s="7" t="str">
        <f aca="false">IF(M357="-","-",LEFT(MID([3]'verbs and nouns'!J356,2,LEN([3]'verbs and nouns'!J356)-2),SEARCH(",",MID([3]'verbs and nouns'!J356,2,LEN([3]'verbs and nouns'!J356)-2),1)-1))</f>
        <v>assumptions</v>
      </c>
      <c r="O357" s="7" t="str">
        <f aca="false">IF(M357="-","-",RIGHT(MID([3]'verbs and nouns'!J356,2,LEN([3]'verbs and nouns'!J356)-2),SEARCH(",",MID([3]'verbs and nouns'!J356,2,LEN([3]'verbs and nouns'!J356)-2),1)+3))</f>
        <v>life decisions</v>
      </c>
      <c r="P357" s="7" t="str">
        <f aca="false">[3]'verbs and nouns'!K356</f>
        <v>-</v>
      </c>
      <c r="Q357" s="7" t="str">
        <f aca="false">IF(P357="-","-",MID([3]'verbs and nouns'!L356,2,LEN([3]'verbs and nouns'!L356)-2))</f>
        <v>-</v>
      </c>
      <c r="R357" s="7"/>
      <c r="S357" s="1"/>
      <c r="T357" s="1"/>
      <c r="U357" s="1"/>
      <c r="V357" s="1"/>
      <c r="W357" s="1"/>
      <c r="X357" s="1"/>
      <c r="Y357" s="1"/>
    </row>
    <row r="358" customFormat="false" ht="15" hidden="false" customHeight="false" outlineLevel="0" collapsed="false">
      <c r="A358" s="6" t="str">
        <f aca="false">[3]'verbs and nouns'!A357</f>
        <v>-</v>
      </c>
      <c r="B358" s="7" t="str">
        <f aca="false">IF(A358="-","-",MID([3]'verbs and nouns'!B357,2,LEN([3]'verbs and nouns'!B357)-2))</f>
        <v>-</v>
      </c>
      <c r="C358" s="7"/>
      <c r="D358" s="7" t="str">
        <f aca="false">[3]'verbs and nouns'!C357</f>
        <v>To discuss</v>
      </c>
      <c r="E358" s="7" t="str">
        <f aca="false">IF(A22="-","-",LEFT(MID([3]'verbs and nouns'!D357,2,LEN([3]'verbs and nouns'!D357)-2),SEARCH(",",MID([3]'verbs and nouns'!D357,2,LEN([3]'verbs and nouns'!D357)-2),1)-1))</f>
        <v>solutions</v>
      </c>
      <c r="F358" s="7" t="str">
        <f aca="false">IF(A22="-","-",RIGHT(MID([3]'verbs and nouns'!D357,2,LEN([3]'verbs and nouns'!D357)-2),SEARCH(",",MID([3]'verbs and nouns'!D357,2,LEN([3]'verbs and nouns'!D357)-2),1)+2))</f>
        <v>alternatives</v>
      </c>
      <c r="G358" s="7" t="str">
        <f aca="false">[3]'verbs and nouns'!E357</f>
        <v>-</v>
      </c>
      <c r="H358" s="7" t="str">
        <f aca="false">IF(G358="-","-",LEFT(MID([3]'verbs and nouns'!F357,2,LEN([3]'verbs and nouns'!F357)-2),SEARCH(",",MID([3]'verbs and nouns'!F357,2,LEN([3]'verbs and nouns'!F357)-2),1)-1))</f>
        <v>-</v>
      </c>
      <c r="I358" s="7" t="str">
        <f aca="false">IF(G358="-","-",RIGHT(MID([3]'verbs and nouns'!F357,2,LEN([3]'verbs and nouns'!F357)-2),SEARCH(",",MID([3]'verbs and nouns'!F357,2,LEN([3]'verbs and nouns'!F357)-2),1)-4))</f>
        <v>-</v>
      </c>
      <c r="J358" s="7" t="str">
        <f aca="false">[3]'verbs and nouns'!G357</f>
        <v>To interpret</v>
      </c>
      <c r="K358" s="7" t="str">
        <f aca="false">IF(J358="-","-",MID([3]'verbs and nouns'!H357,2,LEN([3]'verbs and nouns'!H357)-2))</f>
        <v>results</v>
      </c>
      <c r="L358" s="7"/>
      <c r="M358" s="7" t="str">
        <f aca="false">[3]'verbs and nouns'!I357</f>
        <v>To review</v>
      </c>
      <c r="N358" s="7" t="str">
        <f aca="false">IF(M358="-","-",LEFT(MID([3]'verbs and nouns'!J357,2,LEN([3]'verbs and nouns'!J357)-2),SEARCH(",",MID([3]'verbs and nouns'!J357,2,LEN([3]'verbs and nouns'!J357)-2),1)-1))</f>
        <v>papers</v>
      </c>
      <c r="O358" s="7" t="str">
        <f aca="false">IF(M358="-","-",RIGHT(MID([3]'verbs and nouns'!J357,2,LEN([3]'verbs and nouns'!J357)-2),SEARCH(",",MID([3]'verbs and nouns'!J357,2,LEN([3]'verbs and nouns'!J357)-2),1)+12))</f>
        <v>pre-concieved ideas</v>
      </c>
      <c r="P358" s="7" t="str">
        <f aca="false">[3]'verbs and nouns'!K357</f>
        <v>-</v>
      </c>
      <c r="Q358" s="7" t="str">
        <f aca="false">IF(P358="-","-",MID([3]'verbs and nouns'!L357,2,LEN([3]'verbs and nouns'!L357)-2))</f>
        <v>-</v>
      </c>
      <c r="R358" s="7"/>
      <c r="S358" s="1"/>
      <c r="T358" s="1"/>
      <c r="U358" s="1"/>
      <c r="V358" s="1"/>
      <c r="W358" s="1"/>
      <c r="X358" s="1"/>
      <c r="Y358" s="1"/>
    </row>
    <row r="359" customFormat="false" ht="15" hidden="false" customHeight="false" outlineLevel="0" collapsed="false">
      <c r="A359" s="6" t="str">
        <f aca="false">[3]'verbs and nouns'!A358</f>
        <v>-</v>
      </c>
      <c r="B359" s="7" t="str">
        <f aca="false">IF(A359="-","-",MID([3]'verbs and nouns'!B358,2,LEN([3]'verbs and nouns'!B358)-2))</f>
        <v>-</v>
      </c>
      <c r="C359" s="7"/>
      <c r="D359" s="7" t="str">
        <f aca="false">[3]'verbs and nouns'!C358</f>
        <v>To compare</v>
      </c>
      <c r="E359" s="7" t="str">
        <f aca="false">IF(D359="-","-",LEFT(MID([3]'verbs and nouns'!D358,2,LEN([3]'verbs and nouns'!D358)-2),SEARCH(",",MID([3]'verbs and nouns'!D358,2,LEN([3]'verbs and nouns'!D358)-2),1)-1))</f>
        <v>outcomes</v>
      </c>
      <c r="F359" s="7" t="str">
        <f aca="false">IF(D359="-","-",RIGHT(MID([3]'verbs and nouns'!D358,2,LEN([3]'verbs and nouns'!D358)-2),SEARCH(",",MID([3]'verbs and nouns'!D358,2,LEN([3]'verbs and nouns'!D358)-2),1)-1))</f>
        <v>designs</v>
      </c>
      <c r="G359" s="7" t="str">
        <f aca="false">[3]'verbs and nouns'!E358</f>
        <v>-</v>
      </c>
      <c r="H359" s="7" t="str">
        <f aca="false">IF(G359="-","-",LEFT(MID([3]'verbs and nouns'!F358,2,LEN([3]'verbs and nouns'!F358)-2),SEARCH(",",MID([3]'verbs and nouns'!F358,2,LEN([3]'verbs and nouns'!F358)-2),1)-1))</f>
        <v>-</v>
      </c>
      <c r="I359" s="7" t="str">
        <f aca="false">IF(G359="-","-",RIGHT(MID([3]'verbs and nouns'!F358,2,LEN([3]'verbs and nouns'!F358)-2),SEARCH(",",MID([3]'verbs and nouns'!F358,2,LEN([3]'verbs and nouns'!F358)-2),1)-4))</f>
        <v>-</v>
      </c>
      <c r="J359" s="7" t="str">
        <f aca="false">[3]'verbs and nouns'!G358</f>
        <v>To predict</v>
      </c>
      <c r="K359" s="7" t="str">
        <f aca="false">IF(J359="-","-",LEFT(MID([3]'verbs and nouns'!H358,2,LEN([3]'verbs and nouns'!H358)-2),SEARCH(",",MID([3]'verbs and nouns'!H358,2,LEN([3]'verbs and nouns'!H358)-2),1)-1))</f>
        <v>outcomes</v>
      </c>
      <c r="L359" s="7" t="str">
        <f aca="false">IF(J359="-","-",RIGHT(MID([3]'verbs and nouns'!H358,2,LEN([3]'verbs and nouns'!H358)-2),SEARCH(",",MID([3]'verbs and nouns'!H358,2,LEN([3]'verbs and nouns'!H358)-2),1)+11))</f>
        <v>drawbacks/advantages</v>
      </c>
      <c r="M359" s="7" t="str">
        <f aca="false">[3]'verbs and nouns'!I358</f>
        <v>To test</v>
      </c>
      <c r="N359" s="7" t="str">
        <f aca="false">IF(M359="-","-",LEFT(MID([3]'verbs and nouns'!J358,2,LEN([3]'verbs and nouns'!J358)-2),SEARCH(",",MID([3]'verbs and nouns'!J358,2,LEN([3]'verbs and nouns'!J358)-2),1)-1))</f>
        <v>hypothesis</v>
      </c>
      <c r="O359" s="7" t="str">
        <f aca="false">IF(M359="-","-",RIGHT(MID([3]'verbs and nouns'!J358,2,LEN([3]'verbs and nouns'!J358)-2),SEARCH(",",MID([3]'verbs and nouns'!J358,2,LEN([3]'verbs and nouns'!J358)-2),1)+8))</f>
        <v>pre-concieved ideas</v>
      </c>
      <c r="P359" s="7" t="str">
        <f aca="false">[3]'verbs and nouns'!K358</f>
        <v>-</v>
      </c>
      <c r="Q359" s="7" t="str">
        <f aca="false">IF(P359="-","-",MID([3]'verbs and nouns'!L358,2,LEN([3]'verbs and nouns'!L358)-2))</f>
        <v>-</v>
      </c>
      <c r="R359" s="7"/>
      <c r="S359" s="1"/>
      <c r="T359" s="1"/>
      <c r="U359" s="1"/>
      <c r="V359" s="1"/>
      <c r="W359" s="1"/>
      <c r="X359" s="1"/>
      <c r="Y359" s="1"/>
    </row>
    <row r="360" customFormat="false" ht="15" hidden="false" customHeight="false" outlineLevel="0" collapsed="false">
      <c r="A360" s="6" t="str">
        <f aca="false">[3]'verbs and nouns'!A359</f>
        <v>-</v>
      </c>
      <c r="B360" s="7" t="str">
        <f aca="false">IF(A360="-","-",MID([3]'verbs and nouns'!B359,2,LEN([3]'verbs and nouns'!B359)-2))</f>
        <v>-</v>
      </c>
      <c r="C360" s="7"/>
      <c r="D360" s="7" t="str">
        <f aca="false">[3]'verbs and nouns'!C359</f>
        <v>To distinguish</v>
      </c>
      <c r="E360" s="7" t="str">
        <f aca="false">IF(D360="-","-",MID([3]'verbs and nouns'!D359,2,LEN([3]'verbs and nouns'!D359)-2))</f>
        <v>alternatives</v>
      </c>
      <c r="F360" s="7"/>
      <c r="G360" s="7" t="str">
        <f aca="false">[3]'verbs and nouns'!E359</f>
        <v>-</v>
      </c>
      <c r="H360" s="7" t="str">
        <f aca="false">IF(G360="-","-",LEFT(MID([3]'verbs and nouns'!F359,2,LEN([3]'verbs and nouns'!F359)-2),SEARCH(",",MID([3]'verbs and nouns'!F359,2,LEN([3]'verbs and nouns'!F359)-2),1)-1))</f>
        <v>-</v>
      </c>
      <c r="I360" s="7" t="str">
        <f aca="false">IF(G360="-","-",RIGHT(MID([3]'verbs and nouns'!F359,2,LEN([3]'verbs and nouns'!F359)-2),SEARCH(",",MID([3]'verbs and nouns'!F359,2,LEN([3]'verbs and nouns'!F359)-2),1)-4))</f>
        <v>-</v>
      </c>
      <c r="J360" s="7" t="str">
        <f aca="false">[3]'verbs and nouns'!G359</f>
        <v>To solve</v>
      </c>
      <c r="K360" s="7" t="str">
        <f aca="false">IF(J360="-","-",MID([3]'verbs and nouns'!H359,2,LEN([3]'verbs and nouns'!H359)-2))</f>
        <v>problem</v>
      </c>
      <c r="L360" s="7"/>
      <c r="M360" s="7" t="str">
        <f aca="false">[3]'verbs and nouns'!I359</f>
        <v>-</v>
      </c>
      <c r="N360" s="7" t="str">
        <f aca="false">IF(M360="-","-",MID([3]'verbs and nouns'!J359,2,LEN([3]'verbs and nouns'!J359)-2))</f>
        <v>-</v>
      </c>
      <c r="O360" s="7"/>
      <c r="P360" s="7" t="str">
        <f aca="false">[3]'verbs and nouns'!K359</f>
        <v>-</v>
      </c>
      <c r="Q360" s="7" t="str">
        <f aca="false">IF(P360="-","-",MID([3]'verbs and nouns'!L359,2,LEN([3]'verbs and nouns'!L359)-2))</f>
        <v>-</v>
      </c>
      <c r="R360" s="7"/>
      <c r="S360" s="1"/>
      <c r="T360" s="1"/>
      <c r="U360" s="1"/>
      <c r="V360" s="1"/>
      <c r="W360" s="1"/>
      <c r="X360" s="1"/>
      <c r="Y360" s="1"/>
    </row>
    <row r="361" customFormat="false" ht="15" hidden="false" customHeight="false" outlineLevel="0" collapsed="false">
      <c r="A361" s="6" t="str">
        <f aca="false">[3]'verbs and nouns'!A360</f>
        <v>-</v>
      </c>
      <c r="B361" s="7" t="str">
        <f aca="false">IF(A361="-","-",MID([3]'verbs and nouns'!B360,2,LEN([3]'verbs and nouns'!B360)-2))</f>
        <v>-</v>
      </c>
      <c r="C361" s="7"/>
      <c r="D361" s="7" t="str">
        <f aca="false">[3]'verbs and nouns'!C360</f>
        <v>To generate</v>
      </c>
      <c r="E361" s="7" t="str">
        <f aca="false">IF(D361="-","-",MID([3]'verbs and nouns'!D360,2,LEN([3]'verbs and nouns'!D360)-2))</f>
        <v>ideas</v>
      </c>
      <c r="F361" s="7"/>
      <c r="G361" s="7" t="str">
        <f aca="false">[3]'verbs and nouns'!E360</f>
        <v>-</v>
      </c>
      <c r="H361" s="7" t="str">
        <f aca="false">IF(G361="-","-",LEFT(MID([3]'verbs and nouns'!F360,2,LEN([3]'verbs and nouns'!F360)-2),SEARCH(",",MID([3]'verbs and nouns'!F360,2,LEN([3]'verbs and nouns'!F360)-2),1)-1))</f>
        <v>-</v>
      </c>
      <c r="I361" s="7" t="str">
        <f aca="false">IF(G361="-","-",RIGHT(MID([3]'verbs and nouns'!F360,2,LEN([3]'verbs and nouns'!F360)-2),SEARCH(",",MID([3]'verbs and nouns'!F360,2,LEN([3]'verbs and nouns'!F360)-2),1)-4))</f>
        <v>-</v>
      </c>
      <c r="J361" s="7" t="str">
        <f aca="false">[3]'verbs and nouns'!G360</f>
        <v>To synthesize</v>
      </c>
      <c r="K361" s="7" t="str">
        <f aca="false">IF(J361="-","-",LEFT(MID([3]'verbs and nouns'!H360,2,LEN([3]'verbs and nouns'!H360)-2),SEARCH(",",MID([3]'verbs and nouns'!H360,2,LEN([3]'verbs and nouns'!H360)-2),1)-1))</f>
        <v>polymers</v>
      </c>
      <c r="L361" s="7" t="str">
        <f aca="false">IF(J361="-","-",RIGHT(MID([3]'verbs and nouns'!H360,2,LEN([3]'verbs and nouns'!H360)-2),SEARCH(",",MID([3]'verbs and nouns'!H360,2,LEN([3]'verbs and nouns'!H360)-2),1)+4))</f>
        <v>new materials</v>
      </c>
      <c r="M361" s="7" t="str">
        <f aca="false">[3]'verbs and nouns'!I360</f>
        <v>-</v>
      </c>
      <c r="N361" s="7" t="str">
        <f aca="false">IF(M361="-","-",MID([3]'verbs and nouns'!J360,2,LEN([3]'verbs and nouns'!J360)-2))</f>
        <v>-</v>
      </c>
      <c r="O361" s="7"/>
      <c r="P361" s="7" t="str">
        <f aca="false">[3]'verbs and nouns'!K360</f>
        <v>-</v>
      </c>
      <c r="Q361" s="7" t="str">
        <f aca="false">IF(P361="-","-",MID([3]'verbs and nouns'!L360,2,LEN([3]'verbs and nouns'!L360)-2))</f>
        <v>-</v>
      </c>
      <c r="R361" s="7"/>
      <c r="S361" s="1"/>
      <c r="T361" s="1"/>
      <c r="U361" s="1"/>
      <c r="V361" s="1"/>
      <c r="W361" s="1"/>
      <c r="X361" s="1"/>
      <c r="Y361" s="1"/>
    </row>
    <row r="362" customFormat="false" ht="15" hidden="false" customHeight="false" outlineLevel="0" collapsed="false">
      <c r="A362" s="6" t="str">
        <f aca="false">[3]'verbs and nouns'!A361</f>
        <v>To predict</v>
      </c>
      <c r="B362" s="7" t="str">
        <f aca="false">IF(A362="-","-",MID([3]'verbs and nouns'!B361,2,LEN([3]'verbs and nouns'!B361)-2))</f>
        <v>cut off grade reserve</v>
      </c>
      <c r="C362" s="7"/>
      <c r="D362" s="7" t="str">
        <f aca="false">[3]'verbs and nouns'!C361</f>
        <v>To model</v>
      </c>
      <c r="E362" s="7" t="str">
        <f aca="false">IF(D362="-","-",MID([3]'verbs and nouns'!D361,2,LEN([3]'verbs and nouns'!D361)-2))</f>
        <v>onebody hydrogeology</v>
      </c>
      <c r="F362" s="7"/>
      <c r="G362" s="7" t="str">
        <f aca="false">[3]'verbs and nouns'!E361</f>
        <v>To choose</v>
      </c>
      <c r="H362" s="7" t="str">
        <f aca="false">IF(G362="-","-",LEFT(MID([3]'verbs and nouns'!F361,2,LEN([3]'verbs and nouns'!F361)-2),SEARCH(",",MID([3]'verbs and nouns'!F361,2,LEN([3]'verbs and nouns'!F361)-2),1)-1))</f>
        <v>mining method</v>
      </c>
      <c r="I362" s="7" t="str">
        <f aca="false">IF(G362="-","-",RIGHT(MID([3]'verbs and nouns'!F361,2,LEN([3]'verbs and nouns'!F361)-2),SEARCH(",",MID([3]'verbs and nouns'!F361,2,LEN([3]'verbs and nouns'!F361)-2),1)-5))</f>
        <v>equipment</v>
      </c>
      <c r="J362" s="7" t="str">
        <f aca="false">[3]'verbs and nouns'!G361</f>
        <v>To create</v>
      </c>
      <c r="K362" s="7" t="str">
        <f aca="false">IF(J362="-","-",LEFT(MID([3]'verbs and nouns'!H361,2,LEN([3]'verbs and nouns'!H361)-2),SEARCH(",",MID([3]'verbs and nouns'!H361,2,LEN([3]'verbs and nouns'!H361)-2),1)-1))</f>
        <v>geological blockmodel</v>
      </c>
      <c r="L362" s="7" t="str">
        <f aca="false">IF(J362="-","-",RIGHT(MID([3]'verbs and nouns'!H361,2,LEN([3]'verbs and nouns'!H361)-2),SEARCH(",",MID([3]'verbs and nouns'!H361,2,LEN([3]'verbs and nouns'!H361)-2),1)-3))</f>
        <v>economic boundaries</v>
      </c>
      <c r="M362" s="7" t="str">
        <f aca="false">[3]'verbs and nouns'!I361</f>
        <v>To estimate</v>
      </c>
      <c r="N362" s="7" t="str">
        <f aca="false">IF(M362="-","-",LEFT(MID([3]'verbs and nouns'!J361,2,LEN([3]'verbs and nouns'!J361)-2),SEARCH(",",MID([3]'verbs and nouns'!J361,2,LEN([3]'verbs and nouns'!J361)-2),1)-1))</f>
        <v>cost</v>
      </c>
      <c r="O362" s="7" t="str">
        <f aca="false">IF(M362="-","-",RIGHT(MID([3]'verbs and nouns'!J361,2,LEN([3]'verbs and nouns'!J361)-2),SEARCH(",",MID([3]'verbs and nouns'!J361,2,LEN([3]'verbs and nouns'!J361)-2),1)+9))</f>
        <v>profit reserve</v>
      </c>
      <c r="P362" s="7" t="str">
        <f aca="false">[3]'verbs and nouns'!K361</f>
        <v>To defend</v>
      </c>
      <c r="Q362" s="7" t="str">
        <f aca="false">IF(P362="-","-",LEFT(MID([3]'verbs and nouns'!L361,2,LEN([3]'verbs and nouns'!L361)-2),SEARCH(",",MID([3]'verbs and nouns'!L361,2,LEN([3]'verbs and nouns'!L361)-2),1)-1))</f>
        <v>chapter</v>
      </c>
      <c r="R362" s="7" t="str">
        <f aca="false">IF(P362="-","-",RIGHT(MID([3]'verbs and nouns'!L361,2,LEN([3]'verbs and nouns'!L361)-2),SEARCH(",",MID([3]'verbs and nouns'!L361,2,LEN([3]'verbs and nouns'!L361)-2),1)+4))</f>
        <v>final report</v>
      </c>
      <c r="S362" s="1"/>
      <c r="T362" s="1"/>
      <c r="U362" s="1"/>
      <c r="V362" s="1"/>
      <c r="W362" s="1"/>
      <c r="X362" s="1"/>
      <c r="Y362" s="1"/>
    </row>
    <row r="363" customFormat="false" ht="15" hidden="false" customHeight="false" outlineLevel="0" collapsed="false">
      <c r="A363" s="6" t="str">
        <f aca="false">[3]'verbs and nouns'!A362</f>
        <v>To interpret</v>
      </c>
      <c r="B363" s="7" t="str">
        <f aca="false">IF(A363="-","-",MID([3]'verbs and nouns'!B362,2,LEN([3]'verbs and nouns'!B362)-2))</f>
        <v>onebody statistical analysis</v>
      </c>
      <c r="C363" s="7"/>
      <c r="D363" s="7" t="str">
        <f aca="false">[3]'verbs and nouns'!C362</f>
        <v>To recognize</v>
      </c>
      <c r="E363" s="7" t="str">
        <f aca="false">IF(D359="-","-",LEFT(MID([3]'verbs and nouns'!D362,2,LEN([3]'verbs and nouns'!D362)-2),SEARCH(",",MID([3]'verbs and nouns'!D362,2,LEN([3]'verbs and nouns'!D362)-2),1)-1))</f>
        <v>CSR problem</v>
      </c>
      <c r="F363" s="7" t="str">
        <f aca="false">IF(D359="-","-",RIGHT(MID([3]'verbs and nouns'!D362,2,LEN([3]'verbs and nouns'!D362)-2),SEARCH(",",MID([3]'verbs and nouns'!D362,2,LEN([3]'verbs and nouns'!D362)-2),1)-3))</f>
        <v>selection</v>
      </c>
      <c r="G363" s="7" t="str">
        <f aca="false">[3]'verbs and nouns'!E362</f>
        <v>To identify</v>
      </c>
      <c r="H363" s="7" t="str">
        <f aca="false">IF(G363="-","-",LEFT(MID([3]'verbs and nouns'!F362,2,LEN([3]'verbs and nouns'!F362)-2),SEARCH(",",MID([3]'verbs and nouns'!F362,2,LEN([3]'verbs and nouns'!F362)-2),1)-1))</f>
        <v>mining method</v>
      </c>
      <c r="I363" s="7" t="str">
        <f aca="false">IF(G363="-","-",RIGHT(MID([3]'verbs and nouns'!F362,2,LEN([3]'verbs and nouns'!F362)-2),SEARCH(",",MID([3]'verbs and nouns'!F362,2,LEN([3]'verbs and nouns'!F362)-2),1)+8))</f>
        <v>environmental problems</v>
      </c>
      <c r="J363" s="7" t="str">
        <f aca="false">[3]'verbs and nouns'!G362</f>
        <v>To develop</v>
      </c>
      <c r="K363" s="7" t="str">
        <f aca="false">IF(J363="-","-",LEFT(MID([3]'verbs and nouns'!H362,2,LEN([3]'verbs and nouns'!H362)-2),SEARCH(",",MID([3]'verbs and nouns'!H362,2,LEN([3]'verbs and nouns'!H362)-2),1)-1))</f>
        <v>waste dump map</v>
      </c>
      <c r="L363" s="7" t="str">
        <f aca="false">IF(J363="-","-",RIGHT(MID([3]'verbs and nouns'!H362,2,LEN([3]'verbs and nouns'!H362)-2),SEARCH(",",MID([3]'verbs and nouns'!H362,2,LEN([3]'verbs and nouns'!H362)-2),1)-3))</f>
        <v>mine network</v>
      </c>
      <c r="M363" s="7" t="str">
        <f aca="false">[3]'verbs and nouns'!I362</f>
        <v>To generate</v>
      </c>
      <c r="N363" s="7" t="str">
        <f aca="false">IF(M363="-","-",LEFT(MID([3]'verbs and nouns'!J362,2,LEN([3]'verbs and nouns'!J362)-2),SEARCH(",",MID([3]'verbs and nouns'!J362,2,LEN([3]'verbs and nouns'!J362)-2),1)-1))</f>
        <v>block model</v>
      </c>
      <c r="O363" s="7" t="str">
        <f aca="false">IF(M363="-","-",RIGHT(MID([3]'verbs and nouns'!J362,2,LEN([3]'verbs and nouns'!J362)-2),SEARCH(",",MID([3]'verbs and nouns'!J362,2,LEN([3]'verbs and nouns'!J362)-2),1)+2))</f>
        <v>economic table</v>
      </c>
      <c r="P363" s="7" t="str">
        <f aca="false">[3]'verbs and nouns'!K362</f>
        <v>To practice</v>
      </c>
      <c r="Q363" s="7" t="str">
        <f aca="false">IF(P363="-","-",MID([3]'verbs and nouns'!L362,2,LEN([3]'verbs and nouns'!L362)-2))</f>
        <v>report preparation</v>
      </c>
      <c r="R363" s="7"/>
      <c r="S363" s="1"/>
      <c r="T363" s="1"/>
      <c r="U363" s="1"/>
      <c r="V363" s="1"/>
      <c r="W363" s="1"/>
      <c r="X363" s="1"/>
      <c r="Y363" s="1"/>
    </row>
    <row r="364" customFormat="false" ht="15" hidden="false" customHeight="false" outlineLevel="0" collapsed="false">
      <c r="A364" s="6" t="str">
        <f aca="false">[3]'verbs and nouns'!A363</f>
        <v>To define</v>
      </c>
      <c r="B364" s="7" t="str">
        <f aca="false">IF(A19="-","-",LEFT(MID([3]'verbs and nouns'!B363,2,LEN([3]'verbs and nouns'!B363)-2),SEARCH(",",MID([3]'verbs and nouns'!B363,2,LEN([3]'verbs and nouns'!B363)-2),1)-1))</f>
        <v>problem</v>
      </c>
      <c r="C364" s="7" t="str">
        <f aca="false">IF(A19="-","-",RIGHT(MID([3]'verbs and nouns'!B363,2,LEN([3]'verbs and nouns'!B363)-2),SEARCH(",",MID([3]'verbs and nouns'!B363,2,LEN([3]'verbs and nouns'!B363)-2),1)+3))</f>
        <v>assumptions</v>
      </c>
      <c r="D364" s="7" t="str">
        <f aca="false">[3]'verbs and nouns'!C363</f>
        <v>To list</v>
      </c>
      <c r="E364" s="7" t="str">
        <f aca="false">IF(D360="-","-",LEFT(MID([3]'verbs and nouns'!D363,2,LEN([3]'verbs and nouns'!D363)-2),SEARCH(",",MID([3]'verbs and nouns'!D363,2,LEN([3]'verbs and nouns'!D363)-2),1)-1))</f>
        <v>equipment</v>
      </c>
      <c r="F364" s="7" t="str">
        <f aca="false">IF(D360="-","-",RIGHT(MID([3]'verbs and nouns'!D363,2,LEN([3]'verbs and nouns'!D363)-2),SEARCH(",",MID([3]'verbs and nouns'!D363,2,LEN([3]'verbs and nouns'!D363)-2),1)+3))</f>
        <v>investigation</v>
      </c>
      <c r="G364" s="7" t="str">
        <f aca="false">[3]'verbs and nouns'!E363</f>
        <v>To evaluate</v>
      </c>
      <c r="H364" s="7" t="str">
        <f aca="false">IF(G364="-","-",LEFT(MID([3]'verbs and nouns'!F363,2,LEN([3]'verbs and nouns'!F363)-2),SEARCH(",",MID([3]'verbs and nouns'!F363,2,LEN([3]'verbs and nouns'!F363)-2),1)-1))</f>
        <v>reserve</v>
      </c>
      <c r="I364" s="7" t="str">
        <f aca="false">IF(G364="-","-",RIGHT(MID([3]'verbs and nouns'!F363,2,LEN([3]'verbs and nouns'!F363)-2),SEARCH(",",MID([3]'verbs and nouns'!F363,2,LEN([3]'verbs and nouns'!F363)-2),1)+3))</f>
        <v>mine profit</v>
      </c>
      <c r="J364" s="7" t="str">
        <f aca="false">[3]'verbs and nouns'!G363</f>
        <v>To describe</v>
      </c>
      <c r="K364" s="7" t="str">
        <f aca="false">IF(J364="-","-",LEFT(MID([3]'verbs and nouns'!H363,2,LEN([3]'verbs and nouns'!H363)-2),SEARCH(",",MID([3]'verbs and nouns'!H363,2,LEN([3]'verbs and nouns'!H363)-2),1)-1))</f>
        <v>mining method</v>
      </c>
      <c r="L364" s="7" t="str">
        <f aca="false">IF(J364="-","-",RIGHT(MID([3]'verbs and nouns'!H363,2,LEN([3]'verbs and nouns'!H363)-2),SEARCH(",",MID([3]'verbs and nouns'!H363,2,LEN([3]'verbs and nouns'!H363)-2),1)-7))</f>
        <v>closure</v>
      </c>
      <c r="M364" s="7" t="str">
        <f aca="false">[3]'verbs and nouns'!I363</f>
        <v>To review</v>
      </c>
      <c r="N364" s="7" t="str">
        <f aca="false">IF(M364="-","-",LEFT(MID([3]'verbs and nouns'!J363,2,LEN([3]'verbs and nouns'!J363)-2),SEARCH(",",MID([3]'verbs and nouns'!J363,2,LEN([3]'verbs and nouns'!J363)-2),1)-1))</f>
        <v>economic</v>
      </c>
      <c r="O364" s="7" t="str">
        <f aca="false">IF(M364="-","-",RIGHT(MID([3]'verbs and nouns'!J363,2,LEN([3]'verbs and nouns'!J363)-2),SEARCH(",",MID([3]'verbs and nouns'!J363,2,LEN([3]'verbs and nouns'!J363)-2),1)-2))</f>
        <v>report</v>
      </c>
      <c r="P364" s="7" t="str">
        <f aca="false">[3]'verbs and nouns'!K363</f>
        <v>To prepare</v>
      </c>
      <c r="Q364" s="7" t="str">
        <f aca="false">IF(P364="-","-",LEFT(MID([3]'verbs and nouns'!L363,2,LEN([3]'verbs and nouns'!L363)-2),SEARCH(",",MID([3]'verbs and nouns'!L363,2,LEN([3]'verbs and nouns'!L363)-2),1)-1))</f>
        <v>report</v>
      </c>
      <c r="R364" s="7" t="str">
        <f aca="false">IF(P364="-","-",RIGHT(MID([3]'verbs and nouns'!L363,2,LEN([3]'verbs and nouns'!L363)-2),SEARCH(",",MID([3]'verbs and nouns'!L363,2,LEN([3]'verbs and nouns'!L363)-2),1)+8))</f>
        <v>evaluation form</v>
      </c>
      <c r="S364" s="1"/>
      <c r="T364" s="1"/>
      <c r="U364" s="1"/>
      <c r="V364" s="1"/>
      <c r="W364" s="1"/>
      <c r="X364" s="1"/>
      <c r="Y364" s="1"/>
    </row>
    <row r="365" customFormat="false" ht="15" hidden="false" customHeight="false" outlineLevel="0" collapsed="false">
      <c r="A365" s="6" t="str">
        <f aca="false">[3]'verbs and nouns'!A364</f>
        <v>To name</v>
      </c>
      <c r="B365" s="7" t="str">
        <f aca="false">IF(A365="-","-",MID([3]'verbs and nouns'!B364,2,LEN([3]'verbs and nouns'!B364)-2))</f>
        <v>company</v>
      </c>
      <c r="C365" s="7"/>
      <c r="D365" s="7" t="str">
        <f aca="false">[3]'verbs and nouns'!C364</f>
        <v>To illustrate</v>
      </c>
      <c r="E365" s="7" t="str">
        <f aca="false">IF(D365="-","-",LEFT(MID([3]'verbs and nouns'!D364,2,LEN([3]'verbs and nouns'!D364)-2),SEARCH(",",MID([3]'verbs and nouns'!D363,2,LEN([3]'verbs and nouns'!D364)-2),1)+4))</f>
        <v>mine operation</v>
      </c>
      <c r="F365" s="7" t="str">
        <f aca="false">IF(D365="-","-",RIGHT(MID([3]'verbs and nouns'!D364,2,LEN([3]'verbs and nouns'!D364)-2),SEARCH(",",MID([3]'verbs and nouns'!D363,2,LEN([3]'verbs and nouns'!D364)-2),1)+7))</f>
        <v>operation/reserve</v>
      </c>
      <c r="G365" s="7" t="str">
        <f aca="false">[3]'verbs and nouns'!E364</f>
        <v>To classify</v>
      </c>
      <c r="H365" s="7" t="str">
        <f aca="false">IF(G365="-","-",LEFT(MID([3]'verbs and nouns'!F364,2,LEN([3]'verbs and nouns'!F364)-2),SEARCH(",",MID([3]'verbs and nouns'!F364,2,LEN([3]'verbs and nouns'!F364)-2),1)-1))</f>
        <v>material type</v>
      </c>
      <c r="I365" s="7" t="str">
        <f aca="false">IF(G365="-","-",RIGHT(MID([3]'verbs and nouns'!F364,2,LEN([3]'verbs and nouns'!F364)-2),SEARCH(",",MID([3]'verbs and nouns'!F364,2,LEN([3]'verbs and nouns'!F364)-2),1)-4))</f>
        <v>waste type</v>
      </c>
      <c r="J365" s="7" t="str">
        <f aca="false">[3]'verbs and nouns'!G364</f>
        <v>To compute</v>
      </c>
      <c r="K365" s="7" t="str">
        <f aca="false">IF(J365="-","-",LEFT(MID([3]'verbs and nouns'!H364,2,LEN([3]'verbs and nouns'!H364)-2),SEARCH(",",MID([3]'verbs and nouns'!H364,2,LEN([3]'verbs and nouns'!H364)-2),1)-1))</f>
        <v>tonnage-grade</v>
      </c>
      <c r="L365" s="7" t="str">
        <f aca="false">IF(J365="-","-",RIGHT(MID([3]'verbs and nouns'!H364,2,LEN([3]'verbs and nouns'!H364)-2),SEARCH(",",MID([3]'verbs and nouns'!H364,2,LEN([3]'verbs and nouns'!H364)-2),1)-1))</f>
        <v>waste tonnage</v>
      </c>
      <c r="M365" s="7" t="str">
        <f aca="false">[3]'verbs and nouns'!I364</f>
        <v>To test</v>
      </c>
      <c r="N365" s="7" t="str">
        <f aca="false">IF(M365="-","-",LEFT(MID([3]'verbs and nouns'!J364,2,LEN([3]'verbs and nouns'!J364)-2),SEARCH(",",MID([3]'verbs and nouns'!J364,2,LEN([3]'verbs and nouns'!J364)-2),1)-1))</f>
        <v>contingency plan</v>
      </c>
      <c r="O365" s="7" t="str">
        <f aca="false">IF(M365="-","-",RIGHT(MID([3]'verbs and nouns'!J364,2,LEN([3]'verbs and nouns'!J364)-2),SEARCH(",",MID([3]'verbs and nouns'!J364,2,LEN([3]'verbs and nouns'!J364)-2),1)-5))</f>
        <v>closure plan</v>
      </c>
      <c r="P365" s="7" t="str">
        <f aca="false">[3]'verbs and nouns'!K364</f>
        <v>-</v>
      </c>
      <c r="Q365" s="7" t="str">
        <f aca="false">IF(P365="-","-",MID([3]'verbs and nouns'!L364,2,LEN([3]'verbs and nouns'!L364)-2))</f>
        <v>-</v>
      </c>
      <c r="R365" s="7"/>
      <c r="S365" s="1"/>
      <c r="T365" s="1"/>
      <c r="U365" s="1"/>
      <c r="V365" s="1"/>
      <c r="W365" s="1"/>
      <c r="X365" s="1"/>
      <c r="Y365" s="1"/>
    </row>
    <row r="366" customFormat="false" ht="15" hidden="false" customHeight="false" outlineLevel="0" collapsed="false">
      <c r="A366" s="9" t="str">
        <f aca="false">[3]'verbs and nouns'!A365</f>
        <v>To synthesize</v>
      </c>
      <c r="B366" s="10" t="str">
        <f aca="false">IF(A366="-","-",MID([3]'verbs and nouns'!B365,2,LEN([3]'verbs and nouns'!B365)-2))</f>
        <v/>
      </c>
      <c r="C366" s="7"/>
      <c r="D366" s="7" t="str">
        <f aca="false">[3]'verbs and nouns'!C365</f>
        <v>To indicate</v>
      </c>
      <c r="E366" s="7" t="str">
        <f aca="false">IF(D362="-","-",LEFT(MID([3]'verbs and nouns'!D365,2,LEN([3]'verbs and nouns'!D365)-2),SEARCH(",",MID([3]'verbs and nouns'!D365,2,LEN([3]'verbs and nouns'!D365)-2),1)-1))</f>
        <v>CSR problems</v>
      </c>
      <c r="F366" s="7" t="str">
        <f aca="false">IF(D362="-","-",RIGHT(MID([3]'verbs and nouns'!D365,2,LEN([3]'verbs and nouns'!D365)-2),SEARCH(",",MID([3]'verbs and nouns'!D365,2,LEN([3]'verbs and nouns'!D365)-2),1)+1))</f>
        <v>tonnage-grade</v>
      </c>
      <c r="G366" s="7" t="str">
        <f aca="false">[3]'verbs and nouns'!E365</f>
        <v>To combine</v>
      </c>
      <c r="H366" s="7" t="str">
        <f aca="false">IF(G366="-","-",MID([3]'verbs and nouns'!F365,2,LEN([3]'verbs and nouns'!F365)-2))</f>
        <v>presenting hybrid method</v>
      </c>
      <c r="I366" s="7"/>
      <c r="J366" s="7" t="str">
        <f aca="false">[3]'verbs and nouns'!G365</f>
        <v>To explain</v>
      </c>
      <c r="K366" s="7" t="str">
        <f aca="false">IF(J366="-","-",LEFT(MID([3]'verbs and nouns'!H365,2,LEN([3]'verbs and nouns'!H365)-2),SEARCH(",",MID([3]'verbs and nouns'!H365,2,LEN([3]'verbs and nouns'!H365)-2),1)-1))</f>
        <v>mining sequence</v>
      </c>
      <c r="L366" s="7" t="str">
        <f aca="false">IF(J366="-","-",RIGHT(MID([3]'verbs and nouns'!H365,2,LEN([3]'verbs and nouns'!H365)-2),SEARCH(",",MID([3]'verbs and nouns'!H365,2,LEN([3]'verbs and nouns'!H365)-2),1)-3))</f>
        <v>closure plan</v>
      </c>
      <c r="M366" s="7" t="str">
        <f aca="false">[3]'verbs and nouns'!I365</f>
        <v>To solve</v>
      </c>
      <c r="N366" s="7" t="str">
        <f aca="false">IF(M366="-","-",LEFT(MID([3]'verbs and nouns'!J365,2,LEN([3]'verbs and nouns'!J365)-2),SEARCH(",",MID([3]'verbs and nouns'!J365,2,LEN([3]'verbs and nouns'!J365)-2),1)-1))</f>
        <v>environmental problem</v>
      </c>
      <c r="O366" s="7" t="str">
        <f aca="false">IF(M366="-","-",RIGHT(MID([3]'verbs and nouns'!J365,2,LEN([3]'verbs and nouns'!J365)-2),SEARCH(",",MID([3]'verbs and nouns'!J365,2,LEN([3]'verbs and nouns'!J365)-2),1)-5))</f>
        <v>prediction delay</v>
      </c>
      <c r="P366" s="7" t="str">
        <f aca="false">[3]'verbs and nouns'!K365</f>
        <v>-</v>
      </c>
      <c r="Q366" s="7" t="str">
        <f aca="false">IF(P366="-","-",MID([3]'verbs and nouns'!L365,2,LEN([3]'verbs and nouns'!L365)-2))</f>
        <v>-</v>
      </c>
      <c r="R366" s="7"/>
      <c r="S366" s="1"/>
      <c r="T366" s="1"/>
      <c r="U366" s="1"/>
      <c r="V366" s="1"/>
      <c r="W366" s="1"/>
      <c r="X366" s="1"/>
      <c r="Y366" s="1"/>
    </row>
    <row r="367" customFormat="false" ht="15" hidden="false" customHeight="false" outlineLevel="0" collapsed="false">
      <c r="A367" s="6" t="str">
        <f aca="false">[3]'verbs and nouns'!A366</f>
        <v>-</v>
      </c>
      <c r="B367" s="7" t="str">
        <f aca="false">IF(A367="-","-",MID([3]'verbs and nouns'!B366,2,LEN([3]'verbs and nouns'!B366)-2))</f>
        <v>-</v>
      </c>
      <c r="C367" s="7"/>
      <c r="D367" s="7" t="str">
        <f aca="false">[3]'verbs and nouns'!C366</f>
        <v>To order</v>
      </c>
      <c r="E367" s="7" t="str">
        <f aca="false">IF(D363="-","-",LEFT(MID([3]'verbs and nouns'!D366,2,LEN([3]'verbs and nouns'!D366)-2),SEARCH(",",MID([3]'verbs and nouns'!D366,2,LEN([3]'verbs and nouns'!D366)-2),1)-1))</f>
        <v>equipment</v>
      </c>
      <c r="F367" s="7" t="str">
        <f aca="false">IF(D363="-","-",RIGHT(MID([3]'verbs and nouns'!D366,2,LEN([3]'verbs and nouns'!D366)-2),SEARCH(",",MID([3]'verbs and nouns'!D366,2,LEN([3]'verbs and nouns'!D366)-2),1)-1))</f>
        <v>software</v>
      </c>
      <c r="G367" s="7" t="str">
        <f aca="false">[3]'verbs and nouns'!E366</f>
        <v>To infer</v>
      </c>
      <c r="H367" s="7" t="str">
        <f aca="false">IF(G367="-","-",MID([3]'verbs and nouns'!F366,2,LEN([3]'verbs and nouns'!F366)-2))</f>
        <v/>
      </c>
      <c r="I367" s="7"/>
      <c r="J367" s="7" t="str">
        <f aca="false">[3]'verbs and nouns'!G366</f>
        <v>To apply</v>
      </c>
      <c r="K367" s="7" t="str">
        <f aca="false">IF(J367="-","-",LEFT(MID([3]'verbs and nouns'!H366,2,LEN([3]'verbs and nouns'!H366)-2),SEARCH(",",MID([3]'verbs and nouns'!H366,2,LEN([3]'verbs and nouns'!H366)-2),1)-1))</f>
        <v>optimization method</v>
      </c>
      <c r="L367" s="7" t="str">
        <f aca="false">IF(J367="-","-",RIGHT(MID([3]'verbs and nouns'!H366,2,LEN([3]'verbs and nouns'!H366)-2),SEARCH(",",MID([3]'verbs and nouns'!H366,2,LEN([3]'verbs and nouns'!H366)-2),1)-3))</f>
        <v>design algorithm</v>
      </c>
      <c r="M367" s="7" t="str">
        <f aca="false">[3]'verbs and nouns'!I366</f>
        <v>To conclude</v>
      </c>
      <c r="N367" s="7" t="str">
        <f aca="false">IF(M367="-","-",MID([3]'verbs and nouns'!J366,2,LEN([3]'verbs and nouns'!J366)-2))</f>
        <v>go-or-no go profit</v>
      </c>
      <c r="O367" s="7"/>
      <c r="P367" s="7" t="str">
        <f aca="false">[3]'verbs and nouns'!K366</f>
        <v>-</v>
      </c>
      <c r="Q367" s="7" t="str">
        <f aca="false">IF(P367="-","-",MID([3]'verbs and nouns'!L366,2,LEN([3]'verbs and nouns'!L366)-2))</f>
        <v>-</v>
      </c>
      <c r="R367" s="7"/>
      <c r="S367" s="1"/>
      <c r="T367" s="1"/>
      <c r="U367" s="1"/>
      <c r="V367" s="1"/>
      <c r="W367" s="1"/>
      <c r="X367" s="1"/>
      <c r="Y367" s="1"/>
    </row>
    <row r="368" customFormat="false" ht="15" hidden="false" customHeight="false" outlineLevel="0" collapsed="false">
      <c r="A368" s="6" t="str">
        <f aca="false">[3]'verbs and nouns'!A367</f>
        <v>-</v>
      </c>
      <c r="B368" s="7" t="str">
        <f aca="false">IF(A368="-","-",MID([3]'verbs and nouns'!B367,2,LEN([3]'verbs and nouns'!B367)-2))</f>
        <v>-</v>
      </c>
      <c r="C368" s="7"/>
      <c r="D368" s="7" t="str">
        <f aca="false">[3]'verbs and nouns'!C367</f>
        <v>To justify</v>
      </c>
      <c r="E368" s="7" t="str">
        <f aca="false">IF(D368="-","-",MID([3]'verbs and nouns'!D367,2,LEN([3]'verbs and nouns'!D367)-2))</f>
        <v/>
      </c>
      <c r="F368" s="7"/>
      <c r="G368" s="7" t="str">
        <f aca="false">[3]'verbs and nouns'!E367</f>
        <v>-</v>
      </c>
      <c r="H368" s="7" t="str">
        <f aca="false">IF(G368="-","-",MID([3]'verbs and nouns'!F367,2,LEN([3]'verbs and nouns'!F367)-2))</f>
        <v>-</v>
      </c>
      <c r="I368" s="7"/>
      <c r="J368" s="7" t="str">
        <f aca="false">[3]'verbs and nouns'!G367</f>
        <v>To discuss</v>
      </c>
      <c r="K368" s="7" t="str">
        <f aca="false">IF(J368="-","-",LEFT(MID([3]'verbs and nouns'!H367,2,LEN([3]'verbs and nouns'!H367)-2),SEARCH(",",MID([3]'verbs and nouns'!H367,2,LEN([3]'verbs and nouns'!H367)-2),1)-1))</f>
        <v>advantage/disadvantage</v>
      </c>
      <c r="L368" s="7" t="str">
        <f aca="false">IF(J368="-","-",RIGHT(MID([3]'verbs and nouns'!H367,2,LEN([3]'verbs and nouns'!H367)-2),SEARCH(",",MID([3]'verbs and nouns'!H367,2,LEN([3]'verbs and nouns'!H367)-2),1)-5))</f>
        <v>longterm benefits</v>
      </c>
      <c r="M368" s="7" t="str">
        <f aca="false">[3]'verbs and nouns'!I367</f>
        <v>To compare</v>
      </c>
      <c r="N368" s="7" t="str">
        <f aca="false">IF(M368="-","-",LEFT(MID([3]'verbs and nouns'!J367,2,LEN([3]'verbs and nouns'!J367)-2),SEARCH(",",MID([3]'verbs and nouns'!J367,2,LEN([3]'verbs and nouns'!J367)-2),1)-1))</f>
        <v>mining methods</v>
      </c>
      <c r="O368" s="7" t="str">
        <f aca="false">IF(M368="-","-",RIGHT(MID([3]'verbs and nouns'!J367,2,LEN([3]'verbs and nouns'!J367)-2),SEARCH(",",MID([3]'verbs and nouns'!J367,2,LEN([3]'verbs and nouns'!J367)-2),1)-5))</f>
        <v>equipment</v>
      </c>
      <c r="P368" s="7" t="str">
        <f aca="false">[3]'verbs and nouns'!K367</f>
        <v>-</v>
      </c>
      <c r="Q368" s="7" t="str">
        <f aca="false">IF(P368="-","-",MID([3]'verbs and nouns'!L367,2,LEN([3]'verbs and nouns'!L367)-2))</f>
        <v>-</v>
      </c>
      <c r="R368" s="7"/>
      <c r="S368" s="1"/>
      <c r="T368" s="1"/>
      <c r="U368" s="1"/>
      <c r="V368" s="1"/>
      <c r="W368" s="1"/>
      <c r="X368" s="1"/>
      <c r="Y368" s="1"/>
    </row>
    <row r="369" customFormat="false" ht="15" hidden="false" customHeight="false" outlineLevel="0" collapsed="false">
      <c r="A369" s="6" t="str">
        <f aca="false">[3]'verbs and nouns'!A368</f>
        <v>-</v>
      </c>
      <c r="B369" s="7" t="str">
        <f aca="false">IF(A369="-","-",MID([3]'verbs and nouns'!B368,2,LEN([3]'verbs and nouns'!B368)-2))</f>
        <v>-</v>
      </c>
      <c r="C369" s="7"/>
      <c r="D369" s="7" t="str">
        <f aca="false">[3]'verbs and nouns'!C368</f>
        <v>To critisize</v>
      </c>
      <c r="E369" s="7" t="str">
        <f aca="false">IF(D369="-","-",MID([3]'verbs and nouns'!D368,2,LEN([3]'verbs and nouns'!D368)-2))</f>
        <v/>
      </c>
      <c r="F369" s="7"/>
      <c r="G369" s="7" t="str">
        <f aca="false">[3]'verbs and nouns'!E368</f>
        <v>-</v>
      </c>
      <c r="H369" s="7" t="str">
        <f aca="false">IF(G369="-","-",MID([3]'verbs and nouns'!F368,2,LEN([3]'verbs and nouns'!F368)-2))</f>
        <v>-</v>
      </c>
      <c r="I369" s="7"/>
      <c r="J369" s="7" t="str">
        <f aca="false">[3]'verbs and nouns'!G368</f>
        <v>To calculate</v>
      </c>
      <c r="K369" s="7" t="str">
        <f aca="false">IF(J369="-","-",MID([3]'verbs and nouns'!H368,2,LEN([3]'verbs and nouns'!H368)-2))</f>
        <v>tonnage grade</v>
      </c>
      <c r="L369" s="7"/>
      <c r="M369" s="7" t="str">
        <f aca="false">[3]'verbs and nouns'!I368</f>
        <v>To modify</v>
      </c>
      <c r="N369" s="7" t="str">
        <f aca="false">IF(M369="-","-",LEFT(MID([3]'verbs and nouns'!J368,2,LEN([3]'verbs and nouns'!J368)-2),SEARCH(",",MID([3]'verbs and nouns'!J368,2,LEN([3]'verbs and nouns'!J368)-2),1)-1))</f>
        <v>mine plan</v>
      </c>
      <c r="O369" s="7" t="str">
        <f aca="false">IF(M369="-","-",RIGHT(MID([3]'verbs and nouns'!J368,2,LEN([3]'verbs and nouns'!J368)-2),SEARCH(",",MID([3]'verbs and nouns'!J368,2,LEN([3]'verbs and nouns'!J368)-2),1)+7))</f>
        <v>taillings storage</v>
      </c>
      <c r="P369" s="7" t="str">
        <f aca="false">[3]'verbs and nouns'!K368</f>
        <v>-</v>
      </c>
      <c r="Q369" s="7" t="str">
        <f aca="false">IF(P369="-","-",MID([3]'verbs and nouns'!L368,2,LEN([3]'verbs and nouns'!L368)-2))</f>
        <v>-</v>
      </c>
      <c r="R369" s="7"/>
      <c r="S369" s="1"/>
      <c r="T369" s="1"/>
      <c r="U369" s="1"/>
      <c r="V369" s="1"/>
      <c r="W369" s="1"/>
      <c r="X369" s="1"/>
      <c r="Y369" s="1"/>
    </row>
    <row r="370" customFormat="false" ht="15" hidden="false" customHeight="false" outlineLevel="0" collapsed="false">
      <c r="A370" s="6" t="str">
        <f aca="false">[3]'verbs and nouns'!A369</f>
        <v>-</v>
      </c>
      <c r="B370" s="7" t="str">
        <f aca="false">IF(A370="-","-",MID([3]'verbs and nouns'!B369,2,LEN([3]'verbs and nouns'!B369)-2))</f>
        <v>-</v>
      </c>
      <c r="C370" s="7"/>
      <c r="D370" s="7" t="str">
        <f aca="false">[3]'verbs and nouns'!C369</f>
        <v>To distinguish</v>
      </c>
      <c r="E370" s="7" t="str">
        <f aca="false">IF(D370="-","-",MID([3]'verbs and nouns'!D369,2,LEN([3]'verbs and nouns'!D369)-2))</f>
        <v>method and equipment</v>
      </c>
      <c r="F370" s="7"/>
      <c r="G370" s="7" t="str">
        <f aca="false">[3]'verbs and nouns'!E369</f>
        <v>-</v>
      </c>
      <c r="H370" s="7" t="str">
        <f aca="false">IF(G370="-","-",MID([3]'verbs and nouns'!F369,2,LEN([3]'verbs and nouns'!F369)-2))</f>
        <v>-</v>
      </c>
      <c r="I370" s="7"/>
      <c r="J370" s="7" t="str">
        <f aca="false">[3]'verbs and nouns'!G369</f>
        <v>To design</v>
      </c>
      <c r="K370" s="7" t="str">
        <f aca="false">IF(J370="-","-",LEFT(MID([3]'verbs and nouns'!H369,2,LEN([3]'verbs and nouns'!H369)-2),SEARCH(",",MID([3]'verbs and nouns'!H369,2,LEN([3]'verbs and nouns'!H369)-2),1)-1))</f>
        <v>mining method</v>
      </c>
      <c r="L370" s="7" t="str">
        <f aca="false">IF(J370="-","-",RIGHT(MID([3]'verbs and nouns'!H369,2,LEN([3]'verbs and nouns'!H369)-2),SEARCH(",",MID([3]'verbs and nouns'!H369,2,LEN([3]'verbs and nouns'!H369)-2),1)+2))</f>
        <v>processing plant</v>
      </c>
      <c r="M370" s="7" t="str">
        <f aca="false">[3]'verbs and nouns'!I369</f>
        <v>To extend</v>
      </c>
      <c r="N370" s="7" t="str">
        <f aca="false">IF(M370="-","-",MID([3]'verbs and nouns'!J369,2,LEN([3]'verbs and nouns'!J369)-2))</f>
        <v/>
      </c>
      <c r="O370" s="7"/>
      <c r="P370" s="7" t="str">
        <f aca="false">[3]'verbs and nouns'!K369</f>
        <v>-</v>
      </c>
      <c r="Q370" s="7" t="str">
        <f aca="false">IF(P370="-","-",MID([3]'verbs and nouns'!L369,2,LEN([3]'verbs and nouns'!L369)-2))</f>
        <v>-</v>
      </c>
      <c r="R370" s="7"/>
      <c r="S370" s="1"/>
      <c r="T370" s="1"/>
      <c r="U370" s="1"/>
      <c r="V370" s="1"/>
      <c r="W370" s="1"/>
      <c r="X370" s="1"/>
      <c r="Y370" s="1"/>
    </row>
    <row r="371" customFormat="false" ht="15" hidden="false" customHeight="false" outlineLevel="0" collapsed="false">
      <c r="A371" s="6" t="str">
        <f aca="false">[3]'verbs and nouns'!A370</f>
        <v>-</v>
      </c>
      <c r="B371" s="7" t="str">
        <f aca="false">IF(A371="-","-",MID([3]'verbs and nouns'!B370,2,LEN([3]'verbs and nouns'!B370)-2))</f>
        <v>-</v>
      </c>
      <c r="C371" s="7"/>
      <c r="D371" s="7" t="str">
        <f aca="false">[3]'verbs and nouns'!C370</f>
        <v>-</v>
      </c>
      <c r="E371" s="7" t="str">
        <f aca="false">IF(D371="-","-",MID([3]'verbs and nouns'!D370,2,LEN([3]'verbs and nouns'!D370)-2))</f>
        <v>-</v>
      </c>
      <c r="F371" s="7"/>
      <c r="G371" s="7" t="str">
        <f aca="false">[3]'verbs and nouns'!E370</f>
        <v>-</v>
      </c>
      <c r="H371" s="7" t="str">
        <f aca="false">IF(G371="-","-",MID([3]'verbs and nouns'!F370,2,LEN([3]'verbs and nouns'!F370)-2))</f>
        <v>-</v>
      </c>
      <c r="I371" s="7"/>
      <c r="J371" s="7" t="str">
        <f aca="false">[3]'verbs and nouns'!G370</f>
        <v>To analyse</v>
      </c>
      <c r="K371" s="7" t="str">
        <f aca="false">IF(J371="-","-",LEFT(MID([3]'verbs and nouns'!H370,2,LEN([3]'verbs and nouns'!H370)-2),SEARCH(",",MID([3]'verbs and nouns'!H370,2,LEN([3]'verbs and nouns'!H370)-2),1)-1))</f>
        <v>mining method</v>
      </c>
      <c r="L371" s="7" t="str">
        <f aca="false">IF(J371="-","-",RIGHT(MID([3]'verbs and nouns'!H370,2,LEN([3]'verbs and nouns'!H370)-2),SEARCH(",",MID([3]'verbs and nouns'!H370,2,LEN([3]'verbs and nouns'!H370)-2),1)-5))</f>
        <v>economic</v>
      </c>
      <c r="M371" s="7" t="str">
        <f aca="false">[3]'verbs and nouns'!I370</f>
        <v>-</v>
      </c>
      <c r="N371" s="7" t="str">
        <f aca="false">IF(M371="-","-",MID([3]'verbs and nouns'!J370,2,LEN([3]'verbs and nouns'!J370)-2))</f>
        <v>-</v>
      </c>
      <c r="O371" s="7"/>
      <c r="P371" s="7" t="str">
        <f aca="false">[3]'verbs and nouns'!K370</f>
        <v>-</v>
      </c>
      <c r="Q371" s="7" t="str">
        <f aca="false">IF(P371="-","-",MID([3]'verbs and nouns'!L370,2,LEN([3]'verbs and nouns'!L370)-2))</f>
        <v>-</v>
      </c>
      <c r="R371" s="7"/>
      <c r="S371" s="1"/>
      <c r="T371" s="1"/>
      <c r="U371" s="1"/>
      <c r="V371" s="1"/>
      <c r="W371" s="1"/>
      <c r="X371" s="1"/>
      <c r="Y371" s="1"/>
    </row>
    <row r="372" customFormat="false" ht="15" hidden="false" customHeight="false" outlineLevel="0" collapsed="false">
      <c r="A372" s="6" t="str">
        <f aca="false">[3]'verbs and nouns'!A371</f>
        <v>To define</v>
      </c>
      <c r="B372" s="7" t="str">
        <f aca="false">IF(A372="-","-",MID([3]'verbs and nouns'!B371,2,LEN([3]'verbs and nouns'!B371)-2))</f>
        <v>problem</v>
      </c>
      <c r="C372" s="7"/>
      <c r="D372" s="7" t="str">
        <f aca="false">[3]'verbs and nouns'!C371</f>
        <v>To choose</v>
      </c>
      <c r="E372" s="7" t="str">
        <f aca="false">IF(D372="-","-",MID([3]'verbs and nouns'!D371,2,LEN([3]'verbs and nouns'!D371)-2))</f>
        <v>the best</v>
      </c>
      <c r="F372" s="7"/>
      <c r="G372" s="7" t="str">
        <f aca="false">[3]'verbs and nouns'!E371</f>
        <v>To list</v>
      </c>
      <c r="H372" s="7" t="str">
        <f aca="false">IF(G372="-","-",MID([3]'verbs and nouns'!F371,2,LEN([3]'verbs and nouns'!F371)-2))</f>
        <v>alternatives</v>
      </c>
      <c r="I372" s="7"/>
      <c r="J372" s="7" t="str">
        <f aca="false">[3]'verbs and nouns'!G371</f>
        <v>To analyze</v>
      </c>
      <c r="K372" s="7" t="str">
        <f aca="false">IF(J372="-","-",MID([3]'verbs and nouns'!H371,2,LEN([3]'verbs and nouns'!H371)-2))</f>
        <v>structure</v>
      </c>
      <c r="L372" s="7"/>
      <c r="M372" s="7" t="str">
        <f aca="false">[3]'verbs and nouns'!I371</f>
        <v>To critisize</v>
      </c>
      <c r="N372" s="7" t="str">
        <f aca="false">IF(M372="-","-",MID([3]'verbs and nouns'!J371,2,LEN([3]'verbs and nouns'!J371)-2))</f>
        <v>inspection</v>
      </c>
      <c r="O372" s="7"/>
      <c r="P372" s="7" t="str">
        <f aca="false">[3]'verbs and nouns'!K371</f>
        <v>To generate</v>
      </c>
      <c r="Q372" s="7" t="str">
        <f aca="false">IF(P372="-","-",MID([3]'verbs and nouns'!L371,2,LEN([3]'verbs and nouns'!L371)-2))</f>
        <v>cash flow</v>
      </c>
      <c r="R372" s="7"/>
      <c r="S372" s="1"/>
      <c r="T372" s="1"/>
      <c r="U372" s="1"/>
      <c r="V372" s="1"/>
      <c r="W372" s="1"/>
      <c r="X372" s="1"/>
      <c r="Y372" s="1"/>
    </row>
    <row r="373" customFormat="false" ht="15" hidden="false" customHeight="false" outlineLevel="0" collapsed="false">
      <c r="A373" s="6" t="str">
        <f aca="false">[3]'verbs and nouns'!A372</f>
        <v>To identify</v>
      </c>
      <c r="B373" s="7" t="str">
        <f aca="false">IF(A373="-","-",MID([3]'verbs and nouns'!B372,2,LEN([3]'verbs and nouns'!B372)-2))</f>
        <v>needs</v>
      </c>
      <c r="C373" s="7"/>
      <c r="D373" s="7" t="str">
        <f aca="false">[3]'verbs and nouns'!C372</f>
        <v>To illustrate</v>
      </c>
      <c r="E373" s="7" t="str">
        <f aca="false">IF(D373="-","-",MID([3]'verbs and nouns'!D372,2,LEN([3]'verbs and nouns'!D372)-2))</f>
        <v>concepts</v>
      </c>
      <c r="F373" s="7"/>
      <c r="G373" s="7" t="str">
        <f aca="false">[3]'verbs and nouns'!E372</f>
        <v>To evaluate</v>
      </c>
      <c r="H373" s="7" t="str">
        <f aca="false">IF(G373="-","-",MID([3]'verbs and nouns'!F372,2,LEN([3]'verbs and nouns'!F372)-2))</f>
        <v>properties</v>
      </c>
      <c r="I373" s="7"/>
      <c r="J373" s="7" t="str">
        <f aca="false">[3]'verbs and nouns'!G372</f>
        <v>To create</v>
      </c>
      <c r="K373" s="7" t="str">
        <f aca="false">IF(J373="-","-",MID([3]'verbs and nouns'!H372,2,LEN([3]'verbs and nouns'!H372)-2))</f>
        <v>solutions</v>
      </c>
      <c r="L373" s="7"/>
      <c r="M373" s="7" t="str">
        <f aca="false">[3]'verbs and nouns'!I372</f>
        <v>To model</v>
      </c>
      <c r="N373" s="7" t="str">
        <f aca="false">IF(M373="-","-",MID([3]'verbs and nouns'!J372,2,LEN([3]'verbs and nouns'!J372)-2))</f>
        <v>behavior</v>
      </c>
      <c r="O373" s="7"/>
      <c r="P373" s="7" t="str">
        <f aca="false">[3]'verbs and nouns'!K372</f>
        <v>To conclude</v>
      </c>
      <c r="Q373" s="7" t="str">
        <f aca="false">IF(P373="-","-",MID([3]'verbs and nouns'!L372,2,LEN([3]'verbs and nouns'!L372)-2))</f>
        <v>closure</v>
      </c>
      <c r="R373" s="7"/>
      <c r="S373" s="1"/>
      <c r="T373" s="1"/>
      <c r="U373" s="1"/>
      <c r="V373" s="1"/>
      <c r="W373" s="1"/>
      <c r="X373" s="1"/>
      <c r="Y373" s="1"/>
    </row>
    <row r="374" customFormat="false" ht="15" hidden="false" customHeight="false" outlineLevel="0" collapsed="false">
      <c r="A374" s="6" t="str">
        <f aca="false">[3]'verbs and nouns'!A373</f>
        <v>To extend</v>
      </c>
      <c r="B374" s="7" t="str">
        <f aca="false">IF(A374="-","-",MID([3]'verbs and nouns'!B373,2,LEN([3]'verbs and nouns'!B373)-2))</f>
        <v>mine life</v>
      </c>
      <c r="C374" s="7"/>
      <c r="D374" s="7" t="str">
        <f aca="false">[3]'verbs and nouns'!C373</f>
        <v>To develop</v>
      </c>
      <c r="E374" s="7" t="str">
        <f aca="false">IF(D374="-","-",MID([3]'verbs and nouns'!D373,2,LEN([3]'verbs and nouns'!D373)-2))</f>
        <v>plan</v>
      </c>
      <c r="F374" s="7"/>
      <c r="G374" s="7" t="str">
        <f aca="false">[3]'verbs and nouns'!E373</f>
        <v>To describe</v>
      </c>
      <c r="H374" s="7" t="str">
        <f aca="false">IF(G374="-","-",MID([3]'verbs and nouns'!F373,2,LEN([3]'verbs and nouns'!F373)-2))</f>
        <v>processes</v>
      </c>
      <c r="I374" s="7"/>
      <c r="J374" s="7" t="str">
        <f aca="false">[3]'verbs and nouns'!G373</f>
        <v>To classify</v>
      </c>
      <c r="K374" s="7" t="str">
        <f aca="false">IF(J374="-","-",MID([3]'verbs and nouns'!H373,2,LEN([3]'verbs and nouns'!H373)-2))</f>
        <v>properties</v>
      </c>
      <c r="L374" s="7"/>
      <c r="M374" s="7" t="str">
        <f aca="false">[3]'verbs and nouns'!I373</f>
        <v>To predict</v>
      </c>
      <c r="N374" s="7" t="str">
        <f aca="false">IF(M374="-","-",MID([3]'verbs and nouns'!J373,2,LEN([3]'verbs and nouns'!J373)-2))</f>
        <v>factor of safety</v>
      </c>
      <c r="O374" s="7"/>
      <c r="P374" s="7" t="str">
        <f aca="false">[3]'verbs and nouns'!K373</f>
        <v>-</v>
      </c>
      <c r="Q374" s="7" t="str">
        <f aca="false">IF(P374="-","-",MID([3]'verbs and nouns'!L373,2,LEN([3]'verbs and nouns'!L373)-2))</f>
        <v>-</v>
      </c>
      <c r="R374" s="7"/>
      <c r="S374" s="1"/>
      <c r="T374" s="1"/>
      <c r="U374" s="1"/>
      <c r="V374" s="1"/>
      <c r="W374" s="1"/>
      <c r="X374" s="1"/>
      <c r="Y374" s="1"/>
    </row>
    <row r="375" customFormat="false" ht="15" hidden="false" customHeight="false" outlineLevel="0" collapsed="false">
      <c r="A375" s="6" t="str">
        <f aca="false">[3]'verbs and nouns'!A374</f>
        <v>To practice</v>
      </c>
      <c r="B375" s="7" t="str">
        <f aca="false">IF(A375="-","-",MID([3]'verbs and nouns'!B374,2,LEN([3]'verbs and nouns'!B374)-2))</f>
        <v>professionalism</v>
      </c>
      <c r="C375" s="7"/>
      <c r="D375" s="7" t="str">
        <f aca="false">[3]'verbs and nouns'!C374</f>
        <v>To indicate</v>
      </c>
      <c r="E375" s="7" t="str">
        <f aca="false">IF(D375="-","-",MID([3]'verbs and nouns'!D374,2,LEN([3]'verbs and nouns'!D374)-2))</f>
        <v>direction</v>
      </c>
      <c r="F375" s="7"/>
      <c r="G375" s="7" t="str">
        <f aca="false">[3]'verbs and nouns'!E374</f>
        <v>To estimate</v>
      </c>
      <c r="H375" s="7" t="str">
        <f aca="false">IF(G375="-","-",MID([3]'verbs and nouns'!F374,2,LEN([3]'verbs and nouns'!F374)-2))</f>
        <v>costs</v>
      </c>
      <c r="I375" s="7"/>
      <c r="J375" s="7" t="str">
        <f aca="false">[3]'verbs and nouns'!G374</f>
        <v>To compute</v>
      </c>
      <c r="K375" s="7" t="str">
        <f aca="false">IF(J375="-","-",MID([3]'verbs and nouns'!H374,2,LEN([3]'verbs and nouns'!H374)-2))</f>
        <v>factors of safety</v>
      </c>
      <c r="L375" s="7"/>
      <c r="M375" s="7" t="str">
        <f aca="false">[3]'verbs and nouns'!I374</f>
        <v>To name</v>
      </c>
      <c r="N375" s="7" t="str">
        <f aca="false">IF(M375="-","-",MID([3]'verbs and nouns'!J374,2,LEN([3]'verbs and nouns'!J374)-2))</f>
        <v>engineer of record</v>
      </c>
      <c r="O375" s="7"/>
      <c r="P375" s="7" t="str">
        <f aca="false">[3]'verbs and nouns'!K374</f>
        <v>-</v>
      </c>
      <c r="Q375" s="7" t="str">
        <f aca="false">IF(P375="-","-",MID([3]'verbs and nouns'!L374,2,LEN([3]'verbs and nouns'!L374)-2))</f>
        <v>-</v>
      </c>
      <c r="R375" s="7"/>
      <c r="S375" s="1"/>
      <c r="T375" s="1"/>
      <c r="U375" s="1"/>
      <c r="V375" s="1"/>
      <c r="W375" s="1"/>
      <c r="X375" s="1"/>
      <c r="Y375" s="1"/>
    </row>
    <row r="376" customFormat="false" ht="15" hidden="false" customHeight="false" outlineLevel="0" collapsed="false">
      <c r="A376" s="6" t="str">
        <f aca="false">[3]'verbs and nouns'!A375</f>
        <v>To order</v>
      </c>
      <c r="B376" s="7" t="str">
        <f aca="false">IF(A19="-","-",LEFT(MID([3]'verbs and nouns'!B375,2,LEN([3]'verbs and nouns'!B375)-2),SEARCH(",",MID([3]'verbs and nouns'!B375,2,LEN([3]'verbs and nouns'!B375)-2),1)-1))</f>
        <v>management</v>
      </c>
      <c r="C376" s="7" t="str">
        <f aca="false">IF(A19="-","-",RIGHT(MID([3]'verbs and nouns'!B375,2,LEN([3]'verbs and nouns'!B375)-2),SEARCH(",",MID([3]'verbs and nouns'!B375,2,LEN([3]'verbs and nouns'!B375)-2),1)-2))</f>
        <v>structure</v>
      </c>
      <c r="D376" s="7" t="str">
        <f aca="false">[3]'verbs and nouns'!C375</f>
        <v>To combine</v>
      </c>
      <c r="E376" s="7" t="str">
        <f aca="false">IF(D376="-","-",MID([3]'verbs and nouns'!D375,2,LEN([3]'verbs and nouns'!D375)-2))</f>
        <v>waste streams</v>
      </c>
      <c r="F376" s="7"/>
      <c r="G376" s="7" t="str">
        <f aca="false">[3]'verbs and nouns'!E375</f>
        <v>To defend</v>
      </c>
      <c r="H376" s="7" t="str">
        <f aca="false">IF(G376="-","-",MID([3]'verbs and nouns'!F375,2,LEN([3]'verbs and nouns'!F375)-2))</f>
        <v>solution</v>
      </c>
      <c r="I376" s="7"/>
      <c r="J376" s="7" t="str">
        <f aca="false">[3]'verbs and nouns'!G375</f>
        <v>To prepare</v>
      </c>
      <c r="K376" s="7" t="str">
        <f aca="false">IF(J376="-","-",MID([3]'verbs and nouns'!H375,2,LEN([3]'verbs and nouns'!H375)-2))</f>
        <v>reports</v>
      </c>
      <c r="L376" s="7"/>
      <c r="M376" s="7" t="str">
        <f aca="false">[3]'verbs and nouns'!I375</f>
        <v>To infer</v>
      </c>
      <c r="N376" s="7" t="str">
        <f aca="false">IF(M376="-","-",MID([3]'verbs and nouns'!J375,2,LEN([3]'verbs and nouns'!J375)-2))</f>
        <v>unknowns</v>
      </c>
      <c r="O376" s="7"/>
      <c r="P376" s="7" t="str">
        <f aca="false">[3]'verbs and nouns'!K375</f>
        <v>-</v>
      </c>
      <c r="Q376" s="7" t="str">
        <f aca="false">IF(P376="-","-",MID([3]'verbs and nouns'!L375,2,LEN([3]'verbs and nouns'!L375)-2))</f>
        <v>-</v>
      </c>
      <c r="R376" s="7"/>
      <c r="S376" s="1"/>
      <c r="T376" s="1"/>
      <c r="U376" s="1"/>
      <c r="V376" s="1"/>
      <c r="W376" s="1"/>
      <c r="X376" s="1"/>
      <c r="Y376" s="1"/>
    </row>
    <row r="377" customFormat="false" ht="15" hidden="false" customHeight="false" outlineLevel="0" collapsed="false">
      <c r="A377" s="6" t="str">
        <f aca="false">[3]'verbs and nouns'!A376</f>
        <v>To justify</v>
      </c>
      <c r="B377" s="7" t="str">
        <f aca="false">IF(A377="-","-",MID([3]'verbs and nouns'!B376,2,LEN([3]'verbs and nouns'!B376)-2))</f>
        <v>needs</v>
      </c>
      <c r="C377" s="7"/>
      <c r="D377" s="7" t="str">
        <f aca="false">[3]'verbs and nouns'!C376</f>
        <v>To synthesize</v>
      </c>
      <c r="E377" s="7" t="str">
        <f aca="false">IF(D377="-","-",MID([3]'verbs and nouns'!D376,2,LEN([3]'verbs and nouns'!D376)-2))</f>
        <v>processes</v>
      </c>
      <c r="F377" s="7"/>
      <c r="G377" s="7" t="str">
        <f aca="false">[3]'verbs and nouns'!E376</f>
        <v>To explain</v>
      </c>
      <c r="H377" s="7" t="str">
        <f aca="false">IF(G377="-","-",MID([3]'verbs and nouns'!F376,2,LEN([3]'verbs and nouns'!F376)-2))</f>
        <v>mechanisms</v>
      </c>
      <c r="I377" s="7"/>
      <c r="J377" s="7" t="str">
        <f aca="false">[3]'verbs and nouns'!G376</f>
        <v>To test</v>
      </c>
      <c r="K377" s="7" t="str">
        <f aca="false">IF(J377="-","-",MID([3]'verbs and nouns'!H376,2,LEN([3]'verbs and nouns'!H376)-2))</f>
        <v>material properties</v>
      </c>
      <c r="L377" s="7"/>
      <c r="M377" s="7" t="str">
        <f aca="false">[3]'verbs and nouns'!I376</f>
        <v>-</v>
      </c>
      <c r="N377" s="7" t="str">
        <f aca="false">IF(M377="-","-",MID([3]'verbs and nouns'!J376,2,LEN([3]'verbs and nouns'!J376)-2))</f>
        <v>-</v>
      </c>
      <c r="O377" s="7"/>
      <c r="P377" s="7" t="str">
        <f aca="false">[3]'verbs and nouns'!K376</f>
        <v>-</v>
      </c>
      <c r="Q377" s="7" t="str">
        <f aca="false">IF(P377="-","-",MID([3]'verbs and nouns'!L376,2,LEN([3]'verbs and nouns'!L376)-2))</f>
        <v>-</v>
      </c>
      <c r="R377" s="7"/>
      <c r="S377" s="1"/>
      <c r="T377" s="1"/>
      <c r="U377" s="1"/>
      <c r="V377" s="1"/>
      <c r="W377" s="1"/>
      <c r="X377" s="1"/>
      <c r="Y377" s="1"/>
    </row>
    <row r="378" customFormat="false" ht="15" hidden="false" customHeight="false" outlineLevel="0" collapsed="false">
      <c r="A378" s="6" t="str">
        <f aca="false">[3]'verbs and nouns'!A377</f>
        <v>To modify</v>
      </c>
      <c r="B378" s="7" t="str">
        <f aca="false">IF(A378="-","-",MID([3]'verbs and nouns'!B377,2,LEN([3]'verbs and nouns'!B377)-2))</f>
        <v>existing design</v>
      </c>
      <c r="C378" s="7"/>
      <c r="D378" s="7" t="str">
        <f aca="false">[3]'verbs and nouns'!C377</f>
        <v>To solve</v>
      </c>
      <c r="E378" s="7" t="str">
        <f aca="false">IF(D378="-","-",MID([3]'verbs and nouns'!D377,2,LEN([3]'verbs and nouns'!D377)-2))</f>
        <v>problem</v>
      </c>
      <c r="F378" s="7"/>
      <c r="G378" s="7" t="str">
        <f aca="false">[3]'verbs and nouns'!E377</f>
        <v>To review</v>
      </c>
      <c r="H378" s="7" t="str">
        <f aca="false">IF(G378="-","-",MID([3]'verbs and nouns'!F377,2,LEN([3]'verbs and nouns'!F377)-2))</f>
        <v>reports</v>
      </c>
      <c r="I378" s="7"/>
      <c r="J378" s="7" t="str">
        <f aca="false">[3]'verbs and nouns'!G377</f>
        <v>To recognize</v>
      </c>
      <c r="K378" s="7" t="str">
        <f aca="false">IF(J378="-","-",LEFT(MID([3]'verbs and nouns'!H377,2,LEN([3]'verbs and nouns'!H377)-2),SEARCH(",",MID([3]'verbs and nouns'!H377,2,LEN([3]'verbs and nouns'!H377)-2),1)-1))</f>
        <v>failure</v>
      </c>
      <c r="L378" s="7" t="str">
        <f aca="false">IF(J378="-","-",RIGHT(MID([3]'verbs and nouns'!H377,2,LEN([3]'verbs and nouns'!H377)-2),SEARCH(",",MID([3]'verbs and nouns'!H377,2,LEN([3]'verbs and nouns'!H377)-2),1)+3))</f>
        <v>mechanisms</v>
      </c>
      <c r="M378" s="7" t="str">
        <f aca="false">[3]'verbs and nouns'!I377</f>
        <v>-</v>
      </c>
      <c r="N378" s="7" t="str">
        <f aca="false">IF(M378="-","-",MID([3]'verbs and nouns'!J377,2,LEN([3]'verbs and nouns'!J377)-2))</f>
        <v>-</v>
      </c>
      <c r="O378" s="7"/>
      <c r="P378" s="7" t="str">
        <f aca="false">[3]'verbs and nouns'!K377</f>
        <v>-</v>
      </c>
      <c r="Q378" s="7" t="str">
        <f aca="false">IF(P378="-","-",MID([3]'verbs and nouns'!L377,2,LEN([3]'verbs and nouns'!L377)-2))</f>
        <v>-</v>
      </c>
      <c r="R378" s="7"/>
      <c r="S378" s="1"/>
      <c r="T378" s="1"/>
      <c r="U378" s="1"/>
      <c r="V378" s="1"/>
      <c r="W378" s="1"/>
      <c r="X378" s="1"/>
      <c r="Y378" s="1"/>
    </row>
    <row r="379" customFormat="false" ht="15" hidden="false" customHeight="false" outlineLevel="0" collapsed="false">
      <c r="A379" s="6" t="str">
        <f aca="false">[3]'verbs and nouns'!A378</f>
        <v>-</v>
      </c>
      <c r="B379" s="7" t="str">
        <f aca="false">IF(A379="-","-",MID([3]'verbs and nouns'!B378,2,LEN([3]'verbs and nouns'!B378)-2))</f>
        <v>-</v>
      </c>
      <c r="C379" s="7"/>
      <c r="D379" s="7" t="str">
        <f aca="false">[3]'verbs and nouns'!C378</f>
        <v>To apply</v>
      </c>
      <c r="E379" s="7" t="str">
        <f aca="false">IF(D379="-","-",MID([3]'verbs and nouns'!D378,2,LEN([3]'verbs and nouns'!D378)-2))</f>
        <v>methods</v>
      </c>
      <c r="F379" s="7"/>
      <c r="G379" s="7" t="str">
        <f aca="false">[3]'verbs and nouns'!E378</f>
        <v>To discuss</v>
      </c>
      <c r="H379" s="7" t="str">
        <f aca="false">IF(G379="-","-",MID([3]'verbs and nouns'!F378,2,LEN([3]'verbs and nouns'!F378)-2))</f>
        <v>outcomes</v>
      </c>
      <c r="I379" s="7"/>
      <c r="J379" s="7" t="str">
        <f aca="false">[3]'verbs and nouns'!G378</f>
        <v>To interpret</v>
      </c>
      <c r="K379" s="7" t="str">
        <f aca="false">IF(J379="-","-",MID([3]'verbs and nouns'!H378,2,LEN([3]'verbs and nouns'!H378)-2))</f>
        <v>solutions</v>
      </c>
      <c r="L379" s="7"/>
      <c r="M379" s="7" t="str">
        <f aca="false">[3]'verbs and nouns'!I378</f>
        <v>-</v>
      </c>
      <c r="N379" s="7" t="str">
        <f aca="false">IF(M379="-","-",MID([3]'verbs and nouns'!J378,2,LEN([3]'verbs and nouns'!J378)-2))</f>
        <v>-</v>
      </c>
      <c r="O379" s="7"/>
      <c r="P379" s="7" t="str">
        <f aca="false">[3]'verbs and nouns'!K378</f>
        <v>-</v>
      </c>
      <c r="Q379" s="7" t="str">
        <f aca="false">IF(P379="-","-",MID([3]'verbs and nouns'!L378,2,LEN([3]'verbs and nouns'!L378)-2))</f>
        <v>-</v>
      </c>
      <c r="R379" s="7"/>
      <c r="S379" s="1"/>
      <c r="T379" s="1"/>
      <c r="U379" s="1"/>
      <c r="V379" s="1"/>
      <c r="W379" s="1"/>
      <c r="X379" s="1"/>
      <c r="Y379" s="1"/>
    </row>
    <row r="380" customFormat="false" ht="15" hidden="false" customHeight="false" outlineLevel="0" collapsed="false">
      <c r="A380" s="6" t="str">
        <f aca="false">[3]'verbs and nouns'!A379</f>
        <v>-</v>
      </c>
      <c r="B380" s="7" t="str">
        <f aca="false">IF(A380="-","-",MID([3]'verbs and nouns'!B379,2,LEN([3]'verbs and nouns'!B379)-2))</f>
        <v>-</v>
      </c>
      <c r="C380" s="7"/>
      <c r="D380" s="7" t="str">
        <f aca="false">[3]'verbs and nouns'!C379</f>
        <v>To design</v>
      </c>
      <c r="E380" s="7" t="str">
        <f aca="false">IF(D380="-","-",MID([3]'verbs and nouns'!D379,2,LEN([3]'verbs and nouns'!D379)-2))</f>
        <v>impoundment and dams</v>
      </c>
      <c r="F380" s="7"/>
      <c r="G380" s="7" t="str">
        <f aca="false">[3]'verbs and nouns'!E379</f>
        <v>To compare</v>
      </c>
      <c r="H380" s="7" t="str">
        <f aca="false">IF(G380="-","-",MID([3]'verbs and nouns'!F379,2,LEN([3]'verbs and nouns'!F379)-2))</f>
        <v>alternatives</v>
      </c>
      <c r="I380" s="7"/>
      <c r="J380" s="7" t="str">
        <f aca="false">[3]'verbs and nouns'!G379</f>
        <v>To calculate</v>
      </c>
      <c r="K380" s="7" t="str">
        <f aca="false">IF(J380="-","-",MID([3]'verbs and nouns'!H379,2,LEN([3]'verbs and nouns'!H379)-2))</f>
        <v>displacement</v>
      </c>
      <c r="L380" s="7"/>
      <c r="M380" s="7" t="str">
        <f aca="false">[3]'verbs and nouns'!I379</f>
        <v>-</v>
      </c>
      <c r="N380" s="7" t="str">
        <f aca="false">IF(M380="-","-",MID([3]'verbs and nouns'!J379,2,LEN([3]'verbs and nouns'!J379)-2))</f>
        <v>-</v>
      </c>
      <c r="O380" s="7"/>
      <c r="P380" s="7" t="str">
        <f aca="false">[3]'verbs and nouns'!K379</f>
        <v>-</v>
      </c>
      <c r="Q380" s="7" t="str">
        <f aca="false">IF(P380="-","-",MID([3]'verbs and nouns'!L379,2,LEN([3]'verbs and nouns'!L379)-2))</f>
        <v>-</v>
      </c>
      <c r="R380" s="7"/>
      <c r="S380" s="1"/>
      <c r="T380" s="1"/>
      <c r="U380" s="1"/>
      <c r="V380" s="1"/>
      <c r="W380" s="1"/>
      <c r="X380" s="1"/>
      <c r="Y380" s="1"/>
    </row>
    <row r="381" customFormat="false" ht="15" hidden="false" customHeight="false" outlineLevel="0" collapsed="false">
      <c r="A381" s="6" t="str">
        <f aca="false">[3]'verbs and nouns'!A380</f>
        <v>-</v>
      </c>
      <c r="B381" s="7" t="str">
        <f aca="false">IF(A381="-","-",MID([3]'verbs and nouns'!B380,2,LEN([3]'verbs and nouns'!B380)-2))</f>
        <v>-</v>
      </c>
      <c r="C381" s="7"/>
      <c r="D381" s="7" t="str">
        <f aca="false">[3]'verbs and nouns'!C380</f>
        <v>-</v>
      </c>
      <c r="E381" s="7" t="str">
        <f aca="false">IF(D381="-","-",MID([3]'verbs and nouns'!D380,2,LEN([3]'verbs and nouns'!D380)-2))</f>
        <v>-</v>
      </c>
      <c r="F381" s="7"/>
      <c r="G381" s="7" t="str">
        <f aca="false">[3]'verbs and nouns'!E380</f>
        <v>-</v>
      </c>
      <c r="H381" s="7" t="str">
        <f aca="false">IF(G381="-","-",MID([3]'verbs and nouns'!F380,2,LEN([3]'verbs and nouns'!F380)-2))</f>
        <v>-</v>
      </c>
      <c r="I381" s="7"/>
      <c r="J381" s="7" t="str">
        <f aca="false">[3]'verbs and nouns'!G380</f>
        <v>To distinguish</v>
      </c>
      <c r="K381" s="7" t="str">
        <f aca="false">IF(J381="-","-",MID([3]'verbs and nouns'!H380,2,LEN([3]'verbs and nouns'!H380)-2))</f>
        <v>failure modes</v>
      </c>
      <c r="L381" s="7"/>
      <c r="M381" s="7" t="str">
        <f aca="false">[3]'verbs and nouns'!I380</f>
        <v>-</v>
      </c>
      <c r="N381" s="7" t="str">
        <f aca="false">IF(M381="-","-",MID([3]'verbs and nouns'!J380,2,LEN([3]'verbs and nouns'!J380)-2))</f>
        <v>-</v>
      </c>
      <c r="O381" s="7"/>
      <c r="P381" s="7" t="str">
        <f aca="false">[3]'verbs and nouns'!K380</f>
        <v>-</v>
      </c>
      <c r="Q381" s="7" t="str">
        <f aca="false">IF(P381="-","-",MID([3]'verbs and nouns'!L380,2,LEN([3]'verbs and nouns'!L380)-2))</f>
        <v>-</v>
      </c>
      <c r="R381" s="7"/>
      <c r="S381" s="1"/>
      <c r="T381" s="1"/>
      <c r="U381" s="1"/>
      <c r="V381" s="1"/>
      <c r="W381" s="1"/>
      <c r="X381" s="1"/>
      <c r="Y381" s="1"/>
    </row>
    <row r="382" customFormat="false" ht="15" hidden="false" customHeight="false" outlineLevel="0" collapsed="false">
      <c r="A382" s="6" t="str">
        <f aca="false">[3]'verbs and nouns'!A381</f>
        <v>To design</v>
      </c>
      <c r="B382" s="7" t="str">
        <f aca="false">IF(A382="-","-",MID([3]'verbs and nouns'!B381,2,LEN([3]'verbs and nouns'!B381)-2))</f>
        <v>a power ful engine</v>
      </c>
      <c r="C382" s="7"/>
      <c r="D382" s="7" t="str">
        <f aca="false">[3]'verbs and nouns'!C381</f>
        <v>To compare</v>
      </c>
      <c r="E382" s="7" t="str">
        <f aca="false">IF(D382="-","-",MID([3]'verbs and nouns'!D381,2,LEN([3]'verbs and nouns'!D381)-2))</f>
        <v>two different designs</v>
      </c>
      <c r="F382" s="7"/>
      <c r="G382" s="7" t="str">
        <f aca="false">[3]'verbs and nouns'!E381</f>
        <v>To apply</v>
      </c>
      <c r="H382" s="7" t="str">
        <f aca="false">IF(G382="-","-",MID([3]'verbs and nouns'!F381,2,LEN([3]'verbs and nouns'!F381)-2))</f>
        <v>knowledge in design process</v>
      </c>
      <c r="I382" s="7"/>
      <c r="J382" s="7" t="str">
        <f aca="false">[3]'verbs and nouns'!G381</f>
        <v>To name</v>
      </c>
      <c r="K382" s="7" t="str">
        <f aca="false">IF(J382="-","-",MID([3]'verbs and nouns'!H381,2,LEN([3]'verbs and nouns'!H381)-2))</f>
        <v>a representative</v>
      </c>
      <c r="L382" s="7"/>
      <c r="M382" s="7" t="str">
        <f aca="false">[3]'verbs and nouns'!I381</f>
        <v>To discuss</v>
      </c>
      <c r="N382" s="7" t="str">
        <f aca="false">IF(M382="-","-",MID([3]'verbs and nouns'!J381,2,LEN([3]'verbs and nouns'!J381)-2))</f>
        <v>the final outlook of the product</v>
      </c>
      <c r="O382" s="7"/>
      <c r="P382" s="7" t="str">
        <f aca="false">[3]'verbs and nouns'!K381</f>
        <v>To conclude</v>
      </c>
      <c r="Q382" s="7" t="str">
        <f aca="false">IF(P382="-","-",MID([3]'verbs and nouns'!L381,2,LEN([3]'verbs and nouns'!L381)-2))</f>
        <v>the final design</v>
      </c>
      <c r="R382" s="7"/>
      <c r="S382" s="1"/>
      <c r="T382" s="1"/>
      <c r="U382" s="1"/>
      <c r="V382" s="1"/>
      <c r="W382" s="1"/>
      <c r="X382" s="1"/>
      <c r="Y382" s="1"/>
    </row>
    <row r="383" customFormat="false" ht="15" hidden="false" customHeight="false" outlineLevel="0" collapsed="false">
      <c r="A383" s="6" t="str">
        <f aca="false">[3]'verbs and nouns'!A382</f>
        <v>To develop</v>
      </c>
      <c r="B383" s="7" t="str">
        <f aca="false">IF(A383="-","-",MID([3]'verbs and nouns'!B382,2,LEN([3]'verbs and nouns'!B382)-2))</f>
        <v>a road map</v>
      </c>
      <c r="C383" s="7"/>
      <c r="D383" s="7" t="str">
        <f aca="false">[3]'verbs and nouns'!C382</f>
        <v>To distinguish</v>
      </c>
      <c r="E383" s="7" t="str">
        <f aca="false">IF(D383="-","-",MID([3]'verbs and nouns'!D382,2,LEN([3]'verbs and nouns'!D382)-2))</f>
        <v>the differences between two design methods</v>
      </c>
      <c r="F383" s="7"/>
      <c r="G383" s="7" t="str">
        <f aca="false">[3]'verbs and nouns'!E382</f>
        <v>To calculate</v>
      </c>
      <c r="H383" s="7" t="str">
        <f aca="false">IF(G383="-","-",MID([3]'verbs and nouns'!F382,2,LEN([3]'verbs and nouns'!F382)-2))</f>
        <v>the pressure rating of system</v>
      </c>
      <c r="I383" s="7"/>
      <c r="J383" s="7" t="str">
        <f aca="false">[3]'verbs and nouns'!G382</f>
        <v>To solve</v>
      </c>
      <c r="K383" s="7" t="str">
        <f aca="false">IF(J383="-","-",MID([3]'verbs and nouns'!H382,2,LEN([3]'verbs and nouns'!H382)-2))</f>
        <v>data logging problems</v>
      </c>
      <c r="L383" s="7"/>
      <c r="M383" s="7" t="str">
        <f aca="false">[3]'verbs and nouns'!I382</f>
        <v>To order</v>
      </c>
      <c r="N383" s="7" t="str">
        <f aca="false">IF(M383="-","-",MID([3]'verbs and nouns'!J382,2,LEN([3]'verbs and nouns'!J382)-2))</f>
        <v>the different components before assembly</v>
      </c>
      <c r="O383" s="7"/>
      <c r="P383" s="7" t="str">
        <f aca="false">[3]'verbs and nouns'!K382</f>
        <v>To synthesize</v>
      </c>
      <c r="Q383" s="7" t="str">
        <f aca="false">IF(P383="-","-",MID([3]'verbs and nouns'!L382,2,LEN([3]'verbs and nouns'!L382)-2))</f>
        <v>the diagnostics report of the product</v>
      </c>
      <c r="R383" s="7"/>
      <c r="S383" s="1"/>
      <c r="T383" s="1"/>
      <c r="U383" s="1"/>
      <c r="V383" s="1"/>
      <c r="W383" s="1"/>
      <c r="X383" s="1"/>
      <c r="Y383" s="1"/>
    </row>
    <row r="384" customFormat="false" ht="15" hidden="false" customHeight="false" outlineLevel="0" collapsed="false">
      <c r="A384" s="6" t="str">
        <f aca="false">[3]'verbs and nouns'!A383</f>
        <v>-</v>
      </c>
      <c r="B384" s="7" t="str">
        <f aca="false">IF(A384="-","-",MID([3]'verbs and nouns'!B383,2,LEN([3]'verbs and nouns'!B383)-2))</f>
        <v>-</v>
      </c>
      <c r="C384" s="7"/>
      <c r="D384" s="7" t="str">
        <f aca="false">[3]'verbs and nouns'!C383</f>
        <v>To infer</v>
      </c>
      <c r="E384" s="7" t="str">
        <f aca="false">IF(D384="-","-",MID([3]'verbs and nouns'!D383,2,LEN([3]'verbs and nouns'!D383)-2))</f>
        <v>a functionality of the product</v>
      </c>
      <c r="F384" s="7"/>
      <c r="G384" s="7" t="str">
        <f aca="false">[3]'verbs and nouns'!E383</f>
        <v>To modify</v>
      </c>
      <c r="H384" s="7" t="str">
        <f aca="false">IF(G384="-","-",MID([3]'verbs and nouns'!F383,2,LEN([3]'verbs and nouns'!F383)-2))</f>
        <v>the current design</v>
      </c>
      <c r="I384" s="7"/>
      <c r="J384" s="7" t="str">
        <f aca="false">[3]'verbs and nouns'!G383</f>
        <v>To indicate</v>
      </c>
      <c r="K384" s="7" t="str">
        <f aca="false">IF(J384="-","-",MID([3]'verbs and nouns'!H383,2,LEN([3]'verbs and nouns'!H383)-2))</f>
        <v>the meaning of a component</v>
      </c>
      <c r="L384" s="7"/>
      <c r="M384" s="7" t="str">
        <f aca="false">[3]'verbs and nouns'!I383</f>
        <v>To evaluate</v>
      </c>
      <c r="N384" s="7" t="str">
        <f aca="false">IF(M384="-","-",MID([3]'verbs and nouns'!J383,2,LEN([3]'verbs and nouns'!J383)-2))</f>
        <v>a project report</v>
      </c>
      <c r="O384" s="7"/>
      <c r="P384" s="7" t="str">
        <f aca="false">[3]'verbs and nouns'!K383</f>
        <v>To explain</v>
      </c>
      <c r="Q384" s="7" t="str">
        <f aca="false">IF(P384="-","-",MID([3]'verbs and nouns'!L383,2,LEN([3]'verbs and nouns'!L383)-2))</f>
        <v>how the system works</v>
      </c>
      <c r="R384" s="7"/>
      <c r="S384" s="1"/>
      <c r="T384" s="1"/>
      <c r="U384" s="1"/>
      <c r="V384" s="1"/>
      <c r="W384" s="1"/>
      <c r="X384" s="1"/>
      <c r="Y384" s="1"/>
    </row>
    <row r="385" customFormat="false" ht="15" hidden="false" customHeight="false" outlineLevel="0" collapsed="false">
      <c r="A385" s="6" t="str">
        <f aca="false">[3]'verbs and nouns'!A384</f>
        <v>-</v>
      </c>
      <c r="B385" s="7" t="str">
        <f aca="false">IF(A385="-","-",MID([3]'verbs and nouns'!B384,2,LEN([3]'verbs and nouns'!B384)-2))</f>
        <v>-</v>
      </c>
      <c r="C385" s="7"/>
      <c r="D385" s="7" t="str">
        <f aca="false">[3]'verbs and nouns'!C384</f>
        <v>To justify</v>
      </c>
      <c r="E385" s="7" t="str">
        <f aca="false">IF(D385="-","-",MID([3]'verbs and nouns'!D384,2,LEN([3]'verbs and nouns'!D384)-2))</f>
        <v>the design method</v>
      </c>
      <c r="F385" s="7"/>
      <c r="G385" s="7" t="str">
        <f aca="false">[3]'verbs and nouns'!E384</f>
        <v>To illustrate</v>
      </c>
      <c r="H385" s="7" t="str">
        <f aca="false">IF(G385="-","-",MID([3]'verbs and nouns'!F384,2,LEN([3]'verbs and nouns'!F384)-2))</f>
        <v>an example</v>
      </c>
      <c r="I385" s="7"/>
      <c r="J385" s="7" t="str">
        <f aca="false">[3]'verbs and nouns'!G384</f>
        <v>To classify</v>
      </c>
      <c r="K385" s="7" t="str">
        <f aca="false">IF(J385="-","-",MID([3]'verbs and nouns'!H384,2,LEN([3]'verbs and nouns'!H384)-2))</f>
        <v>the subsystems of the product</v>
      </c>
      <c r="L385" s="7"/>
      <c r="M385" s="7" t="str">
        <f aca="false">[3]'verbs and nouns'!I384</f>
        <v>To create</v>
      </c>
      <c r="N385" s="7" t="str">
        <f aca="false">IF(M385="-","-",MID([3]'verbs and nouns'!J384,2,LEN([3]'verbs and nouns'!J384)-2))</f>
        <v>a prototype</v>
      </c>
      <c r="O385" s="7"/>
      <c r="P385" s="7" t="str">
        <f aca="false">[3]'verbs and nouns'!K384</f>
        <v>To describe</v>
      </c>
      <c r="Q385" s="7" t="str">
        <f aca="false">IF(P385="-","-",MID([3]'verbs and nouns'!L384,2,LEN([3]'verbs and nouns'!L384)-2))</f>
        <v>the functions of the final product</v>
      </c>
      <c r="R385" s="7"/>
      <c r="S385" s="1"/>
      <c r="T385" s="1"/>
      <c r="U385" s="1"/>
      <c r="V385" s="1"/>
      <c r="W385" s="1"/>
      <c r="X385" s="1"/>
      <c r="Y385" s="1"/>
    </row>
    <row r="386" customFormat="false" ht="15" hidden="false" customHeight="false" outlineLevel="0" collapsed="false">
      <c r="A386" s="6" t="str">
        <f aca="false">[3]'verbs and nouns'!A385</f>
        <v>-</v>
      </c>
      <c r="B386" s="7" t="str">
        <f aca="false">IF(A386="-","-",MID([3]'verbs and nouns'!B385,2,LEN([3]'verbs and nouns'!B385)-2))</f>
        <v>-</v>
      </c>
      <c r="C386" s="7"/>
      <c r="D386" s="7" t="str">
        <f aca="false">[3]'verbs and nouns'!C385</f>
        <v>To define</v>
      </c>
      <c r="E386" s="7" t="str">
        <f aca="false">IF(D386="-","-",MID([3]'verbs and nouns'!D385,2,LEN([3]'verbs and nouns'!D385)-2))</f>
        <v>a concept</v>
      </c>
      <c r="F386" s="7"/>
      <c r="G386" s="7" t="str">
        <f aca="false">[3]'verbs and nouns'!E385</f>
        <v>To list</v>
      </c>
      <c r="H386" s="7" t="str">
        <f aca="false">IF(G386="-","-",MID([3]'verbs and nouns'!F385,2,LEN([3]'verbs and nouns'!F385)-2))</f>
        <v>the tasks</v>
      </c>
      <c r="I386" s="7"/>
      <c r="J386" s="7" t="str">
        <f aca="false">[3]'verbs and nouns'!G385</f>
        <v>To combine</v>
      </c>
      <c r="K386" s="7" t="str">
        <f aca="false">IF(J386="-","-",MID([3]'verbs and nouns'!H385,2,LEN([3]'verbs and nouns'!H385)-2))</f>
        <v>knowledge of economics and engineering</v>
      </c>
      <c r="L386" s="7"/>
      <c r="M386" s="7" t="str">
        <f aca="false">[3]'verbs and nouns'!I385</f>
        <v>To analyze</v>
      </c>
      <c r="N386" s="7" t="str">
        <f aca="false">IF(M386="-","-",MID([3]'verbs and nouns'!J385,2,LEN([3]'verbs and nouns'!J385)-2))</f>
        <v>simulation result</v>
      </c>
      <c r="O386" s="7"/>
      <c r="P386" s="7" t="str">
        <f aca="false">[3]'verbs and nouns'!K385</f>
        <v>To interpret</v>
      </c>
      <c r="Q386" s="7" t="str">
        <f aca="false">IF(P386="-","-",MID([3]'verbs and nouns'!L385,2,LEN([3]'verbs and nouns'!L385)-2))</f>
        <v>the diagnostics report of product</v>
      </c>
      <c r="R386" s="7"/>
      <c r="S386" s="1"/>
      <c r="T386" s="1"/>
      <c r="U386" s="1"/>
      <c r="V386" s="1"/>
      <c r="W386" s="1"/>
      <c r="X386" s="1"/>
      <c r="Y386" s="1"/>
    </row>
    <row r="387" customFormat="false" ht="15" hidden="false" customHeight="false" outlineLevel="0" collapsed="false">
      <c r="A387" s="6" t="str">
        <f aca="false">[3]'verbs and nouns'!A386</f>
        <v>-</v>
      </c>
      <c r="B387" s="7" t="str">
        <f aca="false">IF(A387="-","-",MID([3]'verbs and nouns'!B386,2,LEN([3]'verbs and nouns'!B386)-2))</f>
        <v>-</v>
      </c>
      <c r="C387" s="7"/>
      <c r="D387" s="7" t="str">
        <f aca="false">[3]'verbs and nouns'!C386</f>
        <v>To choose</v>
      </c>
      <c r="E387" s="7" t="str">
        <f aca="false">IF(D387="-","-",MID([3]'verbs and nouns'!D386,2,LEN([3]'verbs and nouns'!D386)-2))</f>
        <v>a method for design</v>
      </c>
      <c r="F387" s="7"/>
      <c r="G387" s="7" t="str">
        <f aca="false">[3]'verbs and nouns'!E386</f>
        <v>To identify</v>
      </c>
      <c r="H387" s="7" t="str">
        <f aca="false">IF(G387="-","-",MID([3]'verbs and nouns'!F386,2,LEN([3]'verbs and nouns'!F386)-2))</f>
        <v>key components</v>
      </c>
      <c r="I387" s="7"/>
      <c r="J387" s="7" t="str">
        <f aca="false">[3]'verbs and nouns'!G386</f>
        <v>To practice</v>
      </c>
      <c r="K387" s="7" t="str">
        <f aca="false">IF(J387="-","-",MID([3]'verbs and nouns'!H386,2,LEN([3]'verbs and nouns'!H386)-2))</f>
        <v>engineering design methods</v>
      </c>
      <c r="L387" s="7"/>
      <c r="M387" s="7" t="str">
        <f aca="false">[3]'verbs and nouns'!I386</f>
        <v>To extend</v>
      </c>
      <c r="N387" s="7" t="str">
        <f aca="false">IF(M387="-","-",MID([3]'verbs and nouns'!J386,2,LEN([3]'verbs and nouns'!J386)-2))</f>
        <v>the functionality of the product</v>
      </c>
      <c r="O387" s="7"/>
      <c r="P387" s="7" t="str">
        <f aca="false">[3]'verbs and nouns'!K386</f>
        <v>To generate</v>
      </c>
      <c r="Q387" s="7" t="str">
        <f aca="false">IF(P387="-","-",MID([3]'verbs and nouns'!L386,2,LEN([3]'verbs and nouns'!L386)-2))</f>
        <v>a summary report</v>
      </c>
      <c r="R387" s="7"/>
      <c r="S387" s="1"/>
      <c r="T387" s="1"/>
      <c r="U387" s="1"/>
      <c r="V387" s="1"/>
      <c r="W387" s="1"/>
      <c r="X387" s="1"/>
      <c r="Y387" s="1"/>
    </row>
    <row r="388" customFormat="false" ht="15" hidden="false" customHeight="false" outlineLevel="0" collapsed="false">
      <c r="A388" s="6" t="str">
        <f aca="false">[3]'verbs and nouns'!A387</f>
        <v>-</v>
      </c>
      <c r="B388" s="7" t="str">
        <f aca="false">IF(A388="-","-",MID([3]'verbs and nouns'!B387,2,LEN([3]'verbs and nouns'!B387)-2))</f>
        <v>-</v>
      </c>
      <c r="C388" s="7"/>
      <c r="D388" s="7" t="str">
        <f aca="false">[3]'verbs and nouns'!C387</f>
        <v>To criticize</v>
      </c>
      <c r="E388" s="7" t="str">
        <f aca="false">IF(D388="-","-",MID([3]'verbs and nouns'!D387,2,LEN([3]'verbs and nouns'!D387)-2))</f>
        <v>other group's design</v>
      </c>
      <c r="F388" s="7"/>
      <c r="G388" s="7" t="str">
        <f aca="false">[3]'verbs and nouns'!E387</f>
        <v>To compute</v>
      </c>
      <c r="H388" s="7" t="str">
        <f aca="false">IF(G388="-","-",MID([3]'verbs and nouns'!F387,2,LEN([3]'verbs and nouns'!F387)-2))</f>
        <v>the life cycle of the product</v>
      </c>
      <c r="I388" s="7"/>
      <c r="J388" s="7" t="str">
        <f aca="false">[3]'verbs and nouns'!G387</f>
        <v>To test</v>
      </c>
      <c r="K388" s="7" t="str">
        <f aca="false">IF(J388="-","-",MID([3]'verbs and nouns'!H387,2,LEN([3]'verbs and nouns'!H387)-2))</f>
        <v>if the subsystem functions well</v>
      </c>
      <c r="L388" s="7"/>
      <c r="M388" s="7" t="str">
        <f aca="false">[3]'verbs and nouns'!I387</f>
        <v>To model</v>
      </c>
      <c r="N388" s="7" t="str">
        <f aca="false">IF(M388="-","-",MID([3]'verbs and nouns'!J387,2,LEN([3]'verbs and nouns'!J387)-2))</f>
        <v>how the system works</v>
      </c>
      <c r="O388" s="7"/>
      <c r="P388" s="7" t="str">
        <f aca="false">[3]'verbs and nouns'!K387</f>
        <v>To prepare</v>
      </c>
      <c r="Q388" s="7" t="str">
        <f aca="false">IF(P388="-","-",MID([3]'verbs and nouns'!L387,2,LEN([3]'verbs and nouns'!L387)-2))</f>
        <v>a presentation showing of the design</v>
      </c>
      <c r="R388" s="7"/>
      <c r="S388" s="1"/>
      <c r="T388" s="1"/>
      <c r="U388" s="1"/>
      <c r="V388" s="1"/>
      <c r="W388" s="1"/>
      <c r="X388" s="1"/>
      <c r="Y388" s="1"/>
    </row>
    <row r="389" customFormat="false" ht="15" hidden="false" customHeight="false" outlineLevel="0" collapsed="false">
      <c r="A389" s="6" t="str">
        <f aca="false">[3]'verbs and nouns'!A388</f>
        <v>-</v>
      </c>
      <c r="B389" s="7" t="str">
        <f aca="false">IF(A389="-","-",MID([3]'verbs and nouns'!B388,2,LEN([3]'verbs and nouns'!B388)-2))</f>
        <v>-</v>
      </c>
      <c r="C389" s="7"/>
      <c r="D389" s="7" t="str">
        <f aca="false">[3]'verbs and nouns'!C388</f>
        <v>-</v>
      </c>
      <c r="E389" s="7" t="str">
        <f aca="false">IF(D389="-","-",MID([3]'verbs and nouns'!D388,2,LEN([3]'verbs and nouns'!D388)-2))</f>
        <v>-</v>
      </c>
      <c r="F389" s="7"/>
      <c r="G389" s="7" t="str">
        <f aca="false">[3]'verbs and nouns'!E388</f>
        <v>To estimate</v>
      </c>
      <c r="H389" s="7" t="str">
        <f aca="false">IF(G389="-","-",MID([3]'verbs and nouns'!F388,2,LEN([3]'verbs and nouns'!F388)-2))</f>
        <v>the total construction cost</v>
      </c>
      <c r="I389" s="7"/>
      <c r="J389" s="7" t="str">
        <f aca="false">[3]'verbs and nouns'!G388</f>
        <v>-</v>
      </c>
      <c r="K389" s="7" t="str">
        <f aca="false">IF(J389="-","-",MID([3]'verbs and nouns'!H388,2,LEN([3]'verbs and nouns'!H388)-2))</f>
        <v>-</v>
      </c>
      <c r="L389" s="7"/>
      <c r="M389" s="7" t="str">
        <f aca="false">[3]'verbs and nouns'!I388</f>
        <v>To recognize</v>
      </c>
      <c r="N389" s="7" t="str">
        <f aca="false">IF(M389="-","-",MID([3]'verbs and nouns'!J388,2,LEN([3]'verbs and nouns'!J388)-2))</f>
        <v>the key advantage and disadvantage of designs</v>
      </c>
      <c r="O389" s="7"/>
      <c r="P389" s="7" t="str">
        <f aca="false">[3]'verbs and nouns'!K388</f>
        <v>-</v>
      </c>
      <c r="Q389" s="7" t="str">
        <f aca="false">IF(P389="-","-",MID([3]'verbs and nouns'!L388,2,LEN([3]'verbs and nouns'!L388)-2))</f>
        <v>-</v>
      </c>
      <c r="R389" s="7"/>
      <c r="S389" s="1"/>
      <c r="T389" s="1"/>
      <c r="U389" s="1"/>
      <c r="V389" s="1"/>
      <c r="W389" s="1"/>
      <c r="X389" s="1"/>
      <c r="Y389" s="1"/>
    </row>
    <row r="390" customFormat="false" ht="15" hidden="false" customHeight="false" outlineLevel="0" collapsed="false">
      <c r="A390" s="6" t="str">
        <f aca="false">[3]'verbs and nouns'!A389</f>
        <v>-</v>
      </c>
      <c r="B390" s="7" t="str">
        <f aca="false">IF(A390="-","-",MID([3]'verbs and nouns'!B389,2,LEN([3]'verbs and nouns'!B389)-2))</f>
        <v>-</v>
      </c>
      <c r="C390" s="7"/>
      <c r="D390" s="7" t="str">
        <f aca="false">[3]'verbs and nouns'!C389</f>
        <v>-</v>
      </c>
      <c r="E390" s="7" t="str">
        <f aca="false">IF(D390="-","-",MID([3]'verbs and nouns'!D389,2,LEN([3]'verbs and nouns'!D389)-2))</f>
        <v>-</v>
      </c>
      <c r="F390" s="7"/>
      <c r="G390" s="7" t="str">
        <f aca="false">[3]'verbs and nouns'!E389</f>
        <v>To defend</v>
      </c>
      <c r="H390" s="7" t="str">
        <f aca="false">IF(G390="-","-",MID([3]'verbs and nouns'!F389,2,LEN([3]'verbs and nouns'!F389)-2))</f>
        <v>the advantage of one design</v>
      </c>
      <c r="I390" s="7"/>
      <c r="J390" s="7" t="str">
        <f aca="false">[3]'verbs and nouns'!G389</f>
        <v>-</v>
      </c>
      <c r="K390" s="7" t="str">
        <f aca="false">IF(J390="-","-",MID([3]'verbs and nouns'!H389,2,LEN([3]'verbs and nouns'!H389)-2))</f>
        <v>-</v>
      </c>
      <c r="L390" s="7"/>
      <c r="M390" s="7" t="str">
        <f aca="false">[3]'verbs and nouns'!I389</f>
        <v>To review</v>
      </c>
      <c r="N390" s="7" t="str">
        <f aca="false">IF(M390="-","-",MID([3]'verbs and nouns'!J389,2,LEN([3]'verbs and nouns'!J389)-2))</f>
        <v>the safety issues</v>
      </c>
      <c r="O390" s="7"/>
      <c r="P390" s="7" t="str">
        <f aca="false">[3]'verbs and nouns'!K389</f>
        <v>-</v>
      </c>
      <c r="Q390" s="7" t="str">
        <f aca="false">IF(P390="-","-",MID([3]'verbs and nouns'!L389,2,LEN([3]'verbs and nouns'!L389)-2))</f>
        <v>-</v>
      </c>
      <c r="R390" s="7"/>
      <c r="S390" s="1"/>
      <c r="T390" s="1"/>
      <c r="U390" s="1"/>
      <c r="V390" s="1"/>
      <c r="W390" s="1"/>
      <c r="X390" s="1"/>
      <c r="Y390" s="1"/>
    </row>
    <row r="391" customFormat="false" ht="15" hidden="false" customHeight="false" outlineLevel="0" collapsed="false">
      <c r="A391" s="6" t="str">
        <f aca="false">[3]'verbs and nouns'!A390</f>
        <v>-</v>
      </c>
      <c r="B391" s="7" t="str">
        <f aca="false">IF(A391="-","-",MID([3]'verbs and nouns'!B390,2,LEN([3]'verbs and nouns'!B390)-2))</f>
        <v>-</v>
      </c>
      <c r="C391" s="7"/>
      <c r="D391" s="7" t="str">
        <f aca="false">[3]'verbs and nouns'!C390</f>
        <v>-</v>
      </c>
      <c r="E391" s="7" t="str">
        <f aca="false">IF(D391="-","-",MID([3]'verbs and nouns'!D390,2,LEN([3]'verbs and nouns'!D390)-2))</f>
        <v>-</v>
      </c>
      <c r="F391" s="7"/>
      <c r="G391" s="7" t="str">
        <f aca="false">[3]'verbs and nouns'!E390</f>
        <v>To predict</v>
      </c>
      <c r="H391" s="7" t="str">
        <f aca="false">IF(G391="-","-",MID([3]'verbs and nouns'!F390,2,LEN([3]'verbs and nouns'!F390)-2))</f>
        <v>how and when the system breaks down</v>
      </c>
      <c r="I391" s="7"/>
      <c r="J391" s="7" t="str">
        <f aca="false">[3]'verbs and nouns'!G390</f>
        <v>-</v>
      </c>
      <c r="K391" s="7" t="str">
        <f aca="false">IF(J391="-","-",MID([3]'verbs and nouns'!H390,2,LEN([3]'verbs and nouns'!H390)-2))</f>
        <v>-</v>
      </c>
      <c r="L391" s="7"/>
      <c r="M391" s="7" t="str">
        <f aca="false">[3]'verbs and nouns'!I390</f>
        <v>-</v>
      </c>
      <c r="N391" s="7" t="str">
        <f aca="false">IF(M391="-","-",MID([3]'verbs and nouns'!J390,2,LEN([3]'verbs and nouns'!J390)-2))</f>
        <v>-</v>
      </c>
      <c r="O391" s="7"/>
      <c r="P391" s="7" t="str">
        <f aca="false">[3]'verbs and nouns'!K390</f>
        <v>-</v>
      </c>
      <c r="Q391" s="7" t="str">
        <f aca="false">IF(P391="-","-",MID([3]'verbs and nouns'!L390,2,LEN([3]'verbs and nouns'!L390)-2))</f>
        <v>-</v>
      </c>
      <c r="R391" s="7"/>
      <c r="S391" s="1"/>
      <c r="T391" s="1"/>
      <c r="U391" s="1"/>
      <c r="V391" s="1"/>
      <c r="W391" s="1"/>
      <c r="X391" s="1"/>
      <c r="Y391" s="1"/>
    </row>
    <row r="392" customFormat="false" ht="15" hidden="false" customHeight="false" outlineLevel="0" collapsed="false">
      <c r="A392" s="6" t="str">
        <f aca="false">[3]'verbs and nouns'!A391</f>
        <v>To solve</v>
      </c>
      <c r="B392" s="7" t="str">
        <f aca="false">IF(A392="-","-",MID([3]'verbs and nouns'!B391,2,LEN([3]'verbs and nouns'!B391)-2))</f>
        <v>problems</v>
      </c>
      <c r="C392" s="7"/>
      <c r="D392" s="7" t="str">
        <f aca="false">[3]'verbs and nouns'!C391</f>
        <v>To generate</v>
      </c>
      <c r="E392" s="7" t="str">
        <f aca="false">IF(D392="-","-",MID([3]'verbs and nouns'!D391,2,LEN([3]'verbs and nouns'!D391)-2))</f>
        <v>ideas</v>
      </c>
      <c r="F392" s="7"/>
      <c r="G392" s="7" t="str">
        <f aca="false">[3]'verbs and nouns'!E391</f>
        <v>To model</v>
      </c>
      <c r="H392" s="7" t="str">
        <f aca="false">IF(G392="-","-",MID([3]'verbs and nouns'!F391,2,LEN([3]'verbs and nouns'!F391)-2))</f>
        <v>process</v>
      </c>
      <c r="I392" s="7"/>
      <c r="J392" s="7" t="str">
        <f aca="false">[3]'verbs and nouns'!G391</f>
        <v>To develop</v>
      </c>
      <c r="K392" s="7" t="str">
        <f aca="false">IF(J392="-","-",MID([3]'verbs and nouns'!H391,2,LEN([3]'verbs and nouns'!H391)-2))</f>
        <v>drawings</v>
      </c>
      <c r="L392" s="7"/>
      <c r="M392" s="7" t="str">
        <f aca="false">[3]'verbs and nouns'!I391</f>
        <v>To indicate</v>
      </c>
      <c r="N392" s="7" t="str">
        <f aca="false">IF(M392="-","-",MID([3]'verbs and nouns'!J391,2,LEN([3]'verbs and nouns'!J391)-2))</f>
        <v>controls</v>
      </c>
      <c r="O392" s="7"/>
      <c r="P392" s="7" t="str">
        <f aca="false">[3]'verbs and nouns'!K391</f>
        <v>To review</v>
      </c>
      <c r="Q392" s="7" t="str">
        <f aca="false">IF(P392="-","-",MID([3]'verbs and nouns'!L391,2,LEN([3]'verbs and nouns'!L391)-2))</f>
        <v>final report</v>
      </c>
      <c r="R392" s="7"/>
      <c r="S392" s="1"/>
      <c r="T392" s="1"/>
      <c r="U392" s="1"/>
      <c r="V392" s="1"/>
      <c r="W392" s="1"/>
      <c r="X392" s="1"/>
      <c r="Y392" s="1"/>
    </row>
    <row r="393" customFormat="false" ht="15" hidden="false" customHeight="false" outlineLevel="0" collapsed="false">
      <c r="A393" s="6" t="str">
        <f aca="false">[3]'verbs and nouns'!A392</f>
        <v>To recognize</v>
      </c>
      <c r="B393" s="7" t="str">
        <f aca="false">IF(A393="-","-",MID([3]'verbs and nouns'!B392,2,LEN([3]'verbs and nouns'!B392)-2))</f>
        <v>requirements</v>
      </c>
      <c r="C393" s="7"/>
      <c r="D393" s="7" t="str">
        <f aca="false">[3]'verbs and nouns'!C392</f>
        <v>To prepare</v>
      </c>
      <c r="E393" s="7" t="str">
        <f aca="false">IF(D393="-","-",MID([3]'verbs and nouns'!D392,2,LEN([3]'verbs and nouns'!D392)-2))</f>
        <v>concepts</v>
      </c>
      <c r="F393" s="7"/>
      <c r="G393" s="7" t="str">
        <f aca="false">[3]'verbs and nouns'!E392</f>
        <v>To combine</v>
      </c>
      <c r="H393" s="7" t="str">
        <f aca="false">IF(G393="-","-",MID([3]'verbs and nouns'!F392,2,LEN([3]'verbs and nouns'!F392)-2))</f>
        <v>stages</v>
      </c>
      <c r="I393" s="7"/>
      <c r="J393" s="7" t="str">
        <f aca="false">[3]'verbs and nouns'!G392</f>
        <v>To compute</v>
      </c>
      <c r="K393" s="7" t="str">
        <f aca="false">IF(J393="-","-",MID([3]'verbs and nouns'!H392,2,LEN([3]'verbs and nouns'!H392)-2))</f>
        <v>cost</v>
      </c>
      <c r="L393" s="7"/>
      <c r="M393" s="7" t="str">
        <f aca="false">[3]'verbs and nouns'!I392</f>
        <v>To criticize</v>
      </c>
      <c r="N393" s="7" t="str">
        <f aca="false">IF(M393="-","-",MID([3]'verbs and nouns'!J392,2,LEN([3]'verbs and nouns'!J392)-2))</f>
        <v>with 5 WHYs</v>
      </c>
      <c r="O393" s="7"/>
      <c r="P393" s="7" t="str">
        <f aca="false">[3]'verbs and nouns'!K392</f>
        <v>To order</v>
      </c>
      <c r="Q393" s="7" t="str">
        <f aca="false">IF(P393="-","-",MID([3]'verbs and nouns'!L392,2,LEN([3]'verbs and nouns'!L392)-2))</f>
        <v>BOM</v>
      </c>
      <c r="R393" s="7"/>
      <c r="S393" s="1"/>
      <c r="T393" s="1"/>
      <c r="U393" s="1"/>
      <c r="V393" s="1"/>
      <c r="W393" s="1"/>
      <c r="X393" s="1"/>
      <c r="Y393" s="1"/>
    </row>
    <row r="394" customFormat="false" ht="15" hidden="false" customHeight="false" outlineLevel="0" collapsed="false">
      <c r="A394" s="6" t="str">
        <f aca="false">[3]'verbs and nouns'!A393</f>
        <v>To interpret</v>
      </c>
      <c r="B394" s="7" t="str">
        <f aca="false">IF(A394="-","-",MID([3]'verbs and nouns'!B393,2,LEN([3]'verbs and nouns'!B393)-2))</f>
        <v>customer needs</v>
      </c>
      <c r="C394" s="7"/>
      <c r="D394" s="7" t="str">
        <f aca="false">[3]'verbs and nouns'!C393</f>
        <v>To test</v>
      </c>
      <c r="E394" s="7" t="str">
        <f aca="false">IF(D394="-","-",MID([3]'verbs and nouns'!D393,2,LEN([3]'verbs and nouns'!D393)-2))</f>
        <v>ideas</v>
      </c>
      <c r="F394" s="7"/>
      <c r="G394" s="7" t="str">
        <f aca="false">[3]'verbs and nouns'!E393</f>
        <v>-</v>
      </c>
      <c r="H394" s="7" t="str">
        <f aca="false">IF(G394="-","-",MID([3]'verbs and nouns'!F393,2,LEN([3]'verbs and nouns'!F393)-2))</f>
        <v>-</v>
      </c>
      <c r="I394" s="7"/>
      <c r="J394" s="7" t="str">
        <f aca="false">[3]'verbs and nouns'!G393</f>
        <v>To defend</v>
      </c>
      <c r="K394" s="7" t="str">
        <f aca="false">IF(J394="-","-",LEFT(MID([3]'verbs and nouns'!H393,2,LEN([3]'verbs and nouns'!H393)-2),SEARCH(",",MID([3]'verbs and nouns'!H393,2,LEN([3]'verbs and nouns'!H393)-2),1)-1))</f>
        <v>stages</v>
      </c>
      <c r="L394" s="7" t="str">
        <f aca="false">IF(J394="-","-",RIGHT(MID([3]'verbs and nouns'!H393,2,LEN([3]'verbs and nouns'!H393)-2),SEARCH(",",MID([3]'verbs and nouns'!H393,2,LEN([3]'verbs and nouns'!H393)-2),1)+1))</f>
        <v>problems</v>
      </c>
      <c r="M394" s="7" t="str">
        <f aca="false">[3]'verbs and nouns'!I393</f>
        <v>-</v>
      </c>
      <c r="N394" s="7" t="str">
        <f aca="false">IF(M394="-","-",MID([3]'verbs and nouns'!J393,2,LEN([3]'verbs and nouns'!J393)-2))</f>
        <v>-</v>
      </c>
      <c r="O394" s="7"/>
      <c r="P394" s="7" t="str">
        <f aca="false">[3]'verbs and nouns'!K393</f>
        <v>To estimate</v>
      </c>
      <c r="Q394" s="7" t="str">
        <f aca="false">IF(P394="-","-",MID([3]'verbs and nouns'!L393,2,LEN([3]'verbs and nouns'!L393)-2))</f>
        <v>time</v>
      </c>
      <c r="R394" s="7"/>
      <c r="S394" s="1"/>
      <c r="T394" s="1"/>
      <c r="U394" s="1"/>
      <c r="V394" s="1"/>
      <c r="W394" s="1"/>
      <c r="X394" s="1"/>
      <c r="Y394" s="1"/>
    </row>
    <row r="395" customFormat="false" ht="15" hidden="false" customHeight="false" outlineLevel="0" collapsed="false">
      <c r="A395" s="6" t="str">
        <f aca="false">[3]'verbs and nouns'!A394</f>
        <v>To predict</v>
      </c>
      <c r="B395" s="7" t="str">
        <f aca="false">IF(A395="-","-",MID([3]'verbs and nouns'!B394,2,LEN([3]'verbs and nouns'!B394)-2))</f>
        <v>future</v>
      </c>
      <c r="C395" s="7"/>
      <c r="D395" s="7" t="str">
        <f aca="false">[3]'verbs and nouns'!C394</f>
        <v>To justify</v>
      </c>
      <c r="E395" s="7" t="str">
        <f aca="false">IF(D395="-","-",MID([3]'verbs and nouns'!D394,2,LEN([3]'verbs and nouns'!D394)-2))</f>
        <v>your decisions</v>
      </c>
      <c r="F395" s="7"/>
      <c r="G395" s="7" t="str">
        <f aca="false">[3]'verbs and nouns'!E394</f>
        <v>-</v>
      </c>
      <c r="H395" s="7" t="str">
        <f aca="false">IF(G395="-","-",MID([3]'verbs and nouns'!F394,2,LEN([3]'verbs and nouns'!F394)-2))</f>
        <v>-</v>
      </c>
      <c r="I395" s="7"/>
      <c r="J395" s="7" t="str">
        <f aca="false">[3]'verbs and nouns'!G394</f>
        <v>To calculate</v>
      </c>
      <c r="K395" s="7" t="str">
        <f aca="false">IF(J395="-","-",MID([3]'verbs and nouns'!H394,2,LEN([3]'verbs and nouns'!H394)-2))</f>
        <v>costs</v>
      </c>
      <c r="L395" s="7"/>
      <c r="M395" s="7" t="str">
        <f aca="false">[3]'verbs and nouns'!I394</f>
        <v>-</v>
      </c>
      <c r="N395" s="7" t="str">
        <f aca="false">IF(M395="-","-",MID([3]'verbs and nouns'!J394,2,LEN([3]'verbs and nouns'!J394)-2))</f>
        <v>-</v>
      </c>
      <c r="O395" s="7"/>
      <c r="P395" s="7" t="str">
        <f aca="false">[3]'verbs and nouns'!K394</f>
        <v>To conclude</v>
      </c>
      <c r="Q395" s="7" t="str">
        <f aca="false">IF(P395="-","-",MID([3]'verbs and nouns'!L394,2,LEN([3]'verbs and nouns'!L394)-2))</f>
        <v>project</v>
      </c>
      <c r="R395" s="7"/>
      <c r="S395" s="1"/>
      <c r="T395" s="1"/>
      <c r="U395" s="1"/>
      <c r="V395" s="1"/>
      <c r="W395" s="1"/>
      <c r="X395" s="1"/>
      <c r="Y395" s="1"/>
    </row>
    <row r="396" customFormat="false" ht="15" hidden="false" customHeight="false" outlineLevel="0" collapsed="false">
      <c r="A396" s="6" t="str">
        <f aca="false">[3]'verbs and nouns'!A395</f>
        <v>To synthesize</v>
      </c>
      <c r="B396" s="7" t="str">
        <f aca="false">IF(A396="-","-",MID([3]'verbs and nouns'!B395,2,LEN([3]'verbs and nouns'!B395)-2))</f>
        <v>design stages</v>
      </c>
      <c r="C396" s="7"/>
      <c r="D396" s="7" t="str">
        <f aca="false">[3]'verbs and nouns'!C395</f>
        <v>To analyze</v>
      </c>
      <c r="E396" s="7" t="str">
        <f aca="false">IF(D396="-","-",MID([3]'verbs and nouns'!D395,2,LEN([3]'verbs and nouns'!D395)-2))</f>
        <v>solutions</v>
      </c>
      <c r="F396" s="7"/>
      <c r="G396" s="7" t="str">
        <f aca="false">[3]'verbs and nouns'!E395</f>
        <v>-</v>
      </c>
      <c r="H396" s="7" t="str">
        <f aca="false">IF(G396="-","-",MID([3]'verbs and nouns'!F395,2,LEN([3]'verbs and nouns'!F395)-2))</f>
        <v>-</v>
      </c>
      <c r="I396" s="7"/>
      <c r="J396" s="7" t="str">
        <f aca="false">[3]'verbs and nouns'!G395</f>
        <v>-</v>
      </c>
      <c r="K396" s="7" t="str">
        <f aca="false">IF(J396="-","-",MID([3]'verbs and nouns'!H395,2,LEN([3]'verbs and nouns'!H395)-2))</f>
        <v>-</v>
      </c>
      <c r="L396" s="7"/>
      <c r="M396" s="7" t="str">
        <f aca="false">[3]'verbs and nouns'!I395</f>
        <v>-</v>
      </c>
      <c r="N396" s="7" t="str">
        <f aca="false">IF(M396="-","-",MID([3]'verbs and nouns'!J395,2,LEN([3]'verbs and nouns'!J395)-2))</f>
        <v>-</v>
      </c>
      <c r="O396" s="7"/>
      <c r="P396" s="7" t="str">
        <f aca="false">[3]'verbs and nouns'!K395</f>
        <v>-</v>
      </c>
      <c r="Q396" s="7" t="str">
        <f aca="false">IF(P396="-","-",MID([3]'verbs and nouns'!L395,2,LEN([3]'verbs and nouns'!L395)-2))</f>
        <v>-</v>
      </c>
      <c r="R396" s="7"/>
      <c r="S396" s="1"/>
      <c r="T396" s="1"/>
      <c r="U396" s="1"/>
      <c r="V396" s="1"/>
      <c r="W396" s="1"/>
      <c r="X396" s="1"/>
      <c r="Y396" s="1"/>
    </row>
    <row r="397" customFormat="false" ht="15" hidden="false" customHeight="false" outlineLevel="0" collapsed="false">
      <c r="A397" s="6" t="str">
        <f aca="false">[3]'verbs and nouns'!A396</f>
        <v>To define</v>
      </c>
      <c r="B397" s="7" t="str">
        <f aca="false">IF(A397="-","-",MID([3]'verbs and nouns'!B396,2,LEN([3]'verbs and nouns'!B396)-2))</f>
        <v>problems</v>
      </c>
      <c r="C397" s="7"/>
      <c r="D397" s="7" t="str">
        <f aca="false">[3]'verbs and nouns'!C396</f>
        <v>To choose</v>
      </c>
      <c r="E397" s="7" t="str">
        <f aca="false">IF(D397="-","-",MID([3]'verbs and nouns'!D396,2,LEN([3]'verbs and nouns'!D396)-2))</f>
        <v>between concepts</v>
      </c>
      <c r="F397" s="7"/>
      <c r="G397" s="7" t="str">
        <f aca="false">[3]'verbs and nouns'!E396</f>
        <v>-</v>
      </c>
      <c r="H397" s="7" t="str">
        <f aca="false">IF(G397="-","-",MID([3]'verbs and nouns'!F396,2,LEN([3]'verbs and nouns'!F396)-2))</f>
        <v>-</v>
      </c>
      <c r="I397" s="7"/>
      <c r="J397" s="7" t="str">
        <f aca="false">[3]'verbs and nouns'!G396</f>
        <v>-</v>
      </c>
      <c r="K397" s="7" t="str">
        <f aca="false">IF(J397="-","-",MID([3]'verbs and nouns'!H396,2,LEN([3]'verbs and nouns'!H396)-2))</f>
        <v>-</v>
      </c>
      <c r="L397" s="7"/>
      <c r="M397" s="7" t="str">
        <f aca="false">[3]'verbs and nouns'!I396</f>
        <v>-</v>
      </c>
      <c r="N397" s="7" t="str">
        <f aca="false">IF(M397="-","-",MID([3]'verbs and nouns'!J396,2,LEN([3]'verbs and nouns'!J396)-2))</f>
        <v>-</v>
      </c>
      <c r="O397" s="7"/>
      <c r="P397" s="7" t="str">
        <f aca="false">[3]'verbs and nouns'!K396</f>
        <v>-</v>
      </c>
      <c r="Q397" s="7" t="str">
        <f aca="false">IF(P397="-","-",MID([3]'verbs and nouns'!L396,2,LEN([3]'verbs and nouns'!L396)-2))</f>
        <v>-</v>
      </c>
      <c r="R397" s="7"/>
      <c r="S397" s="1"/>
      <c r="T397" s="1"/>
      <c r="U397" s="1"/>
      <c r="V397" s="1"/>
      <c r="W397" s="1"/>
      <c r="X397" s="1"/>
      <c r="Y397" s="1"/>
    </row>
    <row r="398" customFormat="false" ht="15" hidden="false" customHeight="false" outlineLevel="0" collapsed="false">
      <c r="A398" s="6" t="str">
        <f aca="false">[3]'verbs and nouns'!A397</f>
        <v>To classify</v>
      </c>
      <c r="B398" s="7" t="str">
        <f aca="false">IF(A398="-","-",MID([3]'verbs and nouns'!B397,2,LEN([3]'verbs and nouns'!B397)-2))</f>
        <v>stages</v>
      </c>
      <c r="C398" s="7"/>
      <c r="D398" s="7" t="str">
        <f aca="false">[3]'verbs and nouns'!C397</f>
        <v>To identify</v>
      </c>
      <c r="E398" s="7" t="str">
        <f aca="false">IF(D398="-","-",MID([3]'verbs and nouns'!D397,2,LEN([3]'verbs and nouns'!D397)-2))</f>
        <v>solution</v>
      </c>
      <c r="F398" s="7"/>
      <c r="G398" s="7" t="str">
        <f aca="false">[3]'verbs and nouns'!E397</f>
        <v>-</v>
      </c>
      <c r="H398" s="7" t="str">
        <f aca="false">IF(G398="-","-",MID([3]'verbs and nouns'!F397,2,LEN([3]'verbs and nouns'!F397)-2))</f>
        <v>-</v>
      </c>
      <c r="I398" s="7"/>
      <c r="J398" s="7" t="str">
        <f aca="false">[3]'verbs and nouns'!G397</f>
        <v>-</v>
      </c>
      <c r="K398" s="7" t="str">
        <f aca="false">IF(J398="-","-",MID([3]'verbs and nouns'!H397,2,LEN([3]'verbs and nouns'!H397)-2))</f>
        <v>-</v>
      </c>
      <c r="L398" s="7"/>
      <c r="M398" s="7" t="str">
        <f aca="false">[3]'verbs and nouns'!I397</f>
        <v>-</v>
      </c>
      <c r="N398" s="7" t="str">
        <f aca="false">IF(M398="-","-",MID([3]'verbs and nouns'!J397,2,LEN([3]'verbs and nouns'!J397)-2))</f>
        <v>-</v>
      </c>
      <c r="O398" s="7"/>
      <c r="P398" s="7" t="str">
        <f aca="false">[3]'verbs and nouns'!K397</f>
        <v>-</v>
      </c>
      <c r="Q398" s="7" t="str">
        <f aca="false">IF(P398="-","-",MID([3]'verbs and nouns'!L397,2,LEN([3]'verbs and nouns'!L397)-2))</f>
        <v>-</v>
      </c>
      <c r="R398" s="7"/>
      <c r="S398" s="1"/>
      <c r="T398" s="1"/>
      <c r="U398" s="1"/>
      <c r="V398" s="1"/>
      <c r="W398" s="1"/>
      <c r="X398" s="1"/>
      <c r="Y398" s="1"/>
    </row>
    <row r="399" customFormat="false" ht="15" hidden="false" customHeight="false" outlineLevel="0" collapsed="false">
      <c r="A399" s="6" t="str">
        <f aca="false">[3]'verbs and nouns'!A398</f>
        <v>To describe</v>
      </c>
      <c r="B399" s="7" t="str">
        <f aca="false">IF(A399="-","-",MID([3]'verbs and nouns'!B398,2,LEN([3]'verbs and nouns'!B398)-2))</f>
        <v>problem</v>
      </c>
      <c r="C399" s="7"/>
      <c r="D399" s="7" t="str">
        <f aca="false">[3]'verbs and nouns'!C398</f>
        <v>To list</v>
      </c>
      <c r="E399" s="7" t="str">
        <f aca="false">IF(D399="-","-",MID([3]'verbs and nouns'!D398,2,LEN([3]'verbs and nouns'!D398)-2))</f>
        <v>all ideas</v>
      </c>
      <c r="F399" s="7"/>
      <c r="G399" s="7" t="str">
        <f aca="false">[3]'verbs and nouns'!E398</f>
        <v>-</v>
      </c>
      <c r="H399" s="7" t="str">
        <f aca="false">IF(G399="-","-",MID([3]'verbs and nouns'!F398,2,LEN([3]'verbs and nouns'!F398)-2))</f>
        <v>-</v>
      </c>
      <c r="I399" s="7"/>
      <c r="J399" s="7" t="str">
        <f aca="false">[3]'verbs and nouns'!G398</f>
        <v>-</v>
      </c>
      <c r="K399" s="7" t="str">
        <f aca="false">IF(J399="-","-",MID([3]'verbs and nouns'!H398,2,LEN([3]'verbs and nouns'!H398)-2))</f>
        <v>-</v>
      </c>
      <c r="L399" s="7"/>
      <c r="M399" s="7" t="str">
        <f aca="false">[3]'verbs and nouns'!I398</f>
        <v>-</v>
      </c>
      <c r="N399" s="7" t="str">
        <f aca="false">IF(M399="-","-",MID([3]'verbs and nouns'!J398,2,LEN([3]'verbs and nouns'!J398)-2))</f>
        <v>-</v>
      </c>
      <c r="O399" s="7"/>
      <c r="P399" s="7" t="str">
        <f aca="false">[3]'verbs and nouns'!K398</f>
        <v>-</v>
      </c>
      <c r="Q399" s="7" t="str">
        <f aca="false">IF(P399="-","-",MID([3]'verbs and nouns'!L398,2,LEN([3]'verbs and nouns'!L398)-2))</f>
        <v>-</v>
      </c>
      <c r="R399" s="7"/>
      <c r="S399" s="1"/>
      <c r="T399" s="1"/>
      <c r="U399" s="1"/>
      <c r="V399" s="1"/>
      <c r="W399" s="1"/>
      <c r="X399" s="1"/>
      <c r="Y399" s="1"/>
    </row>
    <row r="400" customFormat="false" ht="15" hidden="false" customHeight="false" outlineLevel="0" collapsed="false">
      <c r="A400" s="6" t="str">
        <f aca="false">[3]'verbs and nouns'!A399</f>
        <v>To extend</v>
      </c>
      <c r="B400" s="7" t="str">
        <f aca="false">IF(A400="-","-",MID([3]'verbs and nouns'!B399,2,LEN([3]'verbs and nouns'!B399)-2))</f>
        <v>collaboration between stages</v>
      </c>
      <c r="C400" s="7"/>
      <c r="D400" s="7" t="str">
        <f aca="false">[3]'verbs and nouns'!C399</f>
        <v>To create</v>
      </c>
      <c r="E400" s="7" t="str">
        <f aca="false">IF(D400="-","-",MID([3]'verbs and nouns'!D399,2,LEN([3]'verbs and nouns'!D399)-2))</f>
        <v>solutions</v>
      </c>
      <c r="F400" s="7"/>
      <c r="G400" s="7" t="str">
        <f aca="false">[3]'verbs and nouns'!E399</f>
        <v>-</v>
      </c>
      <c r="H400" s="7" t="str">
        <f aca="false">IF(G400="-","-",MID([3]'verbs and nouns'!F399,2,LEN([3]'verbs and nouns'!F399)-2))</f>
        <v>-</v>
      </c>
      <c r="I400" s="7"/>
      <c r="J400" s="7" t="str">
        <f aca="false">[3]'verbs and nouns'!G399</f>
        <v>-</v>
      </c>
      <c r="K400" s="7" t="str">
        <f aca="false">IF(J400="-","-",MID([3]'verbs and nouns'!H399,2,LEN([3]'verbs and nouns'!H399)-2))</f>
        <v>-</v>
      </c>
      <c r="L400" s="7"/>
      <c r="M400" s="7" t="str">
        <f aca="false">[3]'verbs and nouns'!I399</f>
        <v>-</v>
      </c>
      <c r="N400" s="7" t="str">
        <f aca="false">IF(M400="-","-",MID([3]'verbs and nouns'!J399,2,LEN([3]'verbs and nouns'!J399)-2))</f>
        <v>-</v>
      </c>
      <c r="O400" s="7"/>
      <c r="P400" s="7" t="str">
        <f aca="false">[3]'verbs and nouns'!K399</f>
        <v>-</v>
      </c>
      <c r="Q400" s="7" t="str">
        <f aca="false">IF(P400="-","-",MID([3]'verbs and nouns'!L399,2,LEN([3]'verbs and nouns'!L399)-2))</f>
        <v>-</v>
      </c>
      <c r="R400" s="7"/>
      <c r="S400" s="1"/>
      <c r="T400" s="1"/>
      <c r="U400" s="1"/>
      <c r="V400" s="1"/>
      <c r="W400" s="1"/>
      <c r="X400" s="1"/>
      <c r="Y400" s="1"/>
    </row>
    <row r="401" customFormat="false" ht="15" hidden="false" customHeight="false" outlineLevel="0" collapsed="false">
      <c r="A401" s="6" t="str">
        <f aca="false">[3]'verbs and nouns'!A400</f>
        <v>To practice</v>
      </c>
      <c r="B401" s="7" t="str">
        <f aca="false">IF(A401="-","-",MID([3]'verbs and nouns'!B400,2,LEN([3]'verbs and nouns'!B400)-2))</f>
        <v>models</v>
      </c>
      <c r="C401" s="7"/>
      <c r="D401" s="7" t="str">
        <f aca="false">[3]'verbs and nouns'!C400</f>
        <v>To illustrate</v>
      </c>
      <c r="E401" s="7" t="str">
        <f aca="false">IF(D401="-","-",MID([3]'verbs and nouns'!D400,2,LEN([3]'verbs and nouns'!D400)-2))</f>
        <v>ideas</v>
      </c>
      <c r="F401" s="7"/>
      <c r="G401" s="7" t="str">
        <f aca="false">[3]'verbs and nouns'!E400</f>
        <v>-</v>
      </c>
      <c r="H401" s="7" t="str">
        <f aca="false">IF(G401="-","-",MID([3]'verbs and nouns'!F400,2,LEN([3]'verbs and nouns'!F400)-2))</f>
        <v>-</v>
      </c>
      <c r="I401" s="7"/>
      <c r="J401" s="7" t="str">
        <f aca="false">[3]'verbs and nouns'!G400</f>
        <v>-</v>
      </c>
      <c r="K401" s="7" t="str">
        <f aca="false">IF(J401="-","-",MID([3]'verbs and nouns'!H400,2,LEN([3]'verbs and nouns'!H400)-2))</f>
        <v>-</v>
      </c>
      <c r="L401" s="7"/>
      <c r="M401" s="7" t="str">
        <f aca="false">[3]'verbs and nouns'!I400</f>
        <v>-</v>
      </c>
      <c r="N401" s="7" t="str">
        <f aca="false">IF(M401="-","-",MID([3]'verbs and nouns'!J400,2,LEN([3]'verbs and nouns'!J400)-2))</f>
        <v>-</v>
      </c>
      <c r="O401" s="7"/>
      <c r="P401" s="7" t="str">
        <f aca="false">[3]'verbs and nouns'!K400</f>
        <v>-</v>
      </c>
      <c r="Q401" s="7" t="str">
        <f aca="false">IF(P401="-","-",MID([3]'verbs and nouns'!L400,2,LEN([3]'verbs and nouns'!L400)-2))</f>
        <v>-</v>
      </c>
      <c r="R401" s="7"/>
      <c r="S401" s="1"/>
      <c r="T401" s="1"/>
      <c r="U401" s="1"/>
      <c r="V401" s="1"/>
      <c r="W401" s="1"/>
      <c r="X401" s="1"/>
      <c r="Y401" s="1"/>
    </row>
    <row r="402" customFormat="false" ht="15" hidden="false" customHeight="false" outlineLevel="0" collapsed="false">
      <c r="A402" s="6" t="str">
        <f aca="false">[3]'verbs and nouns'!A401</f>
        <v>To distinguish</v>
      </c>
      <c r="B402" s="7" t="str">
        <f aca="false">IF(A402="-","-",MID([3]'verbs and nouns'!B401,2,LEN([3]'verbs and nouns'!B401)-2))</f>
        <v>stages</v>
      </c>
      <c r="C402" s="7"/>
      <c r="D402" s="7" t="str">
        <f aca="false">[3]'verbs and nouns'!C401</f>
        <v>To evaluate</v>
      </c>
      <c r="E402" s="7" t="str">
        <f aca="false">IF(D402="-","-",MID([3]'verbs and nouns'!D401,2,LEN([3]'verbs and nouns'!D401)-2))</f>
        <v>concepts</v>
      </c>
      <c r="F402" s="7"/>
      <c r="G402" s="7" t="str">
        <f aca="false">[3]'verbs and nouns'!E401</f>
        <v>-</v>
      </c>
      <c r="H402" s="7" t="str">
        <f aca="false">IF(G402="-","-",MID([3]'verbs and nouns'!F401,2,LEN([3]'verbs and nouns'!F401)-2))</f>
        <v>-</v>
      </c>
      <c r="I402" s="7"/>
      <c r="J402" s="7" t="str">
        <f aca="false">[3]'verbs and nouns'!G401</f>
        <v>-</v>
      </c>
      <c r="K402" s="7" t="str">
        <f aca="false">IF(J402="-","-",MID([3]'verbs and nouns'!H401,2,LEN([3]'verbs and nouns'!H401)-2))</f>
        <v>-</v>
      </c>
      <c r="L402" s="7"/>
      <c r="M402" s="7" t="str">
        <f aca="false">[3]'verbs and nouns'!I401</f>
        <v>-</v>
      </c>
      <c r="N402" s="7" t="str">
        <f aca="false">IF(M402="-","-",MID([3]'verbs and nouns'!J401,2,LEN([3]'verbs and nouns'!J401)-2))</f>
        <v>-</v>
      </c>
      <c r="O402" s="7"/>
      <c r="P402" s="7" t="str">
        <f aca="false">[3]'verbs and nouns'!K401</f>
        <v>-</v>
      </c>
      <c r="Q402" s="7" t="str">
        <f aca="false">IF(P402="-","-",MID([3]'verbs and nouns'!L401,2,LEN([3]'verbs and nouns'!L401)-2))</f>
        <v>-</v>
      </c>
      <c r="R402" s="7"/>
      <c r="S402" s="1"/>
      <c r="T402" s="1"/>
      <c r="U402" s="1"/>
      <c r="V402" s="1"/>
      <c r="W402" s="1"/>
      <c r="X402" s="1"/>
      <c r="Y402" s="1"/>
    </row>
    <row r="403" customFormat="false" ht="15" hidden="false" customHeight="false" outlineLevel="0" collapsed="false">
      <c r="A403" s="6" t="str">
        <f aca="false">[3]'verbs and nouns'!A402</f>
        <v>To design</v>
      </c>
      <c r="B403" s="7" t="str">
        <f aca="false">IF(A403="-","-",MID([3]'verbs and nouns'!B402,2,LEN([3]'verbs and nouns'!B402)-2))</f>
        <v>for user's requirements</v>
      </c>
      <c r="C403" s="7"/>
      <c r="D403" s="7" t="str">
        <f aca="false">[3]'verbs and nouns'!C402</f>
        <v>To explain</v>
      </c>
      <c r="E403" s="7" t="str">
        <f aca="false">IF(D403="-","-",MID([3]'verbs and nouns'!D402,2,LEN([3]'verbs and nouns'!D402)-2))</f>
        <v>concepts</v>
      </c>
      <c r="F403" s="7"/>
      <c r="G403" s="7" t="str">
        <f aca="false">[3]'verbs and nouns'!E402</f>
        <v>-</v>
      </c>
      <c r="H403" s="7" t="str">
        <f aca="false">IF(G403="-","-",MID([3]'verbs and nouns'!F402,2,LEN([3]'verbs and nouns'!F402)-2))</f>
        <v>-</v>
      </c>
      <c r="I403" s="7"/>
      <c r="J403" s="7" t="str">
        <f aca="false">[3]'verbs and nouns'!G402</f>
        <v>-</v>
      </c>
      <c r="K403" s="7" t="str">
        <f aca="false">IF(J403="-","-",MID([3]'verbs and nouns'!H402,2,LEN([3]'verbs and nouns'!H402)-2))</f>
        <v>-</v>
      </c>
      <c r="L403" s="7"/>
      <c r="M403" s="7" t="str">
        <f aca="false">[3]'verbs and nouns'!I402</f>
        <v>-</v>
      </c>
      <c r="N403" s="7" t="str">
        <f aca="false">IF(M403="-","-",MID([3]'verbs and nouns'!J402,2,LEN([3]'verbs and nouns'!J402)-2))</f>
        <v>-</v>
      </c>
      <c r="O403" s="7"/>
      <c r="P403" s="7" t="str">
        <f aca="false">[3]'verbs and nouns'!K402</f>
        <v>-</v>
      </c>
      <c r="Q403" s="7" t="str">
        <f aca="false">IF(P403="-","-",MID([3]'verbs and nouns'!L402,2,LEN([3]'verbs and nouns'!L402)-2))</f>
        <v>-</v>
      </c>
      <c r="R403" s="7"/>
      <c r="S403" s="1"/>
      <c r="T403" s="1"/>
      <c r="U403" s="1"/>
      <c r="V403" s="1"/>
      <c r="W403" s="1"/>
      <c r="X403" s="1"/>
      <c r="Y403" s="1"/>
    </row>
    <row r="404" customFormat="false" ht="15" hidden="false" customHeight="false" outlineLevel="0" collapsed="false">
      <c r="A404" s="6" t="str">
        <f aca="false">[3]'verbs and nouns'!A403</f>
        <v>To infer</v>
      </c>
      <c r="B404" s="7" t="str">
        <f aca="false">IF(A404="-","-",MID([3]'verbs and nouns'!B403,2,LEN([3]'verbs and nouns'!B403)-2))</f>
        <v>phases of design</v>
      </c>
      <c r="C404" s="7"/>
      <c r="D404" s="7" t="str">
        <f aca="false">[3]'verbs and nouns'!C403</f>
        <v>To apply</v>
      </c>
      <c r="E404" s="7" t="str">
        <f aca="false">IF(D404="-","-",MID([3]'verbs and nouns'!D403,2,LEN([3]'verbs and nouns'!D403)-2))</f>
        <v>solutions</v>
      </c>
      <c r="F404" s="7"/>
      <c r="G404" s="7" t="str">
        <f aca="false">[3]'verbs and nouns'!E403</f>
        <v>-</v>
      </c>
      <c r="H404" s="7" t="str">
        <f aca="false">IF(G404="-","-",MID([3]'verbs and nouns'!F403,2,LEN([3]'verbs and nouns'!F403)-2))</f>
        <v>-</v>
      </c>
      <c r="I404" s="7"/>
      <c r="J404" s="7" t="str">
        <f aca="false">[3]'verbs and nouns'!G403</f>
        <v>-</v>
      </c>
      <c r="K404" s="7" t="str">
        <f aca="false">IF(J404="-","-",MID([3]'verbs and nouns'!H403,2,LEN([3]'verbs and nouns'!H403)-2))</f>
        <v>-</v>
      </c>
      <c r="L404" s="7"/>
      <c r="M404" s="7" t="str">
        <f aca="false">[3]'verbs and nouns'!I403</f>
        <v>-</v>
      </c>
      <c r="N404" s="7" t="str">
        <f aca="false">IF(M404="-","-",MID([3]'verbs and nouns'!J403,2,LEN([3]'verbs and nouns'!J403)-2))</f>
        <v>-</v>
      </c>
      <c r="O404" s="7"/>
      <c r="P404" s="7" t="str">
        <f aca="false">[3]'verbs and nouns'!K403</f>
        <v>-</v>
      </c>
      <c r="Q404" s="7" t="str">
        <f aca="false">IF(P404="-","-",MID([3]'verbs and nouns'!L403,2,LEN([3]'verbs and nouns'!L403)-2))</f>
        <v>-</v>
      </c>
      <c r="R404" s="7"/>
      <c r="S404" s="1"/>
      <c r="T404" s="1"/>
      <c r="U404" s="1"/>
      <c r="V404" s="1"/>
      <c r="W404" s="1"/>
      <c r="X404" s="1"/>
      <c r="Y404" s="1"/>
    </row>
    <row r="405" customFormat="false" ht="15" hidden="false" customHeight="false" outlineLevel="0" collapsed="false">
      <c r="A405" s="6" t="str">
        <f aca="false">[3]'verbs and nouns'!A404</f>
        <v>-</v>
      </c>
      <c r="B405" s="7" t="str">
        <f aca="false">IF(A405="-","-",MID([3]'verbs and nouns'!B404,2,LEN([3]'verbs and nouns'!B404)-2))</f>
        <v>-</v>
      </c>
      <c r="C405" s="7"/>
      <c r="D405" s="7" t="str">
        <f aca="false">[3]'verbs and nouns'!C404</f>
        <v>To discuss</v>
      </c>
      <c r="E405" s="7" t="str">
        <f aca="false">IF(D405="-","-",MID([3]'verbs and nouns'!D404,2,LEN([3]'verbs and nouns'!D404)-2))</f>
        <v>ideas</v>
      </c>
      <c r="F405" s="7"/>
      <c r="G405" s="7" t="str">
        <f aca="false">[3]'verbs and nouns'!E404</f>
        <v>-</v>
      </c>
      <c r="H405" s="7" t="str">
        <f aca="false">IF(G405="-","-",MID([3]'verbs and nouns'!F404,2,LEN([3]'verbs and nouns'!F404)-2))</f>
        <v>-</v>
      </c>
      <c r="I405" s="7"/>
      <c r="J405" s="7" t="str">
        <f aca="false">[3]'verbs and nouns'!G404</f>
        <v>-</v>
      </c>
      <c r="K405" s="7" t="str">
        <f aca="false">IF(J405="-","-",MID([3]'verbs and nouns'!H404,2,LEN([3]'verbs and nouns'!H404)-2))</f>
        <v>-</v>
      </c>
      <c r="L405" s="7"/>
      <c r="M405" s="7" t="str">
        <f aca="false">[3]'verbs and nouns'!I404</f>
        <v>-</v>
      </c>
      <c r="N405" s="7" t="str">
        <f aca="false">IF(M405="-","-",MID([3]'verbs and nouns'!J404,2,LEN([3]'verbs and nouns'!J404)-2))</f>
        <v>-</v>
      </c>
      <c r="O405" s="7"/>
      <c r="P405" s="7" t="str">
        <f aca="false">[3]'verbs and nouns'!K404</f>
        <v>-</v>
      </c>
      <c r="Q405" s="7" t="str">
        <f aca="false">IF(P405="-","-",MID([3]'verbs and nouns'!L404,2,LEN([3]'verbs and nouns'!L404)-2))</f>
        <v>-</v>
      </c>
      <c r="R405" s="7"/>
      <c r="S405" s="1"/>
      <c r="T405" s="1"/>
      <c r="U405" s="1"/>
      <c r="V405" s="1"/>
      <c r="W405" s="1"/>
      <c r="X405" s="1"/>
      <c r="Y405" s="1"/>
    </row>
    <row r="406" customFormat="false" ht="15" hidden="false" customHeight="false" outlineLevel="0" collapsed="false">
      <c r="A406" s="6" t="str">
        <f aca="false">[3]'verbs and nouns'!A405</f>
        <v>-</v>
      </c>
      <c r="B406" s="7" t="str">
        <f aca="false">IF(A406="-","-",MID([3]'verbs and nouns'!B405,2,LEN([3]'verbs and nouns'!B405)-2))</f>
        <v>-</v>
      </c>
      <c r="C406" s="7"/>
      <c r="D406" s="7" t="str">
        <f aca="false">[3]'verbs and nouns'!C405</f>
        <v>To compare</v>
      </c>
      <c r="E406" s="7" t="str">
        <f aca="false">IF(D406="-","-",MID([3]'verbs and nouns'!D405,2,LEN([3]'verbs and nouns'!D405)-2))</f>
        <v>concepts</v>
      </c>
      <c r="F406" s="7"/>
      <c r="G406" s="7" t="str">
        <f aca="false">[3]'verbs and nouns'!E405</f>
        <v>-</v>
      </c>
      <c r="H406" s="7" t="str">
        <f aca="false">IF(G406="-","-",MID([3]'verbs and nouns'!F405,2,LEN([3]'verbs and nouns'!F405)-2))</f>
        <v>-</v>
      </c>
      <c r="I406" s="7"/>
      <c r="J406" s="7" t="str">
        <f aca="false">[3]'verbs and nouns'!G405</f>
        <v>-</v>
      </c>
      <c r="K406" s="7" t="str">
        <f aca="false">IF(J406="-","-",MID([3]'verbs and nouns'!H405,2,LEN([3]'verbs and nouns'!H405)-2))</f>
        <v>-</v>
      </c>
      <c r="L406" s="7"/>
      <c r="M406" s="7" t="str">
        <f aca="false">[3]'verbs and nouns'!I405</f>
        <v>-</v>
      </c>
      <c r="N406" s="7" t="str">
        <f aca="false">IF(M406="-","-",MID([3]'verbs and nouns'!J405,2,LEN([3]'verbs and nouns'!J405)-2))</f>
        <v>-</v>
      </c>
      <c r="O406" s="7"/>
      <c r="P406" s="7" t="str">
        <f aca="false">[3]'verbs and nouns'!K405</f>
        <v>-</v>
      </c>
      <c r="Q406" s="7" t="str">
        <f aca="false">IF(P406="-","-",MID([3]'verbs and nouns'!L405,2,LEN([3]'verbs and nouns'!L405)-2))</f>
        <v>-</v>
      </c>
      <c r="R406" s="7"/>
      <c r="S406" s="1"/>
      <c r="T406" s="1"/>
      <c r="U406" s="1"/>
      <c r="V406" s="1"/>
      <c r="W406" s="1"/>
      <c r="X406" s="1"/>
      <c r="Y406" s="1"/>
    </row>
    <row r="407" customFormat="false" ht="15" hidden="false" customHeight="false" outlineLevel="0" collapsed="false">
      <c r="A407" s="6" t="str">
        <f aca="false">[3]'verbs and nouns'!A406</f>
        <v>-</v>
      </c>
      <c r="B407" s="7" t="str">
        <f aca="false">IF(A407="-","-",MID([3]'verbs and nouns'!B406,2,LEN([3]'verbs and nouns'!B406)-2))</f>
        <v>-</v>
      </c>
      <c r="C407" s="7"/>
      <c r="D407" s="7" t="str">
        <f aca="false">[3]'verbs and nouns'!C406</f>
        <v>To modify</v>
      </c>
      <c r="E407" s="7" t="str">
        <f aca="false">IF(D407="-","-",MID([3]'verbs and nouns'!D406,2,LEN([3]'verbs and nouns'!D406)-2))</f>
        <v>for manufacturing</v>
      </c>
      <c r="F407" s="7"/>
      <c r="G407" s="7" t="str">
        <f aca="false">[3]'verbs and nouns'!E406</f>
        <v>-</v>
      </c>
      <c r="H407" s="7" t="str">
        <f aca="false">IF(G407="-","-",MID([3]'verbs and nouns'!F406,2,LEN([3]'verbs and nouns'!F406)-2))</f>
        <v>-</v>
      </c>
      <c r="I407" s="7"/>
      <c r="J407" s="7" t="str">
        <f aca="false">[3]'verbs and nouns'!G406</f>
        <v>-</v>
      </c>
      <c r="K407" s="7" t="str">
        <f aca="false">IF(J407="-","-",MID([3]'verbs and nouns'!H406,2,LEN([3]'verbs and nouns'!H406)-2))</f>
        <v>-</v>
      </c>
      <c r="L407" s="7"/>
      <c r="M407" s="7" t="str">
        <f aca="false">[3]'verbs and nouns'!I406</f>
        <v>-</v>
      </c>
      <c r="N407" s="7" t="str">
        <f aca="false">IF(M407="-","-",MID([3]'verbs and nouns'!J406,2,LEN([3]'verbs and nouns'!J406)-2))</f>
        <v>-</v>
      </c>
      <c r="O407" s="7"/>
      <c r="P407" s="7" t="str">
        <f aca="false">[3]'verbs and nouns'!K406</f>
        <v>-</v>
      </c>
      <c r="Q407" s="7" t="str">
        <f aca="false">IF(P407="-","-",MID([3]'verbs and nouns'!L406,2,LEN([3]'verbs and nouns'!L406)-2))</f>
        <v>-</v>
      </c>
      <c r="R407" s="7"/>
      <c r="S407" s="1"/>
      <c r="T407" s="1"/>
      <c r="U407" s="1"/>
      <c r="V407" s="1"/>
      <c r="W407" s="1"/>
      <c r="X407" s="1"/>
      <c r="Y407" s="1"/>
    </row>
    <row r="408" customFormat="false" ht="15" hidden="false" customHeight="false" outlineLevel="0" collapsed="false">
      <c r="A408" s="6" t="str">
        <f aca="false">[3]'verbs and nouns'!A407</f>
        <v>-</v>
      </c>
      <c r="B408" s="7" t="str">
        <f aca="false">IF(A408="-","-",MID([3]'verbs and nouns'!B407,2,LEN([3]'verbs and nouns'!B407)-2))</f>
        <v>-</v>
      </c>
      <c r="C408" s="7"/>
      <c r="D408" s="7" t="str">
        <f aca="false">[3]'verbs and nouns'!C407</f>
        <v>To name</v>
      </c>
      <c r="E408" s="7" t="str">
        <f aca="false">IF(D408="-","-",LEFT(MID([3]'verbs and nouns'!D407,2,LEN([3]'verbs and nouns'!D407)-2),SEARCH(",",MID([3]'verbs and nouns'!D407,2,LEN([3]'verbs and nouns'!D407)-2),1)-1))</f>
        <v>ideas</v>
      </c>
      <c r="F408" s="7" t="str">
        <f aca="false">IF(D408="-","-",RIGHT(MID([3]'verbs and nouns'!D407,2,LEN([3]'verbs and nouns'!D407)-2),SEARCH(",",MID([3]'verbs and nouns'!D407,2,LEN([3]'verbs and nouns'!D407)-2),1)+2))</f>
        <v>concepts</v>
      </c>
      <c r="G408" s="7" t="str">
        <f aca="false">[3]'verbs and nouns'!E407</f>
        <v>-</v>
      </c>
      <c r="H408" s="7" t="str">
        <f aca="false">IF(G408="-","-",MID([3]'verbs and nouns'!F407,2,LEN([3]'verbs and nouns'!F407)-2))</f>
        <v>-</v>
      </c>
      <c r="I408" s="7"/>
      <c r="J408" s="7" t="str">
        <f aca="false">[3]'verbs and nouns'!G407</f>
        <v>-</v>
      </c>
      <c r="K408" s="7" t="str">
        <f aca="false">IF(J408="-","-",MID([3]'verbs and nouns'!H407,2,LEN([3]'verbs and nouns'!H407)-2))</f>
        <v>-</v>
      </c>
      <c r="L408" s="7"/>
      <c r="M408" s="7" t="str">
        <f aca="false">[3]'verbs and nouns'!I407</f>
        <v>-</v>
      </c>
      <c r="N408" s="7" t="str">
        <f aca="false">IF(M408="-","-",MID([3]'verbs and nouns'!J407,2,LEN([3]'verbs and nouns'!J407)-2))</f>
        <v>-</v>
      </c>
      <c r="O408" s="7"/>
      <c r="P408" s="7" t="str">
        <f aca="false">[3]'verbs and nouns'!K407</f>
        <v>-</v>
      </c>
      <c r="Q408" s="7" t="str">
        <f aca="false">IF(P408="-","-",MID([3]'verbs and nouns'!L407,2,LEN([3]'verbs and nouns'!L407)-2))</f>
        <v>-</v>
      </c>
      <c r="R408" s="7"/>
      <c r="S408" s="1"/>
      <c r="T408" s="1"/>
      <c r="U408" s="1"/>
      <c r="V408" s="1"/>
      <c r="W408" s="1"/>
      <c r="X408" s="1"/>
      <c r="Y408" s="1"/>
    </row>
  </sheetData>
  <mergeCells count="6">
    <mergeCell ref="A1:C1"/>
    <mergeCell ref="D1:F1"/>
    <mergeCell ref="G1:I1"/>
    <mergeCell ref="J1:L1"/>
    <mergeCell ref="M1:O1"/>
    <mergeCell ref="P1:R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1:134"/>
  <sheetViews>
    <sheetView windowProtection="false" showFormulas="false" showGridLines="true" showRowColHeaders="true" showZeros="true" rightToLeft="false" tabSelected="false" showOutlineSymbols="true" defaultGridColor="true" view="normal" topLeftCell="A94" colorId="64" zoomScale="75" zoomScaleNormal="75" zoomScalePageLayoutView="100" workbookViewId="0">
      <selection pane="topLeft" activeCell="B98" activeCellId="0" sqref="B98"/>
    </sheetView>
  </sheetViews>
  <sheetFormatPr defaultRowHeight="13.8"/>
  <cols>
    <col collapsed="false" hidden="false" max="1" min="1" style="11" width="10.7125506072875"/>
    <col collapsed="false" hidden="false" max="2" min="2" style="11" width="16.2834008097166"/>
    <col collapsed="false" hidden="false" max="3" min="3" style="11" width="26.7813765182186"/>
    <col collapsed="false" hidden="false" max="4" min="4" style="11" width="25.7085020242915"/>
    <col collapsed="false" hidden="false" max="5" min="5" style="11" width="65.3441295546559"/>
    <col collapsed="false" hidden="false" max="6" min="6" style="11" width="88.1578947368421"/>
    <col collapsed="false" hidden="false" max="7" min="7" style="12" width="30.5303643724696"/>
    <col collapsed="false" hidden="false" max="9" min="8" style="11" width="30.5303643724696"/>
    <col collapsed="false" hidden="false" max="10" min="10" style="12" width="39.6356275303644"/>
    <col collapsed="false" hidden="false" max="16" min="11" style="12" width="30.5303643724696"/>
    <col collapsed="false" hidden="false" max="17" min="17" style="12" width="26.7813765182186"/>
    <col collapsed="false" hidden="false" max="18" min="18" style="11" width="26.7813765182186"/>
    <col collapsed="false" hidden="false" max="19" min="19" style="13" width="176.210526315789"/>
    <col collapsed="false" hidden="false" max="20" min="20" style="14" width="26.7813765182186"/>
    <col collapsed="false" hidden="false" max="21" min="21" style="14" width="9.10526315789474"/>
    <col collapsed="false" hidden="false" max="22" min="22" style="14" width="13.3886639676113"/>
    <col collapsed="false" hidden="false" max="23" min="23" style="14" width="17.4615384615385"/>
    <col collapsed="false" hidden="false" max="1025" min="24" style="14" width="9.10526315789474"/>
  </cols>
  <sheetData>
    <row r="1" customFormat="false" ht="15" hidden="false" customHeight="true" outlineLevel="0" collapsed="false">
      <c r="A1" s="4" t="s">
        <v>20</v>
      </c>
      <c r="B1" s="4" t="s">
        <v>8</v>
      </c>
      <c r="C1" s="4" t="s">
        <v>21</v>
      </c>
      <c r="D1" s="4" t="s">
        <v>22</v>
      </c>
      <c r="E1" s="4" t="s">
        <v>23</v>
      </c>
      <c r="F1" s="4" t="s">
        <v>24</v>
      </c>
      <c r="G1" s="15" t="s">
        <v>25</v>
      </c>
      <c r="H1" s="4" t="s">
        <v>26</v>
      </c>
      <c r="I1" s="4" t="s">
        <v>27</v>
      </c>
      <c r="J1" s="15" t="s">
        <v>28</v>
      </c>
      <c r="K1" s="15" t="s">
        <v>29</v>
      </c>
      <c r="L1" s="15" t="s">
        <v>30</v>
      </c>
      <c r="M1" s="15" t="s">
        <v>30</v>
      </c>
      <c r="N1" s="15" t="s">
        <v>30</v>
      </c>
      <c r="O1" s="15" t="s">
        <v>30</v>
      </c>
      <c r="P1" s="15" t="s">
        <v>31</v>
      </c>
      <c r="Q1" s="15" t="s">
        <v>32</v>
      </c>
      <c r="R1" s="4" t="s">
        <v>33</v>
      </c>
      <c r="S1" s="4" t="s">
        <v>34</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16" t="s">
        <v>35</v>
      </c>
      <c r="B2" s="17" t="s">
        <v>36</v>
      </c>
      <c r="C2" s="18" t="s">
        <v>37</v>
      </c>
      <c r="D2" s="18" t="str">
        <f aca="false">C2</f>
        <v>processes</v>
      </c>
      <c r="E2" s="18"/>
      <c r="F2" s="19" t="str">
        <f aca="false">HYPERLINK(CONCATENATE("http://sigma.ontologyportal.org:8080/sigma/WordNet.jsp?word=",D2,"&amp;POS=1"))</f>
        <v>http://sigma.ontologyportal.org:8080/sigma/WordNet.jsp?word=processes&amp;POS=1</v>
      </c>
      <c r="G2" s="20" t="n">
        <v>100941140</v>
      </c>
      <c r="H2" s="18" t="s">
        <v>38</v>
      </c>
      <c r="I2" s="18" t="s">
        <v>39</v>
      </c>
      <c r="J2" s="21" t="s">
        <v>40</v>
      </c>
      <c r="K2" s="22"/>
      <c r="L2" s="22"/>
      <c r="M2" s="22"/>
      <c r="N2" s="22"/>
      <c r="O2" s="22" t="s">
        <v>40</v>
      </c>
      <c r="P2" s="22" t="s">
        <v>41</v>
      </c>
      <c r="Q2" s="23" t="s">
        <v>42</v>
      </c>
      <c r="R2" s="18" t="s">
        <v>43</v>
      </c>
      <c r="S2" s="24"/>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9" hidden="false" customHeight="false" outlineLevel="0" collapsed="false">
      <c r="A3" s="16" t="s">
        <v>35</v>
      </c>
      <c r="B3" s="17" t="s">
        <v>44</v>
      </c>
      <c r="C3" s="18" t="s">
        <v>45</v>
      </c>
      <c r="D3" s="18" t="str">
        <f aca="false">C3</f>
        <v>approaChemicals</v>
      </c>
      <c r="E3" s="18"/>
      <c r="F3" s="19" t="str">
        <f aca="false">HYPERLINK(CONCATENATE("http://sigma.ontologyportal.org:8080/sigma/WordNet.jsp?word=",D3,"&amp;POS=1"))</f>
        <v>http://sigma.ontologyportal.org:8080/sigma/WordNet.jsp?word=approaChemicals&amp;POS=1</v>
      </c>
      <c r="G3" s="20" t="n">
        <v>100941140</v>
      </c>
      <c r="H3" s="18" t="s">
        <v>46</v>
      </c>
      <c r="I3" s="18" t="s">
        <v>47</v>
      </c>
      <c r="J3" s="21" t="s">
        <v>48</v>
      </c>
      <c r="K3" s="20"/>
      <c r="L3" s="20" t="s">
        <v>49</v>
      </c>
      <c r="M3" s="20"/>
      <c r="N3" s="20"/>
      <c r="O3" s="20" t="s">
        <v>50</v>
      </c>
      <c r="P3" s="20" t="s">
        <v>51</v>
      </c>
      <c r="Q3" s="23" t="s">
        <v>52</v>
      </c>
      <c r="R3" s="18" t="s">
        <v>43</v>
      </c>
      <c r="S3" s="24"/>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9" hidden="false" customHeight="false" outlineLevel="0" collapsed="false">
      <c r="A4" s="16" t="s">
        <v>35</v>
      </c>
      <c r="B4" s="17" t="s">
        <v>53</v>
      </c>
      <c r="C4" s="18" t="s">
        <v>54</v>
      </c>
      <c r="D4" s="18" t="str">
        <f aca="false">C4</f>
        <v>methodologies</v>
      </c>
      <c r="E4" s="18"/>
      <c r="F4" s="19" t="str">
        <f aca="false">HYPERLINK(CONCATENATE("http://sigma.ontologyportal.org:8080/sigma/WordNet.jsp?word=",D4,"&amp;POS=1"))</f>
        <v>http://sigma.ontologyportal.org:8080/sigma/WordNet.jsp?word=methodologies&amp;POS=1</v>
      </c>
      <c r="G4" s="25" t="n">
        <v>105661400</v>
      </c>
      <c r="H4" s="18" t="s">
        <v>46</v>
      </c>
      <c r="I4" s="18" t="s">
        <v>47</v>
      </c>
      <c r="J4" s="21" t="s">
        <v>49</v>
      </c>
      <c r="K4" s="25"/>
      <c r="L4" s="25"/>
      <c r="M4" s="20"/>
      <c r="N4" s="25"/>
      <c r="O4" s="20" t="s">
        <v>50</v>
      </c>
      <c r="P4" s="20" t="s">
        <v>51</v>
      </c>
      <c r="Q4" s="23" t="s">
        <v>52</v>
      </c>
      <c r="R4" s="18" t="s">
        <v>43</v>
      </c>
      <c r="S4" s="24"/>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9" hidden="false" customHeight="false" outlineLevel="0" collapsed="false">
      <c r="A5" s="16" t="s">
        <v>35</v>
      </c>
      <c r="B5" s="17" t="s">
        <v>55</v>
      </c>
      <c r="C5" s="18" t="s">
        <v>56</v>
      </c>
      <c r="D5" s="18" t="str">
        <f aca="false">C5</f>
        <v>philosophy</v>
      </c>
      <c r="E5" s="18"/>
      <c r="F5" s="19" t="str">
        <f aca="false">HYPERLINK(CONCATENATE("http://sigma.ontologyportal.org:8080/sigma/WordNet.jsp?word=",D5,"&amp;POS=1"))</f>
        <v>http://sigma.ontologyportal.org:8080/sigma/WordNet.jsp?word=philosophy&amp;POS=1</v>
      </c>
      <c r="G5" s="20" t="n">
        <v>105943300</v>
      </c>
      <c r="H5" s="18" t="s">
        <v>46</v>
      </c>
      <c r="I5" s="18" t="s">
        <v>47</v>
      </c>
      <c r="J5" s="26" t="s">
        <v>50</v>
      </c>
      <c r="K5" s="20"/>
      <c r="L5" s="20"/>
      <c r="M5" s="20"/>
      <c r="N5" s="20"/>
      <c r="O5" s="20"/>
      <c r="P5" s="20" t="s">
        <v>51</v>
      </c>
      <c r="Q5" s="23" t="s">
        <v>52</v>
      </c>
      <c r="R5" s="18" t="s">
        <v>43</v>
      </c>
      <c r="S5" s="24"/>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9" hidden="false" customHeight="false" outlineLevel="0" collapsed="false">
      <c r="A6" s="16" t="s">
        <v>35</v>
      </c>
      <c r="B6" s="17" t="s">
        <v>57</v>
      </c>
      <c r="C6" s="18" t="s">
        <v>58</v>
      </c>
      <c r="D6" s="18" t="str">
        <f aca="false">C6</f>
        <v>thoughts</v>
      </c>
      <c r="E6" s="18"/>
      <c r="F6" s="19" t="str">
        <f aca="false">HYPERLINK(CONCATENATE("http://sigma.ontologyportal.org:8080/sigma/WordNet.jsp?word=",D6,"&amp;POS=1"))</f>
        <v>http://sigma.ontologyportal.org:8080/sigma/WordNet.jsp?word=thoughts&amp;POS=1</v>
      </c>
      <c r="G6" s="25" t="n">
        <v>105833840</v>
      </c>
      <c r="H6" s="18" t="s">
        <v>46</v>
      </c>
      <c r="I6" s="18" t="s">
        <v>47</v>
      </c>
      <c r="J6" s="26" t="s">
        <v>50</v>
      </c>
      <c r="K6" s="25"/>
      <c r="L6" s="25"/>
      <c r="M6" s="25"/>
      <c r="N6" s="25"/>
      <c r="O6" s="25"/>
      <c r="P6" s="20" t="s">
        <v>51</v>
      </c>
      <c r="Q6" s="23" t="s">
        <v>52</v>
      </c>
      <c r="R6" s="18" t="s">
        <v>43</v>
      </c>
      <c r="S6" s="24"/>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9" hidden="false" customHeight="false" outlineLevel="0" collapsed="false">
      <c r="A7" s="16" t="s">
        <v>35</v>
      </c>
      <c r="B7" s="17" t="s">
        <v>59</v>
      </c>
      <c r="C7" s="27" t="s">
        <v>60</v>
      </c>
      <c r="D7" s="18" t="str">
        <f aca="false">C7</f>
        <v>features</v>
      </c>
      <c r="E7" s="18"/>
      <c r="F7" s="19" t="str">
        <f aca="false">HYPERLINK(CONCATENATE("http://sigma.ontologyportal.org:8080/sigma/WordNet.jsp?word=",D7,"&amp;POS=1"))</f>
        <v>http://sigma.ontologyportal.org:8080/sigma/WordNet.jsp?word=features&amp;POS=1</v>
      </c>
      <c r="G7" s="20" t="n">
        <v>105849789</v>
      </c>
      <c r="H7" s="18" t="s">
        <v>46</v>
      </c>
      <c r="I7" s="18" t="s">
        <v>61</v>
      </c>
      <c r="J7" s="28" t="s">
        <v>62</v>
      </c>
      <c r="K7" s="20"/>
      <c r="L7" s="20"/>
      <c r="M7" s="20"/>
      <c r="N7" s="20"/>
      <c r="O7" s="20"/>
      <c r="P7" s="20" t="s">
        <v>51</v>
      </c>
      <c r="Q7" s="23" t="s">
        <v>52</v>
      </c>
      <c r="R7" s="18" t="s">
        <v>43</v>
      </c>
      <c r="S7" s="24"/>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9" hidden="false" customHeight="false" outlineLevel="0" collapsed="false">
      <c r="A8" s="16" t="s">
        <v>35</v>
      </c>
      <c r="B8" s="17" t="s">
        <v>63</v>
      </c>
      <c r="C8" s="18" t="s">
        <v>64</v>
      </c>
      <c r="D8" s="18" t="str">
        <f aca="false">C8</f>
        <v>shortcoming</v>
      </c>
      <c r="E8" s="18"/>
      <c r="F8" s="19" t="str">
        <f aca="false">HYPERLINK(CONCATENATE("http://sigma.ontologyportal.org:8080/sigma/WordNet.jsp?word=",D8,"&amp;POS=1"))</f>
        <v>http://sigma.ontologyportal.org:8080/sigma/WordNet.jsp?word=shortcoming&amp;POS=1</v>
      </c>
      <c r="G8" s="20" t="n">
        <v>105162642</v>
      </c>
      <c r="H8" s="18" t="s">
        <v>46</v>
      </c>
      <c r="I8" s="18" t="s">
        <v>61</v>
      </c>
      <c r="J8" s="28" t="s">
        <v>65</v>
      </c>
      <c r="K8" s="20"/>
      <c r="L8" s="20"/>
      <c r="M8" s="25" t="s">
        <v>66</v>
      </c>
      <c r="N8" s="25" t="s">
        <v>67</v>
      </c>
      <c r="O8" s="25" t="s">
        <v>62</v>
      </c>
      <c r="P8" s="20" t="s">
        <v>68</v>
      </c>
      <c r="Q8" s="23" t="s">
        <v>52</v>
      </c>
      <c r="R8" s="18" t="s">
        <v>43</v>
      </c>
      <c r="S8" s="24"/>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9" hidden="false" customHeight="false" outlineLevel="0" collapsed="false">
      <c r="A9" s="16" t="s">
        <v>35</v>
      </c>
      <c r="B9" s="17" t="s">
        <v>69</v>
      </c>
      <c r="C9" s="18" t="s">
        <v>70</v>
      </c>
      <c r="D9" s="18" t="str">
        <f aca="false">C9</f>
        <v>opportunity</v>
      </c>
      <c r="E9" s="18"/>
      <c r="F9" s="19" t="str">
        <f aca="false">HYPERLINK(CONCATENATE("http://sigma.ontologyportal.org:8080/sigma/WordNet.jsp?word=",D9,"&amp;POS=1"))</f>
        <v>http://sigma.ontologyportal.org:8080/sigma/WordNet.jsp?word=opportunity&amp;POS=1</v>
      </c>
      <c r="G9" s="20" t="n">
        <v>114483917</v>
      </c>
      <c r="H9" s="18" t="s">
        <v>46</v>
      </c>
      <c r="I9" s="18" t="s">
        <v>61</v>
      </c>
      <c r="J9" s="28" t="s">
        <v>65</v>
      </c>
      <c r="K9" s="20"/>
      <c r="L9" s="20"/>
      <c r="M9" s="25" t="s">
        <v>66</v>
      </c>
      <c r="N9" s="25" t="s">
        <v>67</v>
      </c>
      <c r="O9" s="25" t="s">
        <v>62</v>
      </c>
      <c r="P9" s="25" t="s">
        <v>71</v>
      </c>
      <c r="Q9" s="23" t="s">
        <v>52</v>
      </c>
      <c r="R9" s="18" t="s">
        <v>43</v>
      </c>
      <c r="S9" s="24"/>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9" hidden="false" customHeight="false" outlineLevel="0" collapsed="false">
      <c r="A10" s="16" t="s">
        <v>35</v>
      </c>
      <c r="B10" s="17" t="s">
        <v>72</v>
      </c>
      <c r="C10" s="18" t="s">
        <v>73</v>
      </c>
      <c r="D10" s="18" t="str">
        <f aca="false">C10</f>
        <v>options</v>
      </c>
      <c r="E10" s="18"/>
      <c r="F10" s="19" t="str">
        <f aca="false">HYPERLINK(CONCATENATE("http://sigma.ontologyportal.org:8080/sigma/WordNet.jsp?word=",D10,"&amp;POS=1"))</f>
        <v>http://sigma.ontologyportal.org:8080/sigma/WordNet.jsp?word=options&amp;POS=1</v>
      </c>
      <c r="G10" s="25" t="n">
        <v>105790944</v>
      </c>
      <c r="H10" s="18" t="s">
        <v>46</v>
      </c>
      <c r="I10" s="18" t="s">
        <v>61</v>
      </c>
      <c r="J10" s="29" t="s">
        <v>65</v>
      </c>
      <c r="K10" s="25"/>
      <c r="L10" s="25"/>
      <c r="M10" s="25" t="s">
        <v>66</v>
      </c>
      <c r="N10" s="25" t="s">
        <v>67</v>
      </c>
      <c r="O10" s="25" t="s">
        <v>62</v>
      </c>
      <c r="P10" s="25" t="s">
        <v>51</v>
      </c>
      <c r="Q10" s="23" t="s">
        <v>74</v>
      </c>
      <c r="R10" s="18" t="s">
        <v>43</v>
      </c>
      <c r="S10" s="24"/>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9" hidden="false" customHeight="false" outlineLevel="0" collapsed="false">
      <c r="A11" s="16" t="s">
        <v>35</v>
      </c>
      <c r="B11" s="17" t="s">
        <v>72</v>
      </c>
      <c r="C11" s="27" t="s">
        <v>75</v>
      </c>
      <c r="D11" s="18" t="str">
        <f aca="false">C11</f>
        <v>alternatives</v>
      </c>
      <c r="E11" s="18"/>
      <c r="F11" s="19" t="str">
        <f aca="false">HYPERLINK(CONCATENATE("http://sigma.ontologyportal.org:8080/sigma/WordNet.jsp?word=",D11,"&amp;POS=1"))</f>
        <v>http://sigma.ontologyportal.org:8080/sigma/WordNet.jsp?word=alternatives&amp;POS=1</v>
      </c>
      <c r="G11" s="20" t="n">
        <v>105790944</v>
      </c>
      <c r="H11" s="18" t="s">
        <v>46</v>
      </c>
      <c r="I11" s="18" t="s">
        <v>61</v>
      </c>
      <c r="J11" s="28" t="s">
        <v>65</v>
      </c>
      <c r="K11" s="20"/>
      <c r="L11" s="20"/>
      <c r="M11" s="25" t="s">
        <v>66</v>
      </c>
      <c r="N11" s="25" t="s">
        <v>67</v>
      </c>
      <c r="O11" s="25" t="s">
        <v>62</v>
      </c>
      <c r="P11" s="25" t="s">
        <v>51</v>
      </c>
      <c r="Q11" s="23" t="s">
        <v>52</v>
      </c>
      <c r="R11" s="18" t="s">
        <v>43</v>
      </c>
      <c r="S11" s="24"/>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9" hidden="false" customHeight="false" outlineLevel="0" collapsed="false">
      <c r="A12" s="16" t="s">
        <v>35</v>
      </c>
      <c r="B12" s="17" t="s">
        <v>76</v>
      </c>
      <c r="C12" s="18" t="s">
        <v>77</v>
      </c>
      <c r="D12" s="18" t="str">
        <f aca="false">C12</f>
        <v>constraints</v>
      </c>
      <c r="E12" s="18"/>
      <c r="F12" s="19" t="str">
        <f aca="false">HYPERLINK(CONCATENATE("http://sigma.ontologyportal.org:8080/sigma/WordNet.jsp?word=",D12,"&amp;POS=1"))</f>
        <v>http://sigma.ontologyportal.org:8080/sigma/WordNet.jsp?word=constraints&amp;POS=1</v>
      </c>
      <c r="G12" s="20" t="n">
        <v>101149621</v>
      </c>
      <c r="H12" s="18" t="s">
        <v>38</v>
      </c>
      <c r="I12" s="18" t="s">
        <v>39</v>
      </c>
      <c r="J12" s="21" t="s">
        <v>78</v>
      </c>
      <c r="K12" s="20" t="s">
        <v>79</v>
      </c>
      <c r="L12" s="20"/>
      <c r="M12" s="25"/>
      <c r="N12" s="25" t="s">
        <v>80</v>
      </c>
      <c r="O12" s="25" t="s">
        <v>40</v>
      </c>
      <c r="P12" s="25" t="s">
        <v>51</v>
      </c>
      <c r="Q12" s="23" t="s">
        <v>52</v>
      </c>
      <c r="R12" s="18" t="s">
        <v>43</v>
      </c>
      <c r="S12" s="24"/>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9" hidden="false" customHeight="false" outlineLevel="0" collapsed="false">
      <c r="A13" s="16" t="s">
        <v>35</v>
      </c>
      <c r="B13" s="17" t="s">
        <v>53</v>
      </c>
      <c r="C13" s="18" t="s">
        <v>81</v>
      </c>
      <c r="D13" s="18" t="s">
        <v>82</v>
      </c>
      <c r="E13" s="18" t="s">
        <v>83</v>
      </c>
      <c r="F13" s="30" t="str">
        <f aca="false">HYPERLINK(CONCATENATE("http://sigma.ontologyportal.org:8080/sigma/WordNet.jsp?word=",E13,"&amp;POS=1"))</f>
        <v>http://sigma.ontologyportal.org:8080/sigma/WordNet.jsp?word=criterion&amp;POS=1</v>
      </c>
      <c r="G13" s="20" t="n">
        <v>105925177</v>
      </c>
      <c r="H13" s="18" t="s">
        <v>46</v>
      </c>
      <c r="I13" s="18" t="s">
        <v>61</v>
      </c>
      <c r="J13" s="28" t="s">
        <v>65</v>
      </c>
      <c r="K13" s="20"/>
      <c r="L13" s="20"/>
      <c r="M13" s="25" t="s">
        <v>66</v>
      </c>
      <c r="N13" s="25" t="s">
        <v>67</v>
      </c>
      <c r="O13" s="25" t="s">
        <v>62</v>
      </c>
      <c r="P13" s="25" t="s">
        <v>51</v>
      </c>
      <c r="Q13" s="23" t="s">
        <v>52</v>
      </c>
      <c r="R13" s="18" t="s">
        <v>43</v>
      </c>
      <c r="S13" s="24"/>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9" hidden="false" customHeight="false" outlineLevel="0" collapsed="false">
      <c r="A14" s="16" t="s">
        <v>35</v>
      </c>
      <c r="B14" s="17" t="s">
        <v>84</v>
      </c>
      <c r="C14" s="27" t="s">
        <v>85</v>
      </c>
      <c r="D14" s="18" t="str">
        <f aca="false">C14</f>
        <v>condition</v>
      </c>
      <c r="E14" s="18"/>
      <c r="F14" s="19" t="str">
        <f aca="false">HYPERLINK(CONCATENATE("http://sigma.ontologyportal.org:8080/sigma/WordNet.jsp?word=",D14,"&amp;POS=1"))</f>
        <v>http://sigma.ontologyportal.org:8080/sigma/WordNet.jsp?word=condition&amp;POS=1</v>
      </c>
      <c r="G14" s="31" t="n">
        <v>105822746</v>
      </c>
      <c r="H14" s="18" t="s">
        <v>46</v>
      </c>
      <c r="I14" s="18" t="s">
        <v>61</v>
      </c>
      <c r="J14" s="28" t="s">
        <v>65</v>
      </c>
      <c r="K14" s="31"/>
      <c r="L14" s="31"/>
      <c r="M14" s="25" t="s">
        <v>66</v>
      </c>
      <c r="N14" s="25" t="s">
        <v>67</v>
      </c>
      <c r="O14" s="25" t="s">
        <v>62</v>
      </c>
      <c r="P14" s="25" t="s">
        <v>51</v>
      </c>
      <c r="Q14" s="23" t="s">
        <v>74</v>
      </c>
      <c r="R14" s="18" t="s">
        <v>43</v>
      </c>
      <c r="S14" s="24"/>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9" hidden="false" customHeight="false" outlineLevel="0" collapsed="false">
      <c r="A15" s="16" t="s">
        <v>35</v>
      </c>
      <c r="B15" s="17" t="s">
        <v>86</v>
      </c>
      <c r="C15" s="18" t="s">
        <v>87</v>
      </c>
      <c r="D15" s="18" t="str">
        <f aca="false">C15</f>
        <v>ideas</v>
      </c>
      <c r="E15" s="18"/>
      <c r="F15" s="19" t="str">
        <f aca="false">HYPERLINK(CONCATENATE("http://sigma.ontologyportal.org:8080/sigma/WordNet.jsp?word=",D15,"&amp;POS=1"))</f>
        <v>http://sigma.ontologyportal.org:8080/sigma/WordNet.jsp?word=ideas&amp;POS=1</v>
      </c>
      <c r="G15" s="25" t="n">
        <v>105833840</v>
      </c>
      <c r="H15" s="18" t="s">
        <v>46</v>
      </c>
      <c r="I15" s="18" t="s">
        <v>47</v>
      </c>
      <c r="J15" s="26" t="s">
        <v>50</v>
      </c>
      <c r="K15" s="25"/>
      <c r="L15" s="25"/>
      <c r="M15" s="25"/>
      <c r="N15" s="25"/>
      <c r="O15" s="25"/>
      <c r="P15" s="25" t="s">
        <v>51</v>
      </c>
      <c r="Q15" s="23" t="s">
        <v>52</v>
      </c>
      <c r="R15" s="18" t="s">
        <v>43</v>
      </c>
      <c r="S15" s="24"/>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9" hidden="false" customHeight="false" outlineLevel="0" collapsed="false">
      <c r="A16" s="32" t="s">
        <v>88</v>
      </c>
      <c r="B16" s="17" t="s">
        <v>76</v>
      </c>
      <c r="C16" s="18" t="s">
        <v>89</v>
      </c>
      <c r="D16" s="18" t="s">
        <v>90</v>
      </c>
      <c r="E16" s="18"/>
      <c r="F16" s="19" t="str">
        <f aca="false">HYPERLINK(CONCATENATE("http://sigma.ontologyportal.org:8080/sigma/WordNet.jsp?word=",D16,"&amp;POS=1"))</f>
        <v>http://sigma.ontologyportal.org:8080/sigma/WordNet.jsp?word=team&amp;POS=1</v>
      </c>
      <c r="G16" s="20" t="n">
        <v>108208560</v>
      </c>
      <c r="H16" s="18" t="s">
        <v>38</v>
      </c>
      <c r="I16" s="18" t="s">
        <v>91</v>
      </c>
      <c r="J16" s="33" t="s">
        <v>92</v>
      </c>
      <c r="K16" s="20"/>
      <c r="L16" s="20"/>
      <c r="M16" s="20"/>
      <c r="N16" s="20" t="s">
        <v>93</v>
      </c>
      <c r="O16" s="20" t="s">
        <v>94</v>
      </c>
      <c r="P16" s="20" t="s">
        <v>95</v>
      </c>
      <c r="Q16" s="23" t="s">
        <v>74</v>
      </c>
      <c r="R16" s="18" t="s">
        <v>43</v>
      </c>
      <c r="S16" s="2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9" hidden="false" customHeight="false" outlineLevel="0" collapsed="false">
      <c r="A17" s="32" t="s">
        <v>88</v>
      </c>
      <c r="B17" s="17" t="s">
        <v>96</v>
      </c>
      <c r="C17" s="18" t="s">
        <v>97</v>
      </c>
      <c r="D17" s="18" t="s">
        <v>98</v>
      </c>
      <c r="E17" s="18"/>
      <c r="F17" s="19" t="str">
        <f aca="false">HYPERLINK(CONCATENATE("http://sigma.ontologyportal.org:8080/sigma/WordNet.jsp?word=",D17,"&amp;POS=1"))</f>
        <v>http://sigma.ontologyportal.org:8080/sigma/WordNet.jsp?word=sChemicaldule&amp;POS=1</v>
      </c>
      <c r="G17" s="20" t="n">
        <v>105910940</v>
      </c>
      <c r="H17" s="18" t="s">
        <v>46</v>
      </c>
      <c r="I17" s="18" t="s">
        <v>47</v>
      </c>
      <c r="J17" s="21" t="s">
        <v>99</v>
      </c>
      <c r="K17" s="20"/>
      <c r="L17" s="20" t="s">
        <v>49</v>
      </c>
      <c r="M17" s="20"/>
      <c r="N17" s="20"/>
      <c r="O17" s="20" t="s">
        <v>50</v>
      </c>
      <c r="P17" s="20" t="s">
        <v>51</v>
      </c>
      <c r="Q17" s="23" t="s">
        <v>52</v>
      </c>
      <c r="R17" s="18" t="s">
        <v>43</v>
      </c>
      <c r="S17" s="24"/>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9" hidden="false" customHeight="false" outlineLevel="0" collapsed="false">
      <c r="A18" s="32" t="s">
        <v>88</v>
      </c>
      <c r="B18" s="17" t="s">
        <v>44</v>
      </c>
      <c r="C18" s="18" t="s">
        <v>100</v>
      </c>
      <c r="D18" s="18" t="str">
        <f aca="false">C18</f>
        <v>tasks</v>
      </c>
      <c r="E18" s="18"/>
      <c r="F18" s="19" t="str">
        <f aca="false">HYPERLINK(CONCATENATE("http://sigma.ontologyportal.org:8080/sigma/WordNet.jsp?word=",D18,"&amp;POS=1"))</f>
        <v>http://sigma.ontologyportal.org:8080/sigma/WordNet.jsp?word=tasks&amp;POS=1</v>
      </c>
      <c r="G18" s="34" t="n">
        <v>100795720</v>
      </c>
      <c r="H18" s="18" t="s">
        <v>38</v>
      </c>
      <c r="I18" s="18" t="s">
        <v>39</v>
      </c>
      <c r="J18" s="21" t="s">
        <v>101</v>
      </c>
      <c r="K18" s="25"/>
      <c r="L18" s="25"/>
      <c r="M18" s="25"/>
      <c r="N18" s="25"/>
      <c r="O18" s="25" t="s">
        <v>40</v>
      </c>
      <c r="P18" s="20" t="s">
        <v>51</v>
      </c>
      <c r="Q18" s="23" t="s">
        <v>74</v>
      </c>
      <c r="R18" s="18" t="s">
        <v>43</v>
      </c>
      <c r="S18" s="24"/>
    </row>
    <row r="19" customFormat="false" ht="14.9" hidden="false" customHeight="false" outlineLevel="0" collapsed="false">
      <c r="A19" s="32" t="s">
        <v>88</v>
      </c>
      <c r="B19" s="17" t="s">
        <v>102</v>
      </c>
      <c r="C19" s="18" t="s">
        <v>103</v>
      </c>
      <c r="D19" s="18" t="s">
        <v>104</v>
      </c>
      <c r="E19" s="18"/>
      <c r="F19" s="19" t="str">
        <f aca="false">HYPERLINK(CONCATENATE("http://sigma.ontologyportal.org:8080/sigma/WordNet.jsp?word=",D19,"&amp;POS=1"))</f>
        <v>http://sigma.ontologyportal.org:8080/sigma/WordNet.jsp?word=time&amp;POS=1</v>
      </c>
      <c r="G19" s="20" t="n">
        <v>115270431</v>
      </c>
      <c r="H19" s="18" t="s">
        <v>46</v>
      </c>
      <c r="I19" s="18" t="s">
        <v>105</v>
      </c>
      <c r="J19" s="21" t="s">
        <v>106</v>
      </c>
      <c r="K19" s="20" t="s">
        <v>107</v>
      </c>
      <c r="L19" s="20" t="s">
        <v>108</v>
      </c>
      <c r="M19" s="20" t="s">
        <v>109</v>
      </c>
      <c r="N19" s="20" t="s">
        <v>110</v>
      </c>
      <c r="O19" s="20" t="s">
        <v>111</v>
      </c>
      <c r="P19" s="20" t="s">
        <v>111</v>
      </c>
      <c r="Q19" s="22" t="s">
        <v>52</v>
      </c>
      <c r="R19" s="18" t="s">
        <v>43</v>
      </c>
      <c r="S19" s="24"/>
    </row>
    <row r="20" customFormat="false" ht="14.9" hidden="false" customHeight="false" outlineLevel="0" collapsed="false">
      <c r="A20" s="32" t="s">
        <v>88</v>
      </c>
      <c r="B20" s="17" t="s">
        <v>112</v>
      </c>
      <c r="C20" s="18" t="s">
        <v>113</v>
      </c>
      <c r="D20" s="18" t="str">
        <f aca="false">C20</f>
        <v>data</v>
      </c>
      <c r="E20" s="18"/>
      <c r="F20" s="19" t="str">
        <f aca="false">HYPERLINK(CONCATENATE("http://sigma.ontologyportal.org:8080/sigma/WordNet.jsp?word=",D20,"&amp;POS=1"))</f>
        <v>http://sigma.ontologyportal.org:8080/sigma/WordNet.jsp?word=data&amp;POS=1</v>
      </c>
      <c r="G20" s="20" t="n">
        <v>108462320</v>
      </c>
      <c r="H20" s="18" t="s">
        <v>38</v>
      </c>
      <c r="I20" s="18" t="s">
        <v>91</v>
      </c>
      <c r="J20" s="21" t="s">
        <v>114</v>
      </c>
      <c r="K20" s="20"/>
      <c r="L20" s="20" t="s">
        <v>115</v>
      </c>
      <c r="M20" s="20" t="s">
        <v>116</v>
      </c>
      <c r="N20" s="20" t="s">
        <v>117</v>
      </c>
      <c r="O20" s="20" t="s">
        <v>94</v>
      </c>
      <c r="P20" s="20" t="s">
        <v>95</v>
      </c>
      <c r="Q20" s="23" t="s">
        <v>74</v>
      </c>
      <c r="R20" s="18" t="s">
        <v>43</v>
      </c>
      <c r="S20" s="24"/>
    </row>
    <row r="21" customFormat="false" ht="14.9" hidden="false" customHeight="false" outlineLevel="0" collapsed="false">
      <c r="A21" s="32" t="s">
        <v>88</v>
      </c>
      <c r="B21" s="17" t="s">
        <v>118</v>
      </c>
      <c r="C21" s="18" t="s">
        <v>119</v>
      </c>
      <c r="D21" s="18" t="str">
        <f aca="false">C21</f>
        <v>literature</v>
      </c>
      <c r="E21" s="18"/>
      <c r="F21" s="19" t="str">
        <f aca="false">HYPERLINK(CONCATENATE("http://sigma.ontologyportal.org:8080/sigma/WordNet.jsp?word=",D21,"&amp;POS=1"))</f>
        <v>http://sigma.ontologyportal.org:8080/sigma/WordNet.jsp?word=literature&amp;POS=1</v>
      </c>
      <c r="G21" s="20" t="n">
        <v>106365102</v>
      </c>
      <c r="H21" s="18" t="s">
        <v>38</v>
      </c>
      <c r="I21" s="18" t="s">
        <v>91</v>
      </c>
      <c r="J21" s="21" t="s">
        <v>120</v>
      </c>
      <c r="K21" s="20"/>
      <c r="L21" s="20"/>
      <c r="M21" s="20" t="s">
        <v>116</v>
      </c>
      <c r="N21" s="20" t="s">
        <v>117</v>
      </c>
      <c r="O21" s="20" t="s">
        <v>94</v>
      </c>
      <c r="P21" s="20" t="s">
        <v>121</v>
      </c>
      <c r="Q21" s="23" t="s">
        <v>52</v>
      </c>
      <c r="R21" s="18" t="s">
        <v>43</v>
      </c>
      <c r="S21" s="24"/>
    </row>
    <row r="22" customFormat="false" ht="14.9" hidden="false" customHeight="false" outlineLevel="0" collapsed="false">
      <c r="A22" s="32" t="s">
        <v>88</v>
      </c>
      <c r="B22" s="17" t="s">
        <v>69</v>
      </c>
      <c r="C22" s="18" t="s">
        <v>122</v>
      </c>
      <c r="D22" s="18" t="str">
        <f aca="false">C22</f>
        <v>scopes</v>
      </c>
      <c r="E22" s="18"/>
      <c r="F22" s="19" t="str">
        <f aca="false">HYPERLINK(CONCATENATE("http://sigma.ontologyportal.org:8080/sigma/WordNet.jsp?word=",D22,"&amp;POS=1"))</f>
        <v>http://sigma.ontologyportal.org:8080/sigma/WordNet.jsp?word=scopes&amp;POS=1</v>
      </c>
      <c r="G22" s="20" t="n">
        <v>105125377</v>
      </c>
      <c r="H22" s="18" t="s">
        <v>46</v>
      </c>
      <c r="I22" s="18" t="s">
        <v>61</v>
      </c>
      <c r="J22" s="23" t="s">
        <v>65</v>
      </c>
      <c r="K22" s="20"/>
      <c r="L22" s="20"/>
      <c r="M22" s="25" t="s">
        <v>66</v>
      </c>
      <c r="N22" s="25" t="s">
        <v>67</v>
      </c>
      <c r="O22" s="25" t="s">
        <v>62</v>
      </c>
      <c r="P22" s="20" t="s">
        <v>123</v>
      </c>
      <c r="Q22" s="23" t="s">
        <v>52</v>
      </c>
      <c r="R22" s="18" t="s">
        <v>43</v>
      </c>
      <c r="S22" s="24"/>
    </row>
    <row r="23" customFormat="false" ht="14.9" hidden="false" customHeight="false" outlineLevel="0" collapsed="false">
      <c r="A23" s="32" t="s">
        <v>88</v>
      </c>
      <c r="B23" s="17" t="s">
        <v>124</v>
      </c>
      <c r="C23" s="18" t="s">
        <v>125</v>
      </c>
      <c r="D23" s="18" t="s">
        <v>126</v>
      </c>
      <c r="E23" s="18" t="s">
        <v>126</v>
      </c>
      <c r="F23" s="19" t="str">
        <f aca="false">HYPERLINK(CONCATENATE("http://sigma.ontologyportal.org:8080/sigma/WordNet.jsp?word=",D23,"&amp;POS=1"))</f>
        <v>http://sigma.ontologyportal.org:8080/sigma/WordNet.jsp?word=learning&amp;POS=1</v>
      </c>
      <c r="G23" s="20" t="n">
        <v>105752544</v>
      </c>
      <c r="H23" s="18" t="s">
        <v>38</v>
      </c>
      <c r="I23" s="18" t="s">
        <v>39</v>
      </c>
      <c r="J23" s="21" t="s">
        <v>126</v>
      </c>
      <c r="K23" s="20"/>
      <c r="L23" s="20"/>
      <c r="M23" s="20" t="s">
        <v>127</v>
      </c>
      <c r="N23" s="20" t="s">
        <v>101</v>
      </c>
      <c r="O23" s="20" t="s">
        <v>40</v>
      </c>
      <c r="P23" s="20" t="s">
        <v>51</v>
      </c>
      <c r="Q23" s="23" t="s">
        <v>74</v>
      </c>
      <c r="R23" s="18" t="s">
        <v>43</v>
      </c>
      <c r="S23" s="24"/>
    </row>
    <row r="24" customFormat="false" ht="14.9" hidden="false" customHeight="false" outlineLevel="0" collapsed="false">
      <c r="A24" s="32" t="s">
        <v>88</v>
      </c>
      <c r="B24" s="17" t="s">
        <v>128</v>
      </c>
      <c r="C24" s="18" t="s">
        <v>129</v>
      </c>
      <c r="D24" s="18" t="str">
        <f aca="false">C24</f>
        <v>project</v>
      </c>
      <c r="E24" s="18"/>
      <c r="F24" s="19" t="str">
        <f aca="false">HYPERLINK(CONCATENATE("http://sigma.ontologyportal.org:8080/sigma/WordNet.jsp?word=",D24,"&amp;POS=1"))</f>
        <v>http://sigma.ontologyportal.org:8080/sigma/WordNet.jsp?word=project&amp;POS=1</v>
      </c>
      <c r="G24" s="20" t="n">
        <v>105910453</v>
      </c>
      <c r="H24" s="18" t="s">
        <v>46</v>
      </c>
      <c r="I24" s="18" t="s">
        <v>47</v>
      </c>
      <c r="J24" s="21" t="s">
        <v>99</v>
      </c>
      <c r="K24" s="20"/>
      <c r="L24" s="20" t="s">
        <v>49</v>
      </c>
      <c r="M24" s="20"/>
      <c r="N24" s="20"/>
      <c r="O24" s="20" t="s">
        <v>50</v>
      </c>
      <c r="P24" s="20" t="s">
        <v>51</v>
      </c>
      <c r="Q24" s="23" t="s">
        <v>74</v>
      </c>
      <c r="R24" s="18" t="s">
        <v>43</v>
      </c>
      <c r="S24" s="24"/>
    </row>
    <row r="25" customFormat="false" ht="14.9" hidden="false" customHeight="false" outlineLevel="0" collapsed="false">
      <c r="A25" s="32" t="s">
        <v>88</v>
      </c>
      <c r="B25" s="17" t="s">
        <v>36</v>
      </c>
      <c r="C25" s="18" t="s">
        <v>130</v>
      </c>
      <c r="D25" s="18" t="s">
        <v>131</v>
      </c>
      <c r="E25" s="18"/>
      <c r="F25" s="19" t="str">
        <f aca="false">HYPERLINK(CONCATENATE("http://sigma.ontologyportal.org:8080/sigma/WordNet.jsp?word=",D25,"&amp;POS=1"))</f>
        <v>http://sigma.ontologyportal.org:8080/sigma/WordNet.jsp?word=practices&amp;POS=1</v>
      </c>
      <c r="G25" s="20" t="n">
        <v>105667196</v>
      </c>
      <c r="H25" s="18" t="s">
        <v>46</v>
      </c>
      <c r="I25" s="18" t="s">
        <v>61</v>
      </c>
      <c r="J25" s="23" t="s">
        <v>132</v>
      </c>
      <c r="K25" s="20"/>
      <c r="L25" s="20"/>
      <c r="M25" s="20"/>
      <c r="N25" s="25" t="s">
        <v>67</v>
      </c>
      <c r="O25" s="25" t="s">
        <v>62</v>
      </c>
      <c r="P25" s="20" t="s">
        <v>51</v>
      </c>
      <c r="Q25" s="23" t="s">
        <v>52</v>
      </c>
      <c r="R25" s="18" t="s">
        <v>43</v>
      </c>
      <c r="S25" s="24"/>
    </row>
    <row r="26" customFormat="false" ht="14.9" hidden="false" customHeight="false" outlineLevel="0" collapsed="false">
      <c r="A26" s="17" t="s">
        <v>133</v>
      </c>
      <c r="B26" s="17" t="s">
        <v>59</v>
      </c>
      <c r="C26" s="18" t="s">
        <v>134</v>
      </c>
      <c r="D26" s="18" t="str">
        <f aca="false">C26</f>
        <v>users</v>
      </c>
      <c r="E26" s="18"/>
      <c r="F26" s="19" t="str">
        <f aca="false">HYPERLINK(CONCATENATE("http://sigma.ontologyportal.org:8080/sigma/WordNet.jsp?word=",D26,"&amp;POS=1"))</f>
        <v>http://sigma.ontologyportal.org:8080/sigma/WordNet.jsp?word=users&amp;POS=1</v>
      </c>
      <c r="G26" s="20" t="n">
        <v>110741590</v>
      </c>
      <c r="H26" s="18" t="s">
        <v>46</v>
      </c>
      <c r="I26" s="18" t="s">
        <v>61</v>
      </c>
      <c r="J26" s="21" t="s">
        <v>135</v>
      </c>
      <c r="K26" s="20"/>
      <c r="L26" s="20"/>
      <c r="M26" s="20"/>
      <c r="N26" s="25" t="s">
        <v>67</v>
      </c>
      <c r="O26" s="25" t="s">
        <v>62</v>
      </c>
      <c r="P26" s="20" t="s">
        <v>136</v>
      </c>
      <c r="Q26" s="23" t="s">
        <v>52</v>
      </c>
      <c r="R26" s="18" t="s">
        <v>43</v>
      </c>
      <c r="S26" s="24"/>
    </row>
    <row r="27" customFormat="false" ht="14.9" hidden="false" customHeight="false" outlineLevel="0" collapsed="false">
      <c r="A27" s="17" t="s">
        <v>133</v>
      </c>
      <c r="B27" s="17" t="s">
        <v>86</v>
      </c>
      <c r="C27" s="18" t="s">
        <v>137</v>
      </c>
      <c r="D27" s="18" t="s">
        <v>138</v>
      </c>
      <c r="E27" s="18"/>
      <c r="F27" s="19" t="str">
        <f aca="false">HYPERLINK(CONCATENATE("http://sigma.ontologyportal.org:8080/sigma/WordNet.jsp?word=",D27,"&amp;POS=1"))</f>
        <v>http://sigma.ontologyportal.org:8080/sigma/WordNet.jsp?word=needs&amp;POS=1</v>
      </c>
      <c r="G27" s="20" t="n">
        <v>109367991</v>
      </c>
      <c r="H27" s="18" t="s">
        <v>46</v>
      </c>
      <c r="I27" s="18" t="s">
        <v>61</v>
      </c>
      <c r="J27" s="28" t="s">
        <v>132</v>
      </c>
      <c r="K27" s="20"/>
      <c r="L27" s="20"/>
      <c r="M27" s="20"/>
      <c r="N27" s="25" t="s">
        <v>67</v>
      </c>
      <c r="O27" s="25" t="s">
        <v>62</v>
      </c>
      <c r="P27" s="20" t="s">
        <v>139</v>
      </c>
      <c r="Q27" s="23" t="s">
        <v>52</v>
      </c>
      <c r="R27" s="18" t="s">
        <v>43</v>
      </c>
      <c r="S27" s="24"/>
    </row>
    <row r="28" customFormat="false" ht="14.9" hidden="false" customHeight="false" outlineLevel="0" collapsed="false">
      <c r="A28" s="17" t="s">
        <v>133</v>
      </c>
      <c r="B28" s="17" t="s">
        <v>140</v>
      </c>
      <c r="C28" s="18" t="s">
        <v>141</v>
      </c>
      <c r="D28" s="18" t="s">
        <v>142</v>
      </c>
      <c r="E28" s="18"/>
      <c r="F28" s="19" t="str">
        <f aca="false">HYPERLINK(CONCATENATE("http://sigma.ontologyportal.org:8080/sigma/WordNet.jsp?word=",D28,"&amp;POS=1"))</f>
        <v>http://sigma.ontologyportal.org:8080/sigma/WordNet.jsp?word=roles&amp;POS=1</v>
      </c>
      <c r="G28" s="20" t="n">
        <v>100722061</v>
      </c>
      <c r="H28" s="18" t="s">
        <v>38</v>
      </c>
      <c r="I28" s="18" t="s">
        <v>39</v>
      </c>
      <c r="J28" s="29" t="s">
        <v>143</v>
      </c>
      <c r="K28" s="20"/>
      <c r="L28" s="20"/>
      <c r="M28" s="20"/>
      <c r="N28" s="20"/>
      <c r="O28" s="20"/>
      <c r="P28" s="20" t="s">
        <v>51</v>
      </c>
      <c r="Q28" s="23" t="s">
        <v>52</v>
      </c>
      <c r="R28" s="18" t="s">
        <v>43</v>
      </c>
      <c r="S28" s="24"/>
    </row>
    <row r="29" customFormat="false" ht="14.9" hidden="false" customHeight="false" outlineLevel="0" collapsed="false">
      <c r="A29" s="17" t="s">
        <v>133</v>
      </c>
      <c r="B29" s="17" t="s">
        <v>144</v>
      </c>
      <c r="C29" s="18" t="s">
        <v>145</v>
      </c>
      <c r="D29" s="18" t="str">
        <f aca="false">C29</f>
        <v>requirements</v>
      </c>
      <c r="E29" s="18"/>
      <c r="F29" s="19" t="str">
        <f aca="false">HYPERLINK(CONCATENATE("http://sigma.ontologyportal.org:8080/sigma/WordNet.jsp?word=",D29,"&amp;POS=1"))</f>
        <v>http://sigma.ontologyportal.org:8080/sigma/WordNet.jsp?word=requirements&amp;POS=1</v>
      </c>
      <c r="G29" s="25" t="n">
        <v>109367203</v>
      </c>
      <c r="H29" s="18" t="s">
        <v>46</v>
      </c>
      <c r="I29" s="18" t="s">
        <v>61</v>
      </c>
      <c r="J29" s="35" t="s">
        <v>146</v>
      </c>
      <c r="K29" s="25"/>
      <c r="L29" s="25" t="s">
        <v>147</v>
      </c>
      <c r="M29" s="25" t="s">
        <v>66</v>
      </c>
      <c r="N29" s="25" t="s">
        <v>67</v>
      </c>
      <c r="O29" s="25" t="s">
        <v>62</v>
      </c>
      <c r="P29" s="25" t="s">
        <v>139</v>
      </c>
      <c r="Q29" s="23" t="s">
        <v>52</v>
      </c>
      <c r="R29" s="18" t="s">
        <v>43</v>
      </c>
      <c r="S29" s="24"/>
    </row>
    <row r="30" customFormat="false" ht="14.9" hidden="false" customHeight="false" outlineLevel="0" collapsed="false">
      <c r="A30" s="17" t="s">
        <v>133</v>
      </c>
      <c r="B30" s="17" t="s">
        <v>76</v>
      </c>
      <c r="C30" s="18" t="s">
        <v>148</v>
      </c>
      <c r="D30" s="18" t="str">
        <f aca="false">C30</f>
        <v>risks</v>
      </c>
      <c r="E30" s="18"/>
      <c r="F30" s="19" t="str">
        <f aca="false">HYPERLINK(CONCATENATE("http://sigma.ontologyportal.org:8080/sigma/WordNet.jsp?word=",D30,"&amp;POS=1"))</f>
        <v>http://sigma.ontologyportal.org:8080/sigma/WordNet.jsp?word=risks&amp;POS=1</v>
      </c>
      <c r="G30" s="20" t="n">
        <v>114541852</v>
      </c>
      <c r="H30" s="18" t="s">
        <v>46</v>
      </c>
      <c r="I30" s="18" t="s">
        <v>61</v>
      </c>
      <c r="J30" s="28" t="s">
        <v>65</v>
      </c>
      <c r="K30" s="20"/>
      <c r="L30" s="20"/>
      <c r="M30" s="25" t="s">
        <v>66</v>
      </c>
      <c r="N30" s="25" t="s">
        <v>67</v>
      </c>
      <c r="O30" s="25" t="s">
        <v>62</v>
      </c>
      <c r="P30" s="20" t="s">
        <v>149</v>
      </c>
      <c r="Q30" s="23" t="s">
        <v>52</v>
      </c>
      <c r="R30" s="18" t="s">
        <v>43</v>
      </c>
      <c r="S30" s="24"/>
    </row>
    <row r="31" customFormat="false" ht="14.9" hidden="false" customHeight="false" outlineLevel="0" collapsed="false">
      <c r="A31" s="17" t="s">
        <v>133</v>
      </c>
      <c r="B31" s="17" t="s">
        <v>102</v>
      </c>
      <c r="C31" s="18" t="s">
        <v>150</v>
      </c>
      <c r="D31" s="18" t="str">
        <f aca="false">C31</f>
        <v>efforts</v>
      </c>
      <c r="E31" s="18"/>
      <c r="F31" s="19" t="str">
        <f aca="false">HYPERLINK(CONCATENATE("http://sigma.ontologyportal.org:8080/sigma/WordNet.jsp?word=",D31,"&amp;POS=1"))</f>
        <v>http://sigma.ontologyportal.org:8080/sigma/WordNet.jsp?word=efforts&amp;POS=1</v>
      </c>
      <c r="G31" s="20" t="n">
        <v>100786195</v>
      </c>
      <c r="H31" s="18" t="s">
        <v>38</v>
      </c>
      <c r="I31" s="18" t="s">
        <v>39</v>
      </c>
      <c r="J31" s="29" t="s">
        <v>143</v>
      </c>
      <c r="K31" s="20"/>
      <c r="L31" s="20"/>
      <c r="M31" s="20"/>
      <c r="N31" s="20"/>
      <c r="O31" s="20"/>
      <c r="P31" s="20" t="s">
        <v>51</v>
      </c>
      <c r="Q31" s="23" t="s">
        <v>52</v>
      </c>
      <c r="R31" s="18" t="s">
        <v>43</v>
      </c>
      <c r="S31" s="24"/>
    </row>
    <row r="32" customFormat="false" ht="13.8" hidden="false" customHeight="true" outlineLevel="0" collapsed="false">
      <c r="A32" s="36" t="s">
        <v>151</v>
      </c>
      <c r="B32" s="17"/>
      <c r="C32" s="27" t="s">
        <v>152</v>
      </c>
      <c r="D32" s="18" t="str">
        <f aca="false">C32</f>
        <v>listening</v>
      </c>
      <c r="E32" s="20"/>
      <c r="F32" s="19" t="str">
        <f aca="false">HYPERLINK(CONCATENATE("http://sigma.ontologyportal.org:8080/sigma/WordNet.jsp?word=",C32,"&amp;POS=1"))</f>
        <v>http://sigma.ontologyportal.org:8080/sigma/WordNet.jsp?word=listening&amp;POS=1</v>
      </c>
      <c r="G32" s="20" t="n">
        <v>100882159</v>
      </c>
      <c r="H32" s="18"/>
      <c r="I32" s="18"/>
      <c r="J32" s="28"/>
      <c r="K32" s="20"/>
      <c r="L32" s="20"/>
      <c r="M32" s="20"/>
      <c r="N32" s="20"/>
      <c r="O32" s="20"/>
      <c r="P32" s="20"/>
      <c r="Q32" s="22"/>
      <c r="R32" s="18"/>
      <c r="S32" s="24"/>
    </row>
    <row r="33" customFormat="false" ht="14.9" hidden="false" customHeight="false" outlineLevel="0" collapsed="false">
      <c r="A33" s="36" t="s">
        <v>151</v>
      </c>
      <c r="B33" s="17" t="s">
        <v>69</v>
      </c>
      <c r="C33" s="18" t="s">
        <v>153</v>
      </c>
      <c r="D33" s="18" t="s">
        <v>154</v>
      </c>
      <c r="E33" s="18"/>
      <c r="F33" s="19" t="str">
        <f aca="false">HYPERLINK(CONCATENATE("http://sigma.ontologyportal.org:8080/sigma/WordNet.jsp?word=",D33,"&amp;POS=1"))</f>
        <v>http://sigma.ontologyportal.org:8080/sigma/WordNet.jsp?word=statement&amp;POS=1</v>
      </c>
      <c r="G33" s="25" t="n">
        <v>106722453</v>
      </c>
      <c r="H33" s="18" t="s">
        <v>38</v>
      </c>
      <c r="I33" s="18" t="s">
        <v>91</v>
      </c>
      <c r="J33" s="37" t="s">
        <v>155</v>
      </c>
      <c r="K33" s="25" t="s">
        <v>156</v>
      </c>
      <c r="L33" s="25" t="s">
        <v>157</v>
      </c>
      <c r="M33" s="25"/>
      <c r="N33" s="20" t="s">
        <v>117</v>
      </c>
      <c r="O33" s="25" t="s">
        <v>94</v>
      </c>
      <c r="P33" s="25" t="s">
        <v>121</v>
      </c>
      <c r="Q33" s="23" t="s">
        <v>74</v>
      </c>
      <c r="R33" s="18" t="s">
        <v>43</v>
      </c>
      <c r="S33" s="24"/>
    </row>
    <row r="34" customFormat="false" ht="15" hidden="false" customHeight="true" outlineLevel="0" collapsed="false">
      <c r="A34" s="36" t="s">
        <v>151</v>
      </c>
      <c r="B34" s="17" t="s">
        <v>158</v>
      </c>
      <c r="C34" s="18" t="s">
        <v>159</v>
      </c>
      <c r="D34" s="18" t="str">
        <f aca="false">C34</f>
        <v>electricity</v>
      </c>
      <c r="E34" s="20"/>
      <c r="F34" s="19" t="str">
        <f aca="false">HYPERLINK(CONCATENATE("http://sigma.ontologyportal.org:8080/sigma/WordNet.jsp?word=",D34,"&amp;POS=1"))</f>
        <v>http://sigma.ontologyportal.org:8080/sigma/WordNet.jsp?word=electricity&amp;POS=1</v>
      </c>
      <c r="G34" s="25" t="n">
        <v>115303987</v>
      </c>
      <c r="H34" s="18" t="s">
        <v>38</v>
      </c>
      <c r="I34" s="18" t="s">
        <v>91</v>
      </c>
      <c r="J34" s="21" t="s">
        <v>160</v>
      </c>
      <c r="K34" s="25" t="s">
        <v>161</v>
      </c>
      <c r="L34" s="25"/>
      <c r="M34" s="25" t="s">
        <v>162</v>
      </c>
      <c r="N34" s="25"/>
      <c r="O34" s="25" t="s">
        <v>94</v>
      </c>
      <c r="P34" s="25"/>
      <c r="Q34" s="23" t="s">
        <v>74</v>
      </c>
      <c r="R34" s="18" t="s">
        <v>43</v>
      </c>
      <c r="S34" s="24"/>
    </row>
    <row r="35" customFormat="false" ht="14.9" hidden="false" customHeight="false" outlineLevel="0" collapsed="false">
      <c r="A35" s="36" t="s">
        <v>151</v>
      </c>
      <c r="B35" s="17" t="s">
        <v>69</v>
      </c>
      <c r="C35" s="18" t="s">
        <v>163</v>
      </c>
      <c r="D35" s="18" t="str">
        <f aca="false">C35</f>
        <v>application</v>
      </c>
      <c r="E35" s="18"/>
      <c r="F35" s="19" t="str">
        <f aca="false">HYPERLINK(CONCATENATE("http://sigma.ontologyportal.org:8080/sigma/WordNet.jsp?word=",D35,"&amp;POS=1"))</f>
        <v>http://sigma.ontologyportal.org:8080/sigma/WordNet.jsp?word=application&amp;POS=1</v>
      </c>
      <c r="G35" s="20" t="n">
        <v>100949134</v>
      </c>
      <c r="H35" s="18" t="s">
        <v>38</v>
      </c>
      <c r="I35" s="18" t="s">
        <v>39</v>
      </c>
      <c r="J35" s="37" t="s">
        <v>143</v>
      </c>
      <c r="K35" s="20"/>
      <c r="L35" s="20"/>
      <c r="M35" s="20"/>
      <c r="N35" s="20"/>
      <c r="O35" s="20" t="s">
        <v>40</v>
      </c>
      <c r="P35" s="20" t="s">
        <v>51</v>
      </c>
      <c r="Q35" s="22" t="s">
        <v>52</v>
      </c>
      <c r="R35" s="18" t="s">
        <v>43</v>
      </c>
      <c r="S35" s="24"/>
    </row>
    <row r="36" customFormat="false" ht="14.9" hidden="false" customHeight="false" outlineLevel="0" collapsed="false">
      <c r="A36" s="36" t="s">
        <v>151</v>
      </c>
      <c r="B36" s="17" t="s">
        <v>102</v>
      </c>
      <c r="C36" s="18" t="s">
        <v>164</v>
      </c>
      <c r="D36" s="18" t="str">
        <f aca="false">C36</f>
        <v>cost</v>
      </c>
      <c r="E36" s="18"/>
      <c r="F36" s="19" t="str">
        <f aca="false">HYPERLINK(CONCATENATE("http://sigma.ontologyportal.org:8080/sigma/WordNet.jsp?word=",D36,"&amp;POS=1"))</f>
        <v>http://sigma.ontologyportal.org:8080/sigma/WordNet.jsp?word=cost&amp;POS=1</v>
      </c>
      <c r="G36" s="20" t="n">
        <v>113275847</v>
      </c>
      <c r="H36" s="18" t="s">
        <v>46</v>
      </c>
      <c r="I36" s="18" t="s">
        <v>105</v>
      </c>
      <c r="J36" s="21" t="s">
        <v>165</v>
      </c>
      <c r="K36" s="20"/>
      <c r="L36" s="20"/>
      <c r="M36" s="20" t="s">
        <v>109</v>
      </c>
      <c r="N36" s="20" t="s">
        <v>110</v>
      </c>
      <c r="O36" s="20" t="s">
        <v>111</v>
      </c>
      <c r="P36" s="20" t="s">
        <v>166</v>
      </c>
      <c r="Q36" s="23" t="s">
        <v>52</v>
      </c>
      <c r="R36" s="18" t="s">
        <v>43</v>
      </c>
      <c r="S36" s="24"/>
    </row>
    <row r="37" customFormat="false" ht="14.9" hidden="false" customHeight="false" outlineLevel="0" collapsed="false">
      <c r="A37" s="36" t="s">
        <v>151</v>
      </c>
      <c r="B37" s="17" t="s">
        <v>72</v>
      </c>
      <c r="C37" s="18" t="s">
        <v>167</v>
      </c>
      <c r="D37" s="18" t="str">
        <f aca="false">C37</f>
        <v>possibilities</v>
      </c>
      <c r="E37" s="18" t="s">
        <v>14</v>
      </c>
      <c r="F37" s="19" t="str">
        <f aca="false">HYPERLINK(CONCATENATE("http://sigma.ontologyportal.org:8080/sigma/WordNet.jsp?word=",D37,"&amp;POS=1"))</f>
        <v>http://sigma.ontologyportal.org:8080/sigma/WordNet.jsp?word=possibilities&amp;POS=1</v>
      </c>
      <c r="G37" s="25" t="n">
        <v>115307893</v>
      </c>
      <c r="H37" s="18" t="s">
        <v>46</v>
      </c>
      <c r="I37" s="18" t="s">
        <v>61</v>
      </c>
      <c r="J37" s="35" t="s">
        <v>168</v>
      </c>
      <c r="K37" s="25"/>
      <c r="L37" s="25" t="s">
        <v>147</v>
      </c>
      <c r="M37" s="25" t="s">
        <v>66</v>
      </c>
      <c r="N37" s="25" t="s">
        <v>67</v>
      </c>
      <c r="O37" s="25" t="s">
        <v>62</v>
      </c>
      <c r="P37" s="25" t="s">
        <v>51</v>
      </c>
      <c r="Q37" s="23" t="s">
        <v>74</v>
      </c>
      <c r="R37" s="18" t="s">
        <v>43</v>
      </c>
      <c r="S37" s="24"/>
    </row>
    <row r="38" customFormat="false" ht="14.9" hidden="false" customHeight="false" outlineLevel="0" collapsed="false">
      <c r="A38" s="36" t="s">
        <v>151</v>
      </c>
      <c r="B38" s="17" t="s">
        <v>169</v>
      </c>
      <c r="C38" s="18" t="s">
        <v>170</v>
      </c>
      <c r="D38" s="18" t="str">
        <f aca="false">C38</f>
        <v>outcome</v>
      </c>
      <c r="E38" s="18"/>
      <c r="F38" s="19" t="str">
        <f aca="false">HYPERLINK(CONCATENATE("http://sigma.ontologyportal.org:8080/sigma/WordNet.jsp?word=",D38,"&amp;POS=1"))</f>
        <v>http://sigma.ontologyportal.org:8080/sigma/WordNet.jsp?word=outcome&amp;POS=1</v>
      </c>
      <c r="G38" s="20" t="n">
        <v>111410625</v>
      </c>
      <c r="H38" s="18" t="s">
        <v>38</v>
      </c>
      <c r="I38" s="18" t="s">
        <v>39</v>
      </c>
      <c r="J38" s="21" t="s">
        <v>40</v>
      </c>
      <c r="K38" s="20"/>
      <c r="L38" s="20"/>
      <c r="M38" s="20"/>
      <c r="N38" s="20"/>
      <c r="O38" s="20"/>
      <c r="P38" s="20" t="s">
        <v>171</v>
      </c>
      <c r="Q38" s="23" t="s">
        <v>52</v>
      </c>
      <c r="R38" s="18" t="s">
        <v>43</v>
      </c>
      <c r="S38" s="24"/>
    </row>
    <row r="39" customFormat="false" ht="14.9" hidden="false" customHeight="false" outlineLevel="0" collapsed="false">
      <c r="A39" s="36" t="s">
        <v>151</v>
      </c>
      <c r="B39" s="17" t="s">
        <v>172</v>
      </c>
      <c r="C39" s="18" t="s">
        <v>173</v>
      </c>
      <c r="D39" s="18" t="str">
        <f aca="false">C39</f>
        <v>priorities</v>
      </c>
      <c r="E39" s="18"/>
      <c r="F39" s="19" t="str">
        <f aca="false">HYPERLINK(CONCATENATE("http://sigma.ontologyportal.org:8080/sigma/WordNet.jsp?word=",D39,"&amp;POS=1"))</f>
        <v>http://sigma.ontologyportal.org:8080/sigma/WordNet.jsp?word=priorities&amp;POS=1</v>
      </c>
      <c r="G39" s="20" t="n">
        <v>113949802</v>
      </c>
      <c r="H39" s="18" t="s">
        <v>46</v>
      </c>
      <c r="I39" s="18" t="s">
        <v>61</v>
      </c>
      <c r="J39" s="28" t="s">
        <v>65</v>
      </c>
      <c r="K39" s="20"/>
      <c r="L39" s="20"/>
      <c r="M39" s="25" t="s">
        <v>66</v>
      </c>
      <c r="N39" s="25" t="s">
        <v>67</v>
      </c>
      <c r="O39" s="25" t="s">
        <v>62</v>
      </c>
      <c r="P39" s="20" t="s">
        <v>71</v>
      </c>
      <c r="Q39" s="23" t="s">
        <v>52</v>
      </c>
      <c r="R39" s="18" t="s">
        <v>43</v>
      </c>
      <c r="S39" s="24"/>
    </row>
    <row r="40" customFormat="false" ht="14.9" hidden="false" customHeight="false" outlineLevel="0" collapsed="false">
      <c r="A40" s="36" t="s">
        <v>151</v>
      </c>
      <c r="B40" s="17" t="s">
        <v>59</v>
      </c>
      <c r="C40" s="18" t="s">
        <v>174</v>
      </c>
      <c r="D40" s="18" t="s">
        <v>175</v>
      </c>
      <c r="E40" s="18"/>
      <c r="F40" s="19" t="str">
        <f aca="false">HYPERLINK(CONCATENATE("http://sigma.ontologyportal.org:8080/sigma/WordNet.jsp?word=",D40,"&amp;POS=1"))</f>
        <v>http://sigma.ontologyportal.org:8080/sigma/WordNet.jsp?word=design&amp;POS=1</v>
      </c>
      <c r="G40" s="25" t="n">
        <v>105902327</v>
      </c>
      <c r="H40" s="18" t="s">
        <v>46</v>
      </c>
      <c r="I40" s="18" t="s">
        <v>47</v>
      </c>
      <c r="J40" s="21" t="s">
        <v>48</v>
      </c>
      <c r="K40" s="25"/>
      <c r="L40" s="20" t="s">
        <v>49</v>
      </c>
      <c r="M40" s="20"/>
      <c r="N40" s="20"/>
      <c r="O40" s="20" t="s">
        <v>50</v>
      </c>
      <c r="P40" s="20" t="s">
        <v>51</v>
      </c>
      <c r="Q40" s="23" t="s">
        <v>52</v>
      </c>
      <c r="R40" s="18" t="s">
        <v>43</v>
      </c>
      <c r="S40" s="24"/>
    </row>
    <row r="41" customFormat="false" ht="14.9" hidden="false" customHeight="false" outlineLevel="0" collapsed="false">
      <c r="A41" s="36" t="s">
        <v>151</v>
      </c>
      <c r="B41" s="17" t="s">
        <v>63</v>
      </c>
      <c r="C41" s="18" t="s">
        <v>176</v>
      </c>
      <c r="D41" s="18" t="s">
        <v>177</v>
      </c>
      <c r="E41" s="18"/>
      <c r="F41" s="19" t="str">
        <f aca="false">HYPERLINK(CONCATENATE("http://sigma.ontologyportal.org:8080/sigma/WordNet.jsp?word=",D41,"&amp;POS=1"))</f>
        <v>http://sigma.ontologyportal.org:8080/sigma/WordNet.jsp?word=potential&amp;POS=1</v>
      </c>
      <c r="G41" s="20" t="n">
        <v>114482620</v>
      </c>
      <c r="H41" s="18" t="s">
        <v>46</v>
      </c>
      <c r="I41" s="18" t="s">
        <v>61</v>
      </c>
      <c r="J41" s="28" t="s">
        <v>62</v>
      </c>
      <c r="K41" s="20"/>
      <c r="L41" s="20"/>
      <c r="M41" s="20"/>
      <c r="N41" s="20"/>
      <c r="O41" s="20"/>
      <c r="P41" s="20" t="s">
        <v>71</v>
      </c>
      <c r="Q41" s="23" t="s">
        <v>52</v>
      </c>
      <c r="R41" s="18" t="s">
        <v>43</v>
      </c>
      <c r="S41" s="24"/>
    </row>
    <row r="42" customFormat="false" ht="14.9" hidden="false" customHeight="false" outlineLevel="0" collapsed="false">
      <c r="A42" s="36" t="s">
        <v>151</v>
      </c>
      <c r="B42" s="17" t="s">
        <v>86</v>
      </c>
      <c r="C42" s="18" t="s">
        <v>178</v>
      </c>
      <c r="D42" s="18" t="s">
        <v>179</v>
      </c>
      <c r="E42" s="18"/>
      <c r="F42" s="19" t="str">
        <f aca="false">HYPERLINK(CONCATENATE("http://sigma.ontologyportal.org:8080/sigma/WordNet.jsp?word=",D42,"&amp;POS=1"))</f>
        <v>http://sigma.ontologyportal.org:8080/sigma/WordNet.jsp?word=members&amp;POS=1</v>
      </c>
      <c r="G42" s="20" t="n">
        <v>110307234</v>
      </c>
      <c r="H42" s="18" t="s">
        <v>38</v>
      </c>
      <c r="I42" s="18" t="s">
        <v>91</v>
      </c>
      <c r="J42" s="21" t="s">
        <v>180</v>
      </c>
      <c r="K42" s="20" t="s">
        <v>95</v>
      </c>
      <c r="L42" s="20" t="s">
        <v>93</v>
      </c>
      <c r="M42" s="20"/>
      <c r="N42" s="20" t="s">
        <v>93</v>
      </c>
      <c r="O42" s="20" t="s">
        <v>94</v>
      </c>
      <c r="P42" s="20" t="s">
        <v>181</v>
      </c>
      <c r="Q42" s="23" t="s">
        <v>52</v>
      </c>
      <c r="R42" s="18" t="s">
        <v>43</v>
      </c>
      <c r="S42" s="24"/>
    </row>
    <row r="43" customFormat="false" ht="14.9" hidden="false" customHeight="false" outlineLevel="0" collapsed="false">
      <c r="A43" s="36" t="s">
        <v>151</v>
      </c>
      <c r="B43" s="17" t="s">
        <v>128</v>
      </c>
      <c r="C43" s="18" t="s">
        <v>182</v>
      </c>
      <c r="D43" s="18" t="s">
        <v>183</v>
      </c>
      <c r="E43" s="18"/>
      <c r="F43" s="19" t="str">
        <f aca="false">HYPERLINK(CONCATENATE("http://sigma.ontologyportal.org:8080/sigma/WordNet.jsp?word=",D43,"&amp;POS=1"))</f>
        <v>http://sigma.ontologyportal.org:8080/sigma/WordNet.jsp?word=client&amp;POS=1</v>
      </c>
      <c r="G43" s="20" t="n">
        <v>109984659</v>
      </c>
      <c r="H43" s="18" t="s">
        <v>38</v>
      </c>
      <c r="I43" s="18" t="s">
        <v>91</v>
      </c>
      <c r="J43" s="21" t="s">
        <v>184</v>
      </c>
      <c r="K43" s="20"/>
      <c r="L43" s="20" t="s">
        <v>185</v>
      </c>
      <c r="M43" s="20" t="s">
        <v>186</v>
      </c>
      <c r="N43" s="20" t="s">
        <v>93</v>
      </c>
      <c r="O43" s="20" t="s">
        <v>94</v>
      </c>
      <c r="P43" s="20" t="s">
        <v>181</v>
      </c>
      <c r="Q43" s="23" t="s">
        <v>52</v>
      </c>
      <c r="R43" s="18" t="s">
        <v>43</v>
      </c>
      <c r="S43" s="24"/>
    </row>
    <row r="44" customFormat="false" ht="14.9" hidden="false" customHeight="false" outlineLevel="0" collapsed="false">
      <c r="A44" s="36" t="s">
        <v>151</v>
      </c>
      <c r="B44" s="17" t="s">
        <v>187</v>
      </c>
      <c r="C44" s="18" t="s">
        <v>188</v>
      </c>
      <c r="D44" s="18" t="s">
        <v>189</v>
      </c>
      <c r="E44" s="18"/>
      <c r="F44" s="19" t="str">
        <f aca="false">HYPERLINK(CONCATENATE("http://sigma.ontologyportal.org:8080/sigma/WordNet.jsp?word=",D44,"&amp;POS=1"))</f>
        <v>http://sigma.ontologyportal.org:8080/sigma/WordNet.jsp?word=leader&amp;POS=1</v>
      </c>
      <c r="G44" s="20" t="n">
        <v>115305814</v>
      </c>
      <c r="H44" s="18" t="s">
        <v>38</v>
      </c>
      <c r="I44" s="18" t="s">
        <v>91</v>
      </c>
      <c r="J44" s="21" t="s">
        <v>190</v>
      </c>
      <c r="K44" s="20" t="s">
        <v>191</v>
      </c>
      <c r="L44" s="20"/>
      <c r="M44" s="20"/>
      <c r="N44" s="20" t="s">
        <v>67</v>
      </c>
      <c r="O44" s="25" t="s">
        <v>62</v>
      </c>
      <c r="P44" s="20"/>
      <c r="Q44" s="23" t="s">
        <v>74</v>
      </c>
      <c r="R44" s="18" t="s">
        <v>43</v>
      </c>
      <c r="S44" s="24"/>
    </row>
    <row r="45" customFormat="false" ht="14.9" hidden="false" customHeight="false" outlineLevel="0" collapsed="false">
      <c r="A45" s="38" t="s">
        <v>192</v>
      </c>
      <c r="B45" s="17" t="s">
        <v>72</v>
      </c>
      <c r="C45" s="18" t="s">
        <v>193</v>
      </c>
      <c r="D45" s="18" t="s">
        <v>194</v>
      </c>
      <c r="E45" s="18"/>
      <c r="F45" s="19" t="str">
        <f aca="false">HYPERLINK(CONCATENATE("http://sigma.ontologyportal.org:8080/sigma/WordNet.jsp?word=",D45,"&amp;POS=1"))</f>
        <v>http://sigma.ontologyportal.org:8080/sigma/WordNet.jsp?word=issues&amp;POS=1</v>
      </c>
      <c r="G45" s="20" t="n">
        <v>105814650</v>
      </c>
      <c r="H45" s="18" t="s">
        <v>46</v>
      </c>
      <c r="I45" s="18" t="s">
        <v>47</v>
      </c>
      <c r="J45" s="26" t="s">
        <v>50</v>
      </c>
      <c r="K45" s="20"/>
      <c r="L45" s="20"/>
      <c r="M45" s="20"/>
      <c r="N45" s="20"/>
      <c r="O45" s="20"/>
      <c r="P45" s="20" t="s">
        <v>51</v>
      </c>
      <c r="Q45" s="23" t="s">
        <v>52</v>
      </c>
      <c r="R45" s="18" t="s">
        <v>43</v>
      </c>
      <c r="S45" s="24"/>
    </row>
    <row r="46" customFormat="false" ht="14.9" hidden="false" customHeight="false" outlineLevel="0" collapsed="false">
      <c r="A46" s="38" t="s">
        <v>192</v>
      </c>
      <c r="B46" s="17" t="s">
        <v>96</v>
      </c>
      <c r="C46" s="18" t="s">
        <v>195</v>
      </c>
      <c r="D46" s="18" t="s">
        <v>196</v>
      </c>
      <c r="E46" s="18"/>
      <c r="F46" s="19" t="str">
        <f aca="false">HYPERLINK(CONCATENATE("http://sigma.ontologyportal.org:8080/sigma/WordNet.jsp?word=",D46,"&amp;POS=1"))</f>
        <v>http://sigma.ontologyportal.org:8080/sigma/WordNet.jsp?word=product&amp;POS=1</v>
      </c>
      <c r="G46" s="20" t="n">
        <v>115312169</v>
      </c>
      <c r="H46" s="18" t="s">
        <v>38</v>
      </c>
      <c r="I46" s="18" t="s">
        <v>91</v>
      </c>
      <c r="J46" s="21" t="s">
        <v>197</v>
      </c>
      <c r="K46" s="20"/>
      <c r="L46" s="20"/>
      <c r="M46" s="20"/>
      <c r="N46" s="20" t="s">
        <v>198</v>
      </c>
      <c r="O46" s="20" t="s">
        <v>94</v>
      </c>
      <c r="P46" s="20"/>
      <c r="Q46" s="23" t="s">
        <v>74</v>
      </c>
      <c r="R46" s="18" t="s">
        <v>43</v>
      </c>
      <c r="S46" s="24"/>
    </row>
    <row r="47" customFormat="false" ht="14.9" hidden="false" customHeight="false" outlineLevel="0" collapsed="false">
      <c r="A47" s="38" t="s">
        <v>192</v>
      </c>
      <c r="B47" s="17" t="s">
        <v>69</v>
      </c>
      <c r="C47" s="18" t="s">
        <v>199</v>
      </c>
      <c r="D47" s="18" t="s">
        <v>199</v>
      </c>
      <c r="E47" s="18"/>
      <c r="F47" s="19" t="str">
        <f aca="false">HYPERLINK(CONCATENATE("http://sigma.ontologyportal.org:8080/sigma/WordNet.jsp?word=",D47,"&amp;POS=1"))</f>
        <v>http://sigma.ontologyportal.org:8080/sigma/WordNet.jsp?word=solutions&amp;POS=1</v>
      </c>
      <c r="G47" s="20" t="n">
        <v>105661668</v>
      </c>
      <c r="H47" s="18" t="s">
        <v>46</v>
      </c>
      <c r="I47" s="18" t="s">
        <v>47</v>
      </c>
      <c r="J47" s="21" t="s">
        <v>49</v>
      </c>
      <c r="K47" s="20"/>
      <c r="L47" s="20"/>
      <c r="M47" s="20"/>
      <c r="N47" s="20"/>
      <c r="O47" s="20" t="s">
        <v>50</v>
      </c>
      <c r="P47" s="20" t="s">
        <v>51</v>
      </c>
      <c r="Q47" s="23" t="s">
        <v>52</v>
      </c>
      <c r="R47" s="18" t="s">
        <v>43</v>
      </c>
      <c r="S47" s="24"/>
    </row>
    <row r="48" customFormat="false" ht="14.9" hidden="false" customHeight="false" outlineLevel="0" collapsed="false">
      <c r="A48" s="38" t="s">
        <v>192</v>
      </c>
      <c r="B48" s="17" t="s">
        <v>172</v>
      </c>
      <c r="C48" s="18" t="s">
        <v>200</v>
      </c>
      <c r="D48" s="18" t="s">
        <v>201</v>
      </c>
      <c r="E48" s="18"/>
      <c r="F48" s="19" t="str">
        <f aca="false">HYPERLINK(CONCATENATE("http://sigma.ontologyportal.org:8080/sigma/WordNet.jsp?word=",D48,"&amp;POS=1"))</f>
        <v>http://sigma.ontologyportal.org:8080/sigma/WordNet.jsp?word=causes&amp;POS=1</v>
      </c>
      <c r="G48" s="25" t="n">
        <v>100007347</v>
      </c>
      <c r="H48" s="18" t="s">
        <v>38</v>
      </c>
      <c r="I48" s="18" t="s">
        <v>91</v>
      </c>
      <c r="J48" s="21" t="s">
        <v>93</v>
      </c>
      <c r="K48" s="25"/>
      <c r="L48" s="25"/>
      <c r="M48" s="25"/>
      <c r="N48" s="25"/>
      <c r="O48" s="25" t="s">
        <v>94</v>
      </c>
      <c r="P48" s="25"/>
      <c r="Q48" s="23" t="s">
        <v>74</v>
      </c>
      <c r="R48" s="18" t="s">
        <v>43</v>
      </c>
      <c r="S48" s="24"/>
    </row>
    <row r="49" customFormat="false" ht="14.9" hidden="false" customHeight="false" outlineLevel="0" collapsed="false">
      <c r="A49" s="38" t="s">
        <v>192</v>
      </c>
      <c r="B49" s="17" t="s">
        <v>128</v>
      </c>
      <c r="C49" s="18" t="s">
        <v>202</v>
      </c>
      <c r="D49" s="18" t="s">
        <v>203</v>
      </c>
      <c r="E49" s="18"/>
      <c r="F49" s="19" t="str">
        <f aca="false">HYPERLINK(CONCATENATE("http://sigma.ontologyportal.org:8080/sigma/WordNet.jsp?word=",D49,"&amp;POS=1"))</f>
        <v>http://sigma.ontologyportal.org:8080/sigma/WordNet.jsp?word=mill&amp;POS=1</v>
      </c>
      <c r="G49" s="20" t="n">
        <v>103765561</v>
      </c>
      <c r="H49" s="18" t="s">
        <v>38</v>
      </c>
      <c r="I49" s="18" t="s">
        <v>91</v>
      </c>
      <c r="J49" s="21" t="s">
        <v>204</v>
      </c>
      <c r="K49" s="20"/>
      <c r="L49" s="20"/>
      <c r="M49" s="20" t="s">
        <v>205</v>
      </c>
      <c r="N49" s="20" t="s">
        <v>198</v>
      </c>
      <c r="O49" s="25" t="s">
        <v>94</v>
      </c>
      <c r="P49" s="20" t="s">
        <v>181</v>
      </c>
      <c r="Q49" s="23" t="s">
        <v>52</v>
      </c>
      <c r="R49" s="18" t="s">
        <v>43</v>
      </c>
      <c r="S49" s="24"/>
    </row>
    <row r="50" customFormat="false" ht="14.9" hidden="false" customHeight="false" outlineLevel="0" collapsed="false">
      <c r="A50" s="38" t="s">
        <v>192</v>
      </c>
      <c r="B50" s="17" t="s">
        <v>59</v>
      </c>
      <c r="C50" s="18" t="s">
        <v>206</v>
      </c>
      <c r="D50" s="18" t="str">
        <f aca="false">C50</f>
        <v>failure</v>
      </c>
      <c r="E50" s="18"/>
      <c r="F50" s="19" t="str">
        <f aca="false">HYPERLINK(CONCATENATE("http://sigma.ontologyportal.org:8080/sigma/WordNet.jsp?word=",D50,"&amp;POS=1"))</f>
        <v>http://sigma.ontologyportal.org:8080/sigma/WordNet.jsp?word=failure&amp;POS=1</v>
      </c>
      <c r="G50" s="25" t="n">
        <v>107317764</v>
      </c>
      <c r="H50" s="18" t="s">
        <v>46</v>
      </c>
      <c r="I50" s="18" t="s">
        <v>61</v>
      </c>
      <c r="J50" s="28" t="s">
        <v>65</v>
      </c>
      <c r="K50" s="25"/>
      <c r="L50" s="25"/>
      <c r="M50" s="25" t="s">
        <v>66</v>
      </c>
      <c r="N50" s="25" t="s">
        <v>67</v>
      </c>
      <c r="O50" s="25" t="s">
        <v>62</v>
      </c>
      <c r="P50" s="25" t="s">
        <v>51</v>
      </c>
      <c r="Q50" s="23" t="s">
        <v>74</v>
      </c>
      <c r="R50" s="18" t="s">
        <v>43</v>
      </c>
      <c r="S50" s="24"/>
    </row>
    <row r="51" customFormat="false" ht="14.9" hidden="false" customHeight="false" outlineLevel="0" collapsed="false">
      <c r="A51" s="38" t="s">
        <v>192</v>
      </c>
      <c r="B51" s="17" t="s">
        <v>69</v>
      </c>
      <c r="C51" s="18" t="s">
        <v>207</v>
      </c>
      <c r="D51" s="18" t="s">
        <v>207</v>
      </c>
      <c r="E51" s="18"/>
      <c r="F51" s="19" t="str">
        <f aca="false">HYPERLINK(CONCATENATE("http://sigma.ontologyportal.org:8080/sigma/WordNet.jsp?word=",D51,"&amp;POS=1"))</f>
        <v>http://sigma.ontologyportal.org:8080/sigma/WordNet.jsp?word=objective&amp;POS=1</v>
      </c>
      <c r="G51" s="20" t="n">
        <v>105981230</v>
      </c>
      <c r="H51" s="18" t="s">
        <v>46</v>
      </c>
      <c r="I51" s="18" t="s">
        <v>47</v>
      </c>
      <c r="J51" s="28" t="s">
        <v>208</v>
      </c>
      <c r="K51" s="20"/>
      <c r="L51" s="20"/>
      <c r="M51" s="20"/>
      <c r="N51" s="20"/>
      <c r="O51" s="20"/>
      <c r="P51" s="20" t="s">
        <v>51</v>
      </c>
      <c r="Q51" s="23" t="s">
        <v>52</v>
      </c>
      <c r="R51" s="18" t="s">
        <v>43</v>
      </c>
      <c r="S51" s="24"/>
    </row>
    <row r="52" customFormat="false" ht="14.9" hidden="false" customHeight="false" outlineLevel="0" collapsed="false">
      <c r="A52" s="38" t="s">
        <v>192</v>
      </c>
      <c r="B52" s="17" t="s">
        <v>72</v>
      </c>
      <c r="C52" s="18" t="s">
        <v>209</v>
      </c>
      <c r="D52" s="18" t="s">
        <v>210</v>
      </c>
      <c r="E52" s="18"/>
      <c r="F52" s="19" t="str">
        <f aca="false">HYPERLINK(CONCATENATE("http://sigma.ontologyportal.org:8080/sigma/WordNet.jsp?word=",D52,"&amp;POS=1"))</f>
        <v>http://sigma.ontologyportal.org:8080/sigma/WordNet.jsp?word=paths&amp;POS=1</v>
      </c>
      <c r="G52" s="20" t="n">
        <v>100415676</v>
      </c>
      <c r="H52" s="18" t="s">
        <v>46</v>
      </c>
      <c r="I52" s="18" t="s">
        <v>61</v>
      </c>
      <c r="J52" s="28" t="s">
        <v>65</v>
      </c>
      <c r="K52" s="20"/>
      <c r="L52" s="20"/>
      <c r="M52" s="25" t="s">
        <v>66</v>
      </c>
      <c r="N52" s="25" t="s">
        <v>67</v>
      </c>
      <c r="O52" s="25" t="s">
        <v>62</v>
      </c>
      <c r="P52" s="20" t="s">
        <v>51</v>
      </c>
      <c r="Q52" s="23" t="s">
        <v>74</v>
      </c>
      <c r="R52" s="18" t="s">
        <v>43</v>
      </c>
      <c r="S52" s="24"/>
    </row>
    <row r="53" customFormat="false" ht="14.9" hidden="false" customHeight="false" outlineLevel="0" collapsed="false">
      <c r="A53" s="38" t="s">
        <v>192</v>
      </c>
      <c r="B53" s="17" t="s">
        <v>96</v>
      </c>
      <c r="C53" s="18" t="s">
        <v>99</v>
      </c>
      <c r="D53" s="18" t="str">
        <f aca="false">C53</f>
        <v>plan</v>
      </c>
      <c r="E53" s="18"/>
      <c r="F53" s="19" t="str">
        <f aca="false">HYPERLINK(CONCATENATE("http://sigma.ontologyportal.org:8080/sigma/WordNet.jsp?word=",D53,"&amp;POS=1"))</f>
        <v>http://sigma.ontologyportal.org:8080/sigma/WordNet.jsp?word=plan&amp;POS=1</v>
      </c>
      <c r="G53" s="20" t="n">
        <v>115314992</v>
      </c>
      <c r="H53" s="18" t="s">
        <v>46</v>
      </c>
      <c r="I53" s="18" t="s">
        <v>47</v>
      </c>
      <c r="J53" s="21" t="s">
        <v>48</v>
      </c>
      <c r="K53" s="20"/>
      <c r="L53" s="20" t="s">
        <v>49</v>
      </c>
      <c r="M53" s="20"/>
      <c r="N53" s="20"/>
      <c r="O53" s="20" t="s">
        <v>50</v>
      </c>
      <c r="P53" s="20"/>
      <c r="Q53" s="23" t="s">
        <v>74</v>
      </c>
      <c r="R53" s="18" t="s">
        <v>43</v>
      </c>
      <c r="S53" s="24"/>
    </row>
    <row r="54" customFormat="false" ht="14.9" hidden="false" customHeight="false" outlineLevel="0" collapsed="false">
      <c r="A54" s="38" t="s">
        <v>192</v>
      </c>
      <c r="B54" s="17" t="s">
        <v>57</v>
      </c>
      <c r="C54" s="18" t="s">
        <v>211</v>
      </c>
      <c r="D54" s="18" t="str">
        <f aca="false">C54</f>
        <v>Computationallexity</v>
      </c>
      <c r="E54" s="18"/>
      <c r="F54" s="19" t="str">
        <f aca="false">HYPERLINK(CONCATENATE("http://sigma.ontologyportal.org:8080/sigma/WordNet.jsp?word=",D54,"&amp;POS=1"))</f>
        <v>http://sigma.ontologyportal.org:8080/sigma/WordNet.jsp?word=Computationallexity&amp;POS=1</v>
      </c>
      <c r="G54" s="20" t="n">
        <v>104766275</v>
      </c>
      <c r="H54" s="18" t="s">
        <v>46</v>
      </c>
      <c r="I54" s="18" t="s">
        <v>61</v>
      </c>
      <c r="J54" s="28" t="s">
        <v>65</v>
      </c>
      <c r="K54" s="20"/>
      <c r="L54" s="20"/>
      <c r="M54" s="25" t="s">
        <v>66</v>
      </c>
      <c r="N54" s="25" t="s">
        <v>67</v>
      </c>
      <c r="O54" s="25" t="s">
        <v>62</v>
      </c>
      <c r="P54" s="20" t="s">
        <v>68</v>
      </c>
      <c r="Q54" s="23" t="s">
        <v>52</v>
      </c>
      <c r="R54" s="18" t="s">
        <v>43</v>
      </c>
      <c r="S54" s="24"/>
    </row>
    <row r="55" customFormat="false" ht="14.9" hidden="false" customHeight="false" outlineLevel="0" collapsed="false">
      <c r="A55" s="38" t="s">
        <v>192</v>
      </c>
      <c r="B55" s="17" t="s">
        <v>212</v>
      </c>
      <c r="C55" s="18" t="s">
        <v>213</v>
      </c>
      <c r="D55" s="18" t="str">
        <f aca="false">C55</f>
        <v>knowledge</v>
      </c>
      <c r="E55" s="18"/>
      <c r="F55" s="19" t="str">
        <f aca="false">HYPERLINK(CONCATENATE("http://sigma.ontologyportal.org:8080/sigma/WordNet.jsp?word=",D55,"&amp;POS=1"))</f>
        <v>http://sigma.ontologyportal.org:8080/sigma/WordNet.jsp?word=knowledge&amp;POS=1</v>
      </c>
      <c r="G55" s="20" t="n">
        <v>100023271</v>
      </c>
      <c r="H55" s="18" t="s">
        <v>46</v>
      </c>
      <c r="I55" s="18" t="s">
        <v>61</v>
      </c>
      <c r="J55" s="37" t="s">
        <v>214</v>
      </c>
      <c r="K55" s="20"/>
      <c r="L55" s="20"/>
      <c r="M55" s="20" t="s">
        <v>215</v>
      </c>
      <c r="N55" s="20" t="s">
        <v>216</v>
      </c>
      <c r="O55" s="25" t="s">
        <v>62</v>
      </c>
      <c r="P55" s="20" t="s">
        <v>51</v>
      </c>
      <c r="Q55" s="23" t="s">
        <v>52</v>
      </c>
      <c r="R55" s="18" t="s">
        <v>43</v>
      </c>
      <c r="S55" s="24"/>
    </row>
    <row r="56" customFormat="false" ht="14.9" hidden="false" customHeight="false" outlineLevel="0" collapsed="false">
      <c r="A56" s="38" t="s">
        <v>192</v>
      </c>
      <c r="B56" s="17" t="s">
        <v>69</v>
      </c>
      <c r="C56" s="18" t="s">
        <v>217</v>
      </c>
      <c r="D56" s="18" t="s">
        <v>218</v>
      </c>
      <c r="E56" s="18"/>
      <c r="F56" s="19" t="str">
        <f aca="false">HYPERLINK(CONCATENATE("http://sigma.ontologyportal.org:8080/sigma/WordNet.jsp?word=",D56,"&amp;POS=1"))</f>
        <v>http://sigma.ontologyportal.org:8080/sigma/WordNet.jsp?word=system&amp;POS=1</v>
      </c>
      <c r="G56" s="34" t="n">
        <v>105661996</v>
      </c>
      <c r="H56" s="18" t="s">
        <v>46</v>
      </c>
      <c r="I56" s="18" t="s">
        <v>47</v>
      </c>
      <c r="J56" s="21" t="s">
        <v>49</v>
      </c>
      <c r="K56" s="25"/>
      <c r="L56" s="25"/>
      <c r="M56" s="25"/>
      <c r="N56" s="25"/>
      <c r="O56" s="25" t="s">
        <v>50</v>
      </c>
      <c r="P56" s="25" t="s">
        <v>181</v>
      </c>
      <c r="Q56" s="23" t="s">
        <v>74</v>
      </c>
      <c r="R56" s="18" t="s">
        <v>43</v>
      </c>
      <c r="S56" s="24"/>
    </row>
    <row r="57" customFormat="false" ht="14.9" hidden="false" customHeight="false" outlineLevel="0" collapsed="false">
      <c r="A57" s="38" t="s">
        <v>219</v>
      </c>
      <c r="B57" s="17" t="s">
        <v>76</v>
      </c>
      <c r="C57" s="18" t="s">
        <v>220</v>
      </c>
      <c r="D57" s="18" t="str">
        <f aca="false">C57</f>
        <v>resources</v>
      </c>
      <c r="E57" s="18"/>
      <c r="F57" s="19" t="str">
        <f aca="false">HYPERLINK(CONCATENATE("http://sigma.ontologyportal.org:8080/sigma/WordNet.jsp?word=",D57,"&amp;POS=1"))</f>
        <v>http://sigma.ontologyportal.org:8080/sigma/WordNet.jsp?word=resources&amp;POS=1</v>
      </c>
      <c r="G57" s="20" t="n">
        <v>105154676</v>
      </c>
      <c r="H57" s="18" t="s">
        <v>46</v>
      </c>
      <c r="I57" s="18" t="s">
        <v>61</v>
      </c>
      <c r="J57" s="28" t="s">
        <v>65</v>
      </c>
      <c r="K57" s="20"/>
      <c r="L57" s="20"/>
      <c r="M57" s="25" t="s">
        <v>66</v>
      </c>
      <c r="N57" s="25" t="s">
        <v>67</v>
      </c>
      <c r="O57" s="25" t="s">
        <v>62</v>
      </c>
      <c r="P57" s="20" t="s">
        <v>68</v>
      </c>
      <c r="Q57" s="23" t="s">
        <v>52</v>
      </c>
      <c r="R57" s="18" t="s">
        <v>43</v>
      </c>
      <c r="S57" s="24"/>
    </row>
    <row r="58" customFormat="false" ht="14.9" hidden="false" customHeight="false" outlineLevel="0" collapsed="false">
      <c r="A58" s="38" t="s">
        <v>219</v>
      </c>
      <c r="B58" s="17" t="s">
        <v>86</v>
      </c>
      <c r="C58" s="18" t="s">
        <v>221</v>
      </c>
      <c r="D58" s="18" t="s">
        <v>222</v>
      </c>
      <c r="E58" s="18"/>
      <c r="F58" s="19" t="str">
        <f aca="false">HYPERLINK(CONCATENATE("http://sigma.ontologyportal.org:8080/sigma/WordNet.jsp?word=",D58,"&amp;POS=1"))</f>
        <v>http://sigma.ontologyportal.org:8080/sigma/WordNet.jsp?word=definition&amp;POS=1</v>
      </c>
      <c r="G58" s="20" t="n">
        <v>104702957</v>
      </c>
      <c r="H58" s="18" t="s">
        <v>46</v>
      </c>
      <c r="I58" s="18" t="s">
        <v>61</v>
      </c>
      <c r="J58" s="28" t="s">
        <v>65</v>
      </c>
      <c r="K58" s="20"/>
      <c r="L58" s="20"/>
      <c r="M58" s="25" t="s">
        <v>66</v>
      </c>
      <c r="N58" s="25" t="s">
        <v>67</v>
      </c>
      <c r="O58" s="25" t="s">
        <v>62</v>
      </c>
      <c r="P58" s="20" t="s">
        <v>68</v>
      </c>
      <c r="Q58" s="23" t="s">
        <v>74</v>
      </c>
      <c r="R58" s="18" t="s">
        <v>43</v>
      </c>
      <c r="S58" s="24"/>
    </row>
    <row r="59" customFormat="false" ht="14.9" hidden="false" customHeight="false" outlineLevel="0" collapsed="false">
      <c r="A59" s="38" t="s">
        <v>219</v>
      </c>
      <c r="B59" s="17" t="s">
        <v>187</v>
      </c>
      <c r="C59" s="18" t="s">
        <v>223</v>
      </c>
      <c r="D59" s="18" t="str">
        <f aca="false">C59</f>
        <v>chart</v>
      </c>
      <c r="E59" s="18"/>
      <c r="F59" s="19" t="str">
        <f aca="false">HYPERLINK(CONCATENATE("http://sigma.ontologyportal.org:8080/sigma/WordNet.jsp?word=",D59,"&amp;POS=1"))</f>
        <v>http://sigma.ontologyportal.org:8080/sigma/WordNet.jsp?word=chart&amp;POS=1</v>
      </c>
      <c r="G59" s="25" t="n">
        <v>115302879</v>
      </c>
      <c r="H59" s="18" t="s">
        <v>38</v>
      </c>
      <c r="I59" s="18" t="s">
        <v>91</v>
      </c>
      <c r="J59" s="21" t="s">
        <v>223</v>
      </c>
      <c r="K59" s="25" t="s">
        <v>224</v>
      </c>
      <c r="L59" s="25"/>
      <c r="M59" s="25"/>
      <c r="N59" s="25" t="s">
        <v>117</v>
      </c>
      <c r="O59" s="25" t="s">
        <v>94</v>
      </c>
      <c r="P59" s="25"/>
      <c r="Q59" s="23" t="s">
        <v>74</v>
      </c>
      <c r="R59" s="18" t="s">
        <v>43</v>
      </c>
      <c r="S59" s="24" t="s">
        <v>225</v>
      </c>
    </row>
    <row r="60" customFormat="false" ht="14.9" hidden="false" customHeight="false" outlineLevel="0" collapsed="false">
      <c r="A60" s="38" t="s">
        <v>219</v>
      </c>
      <c r="B60" s="17" t="s">
        <v>226</v>
      </c>
      <c r="C60" s="18" t="s">
        <v>227</v>
      </c>
      <c r="D60" s="18" t="str">
        <f aca="false">C60</f>
        <v>challenges</v>
      </c>
      <c r="E60" s="18"/>
      <c r="F60" s="19" t="str">
        <f aca="false">HYPERLINK(CONCATENATE("http://sigma.ontologyportal.org:8080/sigma/WordNet.jsp?word=",D60,"&amp;POS=1"))</f>
        <v>http://sigma.ontologyportal.org:8080/sigma/WordNet.jsp?word=challenges&amp;POS=1</v>
      </c>
      <c r="G60" s="20" t="n">
        <v>113932948</v>
      </c>
      <c r="H60" s="18" t="s">
        <v>46</v>
      </c>
      <c r="I60" s="18" t="s">
        <v>61</v>
      </c>
      <c r="J60" s="28" t="s">
        <v>65</v>
      </c>
      <c r="K60" s="20"/>
      <c r="L60" s="20"/>
      <c r="M60" s="25" t="s">
        <v>66</v>
      </c>
      <c r="N60" s="25" t="s">
        <v>67</v>
      </c>
      <c r="O60" s="25" t="s">
        <v>62</v>
      </c>
      <c r="P60" s="20" t="s">
        <v>71</v>
      </c>
      <c r="Q60" s="23" t="s">
        <v>52</v>
      </c>
      <c r="R60" s="18" t="s">
        <v>43</v>
      </c>
      <c r="S60" s="24"/>
    </row>
    <row r="61" customFormat="false" ht="14.9" hidden="false" customHeight="false" outlineLevel="0" collapsed="false">
      <c r="A61" s="38" t="s">
        <v>219</v>
      </c>
      <c r="B61" s="17" t="s">
        <v>96</v>
      </c>
      <c r="C61" s="18" t="s">
        <v>228</v>
      </c>
      <c r="D61" s="18" t="str">
        <f aca="false">C61</f>
        <v>database</v>
      </c>
      <c r="E61" s="18"/>
      <c r="F61" s="19" t="str">
        <f aca="false">HYPERLINK(CONCATENATE("http://sigma.ontologyportal.org:8080/sigma/WordNet.jsp?word=",D61,"&amp;POS=1"))</f>
        <v>http://sigma.ontologyportal.org:8080/sigma/WordNet.jsp?word=database&amp;POS=1</v>
      </c>
      <c r="G61" s="25" t="n">
        <v>115303549</v>
      </c>
      <c r="H61" s="18" t="s">
        <v>38</v>
      </c>
      <c r="I61" s="18" t="s">
        <v>91</v>
      </c>
      <c r="J61" s="21" t="s">
        <v>229</v>
      </c>
      <c r="K61" s="25" t="s">
        <v>230</v>
      </c>
      <c r="L61" s="25" t="s">
        <v>231</v>
      </c>
      <c r="M61" s="25" t="s">
        <v>232</v>
      </c>
      <c r="N61" s="25" t="s">
        <v>233</v>
      </c>
      <c r="O61" s="25"/>
      <c r="P61" s="25"/>
      <c r="Q61" s="23" t="s">
        <v>74</v>
      </c>
      <c r="R61" s="18" t="s">
        <v>43</v>
      </c>
      <c r="S61" s="24"/>
    </row>
    <row r="62" customFormat="false" ht="14.9" hidden="false" customHeight="false" outlineLevel="0" collapsed="false">
      <c r="A62" s="38" t="s">
        <v>219</v>
      </c>
      <c r="B62" s="17" t="s">
        <v>59</v>
      </c>
      <c r="C62" s="18" t="s">
        <v>234</v>
      </c>
      <c r="D62" s="18" t="str">
        <f aca="false">C62</f>
        <v>time frame</v>
      </c>
      <c r="E62" s="18"/>
      <c r="F62" s="19" t="str">
        <f aca="false">HYPERLINK(CONCATENATE("http://sigma.ontologyportal.org:8080/sigma/WordNet.jsp?word=",D62,"&amp;POS=1"))</f>
        <v>http://sigma.ontologyportal.org:8080/sigma/WordNet.jsp?word=time frame&amp;POS=1</v>
      </c>
      <c r="G62" s="20" t="n">
        <v>115116095</v>
      </c>
      <c r="H62" s="18" t="s">
        <v>46</v>
      </c>
      <c r="I62" s="18" t="s">
        <v>105</v>
      </c>
      <c r="J62" s="21" t="s">
        <v>235</v>
      </c>
      <c r="K62" s="20" t="s">
        <v>107</v>
      </c>
      <c r="L62" s="20" t="s">
        <v>108</v>
      </c>
      <c r="M62" s="20" t="s">
        <v>109</v>
      </c>
      <c r="N62" s="20" t="s">
        <v>110</v>
      </c>
      <c r="O62" s="20" t="s">
        <v>111</v>
      </c>
      <c r="P62" s="20" t="s">
        <v>111</v>
      </c>
      <c r="Q62" s="23" t="s">
        <v>52</v>
      </c>
      <c r="R62" s="18" t="s">
        <v>43</v>
      </c>
      <c r="S62" s="24"/>
    </row>
    <row r="63" customFormat="false" ht="14.9" hidden="false" customHeight="false" outlineLevel="0" collapsed="false">
      <c r="A63" s="38" t="s">
        <v>219</v>
      </c>
      <c r="B63" s="17" t="s">
        <v>226</v>
      </c>
      <c r="C63" s="18" t="s">
        <v>236</v>
      </c>
      <c r="D63" s="18" t="str">
        <f aca="false">C63</f>
        <v>specifications</v>
      </c>
      <c r="E63" s="18"/>
      <c r="F63" s="19" t="str">
        <f aca="false">HYPERLINK(CONCATENATE("http://sigma.ontologyportal.org:8080/sigma/WordNet.jsp?word=",D63,"&amp;POS=1"))</f>
        <v>http://sigma.ontologyportal.org:8080/sigma/WordNet.jsp?word=specifications&amp;POS=1</v>
      </c>
      <c r="G63" s="20" t="n">
        <v>106725067</v>
      </c>
      <c r="H63" s="18" t="s">
        <v>46</v>
      </c>
      <c r="I63" s="18" t="s">
        <v>47</v>
      </c>
      <c r="J63" s="21" t="s">
        <v>48</v>
      </c>
      <c r="K63" s="20"/>
      <c r="L63" s="20" t="s">
        <v>49</v>
      </c>
      <c r="M63" s="20"/>
      <c r="N63" s="20"/>
      <c r="O63" s="20" t="s">
        <v>50</v>
      </c>
      <c r="P63" s="20" t="s">
        <v>121</v>
      </c>
      <c r="Q63" s="23" t="s">
        <v>52</v>
      </c>
      <c r="R63" s="18" t="s">
        <v>43</v>
      </c>
      <c r="S63" s="24"/>
    </row>
    <row r="64" customFormat="false" ht="14.9" hidden="false" customHeight="false" outlineLevel="0" collapsed="false">
      <c r="A64" s="38" t="s">
        <v>219</v>
      </c>
      <c r="B64" s="17" t="s">
        <v>212</v>
      </c>
      <c r="C64" s="18" t="s">
        <v>237</v>
      </c>
      <c r="D64" s="18" t="s">
        <v>238</v>
      </c>
      <c r="E64" s="18"/>
      <c r="F64" s="19" t="str">
        <f aca="false">HYPERLINK(CONCATENATE("http://sigma.ontologyportal.org:8080/sigma/WordNet.jsp?word=",D64,"&amp;POS=1"))</f>
        <v>http://sigma.ontologyportal.org:8080/sigma/WordNet.jsp?word=skill&amp;POS=1</v>
      </c>
      <c r="G64" s="20" t="n">
        <v>105636887</v>
      </c>
      <c r="H64" s="18" t="s">
        <v>46</v>
      </c>
      <c r="I64" s="18" t="s">
        <v>47</v>
      </c>
      <c r="J64" s="26" t="s">
        <v>50</v>
      </c>
      <c r="K64" s="20"/>
      <c r="L64" s="20"/>
      <c r="M64" s="20"/>
      <c r="N64" s="20"/>
      <c r="O64" s="20"/>
      <c r="P64" s="20" t="s">
        <v>51</v>
      </c>
      <c r="Q64" s="23" t="s">
        <v>74</v>
      </c>
      <c r="R64" s="18" t="s">
        <v>43</v>
      </c>
      <c r="S64" s="24"/>
    </row>
    <row r="65" customFormat="false" ht="14.9" hidden="false" customHeight="false" outlineLevel="0" collapsed="false">
      <c r="A65" s="38" t="s">
        <v>219</v>
      </c>
      <c r="B65" s="17" t="s">
        <v>112</v>
      </c>
      <c r="C65" s="18" t="s">
        <v>239</v>
      </c>
      <c r="D65" s="18" t="str">
        <f aca="false">C65</f>
        <v>meaning</v>
      </c>
      <c r="E65" s="18"/>
      <c r="F65" s="19" t="str">
        <f aca="false">HYPERLINK(CONCATENATE("http://sigma.ontologyportal.org:8080/sigma/WordNet.jsp?word=",D65,"&amp;POS=1"))</f>
        <v>http://sigma.ontologyportal.org:8080/sigma/WordNet.jsp?word=meaning&amp;POS=1</v>
      </c>
      <c r="G65" s="20" t="n">
        <v>106601327</v>
      </c>
      <c r="H65" s="18" t="s">
        <v>46</v>
      </c>
      <c r="I65" s="18" t="s">
        <v>47</v>
      </c>
      <c r="J65" s="26" t="s">
        <v>50</v>
      </c>
      <c r="K65" s="20"/>
      <c r="L65" s="20"/>
      <c r="M65" s="20"/>
      <c r="N65" s="20"/>
      <c r="O65" s="20"/>
      <c r="P65" s="20" t="s">
        <v>121</v>
      </c>
      <c r="Q65" s="23" t="s">
        <v>52</v>
      </c>
      <c r="R65" s="18" t="s">
        <v>43</v>
      </c>
      <c r="S65" s="24"/>
    </row>
    <row r="66" customFormat="false" ht="14.9" hidden="false" customHeight="false" outlineLevel="0" collapsed="false">
      <c r="A66" s="38" t="s">
        <v>219</v>
      </c>
      <c r="B66" s="17" t="s">
        <v>36</v>
      </c>
      <c r="C66" s="18" t="s">
        <v>240</v>
      </c>
      <c r="D66" s="18" t="str">
        <f aca="false">C66</f>
        <v>information</v>
      </c>
      <c r="E66" s="18"/>
      <c r="F66" s="19" t="str">
        <f aca="false">HYPERLINK(CONCATENATE("http://sigma.ontologyportal.org:8080/sigma/WordNet.jsp?word=",D66,"&amp;POS=1"))</f>
        <v>http://sigma.ontologyportal.org:8080/sigma/WordNet.jsp?word=information&amp;POS=1</v>
      </c>
      <c r="G66" s="20" t="n">
        <v>108462320</v>
      </c>
      <c r="H66" s="18" t="s">
        <v>38</v>
      </c>
      <c r="I66" s="18" t="s">
        <v>91</v>
      </c>
      <c r="J66" s="21" t="s">
        <v>241</v>
      </c>
      <c r="K66" s="20"/>
      <c r="L66" s="20" t="s">
        <v>115</v>
      </c>
      <c r="M66" s="20" t="s">
        <v>232</v>
      </c>
      <c r="N66" s="20" t="s">
        <v>117</v>
      </c>
      <c r="O66" s="20" t="s">
        <v>94</v>
      </c>
      <c r="P66" s="20" t="s">
        <v>51</v>
      </c>
      <c r="Q66" s="23" t="s">
        <v>74</v>
      </c>
      <c r="R66" s="18" t="s">
        <v>43</v>
      </c>
      <c r="S66" s="24"/>
    </row>
    <row r="67" customFormat="false" ht="14.9" hidden="false" customHeight="false" outlineLevel="0" collapsed="false">
      <c r="A67" s="38" t="s">
        <v>219</v>
      </c>
      <c r="B67" s="17" t="s">
        <v>112</v>
      </c>
      <c r="C67" s="18" t="s">
        <v>242</v>
      </c>
      <c r="D67" s="18" t="str">
        <f aca="false">C67</f>
        <v>reports</v>
      </c>
      <c r="E67" s="18"/>
      <c r="F67" s="19" t="str">
        <f aca="false">HYPERLINK(CONCATENATE("http://sigma.ontologyportal.org:8080/sigma/WordNet.jsp?word=",D67,"&amp;POS=1"))</f>
        <v>http://sigma.ontologyportal.org:8080/sigma/WordNet.jsp?word=reports&amp;POS=1</v>
      </c>
      <c r="G67" s="20" t="n">
        <v>107218470</v>
      </c>
      <c r="H67" s="18" t="s">
        <v>38</v>
      </c>
      <c r="I67" s="18" t="s">
        <v>91</v>
      </c>
      <c r="J67" s="21" t="s">
        <v>243</v>
      </c>
      <c r="K67" s="20" t="s">
        <v>244</v>
      </c>
      <c r="L67" s="20" t="s">
        <v>115</v>
      </c>
      <c r="M67" s="20" t="s">
        <v>232</v>
      </c>
      <c r="N67" s="20" t="s">
        <v>117</v>
      </c>
      <c r="O67" s="20" t="s">
        <v>94</v>
      </c>
      <c r="P67" s="20" t="s">
        <v>121</v>
      </c>
      <c r="Q67" s="23" t="s">
        <v>52</v>
      </c>
      <c r="R67" s="18" t="s">
        <v>43</v>
      </c>
      <c r="S67" s="24"/>
    </row>
    <row r="68" customFormat="false" ht="14.9" hidden="false" customHeight="false" outlineLevel="0" collapsed="false">
      <c r="A68" s="38" t="s">
        <v>219</v>
      </c>
      <c r="B68" s="17" t="s">
        <v>112</v>
      </c>
      <c r="C68" s="18" t="s">
        <v>245</v>
      </c>
      <c r="D68" s="18" t="str">
        <f aca="false">C68</f>
        <v>presentations</v>
      </c>
      <c r="E68" s="18"/>
      <c r="F68" s="19" t="str">
        <f aca="false">HYPERLINK(CONCATENATE("http://sigma.ontologyportal.org:8080/sigma/WordNet.jsp?word=",D68,"&amp;POS=1"))</f>
        <v>http://sigma.ontologyportal.org:8080/sigma/WordNet.jsp?word=presentations&amp;POS=1</v>
      </c>
      <c r="G68" s="20" t="n">
        <v>100521562</v>
      </c>
      <c r="H68" s="18" t="s">
        <v>38</v>
      </c>
      <c r="I68" s="18" t="s">
        <v>39</v>
      </c>
      <c r="J68" s="21" t="s">
        <v>246</v>
      </c>
      <c r="K68" s="20" t="s">
        <v>247</v>
      </c>
      <c r="L68" s="20" t="s">
        <v>121</v>
      </c>
      <c r="M68" s="20" t="s">
        <v>248</v>
      </c>
      <c r="N68" s="20"/>
      <c r="O68" s="20" t="s">
        <v>40</v>
      </c>
      <c r="P68" s="20" t="s">
        <v>51</v>
      </c>
      <c r="Q68" s="23" t="s">
        <v>52</v>
      </c>
      <c r="R68" s="18" t="s">
        <v>43</v>
      </c>
      <c r="S68" s="24"/>
    </row>
    <row r="69" customFormat="false" ht="14.9" hidden="false" customHeight="false" outlineLevel="0" collapsed="false">
      <c r="A69" s="38" t="s">
        <v>219</v>
      </c>
      <c r="B69" s="17" t="s">
        <v>212</v>
      </c>
      <c r="C69" s="18" t="s">
        <v>249</v>
      </c>
      <c r="D69" s="18" t="str">
        <f aca="false">C69</f>
        <v>timelines</v>
      </c>
      <c r="E69" s="18"/>
      <c r="F69" s="19" t="str">
        <f aca="false">HYPERLINK(CONCATENATE("http://sigma.ontologyportal.org:8080/sigma/WordNet.jsp?word=",D69,"&amp;POS=1"))</f>
        <v>http://sigma.ontologyportal.org:8080/sigma/WordNet.jsp?word=timelines&amp;POS=1</v>
      </c>
      <c r="G69" s="20" t="n">
        <v>106504965</v>
      </c>
      <c r="H69" s="18" t="s">
        <v>38</v>
      </c>
      <c r="I69" s="18" t="s">
        <v>91</v>
      </c>
      <c r="J69" s="21" t="s">
        <v>115</v>
      </c>
      <c r="K69" s="20"/>
      <c r="L69" s="20"/>
      <c r="M69" s="20" t="s">
        <v>116</v>
      </c>
      <c r="N69" s="20" t="s">
        <v>117</v>
      </c>
      <c r="O69" s="20" t="s">
        <v>94</v>
      </c>
      <c r="P69" s="20" t="s">
        <v>121</v>
      </c>
      <c r="Q69" s="23" t="s">
        <v>52</v>
      </c>
      <c r="R69" s="18" t="s">
        <v>43</v>
      </c>
      <c r="S69" s="24"/>
    </row>
    <row r="70" customFormat="false" ht="14.9" hidden="false" customHeight="false" outlineLevel="0" collapsed="false">
      <c r="A70" s="38" t="s">
        <v>219</v>
      </c>
      <c r="B70" s="17" t="s">
        <v>76</v>
      </c>
      <c r="C70" s="18" t="s">
        <v>250</v>
      </c>
      <c r="D70" s="18" t="str">
        <f aca="false">C70</f>
        <v>hazards</v>
      </c>
      <c r="E70" s="18"/>
      <c r="F70" s="19" t="str">
        <f aca="false">HYPERLINK(CONCATENATE("http://sigma.ontologyportal.org:8080/sigma/WordNet.jsp?word=",D70,"&amp;POS=1"))</f>
        <v>http://sigma.ontologyportal.org:8080/sigma/WordNet.jsp?word=hazards&amp;POS=1</v>
      </c>
      <c r="G70" s="20" t="n">
        <v>114541852</v>
      </c>
      <c r="H70" s="18" t="s">
        <v>46</v>
      </c>
      <c r="I70" s="18" t="s">
        <v>61</v>
      </c>
      <c r="J70" s="28" t="s">
        <v>65</v>
      </c>
      <c r="K70" s="20"/>
      <c r="L70" s="20"/>
      <c r="M70" s="25" t="s">
        <v>66</v>
      </c>
      <c r="N70" s="25" t="s">
        <v>67</v>
      </c>
      <c r="O70" s="25" t="s">
        <v>62</v>
      </c>
      <c r="P70" s="20" t="s">
        <v>149</v>
      </c>
      <c r="Q70" s="23" t="s">
        <v>52</v>
      </c>
      <c r="R70" s="18" t="s">
        <v>43</v>
      </c>
      <c r="S70" s="24"/>
    </row>
    <row r="71" customFormat="false" ht="14.9" hidden="false" customHeight="false" outlineLevel="0" collapsed="false">
      <c r="A71" s="38" t="s">
        <v>219</v>
      </c>
      <c r="B71" s="17" t="s">
        <v>72</v>
      </c>
      <c r="C71" s="18" t="s">
        <v>251</v>
      </c>
      <c r="D71" s="18" t="s">
        <v>252</v>
      </c>
      <c r="E71" s="18"/>
      <c r="F71" s="19" t="str">
        <f aca="false">HYPERLINK(CONCATENATE("http://sigma.ontologyportal.org:8080/sigma/WordNet.jsp?word=",D71,"&amp;POS=1"))</f>
        <v>http://sigma.ontologyportal.org:8080/sigma/WordNet.jsp?word=list&amp;POS=1</v>
      </c>
      <c r="G71" s="20" t="n">
        <v>106481320</v>
      </c>
      <c r="H71" s="18" t="s">
        <v>38</v>
      </c>
      <c r="I71" s="18" t="s">
        <v>91</v>
      </c>
      <c r="J71" s="21" t="s">
        <v>120</v>
      </c>
      <c r="K71" s="20"/>
      <c r="L71" s="20" t="s">
        <v>115</v>
      </c>
      <c r="M71" s="20" t="s">
        <v>116</v>
      </c>
      <c r="N71" s="20" t="s">
        <v>117</v>
      </c>
      <c r="O71" s="20" t="s">
        <v>94</v>
      </c>
      <c r="P71" s="20" t="s">
        <v>95</v>
      </c>
      <c r="Q71" s="23" t="s">
        <v>52</v>
      </c>
      <c r="R71" s="18" t="s">
        <v>43</v>
      </c>
      <c r="S71" s="24"/>
    </row>
    <row r="72" customFormat="false" ht="14.9" hidden="false" customHeight="false" outlineLevel="0" collapsed="false">
      <c r="A72" s="38" t="s">
        <v>219</v>
      </c>
      <c r="B72" s="17" t="s">
        <v>72</v>
      </c>
      <c r="C72" s="18" t="s">
        <v>253</v>
      </c>
      <c r="D72" s="18" t="str">
        <f aca="false">C72</f>
        <v>benefits</v>
      </c>
      <c r="E72" s="18"/>
      <c r="F72" s="19" t="str">
        <f aca="false">HYPERLINK(CONCATENATE("http://sigma.ontologyportal.org:8080/sigma/WordNet.jsp?word=",D72,"&amp;POS=1"))</f>
        <v>http://sigma.ontologyportal.org:8080/sigma/WordNet.jsp?word=benefits&amp;POS=1</v>
      </c>
      <c r="G72" s="20" t="n">
        <v>105142641</v>
      </c>
      <c r="H72" s="18" t="s">
        <v>46</v>
      </c>
      <c r="I72" s="18" t="s">
        <v>61</v>
      </c>
      <c r="J72" s="28" t="s">
        <v>65</v>
      </c>
      <c r="K72" s="20"/>
      <c r="L72" s="20"/>
      <c r="M72" s="25" t="s">
        <v>66</v>
      </c>
      <c r="N72" s="25" t="s">
        <v>67</v>
      </c>
      <c r="O72" s="25" t="s">
        <v>62</v>
      </c>
      <c r="P72" s="20" t="s">
        <v>68</v>
      </c>
      <c r="Q72" s="23" t="s">
        <v>52</v>
      </c>
      <c r="R72" s="18" t="s">
        <v>43</v>
      </c>
      <c r="S72" s="24"/>
    </row>
    <row r="73" customFormat="false" ht="14.9" hidden="false" customHeight="false" outlineLevel="0" collapsed="false">
      <c r="A73" s="38" t="s">
        <v>219</v>
      </c>
      <c r="B73" s="17" t="s">
        <v>84</v>
      </c>
      <c r="C73" s="18" t="s">
        <v>254</v>
      </c>
      <c r="D73" s="18" t="s">
        <v>255</v>
      </c>
      <c r="E73" s="18"/>
      <c r="F73" s="19" t="str">
        <f aca="false">HYPERLINK(CONCATENATE("http://sigma.ontologyportal.org:8080/sigma/WordNet.jsp?word=",D73,"&amp;POS=1"))</f>
        <v>http://sigma.ontologyportal.org:8080/sigma/WordNet.jsp?word=satisfaction&amp;POS=1</v>
      </c>
      <c r="G73" s="25" t="n">
        <v>113986679</v>
      </c>
      <c r="H73" s="18" t="s">
        <v>46</v>
      </c>
      <c r="I73" s="18" t="s">
        <v>61</v>
      </c>
      <c r="J73" s="21" t="s">
        <v>256</v>
      </c>
      <c r="K73" s="25" t="s">
        <v>257</v>
      </c>
      <c r="L73" s="25" t="s">
        <v>258</v>
      </c>
      <c r="M73" s="25" t="s">
        <v>215</v>
      </c>
      <c r="N73" s="25" t="s">
        <v>216</v>
      </c>
      <c r="O73" s="25" t="s">
        <v>62</v>
      </c>
      <c r="P73" s="25" t="s">
        <v>71</v>
      </c>
      <c r="Q73" s="23" t="s">
        <v>52</v>
      </c>
      <c r="R73" s="18" t="s">
        <v>43</v>
      </c>
      <c r="S73" s="24"/>
    </row>
    <row r="74" customFormat="false" ht="14.9" hidden="false" customHeight="false" outlineLevel="0" collapsed="false">
      <c r="A74" s="38" t="s">
        <v>219</v>
      </c>
      <c r="B74" s="17" t="s">
        <v>187</v>
      </c>
      <c r="C74" s="18" t="s">
        <v>259</v>
      </c>
      <c r="D74" s="18" t="str">
        <f aca="false">C74</f>
        <v>functions</v>
      </c>
      <c r="E74" s="18"/>
      <c r="F74" s="19" t="str">
        <f aca="false">HYPERLINK(CONCATENATE("http://sigma.ontologyportal.org:8080/sigma/WordNet.jsp?word=",D74,"&amp;POS=1"))</f>
        <v>http://sigma.ontologyportal.org:8080/sigma/WordNet.jsp?word=functions&amp;POS=1</v>
      </c>
      <c r="G74" s="20" t="n">
        <v>105149325</v>
      </c>
      <c r="H74" s="18" t="s">
        <v>46</v>
      </c>
      <c r="I74" s="18" t="s">
        <v>61</v>
      </c>
      <c r="J74" s="28" t="s">
        <v>62</v>
      </c>
      <c r="K74" s="20"/>
      <c r="L74" s="20"/>
      <c r="M74" s="20"/>
      <c r="N74" s="20"/>
      <c r="O74" s="20"/>
      <c r="P74" s="20" t="s">
        <v>68</v>
      </c>
      <c r="Q74" s="20" t="s">
        <v>52</v>
      </c>
      <c r="R74" s="18" t="s">
        <v>43</v>
      </c>
      <c r="S74" s="24"/>
    </row>
    <row r="75" customFormat="false" ht="14.9" hidden="false" customHeight="false" outlineLevel="0" collapsed="false">
      <c r="A75" s="38" t="s">
        <v>219</v>
      </c>
      <c r="B75" s="17" t="s">
        <v>124</v>
      </c>
      <c r="C75" s="18" t="s">
        <v>260</v>
      </c>
      <c r="D75" s="18" t="str">
        <f aca="false">C75</f>
        <v>ethics</v>
      </c>
      <c r="E75" s="18"/>
      <c r="F75" s="19" t="str">
        <f aca="false">HYPERLINK(CONCATENATE("http://sigma.ontologyportal.org:8080/sigma/WordNet.jsp?word=",D75,"&amp;POS=1"))</f>
        <v>http://sigma.ontologyportal.org:8080/sigma/WordNet.jsp?word=ethics&amp;POS=1</v>
      </c>
      <c r="G75" s="25" t="n">
        <v>106663617</v>
      </c>
      <c r="H75" s="18" t="s">
        <v>46</v>
      </c>
      <c r="I75" s="18" t="s">
        <v>61</v>
      </c>
      <c r="J75" s="21" t="s">
        <v>261</v>
      </c>
      <c r="K75" s="25"/>
      <c r="L75" s="25" t="s">
        <v>147</v>
      </c>
      <c r="M75" s="25" t="s">
        <v>66</v>
      </c>
      <c r="N75" s="25" t="s">
        <v>67</v>
      </c>
      <c r="O75" s="25" t="s">
        <v>62</v>
      </c>
      <c r="P75" s="25" t="s">
        <v>51</v>
      </c>
      <c r="Q75" s="20" t="s">
        <v>52</v>
      </c>
      <c r="R75" s="18" t="s">
        <v>43</v>
      </c>
      <c r="S75" s="24"/>
    </row>
    <row r="76" customFormat="false" ht="14.9" hidden="false" customHeight="false" outlineLevel="0" collapsed="false">
      <c r="A76" s="38" t="s">
        <v>219</v>
      </c>
      <c r="B76" s="17" t="s">
        <v>124</v>
      </c>
      <c r="C76" s="18" t="s">
        <v>262</v>
      </c>
      <c r="D76" s="18" t="str">
        <f aca="false">C76</f>
        <v>teamwork</v>
      </c>
      <c r="E76" s="18"/>
      <c r="F76" s="19" t="str">
        <f aca="false">HYPERLINK(CONCATENATE("http://sigma.ontologyportal.org:8080/sigma/WordNet.jsp?word=",D76,"&amp;POS=1"))</f>
        <v>http://sigma.ontologyportal.org:8080/sigma/WordNet.jsp?word=teamwork&amp;POS=1</v>
      </c>
      <c r="G76" s="20" t="n">
        <v>101203494</v>
      </c>
      <c r="H76" s="18" t="s">
        <v>38</v>
      </c>
      <c r="I76" s="18" t="s">
        <v>39</v>
      </c>
      <c r="J76" s="21" t="s">
        <v>263</v>
      </c>
      <c r="K76" s="20" t="s">
        <v>264</v>
      </c>
      <c r="L76" s="20"/>
      <c r="M76" s="20"/>
      <c r="N76" s="20" t="s">
        <v>101</v>
      </c>
      <c r="O76" s="20" t="s">
        <v>40</v>
      </c>
      <c r="P76" s="20" t="s">
        <v>51</v>
      </c>
      <c r="Q76" s="20" t="s">
        <v>52</v>
      </c>
      <c r="R76" s="18" t="s">
        <v>43</v>
      </c>
      <c r="S76" s="24"/>
    </row>
    <row r="77" customFormat="false" ht="14.9" hidden="false" customHeight="false" outlineLevel="0" collapsed="false">
      <c r="A77" s="38" t="s">
        <v>219</v>
      </c>
      <c r="B77" s="36" t="s">
        <v>124</v>
      </c>
      <c r="C77" s="18" t="s">
        <v>265</v>
      </c>
      <c r="D77" s="18" t="str">
        <f aca="false">C77</f>
        <v>engineering</v>
      </c>
      <c r="E77" s="18"/>
      <c r="F77" s="19" t="str">
        <f aca="false">HYPERLINK(CONCATENATE("http://sigma.ontologyportal.org:8080/sigma/WordNet.jsp?word=",D77,"&amp;POS=1"))</f>
        <v>http://sigma.ontologyportal.org:8080/sigma/WordNet.jsp?word=engineering&amp;POS=1</v>
      </c>
      <c r="G77" s="20" t="n">
        <v>100949619</v>
      </c>
      <c r="H77" s="18" t="s">
        <v>46</v>
      </c>
      <c r="I77" s="18" t="s">
        <v>47</v>
      </c>
      <c r="J77" s="21" t="s">
        <v>265</v>
      </c>
      <c r="K77" s="20" t="s">
        <v>266</v>
      </c>
      <c r="L77" s="20"/>
      <c r="M77" s="20"/>
      <c r="N77" s="20"/>
      <c r="O77" s="20" t="s">
        <v>50</v>
      </c>
      <c r="P77" s="25" t="s">
        <v>51</v>
      </c>
      <c r="Q77" s="23" t="s">
        <v>74</v>
      </c>
      <c r="R77" s="18" t="s">
        <v>43</v>
      </c>
      <c r="S77" s="24"/>
    </row>
    <row r="78" customFormat="false" ht="14.9" hidden="false" customHeight="false" outlineLevel="0" collapsed="false">
      <c r="A78" s="38" t="s">
        <v>219</v>
      </c>
      <c r="B78" s="36" t="s">
        <v>55</v>
      </c>
      <c r="C78" s="18" t="s">
        <v>267</v>
      </c>
      <c r="D78" s="18" t="str">
        <f aca="false">C78</f>
        <v>reasoning</v>
      </c>
      <c r="E78" s="18"/>
      <c r="F78" s="19" t="str">
        <f aca="false">HYPERLINK(CONCATENATE("http://sigma.ontologyportal.org:8080/sigma/WordNet.jsp?word=",D78,"&amp;POS=1"))</f>
        <v>http://sigma.ontologyportal.org:8080/sigma/WordNet.jsp?word=reasoning&amp;POS=1</v>
      </c>
      <c r="G78" s="20" t="n">
        <v>105772356</v>
      </c>
      <c r="H78" s="18" t="s">
        <v>38</v>
      </c>
      <c r="I78" s="18" t="s">
        <v>39</v>
      </c>
      <c r="J78" s="21" t="s">
        <v>267</v>
      </c>
      <c r="K78" s="20"/>
      <c r="L78" s="20"/>
      <c r="M78" s="20" t="s">
        <v>127</v>
      </c>
      <c r="N78" s="20" t="s">
        <v>101</v>
      </c>
      <c r="O78" s="20" t="s">
        <v>40</v>
      </c>
      <c r="P78" s="25" t="s">
        <v>51</v>
      </c>
      <c r="Q78" s="23" t="s">
        <v>74</v>
      </c>
      <c r="R78" s="18" t="s">
        <v>43</v>
      </c>
      <c r="S78" s="24"/>
    </row>
    <row r="79" customFormat="false" ht="14.9" hidden="false" customHeight="false" outlineLevel="0" collapsed="false">
      <c r="A79" s="38" t="s">
        <v>219</v>
      </c>
      <c r="B79" s="36" t="s">
        <v>55</v>
      </c>
      <c r="C79" s="18" t="s">
        <v>268</v>
      </c>
      <c r="D79" s="18" t="str">
        <f aca="false">C79</f>
        <v>selection</v>
      </c>
      <c r="E79" s="18"/>
      <c r="F79" s="19" t="str">
        <f aca="false">HYPERLINK(CONCATENATE("http://sigma.ontologyportal.org:8080/sigma/WordNet.jsp?word=",D79,"&amp;POS=1"))</f>
        <v>http://sigma.ontologyportal.org:8080/sigma/WordNet.jsp?word=selection&amp;POS=1</v>
      </c>
      <c r="G79" s="25" t="n">
        <v>105790242</v>
      </c>
      <c r="H79" s="18" t="s">
        <v>38</v>
      </c>
      <c r="I79" s="18" t="s">
        <v>39</v>
      </c>
      <c r="J79" s="35" t="s">
        <v>269</v>
      </c>
      <c r="K79" s="25"/>
      <c r="L79" s="25"/>
      <c r="M79" s="20" t="s">
        <v>127</v>
      </c>
      <c r="N79" s="20" t="s">
        <v>101</v>
      </c>
      <c r="O79" s="20" t="s">
        <v>40</v>
      </c>
      <c r="P79" s="25" t="s">
        <v>51</v>
      </c>
      <c r="Q79" s="23" t="s">
        <v>52</v>
      </c>
      <c r="R79" s="18" t="s">
        <v>43</v>
      </c>
      <c r="S79" s="24"/>
    </row>
    <row r="80" customFormat="false" ht="14.9" hidden="false" customHeight="false" outlineLevel="0" collapsed="false">
      <c r="A80" s="38" t="s">
        <v>219</v>
      </c>
      <c r="B80" s="36" t="s">
        <v>57</v>
      </c>
      <c r="C80" s="18" t="s">
        <v>270</v>
      </c>
      <c r="D80" s="18" t="str">
        <f aca="false">C80</f>
        <v>decisions</v>
      </c>
      <c r="E80" s="18"/>
      <c r="F80" s="19" t="str">
        <f aca="false">HYPERLINK(CONCATENATE("http://sigma.ontologyportal.org:8080/sigma/WordNet.jsp?word=",D80,"&amp;POS=1"))</f>
        <v>http://sigma.ontologyportal.org:8080/sigma/WordNet.jsp?word=decisions&amp;POS=1</v>
      </c>
      <c r="G80" s="20" t="n">
        <v>105838176</v>
      </c>
      <c r="H80" s="18" t="s">
        <v>38</v>
      </c>
      <c r="I80" s="18" t="s">
        <v>39</v>
      </c>
      <c r="J80" s="21" t="s">
        <v>271</v>
      </c>
      <c r="K80" s="20"/>
      <c r="L80" s="20"/>
      <c r="M80" s="20" t="s">
        <v>127</v>
      </c>
      <c r="N80" s="20" t="s">
        <v>101</v>
      </c>
      <c r="O80" s="20" t="s">
        <v>40</v>
      </c>
      <c r="P80" s="25" t="s">
        <v>51</v>
      </c>
      <c r="Q80" s="23" t="s">
        <v>52</v>
      </c>
      <c r="R80" s="18" t="s">
        <v>43</v>
      </c>
      <c r="S80" s="24"/>
    </row>
    <row r="81" customFormat="false" ht="14.9" hidden="false" customHeight="false" outlineLevel="0" collapsed="false">
      <c r="A81" s="38" t="s">
        <v>219</v>
      </c>
      <c r="B81" s="36" t="s">
        <v>86</v>
      </c>
      <c r="C81" s="18" t="s">
        <v>272</v>
      </c>
      <c r="D81" s="18" t="str">
        <f aca="false">C81</f>
        <v>rationale</v>
      </c>
      <c r="E81" s="18"/>
      <c r="F81" s="19" t="str">
        <f aca="false">HYPERLINK(CONCATENATE("http://sigma.ontologyportal.org:8080/sigma/WordNet.jsp?word=",D81,"&amp;POS=1"))</f>
        <v>http://sigma.ontologyportal.org:8080/sigma/WordNet.jsp?word=rationale&amp;POS=1</v>
      </c>
      <c r="G81" s="20" t="n">
        <v>105793210</v>
      </c>
      <c r="H81" s="18" t="s">
        <v>38</v>
      </c>
      <c r="I81" s="18" t="s">
        <v>39</v>
      </c>
      <c r="J81" s="21" t="s">
        <v>273</v>
      </c>
      <c r="K81" s="20"/>
      <c r="L81" s="20"/>
      <c r="M81" s="20" t="s">
        <v>127</v>
      </c>
      <c r="N81" s="20" t="s">
        <v>101</v>
      </c>
      <c r="O81" s="20" t="s">
        <v>40</v>
      </c>
      <c r="P81" s="25" t="s">
        <v>51</v>
      </c>
      <c r="Q81" s="23" t="s">
        <v>52</v>
      </c>
      <c r="R81" s="18" t="s">
        <v>43</v>
      </c>
      <c r="S81" s="24"/>
    </row>
    <row r="82" customFormat="false" ht="14.9" hidden="false" customHeight="false" outlineLevel="0" collapsed="false">
      <c r="A82" s="38" t="s">
        <v>219</v>
      </c>
      <c r="B82" s="36" t="s">
        <v>86</v>
      </c>
      <c r="C82" s="18" t="s">
        <v>274</v>
      </c>
      <c r="D82" s="18" t="s">
        <v>274</v>
      </c>
      <c r="E82" s="18"/>
      <c r="F82" s="19" t="str">
        <f aca="false">HYPERLINK(CONCATENATE("http://sigma.ontologyportal.org:8080/sigma/WordNet.jsp?word=",D82,"&amp;POS=1"))</f>
        <v>http://sigma.ontologyportal.org:8080/sigma/WordNet.jsp?word=goals&amp;POS=1</v>
      </c>
      <c r="G82" s="20" t="n">
        <v>105980875</v>
      </c>
      <c r="H82" s="18"/>
      <c r="I82" s="18"/>
      <c r="J82" s="28" t="s">
        <v>208</v>
      </c>
      <c r="K82" s="20"/>
      <c r="L82" s="20"/>
      <c r="M82" s="20"/>
      <c r="N82" s="20"/>
      <c r="O82" s="20"/>
      <c r="P82" s="25" t="s">
        <v>51</v>
      </c>
      <c r="Q82" s="23" t="s">
        <v>52</v>
      </c>
      <c r="R82" s="18" t="s">
        <v>43</v>
      </c>
      <c r="S82" s="24"/>
    </row>
    <row r="83" customFormat="false" ht="14.9" hidden="false" customHeight="false" outlineLevel="0" collapsed="false">
      <c r="A83" s="38" t="s">
        <v>219</v>
      </c>
      <c r="B83" s="36" t="s">
        <v>63</v>
      </c>
      <c r="C83" s="18" t="s">
        <v>275</v>
      </c>
      <c r="D83" s="18" t="str">
        <f aca="false">C83</f>
        <v>limitations</v>
      </c>
      <c r="E83" s="18"/>
      <c r="F83" s="19" t="str">
        <f aca="false">HYPERLINK(CONCATENATE("http://sigma.ontologyportal.org:8080/sigma/WordNet.jsp?word=",D83,"&amp;POS=1"))</f>
        <v>http://sigma.ontologyportal.org:8080/sigma/WordNet.jsp?word=limitations&amp;POS=1</v>
      </c>
      <c r="G83" s="20" t="n">
        <v>105846355</v>
      </c>
      <c r="H83" s="18" t="s">
        <v>46</v>
      </c>
      <c r="I83" s="18" t="s">
        <v>61</v>
      </c>
      <c r="J83" s="21" t="s">
        <v>261</v>
      </c>
      <c r="K83" s="20"/>
      <c r="L83" s="25" t="s">
        <v>147</v>
      </c>
      <c r="M83" s="25" t="s">
        <v>66</v>
      </c>
      <c r="N83" s="25" t="s">
        <v>67</v>
      </c>
      <c r="O83" s="25" t="s">
        <v>62</v>
      </c>
      <c r="P83" s="20" t="s">
        <v>51</v>
      </c>
      <c r="Q83" s="23" t="s">
        <v>52</v>
      </c>
      <c r="R83" s="18" t="s">
        <v>43</v>
      </c>
      <c r="S83" s="24"/>
    </row>
    <row r="84" customFormat="false" ht="14.9" hidden="false" customHeight="false" outlineLevel="0" collapsed="false">
      <c r="A84" s="38" t="s">
        <v>219</v>
      </c>
      <c r="B84" s="36" t="s">
        <v>76</v>
      </c>
      <c r="C84" s="18" t="s">
        <v>276</v>
      </c>
      <c r="D84" s="18" t="str">
        <f aca="false">C84</f>
        <v>Computationalonents</v>
      </c>
      <c r="E84" s="18"/>
      <c r="F84" s="19" t="str">
        <f aca="false">HYPERLINK(CONCATENATE("http://sigma.ontologyportal.org:8080/sigma/WordNet.jsp?word=",D84,"&amp;POS=1"))</f>
        <v>http://sigma.ontologyportal.org:8080/sigma/WordNet.jsp?word=Computationalonents&amp;POS=1</v>
      </c>
      <c r="G84" s="20" t="n">
        <v>103081021</v>
      </c>
      <c r="H84" s="18" t="s">
        <v>38</v>
      </c>
      <c r="I84" s="18" t="s">
        <v>91</v>
      </c>
      <c r="J84" s="21" t="s">
        <v>277</v>
      </c>
      <c r="K84" s="20"/>
      <c r="L84" s="20"/>
      <c r="M84" s="20" t="s">
        <v>205</v>
      </c>
      <c r="N84" s="20" t="s">
        <v>198</v>
      </c>
      <c r="O84" s="20" t="s">
        <v>94</v>
      </c>
      <c r="P84" s="20" t="s">
        <v>278</v>
      </c>
      <c r="Q84" s="23" t="s">
        <v>74</v>
      </c>
      <c r="R84" s="18" t="s">
        <v>43</v>
      </c>
      <c r="S84" s="24"/>
    </row>
    <row r="85" customFormat="false" ht="14.9" hidden="false" customHeight="false" outlineLevel="0" collapsed="false">
      <c r="A85" s="38" t="s">
        <v>219</v>
      </c>
      <c r="B85" s="36" t="s">
        <v>72</v>
      </c>
      <c r="C85" s="18" t="s">
        <v>279</v>
      </c>
      <c r="D85" s="18" t="str">
        <f aca="false">C85</f>
        <v>materials</v>
      </c>
      <c r="E85" s="18"/>
      <c r="F85" s="19" t="str">
        <f aca="false">HYPERLINK(CONCATENATE("http://sigma.ontologyportal.org:8080/sigma/WordNet.jsp?word=",D85,"&amp;POS=1"))</f>
        <v>http://sigma.ontologyportal.org:8080/sigma/WordNet.jsp?word=materials&amp;POS=1</v>
      </c>
      <c r="G85" s="20" t="n">
        <v>115306253</v>
      </c>
      <c r="H85" s="18" t="s">
        <v>38</v>
      </c>
      <c r="I85" s="18" t="s">
        <v>91</v>
      </c>
      <c r="J85" s="21" t="s">
        <v>161</v>
      </c>
      <c r="K85" s="20"/>
      <c r="L85" s="20"/>
      <c r="M85" s="20"/>
      <c r="N85" s="20" t="s">
        <v>280</v>
      </c>
      <c r="O85" s="20" t="s">
        <v>94</v>
      </c>
      <c r="P85" s="20"/>
      <c r="Q85" s="23" t="s">
        <v>74</v>
      </c>
      <c r="R85" s="18" t="s">
        <v>43</v>
      </c>
      <c r="S85" s="24"/>
    </row>
    <row r="86" customFormat="false" ht="14.9" hidden="false" customHeight="false" outlineLevel="0" collapsed="false">
      <c r="A86" s="38" t="s">
        <v>219</v>
      </c>
      <c r="B86" s="17" t="s">
        <v>169</v>
      </c>
      <c r="C86" s="18" t="s">
        <v>281</v>
      </c>
      <c r="D86" s="18" t="str">
        <f aca="false">C86</f>
        <v>future</v>
      </c>
      <c r="E86" s="18"/>
      <c r="F86" s="19" t="str">
        <f aca="false">HYPERLINK(CONCATENATE("http://sigma.ontologyportal.org:8080/sigma/WordNet.jsp?word=",D86,"&amp;POS=1"))</f>
        <v>http://sigma.ontologyportal.org:8080/sigma/WordNet.jsp?word=future&amp;POS=1</v>
      </c>
      <c r="G86" s="25" t="n">
        <v>115121625</v>
      </c>
      <c r="H86" s="18" t="s">
        <v>46</v>
      </c>
      <c r="I86" s="18" t="s">
        <v>105</v>
      </c>
      <c r="J86" s="33" t="s">
        <v>282</v>
      </c>
      <c r="K86" s="25" t="s">
        <v>107</v>
      </c>
      <c r="L86" s="25" t="s">
        <v>283</v>
      </c>
      <c r="M86" s="25" t="s">
        <v>109</v>
      </c>
      <c r="N86" s="25" t="s">
        <v>110</v>
      </c>
      <c r="O86" s="25" t="s">
        <v>111</v>
      </c>
      <c r="P86" s="25" t="s">
        <v>284</v>
      </c>
      <c r="Q86" s="20" t="s">
        <v>74</v>
      </c>
      <c r="R86" s="18" t="s">
        <v>43</v>
      </c>
      <c r="S86" s="24"/>
    </row>
    <row r="87" customFormat="false" ht="14.9" hidden="false" customHeight="false" outlineLevel="0" collapsed="false">
      <c r="A87" s="38" t="s">
        <v>219</v>
      </c>
      <c r="B87" s="17" t="s">
        <v>36</v>
      </c>
      <c r="C87" s="18" t="s">
        <v>285</v>
      </c>
      <c r="D87" s="18" t="s">
        <v>286</v>
      </c>
      <c r="E87" s="18"/>
      <c r="F87" s="19" t="str">
        <f aca="false">HYPERLINK(CONCATENATE("http://sigma.ontologyportal.org:8080/sigma/WordNet.jsp?word=",D87,"&amp;POS=1"))</f>
        <v>http://sigma.ontologyportal.org:8080/sigma/WordNet.jsp?word=stages&amp;POS=1</v>
      </c>
      <c r="G87" s="20" t="n">
        <v>115290337</v>
      </c>
      <c r="H87" s="18" t="s">
        <v>46</v>
      </c>
      <c r="I87" s="18" t="s">
        <v>105</v>
      </c>
      <c r="J87" s="21" t="s">
        <v>287</v>
      </c>
      <c r="K87" s="25" t="s">
        <v>107</v>
      </c>
      <c r="L87" s="25" t="s">
        <v>283</v>
      </c>
      <c r="M87" s="25" t="s">
        <v>109</v>
      </c>
      <c r="N87" s="25" t="s">
        <v>110</v>
      </c>
      <c r="O87" s="25" t="s">
        <v>111</v>
      </c>
      <c r="P87" s="39" t="s">
        <v>111</v>
      </c>
      <c r="Q87" s="20" t="s">
        <v>52</v>
      </c>
      <c r="R87" s="18" t="s">
        <v>43</v>
      </c>
      <c r="S87" s="24"/>
    </row>
    <row r="88" customFormat="false" ht="14.9" hidden="false" customHeight="false" outlineLevel="0" collapsed="false">
      <c r="A88" s="38" t="s">
        <v>219</v>
      </c>
      <c r="B88" s="17" t="s">
        <v>212</v>
      </c>
      <c r="C88" s="18" t="s">
        <v>288</v>
      </c>
      <c r="D88" s="18" t="s">
        <v>289</v>
      </c>
      <c r="E88" s="18"/>
      <c r="F88" s="19" t="str">
        <f aca="false">HYPERLINK(CONCATENATE("http://sigma.ontologyportal.org:8080/sigma/WordNet.jsp?word=",D88,"&amp;POS=1"))</f>
        <v>http://sigma.ontologyportal.org:8080/sigma/WordNet.jsp?word=collaboration&amp;POS=1</v>
      </c>
      <c r="G88" s="20" t="n">
        <v>101205156</v>
      </c>
      <c r="H88" s="18" t="s">
        <v>38</v>
      </c>
      <c r="I88" s="18" t="s">
        <v>39</v>
      </c>
      <c r="J88" s="21" t="s">
        <v>263</v>
      </c>
      <c r="K88" s="20"/>
      <c r="L88" s="20"/>
      <c r="M88" s="20" t="s">
        <v>264</v>
      </c>
      <c r="N88" s="20" t="s">
        <v>101</v>
      </c>
      <c r="O88" s="20" t="s">
        <v>40</v>
      </c>
      <c r="P88" s="20" t="s">
        <v>51</v>
      </c>
      <c r="Q88" s="20" t="s">
        <v>52</v>
      </c>
      <c r="R88" s="18" t="s">
        <v>43</v>
      </c>
      <c r="S88" s="24"/>
    </row>
    <row r="89" customFormat="false" ht="14.9" hidden="false" customHeight="false" outlineLevel="0" collapsed="false">
      <c r="A89" s="38" t="s">
        <v>219</v>
      </c>
      <c r="B89" s="17" t="s">
        <v>124</v>
      </c>
      <c r="C89" s="18" t="s">
        <v>290</v>
      </c>
      <c r="D89" s="18" t="str">
        <f aca="false">C89</f>
        <v>models</v>
      </c>
      <c r="E89" s="18"/>
      <c r="F89" s="19" t="str">
        <f aca="false">HYPERLINK(CONCATENATE("http://sigma.ontologyportal.org:8080/sigma/WordNet.jsp?word=",D89,"&amp;POS=1"))</f>
        <v>http://sigma.ontologyportal.org:8080/sigma/WordNet.jsp?word=models&amp;POS=1</v>
      </c>
      <c r="G89" s="25" t="n">
        <v>115306532</v>
      </c>
      <c r="H89" s="18" t="s">
        <v>46</v>
      </c>
      <c r="I89" s="18" t="s">
        <v>47</v>
      </c>
      <c r="J89" s="21" t="s">
        <v>291</v>
      </c>
      <c r="K89" s="25"/>
      <c r="L89" s="25"/>
      <c r="M89" s="25"/>
      <c r="N89" s="25"/>
      <c r="O89" s="25" t="s">
        <v>292</v>
      </c>
      <c r="P89" s="25"/>
      <c r="Q89" s="23" t="s">
        <v>74</v>
      </c>
      <c r="R89" s="18" t="s">
        <v>43</v>
      </c>
      <c r="S89" s="24"/>
    </row>
    <row r="90" customFormat="false" ht="14.9" hidden="false" customHeight="false" outlineLevel="0" collapsed="false">
      <c r="A90" s="38" t="s">
        <v>219</v>
      </c>
      <c r="B90" s="17" t="s">
        <v>293</v>
      </c>
      <c r="C90" s="18" t="s">
        <v>294</v>
      </c>
      <c r="D90" s="18" t="s">
        <v>295</v>
      </c>
      <c r="E90" s="18"/>
      <c r="F90" s="19" t="str">
        <f aca="false">HYPERLINK(CONCATENATE("http://sigma.ontologyportal.org:8080/sigma/WordNet.jsp?word=",D90,"&amp;POS=1"))</f>
        <v>http://sigma.ontologyportal.org:8080/sigma/WordNet.jsp?word=phases&amp;POS=1</v>
      </c>
      <c r="G90" s="20" t="n">
        <v>115290337</v>
      </c>
      <c r="H90" s="18" t="s">
        <v>46</v>
      </c>
      <c r="I90" s="18" t="s">
        <v>105</v>
      </c>
      <c r="J90" s="21" t="s">
        <v>287</v>
      </c>
      <c r="K90" s="25" t="s">
        <v>107</v>
      </c>
      <c r="L90" s="25" t="s">
        <v>283</v>
      </c>
      <c r="M90" s="25" t="s">
        <v>109</v>
      </c>
      <c r="N90" s="25" t="s">
        <v>110</v>
      </c>
      <c r="O90" s="25" t="s">
        <v>111</v>
      </c>
      <c r="P90" s="39" t="s">
        <v>111</v>
      </c>
      <c r="Q90" s="20" t="s">
        <v>52</v>
      </c>
      <c r="R90" s="18" t="s">
        <v>43</v>
      </c>
      <c r="S90" s="24"/>
    </row>
    <row r="91" customFormat="false" ht="14.9" hidden="false" customHeight="false" outlineLevel="0" collapsed="false">
      <c r="A91" s="38" t="s">
        <v>219</v>
      </c>
      <c r="B91" s="36" t="s">
        <v>293</v>
      </c>
      <c r="C91" s="18" t="s">
        <v>296</v>
      </c>
      <c r="D91" s="18" t="str">
        <f aca="false">C91</f>
        <v>preference</v>
      </c>
      <c r="E91" s="18"/>
      <c r="F91" s="19" t="str">
        <f aca="false">HYPERLINK(CONCATENATE("http://sigma.ontologyportal.org:8080/sigma/WordNet.jsp?word=",D91,"&amp;POS=1"))</f>
        <v>http://sigma.ontologyportal.org:8080/sigma/WordNet.jsp?word=preference&amp;POS=1</v>
      </c>
      <c r="G91" s="20" t="n">
        <v>106200344</v>
      </c>
      <c r="H91" s="18" t="s">
        <v>46</v>
      </c>
      <c r="I91" s="18" t="s">
        <v>61</v>
      </c>
      <c r="J91" s="37" t="s">
        <v>297</v>
      </c>
      <c r="K91" s="20"/>
      <c r="L91" s="20"/>
      <c r="M91" s="20"/>
      <c r="N91" s="20"/>
      <c r="O91" s="20" t="s">
        <v>166</v>
      </c>
      <c r="P91" s="25" t="s">
        <v>51</v>
      </c>
      <c r="Q91" s="22" t="s">
        <v>52</v>
      </c>
      <c r="R91" s="18" t="s">
        <v>43</v>
      </c>
      <c r="S91" s="24"/>
    </row>
    <row r="92" customFormat="false" ht="14.9" hidden="false" customHeight="false" outlineLevel="0" collapsed="false">
      <c r="A92" s="32" t="s">
        <v>298</v>
      </c>
      <c r="B92" s="17" t="s">
        <v>169</v>
      </c>
      <c r="C92" s="18" t="s">
        <v>299</v>
      </c>
      <c r="D92" s="18" t="s">
        <v>300</v>
      </c>
      <c r="E92" s="18" t="s">
        <v>301</v>
      </c>
      <c r="F92" s="19" t="str">
        <f aca="false">HYPERLINK(CONCATENATE("http://sigma.ontologyportal.org:8080/sigma/WordNet.jsp?word=",E92,"&amp;POS=1"))</f>
        <v>http://sigma.ontologyportal.org:8080/sigma/WordNet.jsp?word=cutoff&amp;POS=1</v>
      </c>
      <c r="G92" s="25" t="n">
        <v>113759014</v>
      </c>
      <c r="H92" s="18" t="s">
        <v>46</v>
      </c>
      <c r="I92" s="18" t="s">
        <v>105</v>
      </c>
      <c r="J92" s="21" t="s">
        <v>111</v>
      </c>
      <c r="K92" s="25"/>
      <c r="L92" s="25"/>
      <c r="M92" s="25"/>
      <c r="N92" s="25"/>
      <c r="O92" s="25"/>
      <c r="P92" s="25" t="s">
        <v>111</v>
      </c>
      <c r="Q92" s="20" t="s">
        <v>52</v>
      </c>
      <c r="R92" s="18" t="s">
        <v>43</v>
      </c>
      <c r="S92" s="24"/>
    </row>
    <row r="93" customFormat="false" ht="14.9" hidden="false" customHeight="false" outlineLevel="0" collapsed="false">
      <c r="A93" s="32" t="s">
        <v>298</v>
      </c>
      <c r="B93" s="17" t="s">
        <v>226</v>
      </c>
      <c r="C93" s="18" t="s">
        <v>302</v>
      </c>
      <c r="D93" s="18" t="s">
        <v>303</v>
      </c>
      <c r="E93" s="18"/>
      <c r="F93" s="19" t="str">
        <f aca="false">HYPERLINK(CONCATENATE("http://sigma.ontologyportal.org:8080/sigma/WordNet.jsp?word=",D93,"&amp;POS=1"))</f>
        <v>http://sigma.ontologyportal.org:8080/sigma/WordNet.jsp?word=Analysis&amp;POS=1</v>
      </c>
      <c r="G93" s="20" t="n">
        <v>100634276</v>
      </c>
      <c r="H93" s="18" t="s">
        <v>38</v>
      </c>
      <c r="I93" s="18" t="s">
        <v>39</v>
      </c>
      <c r="J93" s="21" t="s">
        <v>304</v>
      </c>
      <c r="K93" s="20"/>
      <c r="L93" s="20"/>
      <c r="M93" s="20"/>
      <c r="N93" s="20" t="s">
        <v>101</v>
      </c>
      <c r="O93" s="20" t="s">
        <v>40</v>
      </c>
      <c r="P93" s="20" t="s">
        <v>51</v>
      </c>
      <c r="Q93" s="23" t="s">
        <v>52</v>
      </c>
      <c r="R93" s="18" t="s">
        <v>43</v>
      </c>
      <c r="S93" s="24"/>
    </row>
    <row r="94" customFormat="false" ht="14.9" hidden="false" customHeight="false" outlineLevel="0" collapsed="false">
      <c r="A94" s="32" t="s">
        <v>298</v>
      </c>
      <c r="B94" s="17" t="s">
        <v>69</v>
      </c>
      <c r="C94" s="18" t="s">
        <v>305</v>
      </c>
      <c r="D94" s="18" t="str">
        <f aca="false">C94</f>
        <v>assumptions</v>
      </c>
      <c r="E94" s="18"/>
      <c r="F94" s="19" t="str">
        <f aca="false">HYPERLINK(CONCATENATE("http://sigma.ontologyportal.org:8080/sigma/WordNet.jsp?word=",D94,"&amp;POS=1"))</f>
        <v>http://sigma.ontologyportal.org:8080/sigma/WordNet.jsp?word=assumptions&amp;POS=1</v>
      </c>
      <c r="G94" s="20" t="n">
        <v>105892096</v>
      </c>
      <c r="H94" s="18" t="s">
        <v>46</v>
      </c>
      <c r="I94" s="18" t="s">
        <v>47</v>
      </c>
      <c r="J94" s="26" t="s">
        <v>50</v>
      </c>
      <c r="K94" s="20"/>
      <c r="L94" s="20"/>
      <c r="M94" s="20"/>
      <c r="N94" s="20"/>
      <c r="O94" s="20"/>
      <c r="P94" s="20" t="s">
        <v>51</v>
      </c>
      <c r="Q94" s="20" t="s">
        <v>52</v>
      </c>
      <c r="R94" s="18" t="s">
        <v>43</v>
      </c>
      <c r="S94" s="24"/>
    </row>
    <row r="95" customFormat="false" ht="14.9" hidden="false" customHeight="false" outlineLevel="0" collapsed="false">
      <c r="A95" s="32" t="s">
        <v>298</v>
      </c>
      <c r="B95" s="17" t="s">
        <v>187</v>
      </c>
      <c r="C95" s="18" t="s">
        <v>306</v>
      </c>
      <c r="D95" s="18" t="str">
        <f aca="false">C95</f>
        <v>Computationalany</v>
      </c>
      <c r="E95" s="18"/>
      <c r="F95" s="19" t="str">
        <f aca="false">HYPERLINK(CONCATENATE("http://sigma.ontologyportal.org:8080/sigma/WordNet.jsp?word=",D95,"&amp;POS=1"))</f>
        <v>http://sigma.ontologyportal.org:8080/sigma/WordNet.jsp?word=Computationalany&amp;POS=1</v>
      </c>
      <c r="G95" s="20" t="n">
        <v>108058098</v>
      </c>
      <c r="H95" s="18" t="s">
        <v>38</v>
      </c>
      <c r="I95" s="18" t="s">
        <v>91</v>
      </c>
      <c r="J95" s="21" t="s">
        <v>307</v>
      </c>
      <c r="K95" s="20" t="s">
        <v>308</v>
      </c>
      <c r="L95" s="20" t="s">
        <v>309</v>
      </c>
      <c r="M95" s="20" t="s">
        <v>95</v>
      </c>
      <c r="N95" s="20" t="s">
        <v>310</v>
      </c>
      <c r="O95" s="20" t="s">
        <v>94</v>
      </c>
      <c r="P95" s="20" t="s">
        <v>95</v>
      </c>
      <c r="Q95" s="23" t="s">
        <v>74</v>
      </c>
      <c r="R95" s="18" t="s">
        <v>43</v>
      </c>
      <c r="S95" s="24"/>
    </row>
    <row r="96" customFormat="false" ht="14.9" hidden="false" customHeight="false" outlineLevel="0" collapsed="false">
      <c r="A96" s="32" t="s">
        <v>298</v>
      </c>
      <c r="B96" s="17" t="s">
        <v>69</v>
      </c>
      <c r="C96" s="18" t="s">
        <v>311</v>
      </c>
      <c r="D96" s="18" t="str">
        <f aca="false">C96</f>
        <v>problem</v>
      </c>
      <c r="E96" s="18"/>
      <c r="F96" s="19" t="str">
        <f aca="false">HYPERLINK(CONCATENATE("http://sigma.ontologyportal.org:8080/sigma/WordNet.jsp?word=",D96,"&amp;POS=1"))</f>
        <v>http://sigma.ontologyportal.org:8080/sigma/WordNet.jsp?word=problem&amp;POS=1</v>
      </c>
      <c r="G96" s="20" t="n">
        <v>114410605</v>
      </c>
      <c r="H96" s="18" t="s">
        <v>46</v>
      </c>
      <c r="I96" s="18" t="s">
        <v>61</v>
      </c>
      <c r="J96" s="28" t="s">
        <v>65</v>
      </c>
      <c r="K96" s="20"/>
      <c r="L96" s="20"/>
      <c r="M96" s="25" t="s">
        <v>66</v>
      </c>
      <c r="N96" s="25" t="s">
        <v>67</v>
      </c>
      <c r="O96" s="25" t="s">
        <v>62</v>
      </c>
      <c r="P96" s="20" t="s">
        <v>71</v>
      </c>
      <c r="Q96" s="20" t="s">
        <v>52</v>
      </c>
      <c r="R96" s="18" t="s">
        <v>43</v>
      </c>
      <c r="S96" s="24"/>
    </row>
    <row r="97" customFormat="false" ht="14.9" hidden="false" customHeight="false" outlineLevel="0" collapsed="false">
      <c r="A97" s="32" t="s">
        <v>298</v>
      </c>
      <c r="B97" s="17" t="s">
        <v>212</v>
      </c>
      <c r="C97" s="18" t="s">
        <v>312</v>
      </c>
      <c r="D97" s="18" t="s">
        <v>313</v>
      </c>
      <c r="E97" s="18"/>
      <c r="F97" s="19" t="str">
        <f aca="false">HYPERLINK(CONCATENATE("http://sigma.ontologyportal.org:8080/sigma/WordNet.jsp?word=",D97,"&amp;POS=1"))</f>
        <v>http://sigma.ontologyportal.org:8080/sigma/WordNet.jsp?word=life&amp;POS=1</v>
      </c>
      <c r="G97" s="20" t="n">
        <v>115140405</v>
      </c>
      <c r="H97" s="18" t="s">
        <v>46</v>
      </c>
      <c r="I97" s="18" t="s">
        <v>105</v>
      </c>
      <c r="J97" s="21" t="s">
        <v>314</v>
      </c>
      <c r="K97" s="20" t="s">
        <v>107</v>
      </c>
      <c r="L97" s="20" t="s">
        <v>108</v>
      </c>
      <c r="M97" s="20" t="s">
        <v>109</v>
      </c>
      <c r="N97" s="20" t="s">
        <v>110</v>
      </c>
      <c r="O97" s="20" t="s">
        <v>111</v>
      </c>
      <c r="P97" s="20" t="s">
        <v>111</v>
      </c>
      <c r="Q97" s="20" t="s">
        <v>52</v>
      </c>
      <c r="R97" s="18" t="s">
        <v>43</v>
      </c>
      <c r="S97" s="24"/>
    </row>
    <row r="98" customFormat="false" ht="13.8" hidden="false" customHeight="false" outlineLevel="0" collapsed="false">
      <c r="A98" s="32" t="s">
        <v>298</v>
      </c>
      <c r="B98" s="17" t="s">
        <v>124</v>
      </c>
      <c r="C98" s="18" t="s">
        <v>315</v>
      </c>
      <c r="D98" s="18" t="str">
        <f aca="false">C98</f>
        <v>professionalism</v>
      </c>
      <c r="E98" s="18"/>
      <c r="F98" s="19" t="str">
        <f aca="false">HYPERLINK(CONCATENATE("http://sigma.ontologyportal.org:8080/sigma/WordNet.jsp?word=",D98,"&amp;POS=1"))</f>
        <v>http://sigma.ontologyportal.org:8080/sigma/WordNet.jsp?word=professionalism&amp;POS=1</v>
      </c>
      <c r="G98" s="20" t="n">
        <v>105641089</v>
      </c>
      <c r="H98" s="18" t="s">
        <v>46</v>
      </c>
      <c r="I98" s="18" t="s">
        <v>61</v>
      </c>
      <c r="J98" s="29" t="s">
        <v>214</v>
      </c>
      <c r="K98" s="20"/>
      <c r="L98" s="20"/>
      <c r="M98" s="20" t="s">
        <v>215</v>
      </c>
      <c r="N98" s="20" t="s">
        <v>216</v>
      </c>
      <c r="O98" s="20" t="s">
        <v>62</v>
      </c>
      <c r="P98" s="20" t="s">
        <v>71</v>
      </c>
      <c r="Q98" s="20" t="s">
        <v>52</v>
      </c>
      <c r="R98" s="18" t="s">
        <v>43</v>
      </c>
      <c r="S98" s="24"/>
    </row>
    <row r="99" customFormat="false" ht="14.9" hidden="false" customHeight="false" outlineLevel="0" collapsed="false">
      <c r="A99" s="32" t="s">
        <v>298</v>
      </c>
      <c r="B99" s="17" t="s">
        <v>172</v>
      </c>
      <c r="C99" s="18" t="s">
        <v>316</v>
      </c>
      <c r="D99" s="18" t="str">
        <f aca="false">C99</f>
        <v>management</v>
      </c>
      <c r="E99" s="18"/>
      <c r="F99" s="19" t="str">
        <f aca="false">HYPERLINK(CONCATENATE("http://sigma.ontologyportal.org:8080/sigma/WordNet.jsp?word=",D99,"&amp;POS=1"))</f>
        <v>http://sigma.ontologyportal.org:8080/sigma/WordNet.jsp?word=management&amp;POS=1</v>
      </c>
      <c r="G99" s="20" t="n">
        <v>108381165</v>
      </c>
      <c r="H99" s="18" t="s">
        <v>38</v>
      </c>
      <c r="I99" s="18" t="s">
        <v>91</v>
      </c>
      <c r="J99" s="21" t="s">
        <v>95</v>
      </c>
      <c r="K99" s="20"/>
      <c r="L99" s="20" t="s">
        <v>93</v>
      </c>
      <c r="M99" s="20"/>
      <c r="N99" s="20"/>
      <c r="O99" s="20" t="s">
        <v>94</v>
      </c>
      <c r="P99" s="20" t="s">
        <v>95</v>
      </c>
      <c r="Q99" s="20" t="s">
        <v>52</v>
      </c>
      <c r="R99" s="18" t="s">
        <v>43</v>
      </c>
      <c r="S99" s="24"/>
    </row>
    <row r="100" customFormat="false" ht="14.9" hidden="false" customHeight="false" outlineLevel="0" collapsed="false">
      <c r="A100" s="32" t="s">
        <v>298</v>
      </c>
      <c r="B100" s="17" t="s">
        <v>172</v>
      </c>
      <c r="C100" s="18" t="s">
        <v>317</v>
      </c>
      <c r="D100" s="18" t="str">
        <f aca="false">C100</f>
        <v>structure</v>
      </c>
      <c r="E100" s="18"/>
      <c r="F100" s="19" t="str">
        <f aca="false">HYPERLINK(CONCATENATE("http://sigma.ontologyportal.org:8080/sigma/WordNet.jsp?word=",D100,"&amp;POS=1"))</f>
        <v>http://sigma.ontologyportal.org:8080/sigma/WordNet.jsp?word=structure&amp;POS=1</v>
      </c>
      <c r="G100" s="20" t="n">
        <v>104341686</v>
      </c>
      <c r="H100" s="18" t="s">
        <v>38</v>
      </c>
      <c r="I100" s="18" t="s">
        <v>91</v>
      </c>
      <c r="J100" s="21" t="s">
        <v>198</v>
      </c>
      <c r="K100" s="20"/>
      <c r="L100" s="20"/>
      <c r="M100" s="20"/>
      <c r="N100" s="20"/>
      <c r="O100" s="20" t="s">
        <v>94</v>
      </c>
      <c r="P100" s="20" t="s">
        <v>181</v>
      </c>
      <c r="Q100" s="20" t="s">
        <v>52</v>
      </c>
      <c r="R100" s="18" t="s">
        <v>43</v>
      </c>
      <c r="S100" s="24"/>
    </row>
    <row r="101" customFormat="false" ht="14.9" hidden="false" customHeight="false" outlineLevel="0" collapsed="false">
      <c r="A101" s="17" t="s">
        <v>318</v>
      </c>
      <c r="B101" s="17" t="s">
        <v>128</v>
      </c>
      <c r="C101" s="27" t="s">
        <v>319</v>
      </c>
      <c r="D101" s="18" t="s">
        <v>320</v>
      </c>
      <c r="E101" s="18"/>
      <c r="F101" s="19" t="str">
        <f aca="false">HYPERLINK(CONCATENATE("http://sigma.ontologyportal.org:8080/sigma/WordNet.jsp?word=",D101,"&amp;POS=1"))</f>
        <v>http://sigma.ontologyportal.org:8080/sigma/WordNet.jsp?word=engine&amp;POS=1</v>
      </c>
      <c r="G101" s="25" t="n">
        <v>103287733</v>
      </c>
      <c r="H101" s="18" t="s">
        <v>38</v>
      </c>
      <c r="I101" s="18" t="s">
        <v>91</v>
      </c>
      <c r="J101" s="21" t="s">
        <v>321</v>
      </c>
      <c r="K101" s="25" t="s">
        <v>205</v>
      </c>
      <c r="L101" s="25" t="s">
        <v>198</v>
      </c>
      <c r="M101" s="25"/>
      <c r="N101" s="25"/>
      <c r="O101" s="25" t="s">
        <v>94</v>
      </c>
      <c r="P101" s="25" t="s">
        <v>181</v>
      </c>
      <c r="Q101" s="20" t="s">
        <v>52</v>
      </c>
      <c r="R101" s="18" t="s">
        <v>43</v>
      </c>
      <c r="S101" s="24"/>
    </row>
    <row r="102" customFormat="false" ht="13.8" hidden="false" customHeight="false" outlineLevel="0" collapsed="false">
      <c r="A102" s="17" t="s">
        <v>318</v>
      </c>
      <c r="B102" s="17" t="s">
        <v>53</v>
      </c>
      <c r="C102" s="27" t="s">
        <v>322</v>
      </c>
      <c r="D102" s="18" t="s">
        <v>323</v>
      </c>
      <c r="E102" s="18"/>
      <c r="F102" s="19" t="str">
        <f aca="false">HYPERLINK(CONCATENATE("http://sigma.ontologyportal.org:8080/sigma/WordNet.jsp?word=",D102,"&amp;POS=1"))</f>
        <v>http://sigma.ontologyportal.org:8080/sigma/WordNet.jsp?word=road map&amp;POS=1</v>
      </c>
      <c r="G102" s="25" t="n">
        <v>105912552</v>
      </c>
      <c r="H102" s="18" t="s">
        <v>46</v>
      </c>
      <c r="I102" s="18" t="s">
        <v>61</v>
      </c>
      <c r="J102" s="29" t="s">
        <v>132</v>
      </c>
      <c r="K102" s="25"/>
      <c r="L102" s="25"/>
      <c r="M102" s="25"/>
      <c r="N102" s="25" t="s">
        <v>67</v>
      </c>
      <c r="O102" s="25" t="s">
        <v>62</v>
      </c>
      <c r="P102" s="25" t="s">
        <v>139</v>
      </c>
      <c r="Q102" s="20" t="s">
        <v>52</v>
      </c>
      <c r="R102" s="18" t="s">
        <v>43</v>
      </c>
      <c r="S102" s="24"/>
    </row>
    <row r="103" customFormat="false" ht="13.8" hidden="false" customHeight="false" outlineLevel="0" collapsed="false">
      <c r="A103" s="0"/>
      <c r="B103" s="0"/>
      <c r="C103" s="40"/>
      <c r="D103" s="40"/>
      <c r="E103" s="40"/>
      <c r="F103" s="40"/>
      <c r="G103" s="39"/>
      <c r="H103" s="40"/>
      <c r="I103" s="40"/>
      <c r="J103" s="39"/>
      <c r="K103" s="39"/>
      <c r="L103" s="39"/>
      <c r="M103" s="39"/>
      <c r="N103" s="39"/>
      <c r="O103" s="39"/>
      <c r="P103" s="39"/>
      <c r="Q103" s="39"/>
      <c r="R103" s="40"/>
      <c r="S103" s="41"/>
    </row>
    <row r="104" customFormat="false" ht="13.8" hidden="false" customHeight="false" outlineLevel="0" collapsed="false">
      <c r="A104" s="0"/>
      <c r="B104" s="0"/>
      <c r="C104" s="0"/>
      <c r="D104" s="0"/>
      <c r="F104" s="0"/>
      <c r="K104" s="0"/>
      <c r="L104" s="0"/>
      <c r="N104" s="0"/>
      <c r="O104" s="0"/>
    </row>
    <row r="105" customFormat="false" ht="13.8" hidden="false" customHeight="false" outlineLevel="0" collapsed="false">
      <c r="A105" s="0"/>
      <c r="B105" s="0"/>
      <c r="C105" s="42" t="s">
        <v>324</v>
      </c>
      <c r="D105" s="0"/>
      <c r="F105" s="42"/>
      <c r="K105" s="0"/>
      <c r="L105" s="0"/>
      <c r="N105" s="0"/>
      <c r="O105" s="0"/>
    </row>
    <row r="106" customFormat="false" ht="13.8" hidden="false" customHeight="false" outlineLevel="0" collapsed="false">
      <c r="A106" s="0"/>
      <c r="B106" s="0"/>
      <c r="C106" s="42" t="s">
        <v>325</v>
      </c>
      <c r="D106" s="0"/>
      <c r="F106" s="42"/>
      <c r="K106" s="0"/>
      <c r="L106" s="0"/>
      <c r="N106" s="0"/>
      <c r="O106" s="0"/>
    </row>
    <row r="107" customFormat="false" ht="13.8" hidden="false" customHeight="false" outlineLevel="0" collapsed="false">
      <c r="A107" s="0"/>
      <c r="B107" s="43" t="s">
        <v>326</v>
      </c>
      <c r="C107" s="42" t="s">
        <v>327</v>
      </c>
      <c r="D107" s="0"/>
      <c r="F107" s="42"/>
      <c r="K107" s="0"/>
      <c r="L107" s="0"/>
      <c r="N107" s="0"/>
      <c r="O107" s="0"/>
    </row>
    <row r="108" customFormat="false" ht="13.8" hidden="false" customHeight="false" outlineLevel="0" collapsed="false">
      <c r="A108" s="0"/>
      <c r="B108" s="0"/>
      <c r="C108" s="42" t="s">
        <v>328</v>
      </c>
      <c r="D108" s="0"/>
      <c r="F108" s="42"/>
      <c r="K108" s="0"/>
      <c r="L108" s="0"/>
      <c r="N108" s="0"/>
      <c r="O108" s="0"/>
    </row>
    <row r="109" customFormat="false" ht="13.8" hidden="false" customHeight="false" outlineLevel="0" collapsed="false">
      <c r="A109" s="11" t="n">
        <v>1</v>
      </c>
      <c r="B109" s="28"/>
      <c r="C109" s="42" t="s">
        <v>329</v>
      </c>
      <c r="D109" s="0"/>
      <c r="F109" s="42"/>
      <c r="K109" s="0"/>
      <c r="L109" s="0"/>
      <c r="N109" s="0"/>
      <c r="O109" s="0"/>
    </row>
    <row r="110" customFormat="false" ht="13.8" hidden="false" customHeight="false" outlineLevel="0" collapsed="false">
      <c r="A110" s="11" t="n">
        <v>2</v>
      </c>
      <c r="B110" s="44"/>
      <c r="C110" s="0"/>
      <c r="D110" s="0"/>
      <c r="K110" s="39"/>
      <c r="L110" s="39"/>
      <c r="N110" s="0"/>
      <c r="O110" s="0"/>
    </row>
    <row r="111" customFormat="false" ht="13.8" hidden="false" customHeight="false" outlineLevel="0" collapsed="false">
      <c r="A111" s="11" t="n">
        <v>3</v>
      </c>
      <c r="B111" s="44"/>
      <c r="C111" s="11" t="s">
        <v>46</v>
      </c>
      <c r="D111" s="11" t="s">
        <v>292</v>
      </c>
      <c r="K111" s="45"/>
      <c r="L111" s="45"/>
      <c r="N111" s="15" t="s">
        <v>62</v>
      </c>
      <c r="O111" s="15"/>
    </row>
    <row r="112" customFormat="false" ht="13.8" hidden="false" customHeight="false" outlineLevel="0" collapsed="false">
      <c r="A112" s="11" t="n">
        <v>4</v>
      </c>
      <c r="B112" s="46"/>
      <c r="C112" s="11" t="s">
        <v>38</v>
      </c>
      <c r="D112" s="11" t="s">
        <v>330</v>
      </c>
      <c r="K112" s="20" t="s">
        <v>331</v>
      </c>
      <c r="L112" s="20" t="s">
        <v>332</v>
      </c>
      <c r="N112" s="15" t="s">
        <v>67</v>
      </c>
      <c r="O112" s="15" t="s">
        <v>333</v>
      </c>
    </row>
    <row r="113" customFormat="false" ht="13.8" hidden="false" customHeight="false" outlineLevel="0" collapsed="false">
      <c r="A113" s="11" t="n">
        <v>5</v>
      </c>
      <c r="B113" s="42"/>
      <c r="C113" s="11" t="s">
        <v>39</v>
      </c>
      <c r="D113" s="11" t="s">
        <v>40</v>
      </c>
      <c r="K113" s="20" t="s">
        <v>334</v>
      </c>
      <c r="L113" s="20" t="s">
        <v>242</v>
      </c>
      <c r="N113" s="20" t="s">
        <v>335</v>
      </c>
      <c r="O113" s="20" t="s">
        <v>336</v>
      </c>
    </row>
    <row r="114" customFormat="false" ht="13.8" hidden="false" customHeight="false" outlineLevel="0" collapsed="false">
      <c r="A114" s="11" t="n">
        <v>6</v>
      </c>
      <c r="B114" s="11" t="s">
        <v>337</v>
      </c>
      <c r="C114" s="11" t="s">
        <v>91</v>
      </c>
      <c r="D114" s="11" t="s">
        <v>94</v>
      </c>
      <c r="K114" s="20" t="s">
        <v>159</v>
      </c>
      <c r="L114" s="20" t="s">
        <v>252</v>
      </c>
      <c r="N114" s="20" t="s">
        <v>338</v>
      </c>
      <c r="O114" s="20" t="s">
        <v>339</v>
      </c>
    </row>
    <row r="115" customFormat="false" ht="13.8" hidden="false" customHeight="false" outlineLevel="0" collapsed="false">
      <c r="C115" s="11" t="s">
        <v>340</v>
      </c>
      <c r="D115" s="11" t="s">
        <v>50</v>
      </c>
      <c r="K115" s="20"/>
      <c r="L115" s="20" t="s">
        <v>154</v>
      </c>
      <c r="N115" s="20" t="s">
        <v>341</v>
      </c>
      <c r="O115" s="20" t="s">
        <v>256</v>
      </c>
    </row>
    <row r="116" customFormat="false" ht="13.8" hidden="false" customHeight="false" outlineLevel="0" collapsed="false">
      <c r="C116" s="11" t="s">
        <v>61</v>
      </c>
      <c r="D116" s="11" t="s">
        <v>62</v>
      </c>
      <c r="K116" s="0"/>
      <c r="N116" s="20" t="s">
        <v>342</v>
      </c>
      <c r="O116" s="20"/>
    </row>
    <row r="117" customFormat="false" ht="13.8" hidden="false" customHeight="false" outlineLevel="0" collapsed="false">
      <c r="C117" s="11" t="s">
        <v>343</v>
      </c>
      <c r="D117" s="11" t="s">
        <v>166</v>
      </c>
      <c r="K117" s="20"/>
      <c r="N117" s="20" t="s">
        <v>85</v>
      </c>
      <c r="O117" s="20"/>
    </row>
    <row r="118" customFormat="false" ht="13.8" hidden="false" customHeight="false" outlineLevel="0" collapsed="false">
      <c r="C118" s="11" t="s">
        <v>105</v>
      </c>
      <c r="D118" s="11" t="s">
        <v>111</v>
      </c>
      <c r="K118" s="20" t="s">
        <v>344</v>
      </c>
      <c r="N118" s="15" t="s">
        <v>50</v>
      </c>
      <c r="O118" s="15"/>
    </row>
    <row r="119" customFormat="false" ht="13.8" hidden="false" customHeight="false" outlineLevel="0" collapsed="false">
      <c r="K119" s="20" t="s">
        <v>345</v>
      </c>
      <c r="N119" s="15" t="s">
        <v>346</v>
      </c>
      <c r="O119" s="15" t="s">
        <v>49</v>
      </c>
    </row>
    <row r="120" customFormat="false" ht="13.8" hidden="false" customHeight="false" outlineLevel="0" collapsed="false">
      <c r="K120" s="20"/>
      <c r="N120" s="20" t="s">
        <v>347</v>
      </c>
      <c r="O120" s="20" t="s">
        <v>348</v>
      </c>
    </row>
    <row r="121" customFormat="false" ht="13.8" hidden="false" customHeight="false" outlineLevel="0" collapsed="false">
      <c r="K121" s="20"/>
      <c r="N121" s="20" t="s">
        <v>349</v>
      </c>
      <c r="O121" s="20" t="s">
        <v>350</v>
      </c>
    </row>
    <row r="122" customFormat="false" ht="13.8" hidden="false" customHeight="false" outlineLevel="0" collapsed="false">
      <c r="N122" s="20"/>
      <c r="O122" s="20" t="s">
        <v>48</v>
      </c>
    </row>
    <row r="123" customFormat="false" ht="13.8" hidden="false" customHeight="false" outlineLevel="0" collapsed="false">
      <c r="N123" s="20"/>
      <c r="O123" s="20" t="s">
        <v>199</v>
      </c>
    </row>
    <row r="124" customFormat="false" ht="13.8" hidden="false" customHeight="false" outlineLevel="0" collapsed="false">
      <c r="N124" s="15" t="s">
        <v>110</v>
      </c>
      <c r="O124" s="15"/>
    </row>
    <row r="125" customFormat="false" ht="13.8" hidden="false" customHeight="false" outlineLevel="0" collapsed="false">
      <c r="N125" s="20"/>
      <c r="O125" s="20"/>
    </row>
    <row r="126" customFormat="false" ht="13.8" hidden="false" customHeight="false" outlineLevel="0" collapsed="false">
      <c r="N126" s="20"/>
      <c r="O126" s="20"/>
    </row>
    <row r="127" customFormat="false" ht="13.8" hidden="false" customHeight="false" outlineLevel="0" collapsed="false">
      <c r="N127" s="20"/>
      <c r="O127" s="20"/>
    </row>
    <row r="128" customFormat="false" ht="13.8" hidden="false" customHeight="false" outlineLevel="0" collapsed="false">
      <c r="N128" s="20"/>
      <c r="O128" s="20"/>
    </row>
    <row r="129" customFormat="false" ht="13.8" hidden="false" customHeight="false" outlineLevel="0" collapsed="false">
      <c r="N129" s="20"/>
      <c r="O129" s="20"/>
    </row>
    <row r="130" customFormat="false" ht="13.8" hidden="false" customHeight="false" outlineLevel="0" collapsed="false">
      <c r="N130" s="20"/>
      <c r="O130" s="20"/>
    </row>
    <row r="131" customFormat="false" ht="13.8" hidden="false" customHeight="false" outlineLevel="0" collapsed="false">
      <c r="N131" s="20"/>
      <c r="O131" s="20"/>
    </row>
    <row r="132" customFormat="false" ht="13.8" hidden="false" customHeight="false" outlineLevel="0" collapsed="false">
      <c r="N132" s="20"/>
      <c r="O132" s="20"/>
    </row>
    <row r="133" customFormat="false" ht="13.8" hidden="false" customHeight="false" outlineLevel="0" collapsed="false">
      <c r="N133" s="20"/>
      <c r="O133" s="20"/>
    </row>
    <row r="134" customFormat="false" ht="13.8" hidden="false" customHeight="false" outlineLevel="0" collapsed="false">
      <c r="N134" s="20"/>
      <c r="O134" s="20"/>
    </row>
  </sheetData>
  <mergeCells count="5">
    <mergeCell ref="K110:L110"/>
    <mergeCell ref="K111:L111"/>
    <mergeCell ref="N111:O111"/>
    <mergeCell ref="N118:O118"/>
    <mergeCell ref="N124:O124"/>
  </mergeCells>
  <conditionalFormatting sqref="G91">
    <cfRule type="cellIs" priority="2" operator="equal" aboveAverage="0" equalAverage="0" bottom="0" percent="0" rank="0" text="" dxfId="0">
      <formula>114410605</formula>
    </cfRule>
    <cfRule type="cellIs" priority="3" operator="equal" aboveAverage="0" equalAverage="0" bottom="0" percent="0" rank="0" text="" dxfId="1">
      <formula>113446390</formula>
    </cfRule>
    <cfRule type="containsText" priority="4" aboveAverage="0" equalAverage="0" bottom="0" percent="0" rank="0" text="115307893" dxfId="2"/>
  </conditionalFormatting>
  <conditionalFormatting sqref="G57:G91">
    <cfRule type="cellIs" priority="5" operator="equal" aboveAverage="0" equalAverage="0" bottom="0" percent="0" rank="0" text="" dxfId="3">
      <formula>105833840</formula>
    </cfRule>
  </conditionalFormatting>
  <conditionalFormatting sqref="M37">
    <cfRule type="cellIs" priority="6" operator="equal" aboveAverage="0" equalAverage="0" bottom="0" percent="0" rank="0" text="" dxfId="4">
      <formula>"Intentional Psycological process"</formula>
    </cfRule>
    <cfRule type="cellIs" priority="7" operator="equal" aboveAverage="0" equalAverage="0" bottom="0" percent="0" rank="0" text="" dxfId="5">
      <formula>"Constant Quantity"</formula>
    </cfRule>
    <cfRule type="cellIs" priority="8" operator="equal" aboveAverage="0" equalAverage="0" bottom="0" percent="0" rank="0" text="" dxfId="6">
      <formula>"Content bearing Object"</formula>
    </cfRule>
    <cfRule type="cellIs" priority="9" operator="equal" aboveAverage="0" equalAverage="0" bottom="0" percent="0" rank="0" text="" dxfId="7">
      <formula>"Change of Possession"</formula>
    </cfRule>
    <cfRule type="cellIs" priority="10" operator="equal" aboveAverage="0" equalAverage="0" bottom="0" percent="0" rank="0" text="" dxfId="8">
      <formula>"Normative attribute"</formula>
    </cfRule>
  </conditionalFormatting>
  <conditionalFormatting sqref="I37">
    <cfRule type="cellIs" priority="11" operator="equal" aboveAverage="0" equalAverage="0" bottom="0" percent="0" rank="0" text="" dxfId="9">
      <formula>"Q"</formula>
    </cfRule>
    <cfRule type="cellIs" priority="12" operator="equal" aboveAverage="0" equalAverage="0" bottom="0" percent="0" rank="0" text="" dxfId="10">
      <formula>"O"</formula>
    </cfRule>
    <cfRule type="cellIs" priority="13" operator="equal" aboveAverage="0" equalAverage="0" bottom="0" percent="0" rank="0" text="" dxfId="11">
      <formula>"Pr"</formula>
    </cfRule>
    <cfRule type="cellIs" priority="14" operator="equal" aboveAverage="0" equalAverage="0" bottom="0" percent="0" rank="0" text="" dxfId="12">
      <formula>"P"</formula>
    </cfRule>
    <cfRule type="cellIs" priority="15" operator="equal" aboveAverage="0" equalAverage="0" bottom="0" percent="0" rank="0" text="" dxfId="13">
      <formula>"At"</formula>
    </cfRule>
  </conditionalFormatting>
  <conditionalFormatting sqref="L37">
    <cfRule type="cellIs" priority="16" operator="equal" aboveAverage="0" equalAverage="0" bottom="0" percent="0" rank="0" text="" dxfId="14">
      <formula>"Psycological attribute"</formula>
    </cfRule>
    <cfRule type="cellIs" priority="17" operator="equal" aboveAverage="0" equalAverage="0" bottom="0" percent="0" rank="0" text="" dxfId="15">
      <formula>"Cognitive agent"</formula>
    </cfRule>
    <cfRule type="cellIs" priority="18" operator="equal" aboveAverage="0" equalAverage="0" bottom="0" percent="0" rank="0" text="" dxfId="16">
      <formula>"Agent"</formula>
    </cfRule>
    <cfRule type="cellIs" priority="19" operator="equal" aboveAverage="0" equalAverage="0" bottom="0" percent="0" rank="0" text="" dxfId="17">
      <formula>"Psycological process"</formula>
    </cfRule>
    <cfRule type="cellIs" priority="20" operator="equal" aboveAverage="0" equalAverage="0" bottom="0" percent="0" rank="0" text="" dxfId="18">
      <formula>"Linguistic expression"</formula>
    </cfRule>
    <cfRule type="cellIs" priority="21" operator="equal" aboveAverage="0" equalAverage="0" bottom="0" percent="0" rank="0" text="" dxfId="19">
      <formula>"Text"</formula>
    </cfRule>
    <cfRule type="cellIs" priority="22" operator="equal" aboveAverage="0" equalAverage="0" bottom="0" percent="0" rank="0" text="" dxfId="20">
      <formula>"Time Measure"</formula>
    </cfRule>
    <cfRule type="cellIs" priority="23" operator="equal" aboveAverage="0" equalAverage="0" bottom="0" percent="0" rank="0" text="" dxfId="21">
      <formula>"Procedure"</formula>
    </cfRule>
    <cfRule type="cellIs" priority="24" operator="equal" aboveAverage="0" equalAverage="0" bottom="0" percent="0" rank="0" text="" dxfId="22">
      <formula>"Internal change"</formula>
    </cfRule>
    <cfRule type="cellIs" priority="25" operator="equal" aboveAverage="0" equalAverage="0" bottom="0" percent="0" rank="0" text="" dxfId="23">
      <formula>"Objective norm"</formula>
    </cfRule>
  </conditionalFormatting>
  <conditionalFormatting sqref="L37">
    <cfRule type="cellIs" priority="26" operator="equal" aboveAverage="0" equalAverage="0" bottom="0" percent="0" rank="0" text="" dxfId="24">
      <formula>"organization"</formula>
    </cfRule>
  </conditionalFormatting>
  <conditionalFormatting sqref="I93">
    <cfRule type="cellIs" priority="27" operator="equal" aboveAverage="0" equalAverage="0" bottom="0" percent="0" rank="0" text="" dxfId="25">
      <formula>"Q"</formula>
    </cfRule>
    <cfRule type="cellIs" priority="28" operator="equal" aboveAverage="0" equalAverage="0" bottom="0" percent="0" rank="0" text="" dxfId="26">
      <formula>"O"</formula>
    </cfRule>
    <cfRule type="cellIs" priority="29" operator="equal" aboveAverage="0" equalAverage="0" bottom="0" percent="0" rank="0" text="" dxfId="27">
      <formula>"Pr"</formula>
    </cfRule>
    <cfRule type="cellIs" priority="30" operator="equal" aboveAverage="0" equalAverage="0" bottom="0" percent="0" rank="0" text="" dxfId="28">
      <formula>"P"</formula>
    </cfRule>
    <cfRule type="cellIs" priority="31" operator="equal" aboveAverage="0" equalAverage="0" bottom="0" percent="0" rank="0" text="" dxfId="29">
      <formula>"At"</formula>
    </cfRule>
  </conditionalFormatting>
  <conditionalFormatting sqref="L93">
    <cfRule type="cellIs" priority="32" operator="equal" aboveAverage="0" equalAverage="0" bottom="0" percent="0" rank="0" text="" dxfId="30">
      <formula>"Psycological attribute"</formula>
    </cfRule>
    <cfRule type="cellIs" priority="33" operator="equal" aboveAverage="0" equalAverage="0" bottom="0" percent="0" rank="0" text="" dxfId="31">
      <formula>"Cognitive agent"</formula>
    </cfRule>
    <cfRule type="cellIs" priority="34" operator="equal" aboveAverage="0" equalAverage="0" bottom="0" percent="0" rank="0" text="" dxfId="32">
      <formula>"Agent"</formula>
    </cfRule>
    <cfRule type="cellIs" priority="35" operator="equal" aboveAverage="0" equalAverage="0" bottom="0" percent="0" rank="0" text="" dxfId="33">
      <formula>"Psycological process"</formula>
    </cfRule>
    <cfRule type="cellIs" priority="36" operator="equal" aboveAverage="0" equalAverage="0" bottom="0" percent="0" rank="0" text="" dxfId="34">
      <formula>"Linguistic expression"</formula>
    </cfRule>
    <cfRule type="cellIs" priority="37" operator="equal" aboveAverage="0" equalAverage="0" bottom="0" percent="0" rank="0" text="" dxfId="35">
      <formula>"Text"</formula>
    </cfRule>
    <cfRule type="cellIs" priority="38" operator="equal" aboveAverage="0" equalAverage="0" bottom="0" percent="0" rank="0" text="" dxfId="36">
      <formula>"Time Measure"</formula>
    </cfRule>
    <cfRule type="cellIs" priority="39" operator="equal" aboveAverage="0" equalAverage="0" bottom="0" percent="0" rank="0" text="" dxfId="37">
      <formula>"Procedure"</formula>
    </cfRule>
    <cfRule type="cellIs" priority="40" operator="equal" aboveAverage="0" equalAverage="0" bottom="0" percent="0" rank="0" text="" dxfId="38">
      <formula>"Internal change"</formula>
    </cfRule>
    <cfRule type="cellIs" priority="41" operator="equal" aboveAverage="0" equalAverage="0" bottom="0" percent="0" rank="0" text="" dxfId="39">
      <formula>"Objective norm"</formula>
    </cfRule>
  </conditionalFormatting>
  <conditionalFormatting sqref="L93">
    <cfRule type="cellIs" priority="42" operator="equal" aboveAverage="0" equalAverage="0" bottom="0" percent="0" rank="0" text="" dxfId="40">
      <formula>"organization"</formula>
    </cfRule>
  </conditionalFormatting>
  <conditionalFormatting sqref="M93">
    <cfRule type="cellIs" priority="43" operator="equal" aboveAverage="0" equalAverage="0" bottom="0" percent="0" rank="0" text="" dxfId="41">
      <formula>"Intentional Psycological process"</formula>
    </cfRule>
    <cfRule type="cellIs" priority="44" operator="equal" aboveAverage="0" equalAverage="0" bottom="0" percent="0" rank="0" text="" dxfId="42">
      <formula>"Constant Quantity"</formula>
    </cfRule>
    <cfRule type="cellIs" priority="45" operator="equal" aboveAverage="0" equalAverage="0" bottom="0" percent="0" rank="0" text="" dxfId="43">
      <formula>"Content bearing Object"</formula>
    </cfRule>
    <cfRule type="cellIs" priority="46" operator="equal" aboveAverage="0" equalAverage="0" bottom="0" percent="0" rank="0" text="" dxfId="44">
      <formula>"Change of Possession"</formula>
    </cfRule>
    <cfRule type="cellIs" priority="47" operator="equal" aboveAverage="0" equalAverage="0" bottom="0" percent="0" rank="0" text="" dxfId="45">
      <formula>"Normative attribute"</formula>
    </cfRule>
  </conditionalFormatting>
  <conditionalFormatting sqref="G93">
    <cfRule type="cellIs" priority="48" operator="equal" aboveAverage="0" equalAverage="0" bottom="0" percent="0" rank="0" text="" dxfId="46">
      <formula>NE5 3o 4d</formula>
    </cfRule>
  </conditionalFormatting>
  <hyperlinks>
    <hyperlink ref="J2" location="'defi 1'!C5" display="Process"/>
    <hyperlink ref="Q2" location="'defi 1'!A282" display="subsuming mappng"/>
    <hyperlink ref="J3" location="'defi 1'!C10" display="Plan"/>
    <hyperlink ref="Q3" location="'defi 1'!A282" display="subsuming mapping"/>
    <hyperlink ref="J4" location="'defi 1'!C11" display="Procedure"/>
    <hyperlink ref="Q4" location="'defi 1'!A282" display="subsuming mapping"/>
    <hyperlink ref="J5" location="'defi 1'!A291" display="Proposition"/>
    <hyperlink ref="Q5" location="'defi 1'!A282" display="subsuming mapping"/>
    <hyperlink ref="J6" location="'defi 1'!A291" display="Proposition"/>
    <hyperlink ref="Q6" location="'defi 1'!A282" display="subsuming mapping"/>
    <hyperlink ref="J7" location="'defi 1'!A276" display="Attribute"/>
    <hyperlink ref="Q7" location="'defi 1'!A282" display="subsuming mapping"/>
    <hyperlink ref="J8" location="'defi 1'!A267" display="SubjectiveAssessmentAttribute"/>
    <hyperlink ref="Q8" location="'defi 1'!A282" display="subsuming mapping"/>
    <hyperlink ref="J9" location="'defi 1'!A267" display="SubjectiveAssessmentAttribute"/>
    <hyperlink ref="Q9" location="'defi 1'!A282" display="subsuming mapping"/>
    <hyperlink ref="Q10" location="'defi 1'!A281" display="equivalent mapping"/>
    <hyperlink ref="J11" location="'defi 1'!A267" display="SubjectiveAssessmentAttribute"/>
    <hyperlink ref="Q11" location="'defi 1'!A282" display="subsuming mapping"/>
    <hyperlink ref="J12" location="'defi 1'!C28" display="Decreasing"/>
    <hyperlink ref="Q12" location="'defi 1'!A282" display="subsuming mapping"/>
    <hyperlink ref="J13" location="'defi 1'!A267" display="SubjectiveAssessmentAttribute"/>
    <hyperlink ref="Q13" location="'defi 1'!A282" display="subsuming mapping"/>
    <hyperlink ref="J14" location="'defi 1'!A267" display="SubjectiveAssessmentAttribute"/>
    <hyperlink ref="Q14" location="'defi 1'!A281" display="equivalent mapping"/>
    <hyperlink ref="J15" location="'defi 1'!A291" display="Proposition"/>
    <hyperlink ref="Q15" location="'defi 1'!A282" display="subsuming mapping"/>
    <hyperlink ref="Q16" location="'defi 1'!A281" display="equivalent mapping"/>
    <hyperlink ref="J17" location="'defi 1'!C39" display="plan"/>
    <hyperlink ref="Q17" location="'defi 1'!A282" display="subsuming mapping"/>
    <hyperlink ref="J18" location="'defi 1'!C41" display="Intentional Process"/>
    <hyperlink ref="Q18" location="'defi 1'!A281" display="equivalent mapping"/>
    <hyperlink ref="J19" location="'defi 1'!C42" display="TimeInterval"/>
    <hyperlink ref="J20" location="'defi 1'!C43" display="Factual text"/>
    <hyperlink ref="Q20" location="'defi 1'!A281" display="equivalent mapping"/>
    <hyperlink ref="J21" location="'defi 1'!C44" display="text"/>
    <hyperlink ref="Q21" location="'defi 1'!A282" display="subsuming mapping"/>
    <hyperlink ref="J22" location="'defi 1'!A267" display="SubjectiveAssessmentAttribute"/>
    <hyperlink ref="Q22" location="'defi 1'!A282" display="subsuming mapping"/>
    <hyperlink ref="J23" location="'defi 1'!C47" display="learning"/>
    <hyperlink ref="Q23" location="'defi 1'!A281" display="equivalent mapping"/>
    <hyperlink ref="J24" location="'defi 1'!C48" display="plan"/>
    <hyperlink ref="Q24" location="'defi 1'!A281" display="equivalent mapping"/>
    <hyperlink ref="J25" location="'defi 1'!C49" display="NormativeAttribute"/>
    <hyperlink ref="Q25" location="'defi 1'!A282" display="subsuming mapping"/>
    <hyperlink ref="J26" location="'defi 1'!C53" display="Socialrole"/>
    <hyperlink ref="Q26" location="'defi 1'!A282" display="subsuming mapping"/>
    <hyperlink ref="J27" location="'defi 1'!C56" display="NormativeAttribute"/>
    <hyperlink ref="Q27" location="'defi 1'!A282" display="subsuming mapping"/>
    <hyperlink ref="Q28" location="'defi 1'!A282" display="subsuming mapping"/>
    <hyperlink ref="J29" location="'defi 1'!C58" display="Necessity"/>
    <hyperlink ref="Q29" location="'defi 1'!A282" display="subsuming mapping"/>
    <hyperlink ref="J30" location="'defi 1'!C60" display="SubjectiveAssessmentAttribute"/>
    <hyperlink ref="Q30" location="'defi 1'!A282" display="subsuming mapping"/>
    <hyperlink ref="Q31" location="'defi 1'!A282" display="subsuming mapping"/>
    <hyperlink ref="Q33" location="'defi 1'!A281" display="equivalent mapping"/>
    <hyperlink ref="J34" location="'defi 1'!C104" display="Electricity"/>
    <hyperlink ref="Q34" location="'defi 1'!A281" display="equivalent mapping"/>
    <hyperlink ref="J36" location="'defi 1'!C111" display="Currency measure"/>
    <hyperlink ref="Q36" location="'defi 1'!A282" display="subsuming mapping"/>
    <hyperlink ref="J37" location="'defi 1'!C4" display="Possibility"/>
    <hyperlink ref="Q37" location="'defi 1'!A282" display="equivalent mapping"/>
    <hyperlink ref="J38" location="'defi 1'!C116" display="Process"/>
    <hyperlink ref="Q38" location="'defi 1'!A282" display="subsuming mapping"/>
    <hyperlink ref="J39" location="'defi 1'!A267" display="SubjectiveAssessmentAttribute"/>
    <hyperlink ref="Q39" location="'defi 1'!A282" display="subsuming mapping"/>
    <hyperlink ref="J40" location="'defi 1'!C119" display="Plan"/>
    <hyperlink ref="Q40" location="'defi 1'!A282" display="subsuming mapping"/>
    <hyperlink ref="J41" location="'defi 1'!A276" display="Attribute"/>
    <hyperlink ref="Q41" location="'defi 1'!A282" display="subsuming mapping"/>
    <hyperlink ref="J42" location="'defi 1'!C121" display="Group of people"/>
    <hyperlink ref="Q42" location="'defi 1'!A282" display="subsuming mapping"/>
    <hyperlink ref="J43" location="'defi 1'!C122" display="human"/>
    <hyperlink ref="Q43" location="'defi 1'!A282" display="subsuming mapping"/>
    <hyperlink ref="J44" location="'defi 1'!C123" display="Leader"/>
    <hyperlink ref="Q44" location="'defi 1'!A281" display="equivalent mapping"/>
    <hyperlink ref="J45" location="'defi 1'!A291" display="Proposition"/>
    <hyperlink ref="Q45" location="'defi 1'!A282" display="subsuming mapping"/>
    <hyperlink ref="J46" location="'defi 1'!C129" display="Product"/>
    <hyperlink ref="Q46" location="'defi 1'!A281" display="equivalent mapping"/>
    <hyperlink ref="J47" location="'defi 1'!C134" display="Procedure"/>
    <hyperlink ref="Q47" location="'defi 1'!A282" display="subsuming mapping"/>
    <hyperlink ref="J48" location="'defi 1'!C135" display="Agent"/>
    <hyperlink ref="Q48" location="'defi 1'!A282" display="equivalent mapping"/>
    <hyperlink ref="J49" location="'defi 1'!C136" display="machine"/>
    <hyperlink ref="Q49" location="'defi 1'!A282" display="subsuming mapping"/>
    <hyperlink ref="J50" location="'defi 1'!A267" display="SubjectiveAssessmentAttribute"/>
    <hyperlink ref="Q50" location="'defi 1'!A282" display="equivalent mapping"/>
    <hyperlink ref="J51" location="'defi 1'!C138" display="Entity"/>
    <hyperlink ref="Q51" location="'defi 1'!A282" display="subsuming mapping"/>
    <hyperlink ref="J52" location="'defi 1'!A267" display="SubjectiveAssessmentAttribute"/>
    <hyperlink ref="Q52" location="'defi 1'!A281" display="equivalent mapping"/>
    <hyperlink ref="J53" location="'defi 1'!C141" display="Plan"/>
    <hyperlink ref="Q53" location="'defi 1'!A281" display="equivalent mapping"/>
    <hyperlink ref="J54" location="'defi 1'!A267" display="SubjectiveAssessmentAttribute"/>
    <hyperlink ref="Q54" location="'defi 1'!A282" display="subsuming mapping"/>
    <hyperlink ref="Q55" location="'defi 1'!A282" display="subsuming mapping"/>
    <hyperlink ref="J56" location="'defi 1'!C149" display="Procedure"/>
    <hyperlink ref="Q56" location="'defi 1'!A281" display="equivalent mapping"/>
    <hyperlink ref="J57" location="'defi 1'!A267" display="SubjectiveAssessmentAttribute"/>
    <hyperlink ref="Q57" location="'defi 1'!A282" display="subsuming mapping"/>
    <hyperlink ref="J58" location="'defi 1'!A267" display="SubjectiveAssessmentAttribute"/>
    <hyperlink ref="Q58" location="'defi 1'!A281" display="equivalent mapping"/>
    <hyperlink ref="J59" location="'defi 1'!C156" display="chart"/>
    <hyperlink ref="Q59" location="'defi 1'!A281" display="equivalent mapping"/>
    <hyperlink ref="J60" location="'defi 1'!A267" display="SubjectiveAssessmentAttribute"/>
    <hyperlink ref="Q60" location="'defi 1'!A282" display="subsuming mapping"/>
    <hyperlink ref="J61" location="'defi 1'!C158" display="Database"/>
    <hyperlink ref="Q61" location="'defi 1'!A281" display="equivalent mapping"/>
    <hyperlink ref="J62" location="'defi 1'!C159" display="time duration"/>
    <hyperlink ref="Q62" location="'defi 1'!A282" display="subsuming mapping"/>
    <hyperlink ref="J63" location="'defi 1'!C162" display="Plan"/>
    <hyperlink ref="Q63" location="'defi 1'!A282" display="subsuming mapping"/>
    <hyperlink ref="J64" location="'defi 1'!A291" display="Proposition"/>
    <hyperlink ref="Q64" location="'defi 1'!A281" display="equivalent mapping"/>
    <hyperlink ref="J65" location="'defi 1'!A291" display="Proposition"/>
    <hyperlink ref="Q65" location="'defi 1'!A282" display="subsuming mapping"/>
    <hyperlink ref="J66" location="'defi 1'!C186" display="Factual Text"/>
    <hyperlink ref="Q66" location="'defi 1'!A281" display="equivalent mapping"/>
    <hyperlink ref="J67" location="'defi 1'!C189" display="Report"/>
    <hyperlink ref="Q67" location="'defi 1'!A282" display="subsuming mapping"/>
    <hyperlink ref="J68" location="'defi 1'!C190" display="Demonstrating"/>
    <hyperlink ref="Q68" location="'defi 1'!A282" display="subsuming mapping"/>
    <hyperlink ref="J69" location="'defi 1'!C192" display="Text"/>
    <hyperlink ref="Q69" location="'defi 1'!A282" display="subsuming mapping"/>
    <hyperlink ref="J70" location="'defi 1'!A267" display="SubjectiveAssessmentAttribute"/>
    <hyperlink ref="Q70" location="'defi 1'!A282" display="subsuming mapping"/>
    <hyperlink ref="J71" location="'defi 1'!C197" display="text"/>
    <hyperlink ref="Q71" location="'defi 1'!A282" display="subsuming mapping"/>
    <hyperlink ref="J72" location="'defi 1'!A267" display="SubjectiveAssessmentAttribute"/>
    <hyperlink ref="Q72" location="'defi 1'!A282" display="subsuming mapping"/>
    <hyperlink ref="J73" location="'defi 1'!C200" display="Satisfaction"/>
    <hyperlink ref="Q73" location="'defi 1'!A282" display="subsuming mapping"/>
    <hyperlink ref="J74" location="'defi 1'!A276" display="Attribute"/>
    <hyperlink ref="J75" location="'defi 1'!C225" display="Obligation"/>
    <hyperlink ref="J76" location="'defi 1'!C226" display="Cooperation"/>
    <hyperlink ref="J77" location="'defi 1'!C67" display="engineering"/>
    <hyperlink ref="Q77" location="'defi 1'!A281" display="equivalent mapping"/>
    <hyperlink ref="J78" location="'defi 1'!C69" display="reasoning"/>
    <hyperlink ref="Q78" location="'defi 1'!A281" display="equivalent mapping"/>
    <hyperlink ref="J79" location="'defi 1'!C70" display="Selecting"/>
    <hyperlink ref="Q79" location="'defi 1'!A282" display="subsuming mapping"/>
    <hyperlink ref="J80" location="'defi 1'!C71" display="Learning"/>
    <hyperlink ref="Q80" location="'defi 1'!A282" display="subsuming mapping"/>
    <hyperlink ref="J81" location="'defi 1'!C73" display="Reasoning"/>
    <hyperlink ref="Q81" location="'defi 1'!A282" display="subsuming mapping"/>
    <hyperlink ref="J82" location="'defi 1'!C74" display="Entity"/>
    <hyperlink ref="Q82" location="'defi 1'!A282" display="subsuming mapping"/>
    <hyperlink ref="J83" location="'defi 1'!C77" display="Obligation"/>
    <hyperlink ref="Q83" location="'defi 1'!A282" display="subsuming mapping"/>
    <hyperlink ref="Q84" location="'defi 1'!A281" display="equivalent mapping"/>
    <hyperlink ref="J85" location="'defi 1'!C84" display="Substance"/>
    <hyperlink ref="Q85" location="'defi 1'!A281" display="equivalent mapping"/>
    <hyperlink ref="J87" location="'defi 1'!C259" display="Time interval"/>
    <hyperlink ref="J88" location="'defi 1'!C261" display="Cooperation"/>
    <hyperlink ref="J89" location="'defi 1'!C262" display="Model"/>
    <hyperlink ref="Q89" location="'defi 1'!A281" display="equivalent mapping"/>
    <hyperlink ref="J90" location="'defi 1'!C265" display="Time interval"/>
    <hyperlink ref="J92" location="'defi 1'!C238" display="Quantity"/>
    <hyperlink ref="J93" location="'defi 1'!C202" display="Investigating"/>
    <hyperlink ref="Q93" location="'defi 1'!A282" display="subsuming mapping"/>
    <hyperlink ref="J94" location="'defi 1'!A291" display="Proposition"/>
    <hyperlink ref="J95" location="'defi 1'!C242" display="Corporation"/>
    <hyperlink ref="Q95" location="'defi 1'!A281" display="equivalent mapping"/>
    <hyperlink ref="J96" location="'defi 1'!A267" display="SubjectiveAssessmentAttribute"/>
    <hyperlink ref="J97" location="'defi 1'!C245" display="time interval"/>
    <hyperlink ref="J99" location="'defi 1'!C247" display="Group"/>
    <hyperlink ref="J100" location="'defi 1'!C248" display="Artifact"/>
    <hyperlink ref="J101" location="'defi 1'!C251" display="Machine"/>
  </hyperlinks>
  <printOptions headings="false" gridLines="false" gridLinesSet="true" horizontalCentered="false" verticalCentered="false"/>
  <pageMargins left="0.25" right="0.25"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9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82" activeCellId="0" sqref="A282"/>
    </sheetView>
  </sheetViews>
  <sheetFormatPr defaultRowHeight="15"/>
  <cols>
    <col collapsed="false" hidden="false" max="1" min="1" style="0" width="30.5303643724696"/>
    <col collapsed="false" hidden="false" max="2" min="2" style="47" width="30.5303643724696"/>
    <col collapsed="false" hidden="false" max="3" min="3" style="48" width="138.076923076923"/>
    <col collapsed="false" hidden="false" max="1025" min="4" style="0" width="8.57085020242915"/>
  </cols>
  <sheetData>
    <row r="1" customFormat="false" ht="15" hidden="false" customHeight="false" outlineLevel="0" collapsed="false">
      <c r="B1" s="0"/>
      <c r="C1" s="0"/>
    </row>
    <row r="2" customFormat="false" ht="15" hidden="false" customHeight="false" outlineLevel="0" collapsed="false">
      <c r="B2" s="0"/>
      <c r="C2" s="0"/>
    </row>
    <row r="3" customFormat="false" ht="15" hidden="false" customHeight="false" outlineLevel="0" collapsed="false">
      <c r="A3" s="4" t="s">
        <v>351</v>
      </c>
      <c r="B3" s="4" t="str">
        <f aca="false">'stage 1'!D1</f>
        <v>Active nouns</v>
      </c>
      <c r="C3" s="20" t="s">
        <v>352</v>
      </c>
    </row>
    <row r="4" customFormat="false" ht="15.75" hidden="false" customHeight="false" outlineLevel="0" collapsed="false">
      <c r="A4" s="49" t="e">
        <f aca="false">'stage 1'!#ref!</f>
        <v>#VALUE!</v>
      </c>
      <c r="B4" s="50" t="e">
        <f aca="false">'stage 1'!#ref!</f>
        <v>#VALUE!</v>
      </c>
      <c r="C4" s="51" t="s">
        <v>353</v>
      </c>
    </row>
    <row r="5" customFormat="false" ht="15.75" hidden="false" customHeight="false" outlineLevel="0" collapsed="false">
      <c r="A5" s="49" t="str">
        <f aca="false">'stage 1'!C2</f>
        <v>processes</v>
      </c>
      <c r="B5" s="50" t="str">
        <f aca="false">'stage 1'!D2</f>
        <v>processes</v>
      </c>
      <c r="C5" s="52" t="s">
        <v>354</v>
      </c>
    </row>
    <row r="6" customFormat="false" ht="15.75" hidden="false" customHeight="false" outlineLevel="0" collapsed="false">
      <c r="A6" s="49" t="e">
        <f aca="false">'stage 1'!#ref!</f>
        <v>#VALUE!</v>
      </c>
      <c r="B6" s="50" t="e">
        <f aca="false">'stage 1'!#ref!</f>
        <v>#VALUE!</v>
      </c>
      <c r="C6" s="51" t="s">
        <v>353</v>
      </c>
    </row>
    <row r="7" customFormat="false" ht="15.75" hidden="false" customHeight="false" outlineLevel="0" collapsed="false">
      <c r="A7" s="49" t="e">
        <f aca="false">'stage 1'!#ref!</f>
        <v>#VALUE!</v>
      </c>
      <c r="B7" s="50" t="e">
        <f aca="false">'stage 1'!#ref!</f>
        <v>#VALUE!</v>
      </c>
      <c r="C7" s="53" t="s">
        <v>355</v>
      </c>
    </row>
    <row r="8" customFormat="false" ht="15.75" hidden="false" customHeight="false" outlineLevel="0" collapsed="false">
      <c r="A8" s="49" t="e">
        <f aca="false">'stage 1'!#ref!</f>
        <v>#VALUE!</v>
      </c>
      <c r="B8" s="50" t="e">
        <f aca="false">'stage 1'!#ref!</f>
        <v>#VALUE!</v>
      </c>
      <c r="C8" s="53" t="s">
        <v>356</v>
      </c>
    </row>
    <row r="9" customFormat="false" ht="15.75" hidden="false" customHeight="false" outlineLevel="0" collapsed="false">
      <c r="A9" s="49" t="e">
        <f aca="false">'stage 1'!#ref!</f>
        <v>#VALUE!</v>
      </c>
      <c r="B9" s="50" t="e">
        <f aca="false">'stage 1'!#ref!</f>
        <v>#VALUE!</v>
      </c>
      <c r="C9" s="51" t="s">
        <v>353</v>
      </c>
    </row>
    <row r="10" customFormat="false" ht="15.75" hidden="false" customHeight="false" outlineLevel="0" collapsed="false">
      <c r="A10" s="49" t="str">
        <f aca="false">'stage 1'!C3</f>
        <v>approaChemicals</v>
      </c>
      <c r="B10" s="50" t="str">
        <f aca="false">'stage 1'!D3</f>
        <v>approaChemicals</v>
      </c>
      <c r="C10" s="53" t="s">
        <v>357</v>
      </c>
    </row>
    <row r="11" customFormat="false" ht="15.75" hidden="false" customHeight="false" outlineLevel="0" collapsed="false">
      <c r="A11" s="49" t="str">
        <f aca="false">'stage 1'!C4</f>
        <v>methodologies</v>
      </c>
      <c r="B11" s="50" t="str">
        <f aca="false">'stage 1'!D4</f>
        <v>methodologies</v>
      </c>
      <c r="C11" s="53" t="s">
        <v>358</v>
      </c>
    </row>
    <row r="12" customFormat="false" ht="15.75" hidden="false" customHeight="false" outlineLevel="0" collapsed="false">
      <c r="A12" s="49" t="e">
        <f aca="false">'stage 1'!#ref!</f>
        <v>#VALUE!</v>
      </c>
      <c r="B12" s="50" t="e">
        <f aca="false">'stage 1'!#ref!</f>
        <v>#VALUE!</v>
      </c>
      <c r="C12" s="53" t="s">
        <v>357</v>
      </c>
    </row>
    <row r="13" customFormat="false" ht="15.75" hidden="false" customHeight="false" outlineLevel="0" collapsed="false">
      <c r="A13" s="49" t="str">
        <f aca="false">'stage 1'!C5</f>
        <v>philosophy</v>
      </c>
      <c r="B13" s="50" t="str">
        <f aca="false">'stage 1'!D5</f>
        <v>philosophy</v>
      </c>
      <c r="C13" s="53" t="s">
        <v>359</v>
      </c>
    </row>
    <row r="14" customFormat="false" ht="15.75" hidden="false" customHeight="false" outlineLevel="0" collapsed="false">
      <c r="A14" s="49" t="str">
        <f aca="false">'stage 1'!C6</f>
        <v>thoughts</v>
      </c>
      <c r="B14" s="50" t="str">
        <f aca="false">'stage 1'!D6</f>
        <v>thoughts</v>
      </c>
      <c r="C14" s="53" t="s">
        <v>360</v>
      </c>
    </row>
    <row r="15" customFormat="false" ht="15.75" hidden="false" customHeight="false" outlineLevel="0" collapsed="false">
      <c r="A15" s="49" t="str">
        <f aca="false">'stage 1'!C7</f>
        <v>features</v>
      </c>
      <c r="B15" s="50" t="str">
        <f aca="false">'stage 1'!D7</f>
        <v>features</v>
      </c>
      <c r="C15" s="53" t="s">
        <v>361</v>
      </c>
    </row>
    <row r="16" customFormat="false" ht="15.75" hidden="false" customHeight="false" outlineLevel="0" collapsed="false">
      <c r="A16" s="49" t="e">
        <f aca="false">'stage 1'!#ref!</f>
        <v>#VALUE!</v>
      </c>
      <c r="B16" s="50" t="e">
        <f aca="false">'stage 1'!#ref!</f>
        <v>#VALUE!</v>
      </c>
      <c r="C16" s="53" t="s">
        <v>360</v>
      </c>
    </row>
    <row r="17" customFormat="false" ht="15.75" hidden="false" customHeight="false" outlineLevel="0" collapsed="false">
      <c r="A17" s="49" t="e">
        <f aca="false">'stage 1'!#ref!</f>
        <v>#VALUE!</v>
      </c>
      <c r="B17" s="50" t="e">
        <f aca="false">'stage 1'!#ref!</f>
        <v>#VALUE!</v>
      </c>
      <c r="C17" s="53" t="s">
        <v>356</v>
      </c>
    </row>
    <row r="18" customFormat="false" ht="15.75" hidden="false" customHeight="false" outlineLevel="0" collapsed="false">
      <c r="A18" s="49" t="e">
        <f aca="false">'stage 1'!#ref!</f>
        <v>#VALUE!</v>
      </c>
      <c r="B18" s="50" t="e">
        <f aca="false">'stage 1'!#ref!</f>
        <v>#VALUE!</v>
      </c>
      <c r="C18" s="53" t="s">
        <v>356</v>
      </c>
    </row>
    <row r="19" customFormat="false" ht="15.75" hidden="false" customHeight="false" outlineLevel="0" collapsed="false">
      <c r="A19" s="49" t="str">
        <f aca="false">'stage 1'!C8</f>
        <v>shortcoming</v>
      </c>
      <c r="B19" s="50" t="str">
        <f aca="false">'stage 1'!D8</f>
        <v>shortcoming</v>
      </c>
      <c r="C19" s="53" t="s">
        <v>362</v>
      </c>
    </row>
    <row r="20" customFormat="false" ht="15.75" hidden="false" customHeight="false" outlineLevel="0" collapsed="false">
      <c r="A20" s="49" t="str">
        <f aca="false">'stage 1'!C9</f>
        <v>opportunity</v>
      </c>
      <c r="B20" s="50" t="str">
        <f aca="false">'stage 1'!D9</f>
        <v>opportunity</v>
      </c>
      <c r="C20" s="53" t="s">
        <v>363</v>
      </c>
    </row>
    <row r="21" customFormat="false" ht="15.75" hidden="false" customHeight="false" outlineLevel="0" collapsed="false">
      <c r="A21" s="49" t="e">
        <f aca="false">'stage 1'!#ref!</f>
        <v>#VALUE!</v>
      </c>
      <c r="B21" s="50" t="e">
        <f aca="false">'stage 1'!#ref!</f>
        <v>#VALUE!</v>
      </c>
      <c r="C21" s="53" t="s">
        <v>356</v>
      </c>
    </row>
    <row r="22" customFormat="false" ht="15.75" hidden="false" customHeight="false" outlineLevel="0" collapsed="false">
      <c r="A22" s="49" t="e">
        <f aca="false">'stage 1'!#ref!</f>
        <v>#VALUE!</v>
      </c>
      <c r="B22" s="50" t="e">
        <f aca="false">'stage 1'!#ref!</f>
        <v>#VALUE!</v>
      </c>
      <c r="C22" s="53" t="s">
        <v>364</v>
      </c>
    </row>
    <row r="23" customFormat="false" ht="15.75" hidden="false" customHeight="false" outlineLevel="0" collapsed="false">
      <c r="A23" s="49" t="e">
        <f aca="false">'stage 1'!#ref!</f>
        <v>#VALUE!</v>
      </c>
      <c r="B23" s="50" t="e">
        <f aca="false">'stage 1'!#ref!</f>
        <v>#VALUE!</v>
      </c>
      <c r="C23" s="53" t="s">
        <v>364</v>
      </c>
    </row>
    <row r="24" customFormat="false" ht="15.75" hidden="false" customHeight="false" outlineLevel="0" collapsed="false">
      <c r="A24" s="49" t="e">
        <f aca="false">'stage 1'!#ref!</f>
        <v>#VALUE!</v>
      </c>
      <c r="B24" s="50" t="e">
        <f aca="false">'stage 1'!#ref!</f>
        <v>#VALUE!</v>
      </c>
      <c r="C24" s="53" t="s">
        <v>356</v>
      </c>
    </row>
    <row r="25" customFormat="false" ht="15.75" hidden="false" customHeight="false" outlineLevel="0" collapsed="false">
      <c r="A25" s="49" t="e">
        <f aca="false">'stage 1'!#ref!</f>
        <v>#VALUE!</v>
      </c>
      <c r="B25" s="50" t="e">
        <f aca="false">'stage 1'!#ref!</f>
        <v>#VALUE!</v>
      </c>
      <c r="C25" s="51" t="s">
        <v>365</v>
      </c>
    </row>
    <row r="26" customFormat="false" ht="15.75" hidden="false" customHeight="false" outlineLevel="0" collapsed="false">
      <c r="A26" s="49" t="str">
        <f aca="false">'stage 1'!C10</f>
        <v>options</v>
      </c>
      <c r="B26" s="50" t="str">
        <f aca="false">'stage 1'!D10</f>
        <v>options</v>
      </c>
      <c r="C26" s="53" t="s">
        <v>366</v>
      </c>
    </row>
    <row r="27" customFormat="false" ht="15.75" hidden="false" customHeight="false" outlineLevel="0" collapsed="false">
      <c r="A27" s="49" t="str">
        <f aca="false">'stage 1'!C11</f>
        <v>alternatives</v>
      </c>
      <c r="B27" s="50" t="str">
        <f aca="false">'stage 1'!D11</f>
        <v>alternatives</v>
      </c>
      <c r="C27" s="53" t="s">
        <v>367</v>
      </c>
    </row>
    <row r="28" customFormat="false" ht="15.75" hidden="false" customHeight="false" outlineLevel="0" collapsed="false">
      <c r="A28" s="49" t="str">
        <f aca="false">'stage 1'!C12</f>
        <v>constraints</v>
      </c>
      <c r="B28" s="50" t="str">
        <f aca="false">'stage 1'!D12</f>
        <v>constraints</v>
      </c>
      <c r="C28" s="53" t="s">
        <v>368</v>
      </c>
    </row>
    <row r="29" customFormat="false" ht="15.75" hidden="false" customHeight="false" outlineLevel="0" collapsed="false">
      <c r="A29" s="49" t="str">
        <f aca="false">'stage 1'!C13</f>
        <v>design criteria</v>
      </c>
      <c r="B29" s="50" t="str">
        <f aca="false">'stage 1'!D13</f>
        <v>criteria</v>
      </c>
      <c r="C29" s="53" t="s">
        <v>369</v>
      </c>
    </row>
    <row r="30" customFormat="false" ht="15.75" hidden="false" customHeight="false" outlineLevel="0" collapsed="false">
      <c r="A30" s="49" t="str">
        <f aca="false">'stage 1'!C14</f>
        <v>condition</v>
      </c>
      <c r="B30" s="50" t="str">
        <f aca="false">'stage 1'!D14</f>
        <v>condition</v>
      </c>
      <c r="C30" s="53" t="s">
        <v>370</v>
      </c>
    </row>
    <row r="31" customFormat="false" ht="15.75" hidden="false" customHeight="false" outlineLevel="0" collapsed="false">
      <c r="A31" s="49" t="e">
        <f aca="false">'stage 1'!#ref!</f>
        <v>#VALUE!</v>
      </c>
      <c r="B31" s="50" t="e">
        <f aca="false">'stage 1'!#ref!</f>
        <v>#VALUE!</v>
      </c>
      <c r="C31" s="53" t="s">
        <v>368</v>
      </c>
    </row>
    <row r="32" customFormat="false" ht="15.75" hidden="false" customHeight="false" outlineLevel="0" collapsed="false">
      <c r="A32" s="49" t="e">
        <f aca="false">'stage 1'!#ref!</f>
        <v>#VALUE!</v>
      </c>
      <c r="B32" s="50" t="e">
        <f aca="false">'stage 1'!#ref!</f>
        <v>#VALUE!</v>
      </c>
      <c r="C32" s="53" t="s">
        <v>360</v>
      </c>
    </row>
    <row r="33" customFormat="false" ht="15.75" hidden="false" customHeight="false" outlineLevel="0" collapsed="false">
      <c r="A33" s="49" t="e">
        <f aca="false">'stage 1'!#ref!</f>
        <v>#VALUE!</v>
      </c>
      <c r="B33" s="50" t="e">
        <f aca="false">'stage 1'!#ref!</f>
        <v>#VALUE!</v>
      </c>
      <c r="C33" s="53" t="s">
        <v>366</v>
      </c>
    </row>
    <row r="34" customFormat="false" ht="15.75" hidden="false" customHeight="false" outlineLevel="0" collapsed="false">
      <c r="A34" s="49" t="str">
        <f aca="false">'stage 1'!C15</f>
        <v>ideas</v>
      </c>
      <c r="B34" s="50" t="str">
        <f aca="false">'stage 1'!D15</f>
        <v>ideas</v>
      </c>
      <c r="C34" s="53" t="s">
        <v>360</v>
      </c>
    </row>
    <row r="35" customFormat="false" ht="15.75" hidden="false" customHeight="false" outlineLevel="0" collapsed="false">
      <c r="A35" s="49" t="e">
        <f aca="false">'stage 1'!#ref!</f>
        <v>#VALUE!</v>
      </c>
      <c r="B35" s="50" t="e">
        <f aca="false">'stage 1'!#ref!</f>
        <v>#VALUE!</v>
      </c>
      <c r="C35" s="53" t="s">
        <v>371</v>
      </c>
    </row>
    <row r="36" customFormat="false" ht="15.75" hidden="false" customHeight="false" outlineLevel="0" collapsed="false">
      <c r="A36" s="49" t="e">
        <f aca="false">'stage 1'!#ref!</f>
        <v>#VALUE!</v>
      </c>
      <c r="B36" s="50" t="e">
        <f aca="false">'stage 1'!#ref!</f>
        <v>#VALUE!</v>
      </c>
      <c r="C36" s="53" t="s">
        <v>371</v>
      </c>
    </row>
    <row r="37" customFormat="false" ht="15.75" hidden="false" customHeight="false" outlineLevel="0" collapsed="false">
      <c r="A37" s="49" t="e">
        <f aca="false">'stage 1'!#ref!</f>
        <v>#VALUE!</v>
      </c>
      <c r="B37" s="50" t="e">
        <f aca="false">'stage 1'!#ref!</f>
        <v>#VALUE!</v>
      </c>
      <c r="C37" s="53" t="s">
        <v>372</v>
      </c>
    </row>
    <row r="38" customFormat="false" ht="15.75" hidden="false" customHeight="false" outlineLevel="0" collapsed="false">
      <c r="A38" s="49" t="str">
        <f aca="false">'stage 1'!C16</f>
        <v>the team</v>
      </c>
      <c r="B38" s="50" t="str">
        <f aca="false">'stage 1'!D16</f>
        <v>team</v>
      </c>
      <c r="C38" s="53" t="s">
        <v>373</v>
      </c>
    </row>
    <row r="39" customFormat="false" ht="15.75" hidden="false" customHeight="false" outlineLevel="0" collapsed="false">
      <c r="A39" s="49" t="str">
        <f aca="false">'stage 1'!C17</f>
        <v>a sChemicaldule</v>
      </c>
      <c r="B39" s="50" t="str">
        <f aca="false">'stage 1'!D17</f>
        <v>sChemicaldule</v>
      </c>
      <c r="C39" s="53" t="s">
        <v>374</v>
      </c>
    </row>
    <row r="40" customFormat="false" ht="15.75" hidden="false" customHeight="false" outlineLevel="0" collapsed="false">
      <c r="A40" s="49" t="e">
        <f aca="false">'stage 1'!#ref!</f>
        <v>#VALUE!</v>
      </c>
      <c r="B40" s="50" t="e">
        <f aca="false">'stage 1'!#ref!</f>
        <v>#VALUE!</v>
      </c>
      <c r="C40" s="54" t="s">
        <v>375</v>
      </c>
    </row>
    <row r="41" customFormat="false" ht="30" hidden="false" customHeight="false" outlineLevel="0" collapsed="false">
      <c r="A41" s="49" t="str">
        <f aca="false">'stage 1'!C18</f>
        <v>tasks</v>
      </c>
      <c r="B41" s="50" t="str">
        <f aca="false">'stage 1'!D18</f>
        <v>tasks</v>
      </c>
      <c r="C41" s="55" t="s">
        <v>376</v>
      </c>
    </row>
    <row r="42" customFormat="false" ht="15.75" hidden="false" customHeight="false" outlineLevel="0" collapsed="false">
      <c r="A42" s="49" t="str">
        <f aca="false">'stage 1'!C19</f>
        <v>the required time</v>
      </c>
      <c r="B42" s="50" t="str">
        <f aca="false">'stage 1'!D19</f>
        <v>time</v>
      </c>
      <c r="C42" s="53" t="s">
        <v>377</v>
      </c>
    </row>
    <row r="43" customFormat="false" ht="15.75" hidden="false" customHeight="false" outlineLevel="0" collapsed="false">
      <c r="A43" s="49" t="str">
        <f aca="false">'stage 1'!C20</f>
        <v>data</v>
      </c>
      <c r="B43" s="50" t="str">
        <f aca="false">'stage 1'!D20</f>
        <v>data</v>
      </c>
      <c r="C43" s="53" t="s">
        <v>378</v>
      </c>
    </row>
    <row r="44" customFormat="false" ht="15.75" hidden="false" customHeight="false" outlineLevel="0" collapsed="false">
      <c r="A44" s="49" t="str">
        <f aca="false">'stage 1'!C21</f>
        <v>literature</v>
      </c>
      <c r="B44" s="50" t="str">
        <f aca="false">'stage 1'!D21</f>
        <v>literature</v>
      </c>
      <c r="C44" s="53" t="s">
        <v>379</v>
      </c>
    </row>
    <row r="45" customFormat="false" ht="15.75" hidden="false" customHeight="false" outlineLevel="0" collapsed="false">
      <c r="A45" s="49" t="str">
        <f aca="false">'stage 1'!C22</f>
        <v>scopes</v>
      </c>
      <c r="B45" s="50" t="str">
        <f aca="false">'stage 1'!D22</f>
        <v>scopes</v>
      </c>
      <c r="C45" s="53" t="s">
        <v>372</v>
      </c>
    </row>
    <row r="46" customFormat="false" ht="15.75" hidden="false" customHeight="false" outlineLevel="0" collapsed="false">
      <c r="A46" s="49" t="e">
        <f aca="false">'stage 1'!#ref!</f>
        <v>#VALUE!</v>
      </c>
      <c r="B46" s="50" t="e">
        <f aca="false">'stage 1'!#ref!</f>
        <v>#VALUE!</v>
      </c>
      <c r="C46" s="53" t="s">
        <v>355</v>
      </c>
    </row>
    <row r="47" customFormat="false" ht="15.75" hidden="false" customHeight="false" outlineLevel="0" collapsed="false">
      <c r="A47" s="49" t="str">
        <f aca="false">'stage 1'!C23</f>
        <v>self-learning</v>
      </c>
      <c r="B47" s="50" t="str">
        <f aca="false">'stage 1'!D23</f>
        <v>learning</v>
      </c>
      <c r="C47" s="53" t="s">
        <v>380</v>
      </c>
    </row>
    <row r="48" customFormat="false" ht="15.75" hidden="false" customHeight="false" outlineLevel="0" collapsed="false">
      <c r="A48" s="49" t="str">
        <f aca="false">'stage 1'!C24</f>
        <v>project</v>
      </c>
      <c r="B48" s="50" t="str">
        <f aca="false">'stage 1'!D24</f>
        <v>project</v>
      </c>
      <c r="C48" s="53" t="s">
        <v>381</v>
      </c>
    </row>
    <row r="49" customFormat="false" ht="15.75" hidden="false" customHeight="false" outlineLevel="0" collapsed="false">
      <c r="A49" s="49" t="str">
        <f aca="false">'stage 1'!C25</f>
        <v>best practices</v>
      </c>
      <c r="B49" s="50" t="str">
        <f aca="false">'stage 1'!D25</f>
        <v>practices</v>
      </c>
      <c r="C49" s="53" t="s">
        <v>382</v>
      </c>
    </row>
    <row r="50" customFormat="false" ht="15.75" hidden="false" customHeight="false" outlineLevel="0" collapsed="false">
      <c r="A50" s="49" t="e">
        <f aca="false">'stage 1'!#ref!</f>
        <v>#VALUE!</v>
      </c>
      <c r="B50" s="50" t="e">
        <f aca="false">'stage 1'!#ref!</f>
        <v>#VALUE!</v>
      </c>
      <c r="C50" s="53" t="s">
        <v>356</v>
      </c>
    </row>
    <row r="51" customFormat="false" ht="15.75" hidden="false" customHeight="false" outlineLevel="0" collapsed="false">
      <c r="A51" s="49" t="e">
        <f aca="false">'stage 1'!#ref!</f>
        <v>#VALUE!</v>
      </c>
      <c r="B51" s="50" t="e">
        <f aca="false">'stage 1'!#ref!</f>
        <v>#VALUE!</v>
      </c>
      <c r="C51" s="53" t="s">
        <v>382</v>
      </c>
    </row>
    <row r="52" customFormat="false" ht="15.75" hidden="false" customHeight="false" outlineLevel="0" collapsed="false">
      <c r="A52" s="49" t="e">
        <f aca="false">'stage 1'!#ref!</f>
        <v>#VALUE!</v>
      </c>
      <c r="B52" s="50" t="e">
        <f aca="false">'stage 1'!#ref!</f>
        <v>#VALUE!</v>
      </c>
      <c r="C52" s="53" t="s">
        <v>356</v>
      </c>
    </row>
    <row r="53" customFormat="false" ht="15.75" hidden="false" customHeight="false" outlineLevel="0" collapsed="false">
      <c r="A53" s="49" t="str">
        <f aca="false">'stage 1'!C26</f>
        <v>users</v>
      </c>
      <c r="B53" s="50" t="str">
        <f aca="false">'stage 1'!D26</f>
        <v>users</v>
      </c>
      <c r="C53" s="53" t="s">
        <v>383</v>
      </c>
    </row>
    <row r="54" customFormat="false" ht="15.75" hidden="false" customHeight="false" outlineLevel="0" collapsed="false">
      <c r="A54" s="49" t="str">
        <f aca="false">'stage 1'!C27</f>
        <v>user needs</v>
      </c>
      <c r="B54" s="50" t="str">
        <f aca="false">'stage 1'!D27</f>
        <v>needs</v>
      </c>
      <c r="C54" s="53" t="s">
        <v>384</v>
      </c>
    </row>
    <row r="55" customFormat="false" ht="15.75" hidden="false" customHeight="false" outlineLevel="0" collapsed="false">
      <c r="A55" s="49" t="str">
        <f aca="false">'stage 1'!C28</f>
        <v>user roles</v>
      </c>
      <c r="B55" s="50" t="str">
        <f aca="false">'stage 1'!D28</f>
        <v>roles</v>
      </c>
      <c r="C55" s="53" t="s">
        <v>385</v>
      </c>
    </row>
    <row r="56" customFormat="false" ht="15.75" hidden="false" customHeight="false" outlineLevel="0" collapsed="false">
      <c r="A56" s="49" t="e">
        <f aca="false">'stage 1'!#ref!</f>
        <v>#VALUE!</v>
      </c>
      <c r="B56" s="50" t="e">
        <f aca="false">'stage 1'!#ref!</f>
        <v>#VALUE!</v>
      </c>
      <c r="C56" s="53"/>
    </row>
    <row r="57" customFormat="false" ht="15.75" hidden="false" customHeight="false" outlineLevel="0" collapsed="false">
      <c r="A57" s="49" t="e">
        <f aca="false">'stage 1'!#ref!</f>
        <v>#VALUE!</v>
      </c>
      <c r="B57" s="50" t="e">
        <f aca="false">'stage 1'!#ref!</f>
        <v>#VALUE!</v>
      </c>
      <c r="C57" s="53"/>
    </row>
    <row r="58" customFormat="false" ht="15.75" hidden="false" customHeight="false" outlineLevel="0" collapsed="false">
      <c r="A58" s="49" t="str">
        <f aca="false">'stage 1'!C29</f>
        <v>requirements</v>
      </c>
      <c r="B58" s="50" t="str">
        <f aca="false">'stage 1'!D29</f>
        <v>requirements</v>
      </c>
      <c r="C58" s="56" t="s">
        <v>386</v>
      </c>
    </row>
    <row r="59" customFormat="false" ht="15.75" hidden="false" customHeight="false" outlineLevel="0" collapsed="false">
      <c r="A59" s="49" t="e">
        <f aca="false">'stage 1'!#ref!</f>
        <v>#VALUE!</v>
      </c>
      <c r="B59" s="50" t="e">
        <f aca="false">'stage 1'!#ref!</f>
        <v>#VALUE!</v>
      </c>
      <c r="C59" s="53" t="s">
        <v>356</v>
      </c>
    </row>
    <row r="60" customFormat="false" ht="15.75" hidden="false" customHeight="false" outlineLevel="0" collapsed="false">
      <c r="A60" s="49" t="str">
        <f aca="false">'stage 1'!C30</f>
        <v>risks</v>
      </c>
      <c r="B60" s="50" t="str">
        <f aca="false">'stage 1'!D30</f>
        <v>risks</v>
      </c>
      <c r="C60" s="53" t="s">
        <v>387</v>
      </c>
    </row>
    <row r="61" customFormat="false" ht="15.75" hidden="false" customHeight="false" outlineLevel="0" collapsed="false">
      <c r="A61" s="49" t="e">
        <f aca="false">'stage 1'!#ref!</f>
        <v>#VALUE!</v>
      </c>
      <c r="B61" s="50" t="e">
        <f aca="false">'stage 1'!#ref!</f>
        <v>#VALUE!</v>
      </c>
      <c r="C61" s="53" t="s">
        <v>388</v>
      </c>
    </row>
    <row r="62" customFormat="false" ht="15.75" hidden="false" customHeight="false" outlineLevel="0" collapsed="false">
      <c r="A62" s="49" t="str">
        <f aca="false">'stage 1'!C31</f>
        <v>efforts</v>
      </c>
      <c r="B62" s="50" t="str">
        <f aca="false">'stage 1'!D31</f>
        <v>efforts</v>
      </c>
      <c r="C62" s="53" t="s">
        <v>389</v>
      </c>
    </row>
    <row r="63" customFormat="false" ht="15.75" hidden="false" customHeight="false" outlineLevel="0" collapsed="false">
      <c r="A63" s="49" t="e">
        <f aca="false">'stage 1'!#ref!</f>
        <v>#VALUE!</v>
      </c>
      <c r="B63" s="50" t="e">
        <f aca="false">'stage 1'!#ref!</f>
        <v>#VALUE!</v>
      </c>
      <c r="C63" s="53" t="s">
        <v>356</v>
      </c>
    </row>
    <row r="64" customFormat="false" ht="15.75" hidden="false" customHeight="false" outlineLevel="0" collapsed="false">
      <c r="A64" s="49" t="e">
        <f aca="false">'stage 1'!#ref!</f>
        <v>#VALUE!</v>
      </c>
      <c r="B64" s="50" t="e">
        <f aca="false">'stage 1'!#ref!</f>
        <v>#VALUE!</v>
      </c>
      <c r="C64" s="53" t="s">
        <v>390</v>
      </c>
    </row>
    <row r="65" customFormat="false" ht="15.75" hidden="false" customHeight="false" outlineLevel="0" collapsed="false">
      <c r="A65" s="49" t="e">
        <f aca="false">'stage 1'!#ref!</f>
        <v>#VALUE!</v>
      </c>
      <c r="B65" s="50" t="e">
        <f aca="false">'stage 1'!#ref!</f>
        <v>#VALUE!</v>
      </c>
      <c r="C65" s="53" t="s">
        <v>356</v>
      </c>
    </row>
    <row r="66" customFormat="false" ht="15.75" hidden="false" customHeight="false" outlineLevel="0" collapsed="false">
      <c r="A66" s="49" t="e">
        <f aca="false">'stage 1'!#ref!</f>
        <v>#VALUE!</v>
      </c>
      <c r="B66" s="50" t="e">
        <f aca="false">'stage 1'!#ref!</f>
        <v>#VALUE!</v>
      </c>
      <c r="C66" s="53" t="s">
        <v>356</v>
      </c>
    </row>
    <row r="67" customFormat="false" ht="15.75" hidden="false" customHeight="false" outlineLevel="0" collapsed="false">
      <c r="A67" s="49" t="str">
        <f aca="false">'stage 1'!C77</f>
        <v>engineering</v>
      </c>
      <c r="B67" s="50" t="str">
        <f aca="false">'stage 1'!D77</f>
        <v>engineering</v>
      </c>
      <c r="C67" s="53" t="s">
        <v>391</v>
      </c>
    </row>
    <row r="68" customFormat="false" ht="15.75" hidden="false" customHeight="false" outlineLevel="0" collapsed="false">
      <c r="A68" s="49" t="e">
        <f aca="false">'stage 1'!#ref!</f>
        <v>#VALUE!</v>
      </c>
      <c r="B68" s="50" t="e">
        <f aca="false">'stage 1'!#ref!</f>
        <v>#VALUE!</v>
      </c>
      <c r="C68" s="53"/>
    </row>
    <row r="69" customFormat="false" ht="15.75" hidden="false" customHeight="false" outlineLevel="0" collapsed="false">
      <c r="A69" s="49" t="str">
        <f aca="false">'stage 1'!C78</f>
        <v>reasoning</v>
      </c>
      <c r="B69" s="50" t="str">
        <f aca="false">'stage 1'!D78</f>
        <v>reasoning</v>
      </c>
      <c r="C69" s="53" t="s">
        <v>392</v>
      </c>
    </row>
    <row r="70" customFormat="false" ht="15.75" hidden="false" customHeight="false" outlineLevel="0" collapsed="false">
      <c r="A70" s="49" t="str">
        <f aca="false">'stage 1'!C79</f>
        <v>selection</v>
      </c>
      <c r="B70" s="50" t="str">
        <f aca="false">'stage 1'!D79</f>
        <v>selection</v>
      </c>
      <c r="C70" s="53" t="s">
        <v>393</v>
      </c>
    </row>
    <row r="71" customFormat="false" ht="15.75" hidden="false" customHeight="false" outlineLevel="0" collapsed="false">
      <c r="A71" s="49" t="str">
        <f aca="false">'stage 1'!C80</f>
        <v>decisions</v>
      </c>
      <c r="B71" s="50" t="str">
        <f aca="false">'stage 1'!D80</f>
        <v>decisions</v>
      </c>
      <c r="C71" s="53" t="s">
        <v>394</v>
      </c>
    </row>
    <row r="72" customFormat="false" ht="15.75" hidden="false" customHeight="false" outlineLevel="0" collapsed="false">
      <c r="A72" s="49" t="e">
        <f aca="false">'stage 1'!#ref!</f>
        <v>#VALUE!</v>
      </c>
      <c r="B72" s="50" t="e">
        <f aca="false">'stage 1'!#ref!</f>
        <v>#VALUE!</v>
      </c>
      <c r="C72" s="53" t="s">
        <v>395</v>
      </c>
    </row>
    <row r="73" customFormat="false" ht="15.75" hidden="false" customHeight="false" outlineLevel="0" collapsed="false">
      <c r="A73" s="49" t="str">
        <f aca="false">'stage 1'!C81</f>
        <v>rationale</v>
      </c>
      <c r="B73" s="50" t="str">
        <f aca="false">'stage 1'!D81</f>
        <v>rationale</v>
      </c>
      <c r="C73" s="53" t="s">
        <v>396</v>
      </c>
    </row>
    <row r="74" customFormat="false" ht="15.75" hidden="false" customHeight="false" outlineLevel="0" collapsed="false">
      <c r="A74" s="49" t="str">
        <f aca="false">'stage 1'!C82</f>
        <v>goals</v>
      </c>
      <c r="B74" s="50" t="str">
        <f aca="false">'stage 1'!D82</f>
        <v>goals</v>
      </c>
      <c r="C74" s="53" t="s">
        <v>397</v>
      </c>
    </row>
    <row r="75" customFormat="false" ht="15.75" hidden="false" customHeight="false" outlineLevel="0" collapsed="false">
      <c r="A75" s="49" t="e">
        <f aca="false">'stage 1'!#ref!</f>
        <v>#VALUE!</v>
      </c>
      <c r="B75" s="50" t="e">
        <f aca="false">'stage 1'!#ref!</f>
        <v>#VALUE!</v>
      </c>
      <c r="C75" s="53" t="s">
        <v>381</v>
      </c>
    </row>
    <row r="76" customFormat="false" ht="15.75" hidden="false" customHeight="false" outlineLevel="0" collapsed="false">
      <c r="A76" s="49" t="e">
        <f aca="false">'stage 1'!#ref!</f>
        <v>#VALUE!</v>
      </c>
      <c r="B76" s="50" t="e">
        <f aca="false">'stage 1'!#ref!</f>
        <v>#VALUE!</v>
      </c>
      <c r="C76" s="53" t="s">
        <v>398</v>
      </c>
    </row>
    <row r="77" customFormat="false" ht="15.75" hidden="false" customHeight="false" outlineLevel="0" collapsed="false">
      <c r="A77" s="49" t="str">
        <f aca="false">'stage 1'!C83</f>
        <v>limitations</v>
      </c>
      <c r="B77" s="50" t="str">
        <f aca="false">'stage 1'!D83</f>
        <v>limitations</v>
      </c>
      <c r="C77" s="53" t="s">
        <v>399</v>
      </c>
    </row>
    <row r="78" customFormat="false" ht="15.75" hidden="false" customHeight="false" outlineLevel="0" collapsed="false">
      <c r="A78" s="49" t="e">
        <f aca="false">'stage 1'!#ref!</f>
        <v>#VALUE!</v>
      </c>
      <c r="B78" s="50" t="e">
        <f aca="false">'stage 1'!#ref!</f>
        <v>#VALUE!</v>
      </c>
      <c r="C78" s="53" t="s">
        <v>400</v>
      </c>
    </row>
    <row r="79" customFormat="false" ht="15.75" hidden="false" customHeight="false" outlineLevel="0" collapsed="false">
      <c r="A79" s="49" t="e">
        <f aca="false">'stage 1'!#ref!</f>
        <v>#VALUE!</v>
      </c>
      <c r="B79" s="50" t="e">
        <f aca="false">'stage 1'!#ref!</f>
        <v>#VALUE!</v>
      </c>
      <c r="C79" s="53" t="s">
        <v>401</v>
      </c>
    </row>
    <row r="80" customFormat="false" ht="15.75" hidden="false" customHeight="false" outlineLevel="0" collapsed="false">
      <c r="A80" s="49" t="e">
        <f aca="false">'stage 1'!#ref!</f>
        <v>#VALUE!</v>
      </c>
      <c r="B80" s="50" t="e">
        <f aca="false">'stage 1'!#ref!</f>
        <v>#VALUE!</v>
      </c>
      <c r="C80" s="53" t="s">
        <v>400</v>
      </c>
    </row>
    <row r="81" customFormat="false" ht="15.75" hidden="false" customHeight="false" outlineLevel="0" collapsed="false">
      <c r="A81" s="49" t="e">
        <f aca="false">'stage 1'!#ref!</f>
        <v>#VALUE!</v>
      </c>
      <c r="B81" s="50" t="e">
        <f aca="false">'stage 1'!#ref!</f>
        <v>#VALUE!</v>
      </c>
      <c r="C81" s="53" t="s">
        <v>397</v>
      </c>
    </row>
    <row r="82" customFormat="false" ht="15.75" hidden="false" customHeight="false" outlineLevel="0" collapsed="false">
      <c r="A82" s="49" t="str">
        <f aca="false">'stage 1'!C84</f>
        <v>Computationalonents</v>
      </c>
      <c r="B82" s="50" t="str">
        <f aca="false">'stage 1'!D84</f>
        <v>Computationalonents</v>
      </c>
      <c r="C82" s="53" t="s">
        <v>402</v>
      </c>
    </row>
    <row r="83" customFormat="false" ht="15.75" hidden="false" customHeight="false" outlineLevel="0" collapsed="false">
      <c r="A83" s="49" t="e">
        <f aca="false">'stage 1'!#ref!</f>
        <v>#VALUE!</v>
      </c>
      <c r="B83" s="50" t="e">
        <f aca="false">'stage 1'!#ref!</f>
        <v>#VALUE!</v>
      </c>
      <c r="C83" s="56" t="s">
        <v>386</v>
      </c>
    </row>
    <row r="84" customFormat="false" ht="45" hidden="false" customHeight="false" outlineLevel="0" collapsed="false">
      <c r="A84" s="49" t="str">
        <f aca="false">'stage 1'!C85</f>
        <v>materials</v>
      </c>
      <c r="B84" s="50" t="str">
        <f aca="false">'stage 1'!D85</f>
        <v>materials</v>
      </c>
      <c r="C84" s="55" t="s">
        <v>403</v>
      </c>
    </row>
    <row r="85" customFormat="false" ht="15.75" hidden="false" customHeight="false" outlineLevel="0" collapsed="false">
      <c r="A85" s="49" t="e">
        <f aca="false">'stage 1'!#ref!</f>
        <v>#VALUE!</v>
      </c>
      <c r="B85" s="50" t="e">
        <f aca="false">'stage 1'!#ref!</f>
        <v>#VALUE!</v>
      </c>
      <c r="C85" s="53" t="s">
        <v>404</v>
      </c>
    </row>
    <row r="86" customFormat="false" ht="15.75" hidden="false" customHeight="false" outlineLevel="0" collapsed="false">
      <c r="A86" s="49" t="e">
        <f aca="false">'stage 1'!#ref!</f>
        <v>#VALUE!</v>
      </c>
      <c r="B86" s="50" t="e">
        <f aca="false">'stage 1'!#ref!</f>
        <v>#VALUE!</v>
      </c>
      <c r="C86" s="53" t="s">
        <v>404</v>
      </c>
    </row>
    <row r="87" customFormat="false" ht="15.75" hidden="false" customHeight="false" outlineLevel="0" collapsed="false">
      <c r="A87" s="49" t="e">
        <f aca="false">'stage 1'!#ref!</f>
        <v>#VALUE!</v>
      </c>
      <c r="B87" s="50" t="e">
        <f aca="false">'stage 1'!#ref!</f>
        <v>#VALUE!</v>
      </c>
      <c r="C87" s="53" t="s">
        <v>355</v>
      </c>
    </row>
    <row r="88" customFormat="false" ht="15.75" hidden="false" customHeight="false" outlineLevel="0" collapsed="false">
      <c r="A88" s="49" t="e">
        <f aca="false">'stage 1'!#ref!</f>
        <v>#VALUE!</v>
      </c>
      <c r="B88" s="50" t="e">
        <f aca="false">'stage 1'!#ref!</f>
        <v>#VALUE!</v>
      </c>
      <c r="C88" s="53" t="s">
        <v>405</v>
      </c>
    </row>
    <row r="89" customFormat="false" ht="15.75" hidden="false" customHeight="false" outlineLevel="0" collapsed="false">
      <c r="A89" s="49" t="e">
        <f aca="false">'stage 1'!#ref!</f>
        <v>#VALUE!</v>
      </c>
      <c r="B89" s="50" t="e">
        <f aca="false">'stage 1'!#ref!</f>
        <v>#VALUE!</v>
      </c>
      <c r="C89" s="53" t="s">
        <v>406</v>
      </c>
    </row>
    <row r="90" customFormat="false" ht="15.75" hidden="false" customHeight="false" outlineLevel="0" collapsed="false">
      <c r="A90" s="49" t="e">
        <f aca="false">'stage 1'!#ref!</f>
        <v>#VALUE!</v>
      </c>
      <c r="B90" s="50" t="e">
        <f aca="false">'stage 1'!#ref!</f>
        <v>#VALUE!</v>
      </c>
      <c r="C90" s="53" t="s">
        <v>397</v>
      </c>
    </row>
    <row r="91" customFormat="false" ht="15.75" hidden="false" customHeight="false" outlineLevel="0" collapsed="false">
      <c r="A91" s="49" t="e">
        <f aca="false">'stage 1'!#ref!</f>
        <v>#VALUE!</v>
      </c>
      <c r="B91" s="50" t="e">
        <f aca="false">'stage 1'!#ref!</f>
        <v>#VALUE!</v>
      </c>
      <c r="C91" s="53" t="s">
        <v>407</v>
      </c>
    </row>
    <row r="92" customFormat="false" ht="15.75" hidden="false" customHeight="false" outlineLevel="0" collapsed="false">
      <c r="A92" s="49" t="e">
        <f aca="false">'stage 1'!#ref!</f>
        <v>#VALUE!</v>
      </c>
      <c r="B92" s="50" t="e">
        <f aca="false">'stage 1'!#ref!</f>
        <v>#VALUE!</v>
      </c>
      <c r="C92" s="53" t="s">
        <v>407</v>
      </c>
    </row>
    <row r="93" customFormat="false" ht="15.75" hidden="false" customHeight="false" outlineLevel="0" collapsed="false">
      <c r="A93" s="49" t="e">
        <f aca="false">'stage 1'!#ref!</f>
        <v>#VALUE!</v>
      </c>
      <c r="B93" s="50" t="e">
        <f aca="false">'stage 1'!#ref!</f>
        <v>#VALUE!</v>
      </c>
      <c r="C93" s="53" t="s">
        <v>407</v>
      </c>
    </row>
    <row r="94" customFormat="false" ht="15.75" hidden="false" customHeight="false" outlineLevel="0" collapsed="false">
      <c r="A94" s="49" t="e">
        <f aca="false">'stage 1'!#ref!</f>
        <v>#VALUE!</v>
      </c>
      <c r="B94" s="50" t="e">
        <f aca="false">'stage 1'!#ref!</f>
        <v>#VALUE!</v>
      </c>
      <c r="C94" s="53" t="s">
        <v>408</v>
      </c>
    </row>
    <row r="95" customFormat="false" ht="15.75" hidden="false" customHeight="false" outlineLevel="0" collapsed="false">
      <c r="A95" s="49" t="e">
        <f aca="false">'stage 1'!#ref!</f>
        <v>#VALUE!</v>
      </c>
      <c r="B95" s="50" t="e">
        <f aca="false">'stage 1'!#ref!</f>
        <v>#VALUE!</v>
      </c>
      <c r="C95" s="53" t="s">
        <v>409</v>
      </c>
    </row>
    <row r="96" customFormat="false" ht="15.75" hidden="false" customHeight="false" outlineLevel="0" collapsed="false">
      <c r="A96" s="49" t="e">
        <f aca="false">'stage 1'!#ref!</f>
        <v>#VALUE!</v>
      </c>
      <c r="B96" s="50" t="e">
        <f aca="false">'stage 1'!#ref!</f>
        <v>#VALUE!</v>
      </c>
      <c r="C96" s="53" t="s">
        <v>410</v>
      </c>
    </row>
    <row r="97" customFormat="false" ht="15.75" hidden="false" customHeight="false" outlineLevel="0" collapsed="false">
      <c r="A97" s="49" t="e">
        <f aca="false">'stage 1'!#ref!</f>
        <v>#VALUE!</v>
      </c>
      <c r="B97" s="50" t="e">
        <f aca="false">'stage 1'!#ref!</f>
        <v>#VALUE!</v>
      </c>
      <c r="C97" s="53" t="s">
        <v>364</v>
      </c>
    </row>
    <row r="98" customFormat="false" ht="15.75" hidden="false" customHeight="false" outlineLevel="0" collapsed="false">
      <c r="A98" s="49" t="e">
        <f aca="false">'stage 1'!#ref!</f>
        <v>#VALUE!</v>
      </c>
      <c r="B98" s="50" t="e">
        <f aca="false">'stage 1'!#ref!</f>
        <v>#VALUE!</v>
      </c>
      <c r="C98" s="53" t="s">
        <v>356</v>
      </c>
    </row>
    <row r="99" customFormat="false" ht="15.75" hidden="false" customHeight="false" outlineLevel="0" collapsed="false">
      <c r="A99" s="49" t="e">
        <f aca="false">'stage 1'!#ref!</f>
        <v>#VALUE!</v>
      </c>
      <c r="B99" s="50" t="e">
        <f aca="false">'stage 1'!#ref!</f>
        <v>#VALUE!</v>
      </c>
      <c r="C99" s="53" t="s">
        <v>411</v>
      </c>
    </row>
    <row r="100" customFormat="false" ht="15.75" hidden="false" customHeight="false" outlineLevel="0" collapsed="false">
      <c r="A100" s="49" t="e">
        <f aca="false">'stage 1'!#ref!</f>
        <v>#VALUE!</v>
      </c>
      <c r="B100" s="50" t="e">
        <f aca="false">'stage 1'!#ref!</f>
        <v>#VALUE!</v>
      </c>
      <c r="C100" s="53" t="s">
        <v>367</v>
      </c>
    </row>
    <row r="101" customFormat="false" ht="15.75" hidden="false" customHeight="false" outlineLevel="0" collapsed="false">
      <c r="A101" s="49" t="e">
        <f aca="false">'stage 1'!#ref!</f>
        <v>#VALUE!</v>
      </c>
      <c r="B101" s="50" t="e">
        <f aca="false">'stage 1'!#ref!</f>
        <v>#VALUE!</v>
      </c>
      <c r="C101" s="53" t="s">
        <v>412</v>
      </c>
    </row>
    <row r="102" customFormat="false" ht="15.75" hidden="false" customHeight="false" outlineLevel="0" collapsed="false">
      <c r="A102" s="49" t="str">
        <f aca="false">'stage 1'!C33</f>
        <v>a problem statement</v>
      </c>
      <c r="B102" s="50" t="str">
        <f aca="false">'stage 1'!D33</f>
        <v>statement</v>
      </c>
      <c r="C102" s="53" t="s">
        <v>413</v>
      </c>
    </row>
    <row r="103" customFormat="false" ht="15.75" hidden="false" customHeight="false" outlineLevel="0" collapsed="false">
      <c r="A103" s="49" t="e">
        <f aca="false">'stage 1'!#ref!</f>
        <v>#VALUE!</v>
      </c>
      <c r="B103" s="50" t="e">
        <f aca="false">'stage 1'!#ref!</f>
        <v>#VALUE!</v>
      </c>
      <c r="C103" s="54" t="s">
        <v>375</v>
      </c>
    </row>
    <row r="104" customFormat="false" ht="45" hidden="false" customHeight="false" outlineLevel="0" collapsed="false">
      <c r="A104" s="49" t="str">
        <f aca="false">'stage 1'!C34</f>
        <v>electricity</v>
      </c>
      <c r="B104" s="50" t="str">
        <f aca="false">'stage 1'!D34</f>
        <v>electricity</v>
      </c>
      <c r="C104" s="57" t="s">
        <v>414</v>
      </c>
    </row>
    <row r="105" customFormat="false" ht="15.75" hidden="false" customHeight="false" outlineLevel="0" collapsed="false">
      <c r="A105" s="49" t="e">
        <f aca="false">'stage 1'!#ref!</f>
        <v>#VALUE!</v>
      </c>
      <c r="B105" s="50" t="e">
        <f aca="false">'stage 1'!#ref!</f>
        <v>#VALUE!</v>
      </c>
      <c r="C105" s="53" t="s">
        <v>356</v>
      </c>
    </row>
    <row r="106" customFormat="false" ht="15.75" hidden="false" customHeight="false" outlineLevel="0" collapsed="false">
      <c r="A106" s="49" t="str">
        <f aca="false">'stage 1'!C35</f>
        <v>application</v>
      </c>
      <c r="B106" s="50" t="str">
        <f aca="false">'stage 1'!D35</f>
        <v>application</v>
      </c>
      <c r="C106" s="53" t="s">
        <v>415</v>
      </c>
    </row>
    <row r="107" customFormat="false" ht="15.75" hidden="false" customHeight="false" outlineLevel="0" collapsed="false">
      <c r="A107" s="49" t="e">
        <f aca="false">'stage 1'!#ref!</f>
        <v>#VALUE!</v>
      </c>
      <c r="B107" s="50" t="e">
        <f aca="false">'stage 1'!#ref!</f>
        <v>#VALUE!</v>
      </c>
      <c r="C107" s="53" t="s">
        <v>416</v>
      </c>
    </row>
    <row r="108" customFormat="false" ht="15.75" hidden="false" customHeight="false" outlineLevel="0" collapsed="false">
      <c r="A108" s="49" t="e">
        <f aca="false">'stage 1'!#ref!</f>
        <v>#VALUE!</v>
      </c>
      <c r="B108" s="50" t="e">
        <f aca="false">'stage 1'!#ref!</f>
        <v>#VALUE!</v>
      </c>
      <c r="C108" s="53" t="s">
        <v>417</v>
      </c>
    </row>
    <row r="109" customFormat="false" ht="15.75" hidden="false" customHeight="false" outlineLevel="0" collapsed="false">
      <c r="A109" s="49" t="e">
        <f aca="false">'stage 1'!#ref!</f>
        <v>#VALUE!</v>
      </c>
      <c r="B109" s="50" t="e">
        <f aca="false">'stage 1'!#ref!</f>
        <v>#VALUE!</v>
      </c>
      <c r="C109" s="56" t="s">
        <v>386</v>
      </c>
    </row>
    <row r="110" customFormat="false" ht="15.75" hidden="false" customHeight="false" outlineLevel="0" collapsed="false">
      <c r="A110" s="49" t="e">
        <f aca="false">'stage 1'!#ref!</f>
        <v>#VALUE!</v>
      </c>
      <c r="B110" s="50" t="e">
        <f aca="false">'stage 1'!#ref!</f>
        <v>#VALUE!</v>
      </c>
      <c r="C110" s="53" t="s">
        <v>356</v>
      </c>
    </row>
    <row r="111" customFormat="false" ht="15.75" hidden="false" customHeight="false" outlineLevel="0" collapsed="false">
      <c r="A111" s="49" t="str">
        <f aca="false">'stage 1'!C36</f>
        <v>cost</v>
      </c>
      <c r="B111" s="50" t="str">
        <f aca="false">'stage 1'!D36</f>
        <v>cost</v>
      </c>
      <c r="C111" s="53" t="s">
        <v>418</v>
      </c>
    </row>
    <row r="112" customFormat="false" ht="15.75" hidden="false" customHeight="false" outlineLevel="0" collapsed="false">
      <c r="A112" s="49" t="e">
        <f aca="false">'stage 1'!#ref!</f>
        <v>#VALUE!</v>
      </c>
      <c r="B112" s="50" t="e">
        <f aca="false">'stage 1'!#ref!</f>
        <v>#VALUE!</v>
      </c>
      <c r="C112" s="53" t="s">
        <v>356</v>
      </c>
    </row>
    <row r="113" customFormat="false" ht="15.75" hidden="false" customHeight="false" outlineLevel="0" collapsed="false">
      <c r="A113" s="49" t="e">
        <f aca="false">'stage 1'!#ref!</f>
        <v>#VALUE!</v>
      </c>
      <c r="B113" s="50" t="e">
        <f aca="false">'stage 1'!#ref!</f>
        <v>#VALUE!</v>
      </c>
      <c r="C113" s="53" t="s">
        <v>356</v>
      </c>
    </row>
    <row r="114" customFormat="false" ht="15.75" hidden="false" customHeight="false" outlineLevel="0" collapsed="false">
      <c r="A114" s="49" t="e">
        <f aca="false">'stage 1'!#ref!</f>
        <v>#VALUE!</v>
      </c>
      <c r="B114" s="50" t="e">
        <f aca="false">'stage 1'!#ref!</f>
        <v>#VALUE!</v>
      </c>
      <c r="C114" s="53" t="s">
        <v>356</v>
      </c>
    </row>
    <row r="115" customFormat="false" ht="15.75" hidden="false" customHeight="false" outlineLevel="0" collapsed="false">
      <c r="A115" s="49" t="str">
        <f aca="false">'stage 1'!C37</f>
        <v>possibilities</v>
      </c>
      <c r="B115" s="50" t="str">
        <f aca="false">'stage 1'!D37</f>
        <v>possibilities</v>
      </c>
      <c r="C115" s="53" t="s">
        <v>419</v>
      </c>
    </row>
    <row r="116" customFormat="false" ht="15.75" hidden="false" customHeight="false" outlineLevel="0" collapsed="false">
      <c r="A116" s="49" t="str">
        <f aca="false">'stage 1'!C38</f>
        <v>outcome</v>
      </c>
      <c r="B116" s="50" t="str">
        <f aca="false">'stage 1'!D38</f>
        <v>outcome</v>
      </c>
      <c r="C116" s="53" t="s">
        <v>420</v>
      </c>
    </row>
    <row r="117" customFormat="false" ht="15.75" hidden="false" customHeight="false" outlineLevel="0" collapsed="false">
      <c r="A117" s="49" t="e">
        <f aca="false">'stage 1'!#ref!</f>
        <v>#VALUE!</v>
      </c>
      <c r="B117" s="50" t="e">
        <f aca="false">'stage 1'!#ref!</f>
        <v>#VALUE!</v>
      </c>
      <c r="C117" s="53" t="s">
        <v>374</v>
      </c>
    </row>
    <row r="118" customFormat="false" ht="15.75" hidden="false" customHeight="false" outlineLevel="0" collapsed="false">
      <c r="A118" s="49" t="str">
        <f aca="false">'stage 1'!C39</f>
        <v>priorities</v>
      </c>
      <c r="B118" s="50" t="str">
        <f aca="false">'stage 1'!D39</f>
        <v>priorities</v>
      </c>
      <c r="C118" s="53" t="s">
        <v>409</v>
      </c>
    </row>
    <row r="119" customFormat="false" ht="15.75" hidden="false" customHeight="false" outlineLevel="0" collapsed="false">
      <c r="A119" s="49" t="str">
        <f aca="false">'stage 1'!C40</f>
        <v>the design</v>
      </c>
      <c r="B119" s="50" t="str">
        <f aca="false">'stage 1'!D40</f>
        <v>design</v>
      </c>
      <c r="C119" s="53" t="s">
        <v>421</v>
      </c>
    </row>
    <row r="120" customFormat="false" ht="15.75" hidden="false" customHeight="false" outlineLevel="0" collapsed="false">
      <c r="A120" s="49" t="str">
        <f aca="false">'stage 1'!C41</f>
        <v>team potential</v>
      </c>
      <c r="B120" s="50" t="str">
        <f aca="false">'stage 1'!D41</f>
        <v>potential</v>
      </c>
      <c r="C120" s="53" t="s">
        <v>422</v>
      </c>
    </row>
    <row r="121" customFormat="false" ht="15.75" hidden="false" customHeight="false" outlineLevel="0" collapsed="false">
      <c r="A121" s="49" t="str">
        <f aca="false">'stage 1'!C42</f>
        <v>with team members</v>
      </c>
      <c r="B121" s="50" t="str">
        <f aca="false">'stage 1'!D42</f>
        <v>members</v>
      </c>
      <c r="C121" s="53" t="s">
        <v>423</v>
      </c>
    </row>
    <row r="122" customFormat="false" ht="15.75" hidden="false" customHeight="false" outlineLevel="0" collapsed="false">
      <c r="A122" s="49" t="str">
        <f aca="false">'stage 1'!C43</f>
        <v>for client</v>
      </c>
      <c r="B122" s="50" t="str">
        <f aca="false">'stage 1'!D43</f>
        <v>client</v>
      </c>
      <c r="C122" s="53" t="s">
        <v>424</v>
      </c>
    </row>
    <row r="123" customFormat="false" ht="15.75" hidden="false" customHeight="false" outlineLevel="0" collapsed="false">
      <c r="A123" s="49" t="str">
        <f aca="false">'stage 1'!C44</f>
        <v>group leader</v>
      </c>
      <c r="B123" s="50" t="str">
        <f aca="false">'stage 1'!D44</f>
        <v>leader</v>
      </c>
      <c r="C123" s="53" t="s">
        <v>425</v>
      </c>
    </row>
    <row r="124" customFormat="false" ht="15.75" hidden="false" customHeight="false" outlineLevel="0" collapsed="false">
      <c r="A124" s="49" t="e">
        <f aca="false">'stage 1'!#ref!</f>
        <v>#VALUE!</v>
      </c>
      <c r="B124" s="50" t="e">
        <f aca="false">'stage 1'!#ref!</f>
        <v>#VALUE!</v>
      </c>
      <c r="C124" s="53" t="s">
        <v>356</v>
      </c>
    </row>
    <row r="125" customFormat="false" ht="15.75" hidden="false" customHeight="false" outlineLevel="0" collapsed="false">
      <c r="A125" s="49" t="e">
        <f aca="false">'stage 1'!#ref!</f>
        <v>#VALUE!</v>
      </c>
      <c r="B125" s="50" t="e">
        <f aca="false">'stage 1'!#ref!</f>
        <v>#VALUE!</v>
      </c>
      <c r="C125" s="53" t="s">
        <v>426</v>
      </c>
    </row>
    <row r="126" customFormat="false" ht="15.75" hidden="false" customHeight="false" outlineLevel="0" collapsed="false">
      <c r="A126" s="49" t="e">
        <f aca="false">'stage 1'!#ref!</f>
        <v>#VALUE!</v>
      </c>
      <c r="B126" s="50" t="e">
        <f aca="false">'stage 1'!#ref!</f>
        <v>#VALUE!</v>
      </c>
      <c r="C126" s="53" t="s">
        <v>427</v>
      </c>
    </row>
    <row r="127" customFormat="false" ht="15.75" hidden="false" customHeight="false" outlineLevel="0" collapsed="false">
      <c r="A127" s="49" t="e">
        <f aca="false">'stage 1'!#ref!</f>
        <v>#VALUE!</v>
      </c>
      <c r="B127" s="50" t="e">
        <f aca="false">'stage 1'!#ref!</f>
        <v>#VALUE!</v>
      </c>
      <c r="C127" s="53" t="s">
        <v>356</v>
      </c>
    </row>
    <row r="128" customFormat="false" ht="15.75" hidden="false" customHeight="false" outlineLevel="0" collapsed="false">
      <c r="A128" s="49" t="str">
        <f aca="false">'stage 1'!C45</f>
        <v>the issues</v>
      </c>
      <c r="B128" s="50" t="str">
        <f aca="false">'stage 1'!D45</f>
        <v>issues</v>
      </c>
      <c r="C128" s="53" t="s">
        <v>428</v>
      </c>
    </row>
    <row r="129" customFormat="false" ht="15.75" hidden="false" customHeight="false" outlineLevel="0" collapsed="false">
      <c r="A129" s="49" t="str">
        <f aca="false">'stage 1'!C46</f>
        <v>a product</v>
      </c>
      <c r="B129" s="50" t="str">
        <f aca="false">'stage 1'!D46</f>
        <v>product</v>
      </c>
      <c r="C129" s="53" t="s">
        <v>429</v>
      </c>
    </row>
    <row r="130" customFormat="false" ht="15.75" hidden="false" customHeight="false" outlineLevel="0" collapsed="false">
      <c r="A130" s="49" t="e">
        <f aca="false">'stage 1'!#ref!</f>
        <v>#VALUE!</v>
      </c>
      <c r="B130" s="50" t="e">
        <f aca="false">'stage 1'!#ref!</f>
        <v>#VALUE!</v>
      </c>
      <c r="C130" s="53" t="s">
        <v>430</v>
      </c>
    </row>
    <row r="131" customFormat="false" ht="15.75" hidden="false" customHeight="false" outlineLevel="0" collapsed="false">
      <c r="A131" s="49" t="e">
        <f aca="false">'stage 1'!#ref!</f>
        <v>#VALUE!</v>
      </c>
      <c r="B131" s="50" t="e">
        <f aca="false">'stage 1'!#ref!</f>
        <v>#VALUE!</v>
      </c>
      <c r="C131" s="53" t="s">
        <v>356</v>
      </c>
    </row>
    <row r="132" customFormat="false" ht="15.75" hidden="false" customHeight="false" outlineLevel="0" collapsed="false">
      <c r="A132" s="49" t="e">
        <f aca="false">'stage 1'!#ref!</f>
        <v>#VALUE!</v>
      </c>
      <c r="B132" s="50" t="e">
        <f aca="false">'stage 1'!#ref!</f>
        <v>#VALUE!</v>
      </c>
      <c r="C132" s="53" t="s">
        <v>356</v>
      </c>
    </row>
    <row r="133" customFormat="false" ht="15.75" hidden="false" customHeight="false" outlineLevel="0" collapsed="false">
      <c r="A133" s="49" t="e">
        <f aca="false">'stage 1'!#ref!</f>
        <v>#VALUE!</v>
      </c>
      <c r="B133" s="50" t="e">
        <f aca="false">'stage 1'!#ref!</f>
        <v>#VALUE!</v>
      </c>
      <c r="C133" s="53" t="s">
        <v>427</v>
      </c>
    </row>
    <row r="134" customFormat="false" ht="15.75" hidden="false" customHeight="false" outlineLevel="0" collapsed="false">
      <c r="A134" s="49" t="str">
        <f aca="false">'stage 1'!C47</f>
        <v>solutions</v>
      </c>
      <c r="B134" s="50" t="str">
        <f aca="false">'stage 1'!D47</f>
        <v>solutions</v>
      </c>
      <c r="C134" s="53" t="s">
        <v>371</v>
      </c>
    </row>
    <row r="135" customFormat="false" ht="15.75" hidden="false" customHeight="false" outlineLevel="0" collapsed="false">
      <c r="A135" s="49" t="str">
        <f aca="false">'stage 1'!C48</f>
        <v>possible causes</v>
      </c>
      <c r="B135" s="50" t="str">
        <f aca="false">'stage 1'!D48</f>
        <v>causes</v>
      </c>
      <c r="C135" s="53" t="s">
        <v>431</v>
      </c>
    </row>
    <row r="136" customFormat="false" ht="15.75" hidden="false" customHeight="false" outlineLevel="0" collapsed="false">
      <c r="A136" s="49" t="str">
        <f aca="false">'stage 1'!C49</f>
        <v>low cost mill</v>
      </c>
      <c r="B136" s="50" t="str">
        <f aca="false">'stage 1'!D49</f>
        <v>mill</v>
      </c>
      <c r="C136" s="53" t="s">
        <v>432</v>
      </c>
    </row>
    <row r="137" customFormat="false" ht="15.75" hidden="false" customHeight="false" outlineLevel="0" collapsed="false">
      <c r="A137" s="49" t="str">
        <f aca="false">'stage 1'!C50</f>
        <v>failure</v>
      </c>
      <c r="B137" s="50" t="str">
        <f aca="false">'stage 1'!D50</f>
        <v>failure</v>
      </c>
      <c r="C137" s="53" t="s">
        <v>433</v>
      </c>
    </row>
    <row r="138" customFormat="false" ht="15.75" hidden="false" customHeight="false" outlineLevel="0" collapsed="false">
      <c r="A138" s="49" t="str">
        <f aca="false">'stage 1'!C51</f>
        <v>objective</v>
      </c>
      <c r="B138" s="50" t="str">
        <f aca="false">'stage 1'!D51</f>
        <v>objective</v>
      </c>
      <c r="C138" s="53" t="s">
        <v>355</v>
      </c>
    </row>
    <row r="139" customFormat="false" ht="15.75" hidden="false" customHeight="false" outlineLevel="0" collapsed="false">
      <c r="A139" s="49" t="e">
        <f aca="false">'stage 1'!#ref!</f>
        <v>#VALUE!</v>
      </c>
      <c r="B139" s="50" t="e">
        <f aca="false">'stage 1'!#ref!</f>
        <v>#VALUE!</v>
      </c>
      <c r="C139" s="53" t="s">
        <v>434</v>
      </c>
    </row>
    <row r="140" customFormat="false" ht="15.75" hidden="false" customHeight="false" outlineLevel="0" collapsed="false">
      <c r="A140" s="49" t="str">
        <f aca="false">'stage 1'!C52</f>
        <v>possible paths</v>
      </c>
      <c r="B140" s="50" t="str">
        <f aca="false">'stage 1'!D52</f>
        <v>paths</v>
      </c>
      <c r="C140" s="53" t="s">
        <v>435</v>
      </c>
    </row>
    <row r="141" customFormat="false" ht="15.75" hidden="false" customHeight="false" outlineLevel="0" collapsed="false">
      <c r="A141" s="49" t="str">
        <f aca="false">'stage 1'!C53</f>
        <v>plan</v>
      </c>
      <c r="B141" s="50" t="str">
        <f aca="false">'stage 1'!D53</f>
        <v>plan</v>
      </c>
      <c r="C141" s="53" t="s">
        <v>426</v>
      </c>
    </row>
    <row r="142" customFormat="false" ht="15.75" hidden="false" customHeight="false" outlineLevel="0" collapsed="false">
      <c r="A142" s="49" t="str">
        <f aca="false">'stage 1'!C54</f>
        <v>Computationallexity</v>
      </c>
      <c r="B142" s="50" t="str">
        <f aca="false">'stage 1'!D54</f>
        <v>Computationallexity</v>
      </c>
      <c r="C142" s="53" t="s">
        <v>436</v>
      </c>
    </row>
    <row r="143" customFormat="false" ht="15.75" hidden="false" customHeight="false" outlineLevel="0" collapsed="false">
      <c r="A143" s="49" t="str">
        <f aca="false">'stage 1'!C55</f>
        <v>knowledge</v>
      </c>
      <c r="B143" s="50" t="str">
        <f aca="false">'stage 1'!D55</f>
        <v>knowledge</v>
      </c>
      <c r="C143" s="53" t="s">
        <v>437</v>
      </c>
    </row>
    <row r="144" customFormat="false" ht="15.75" hidden="false" customHeight="false" outlineLevel="0" collapsed="false">
      <c r="A144" s="49" t="e">
        <f aca="false">'stage 1'!#ref!</f>
        <v>#VALUE!</v>
      </c>
      <c r="B144" s="50" t="e">
        <f aca="false">'stage 1'!#ref!</f>
        <v>#VALUE!</v>
      </c>
      <c r="C144" s="53" t="s">
        <v>401</v>
      </c>
    </row>
    <row r="145" customFormat="false" ht="15.75" hidden="false" customHeight="false" outlineLevel="0" collapsed="false">
      <c r="A145" s="49" t="e">
        <f aca="false">'stage 1'!#ref!</f>
        <v>#VALUE!</v>
      </c>
      <c r="B145" s="50" t="e">
        <f aca="false">'stage 1'!#ref!</f>
        <v>#VALUE!</v>
      </c>
      <c r="C145" s="53" t="s">
        <v>438</v>
      </c>
    </row>
    <row r="146" customFormat="false" ht="15.75" hidden="false" customHeight="false" outlineLevel="0" collapsed="false">
      <c r="A146" s="49" t="e">
        <f aca="false">'stage 1'!#ref!</f>
        <v>#VALUE!</v>
      </c>
      <c r="B146" s="50" t="e">
        <f aca="false">'stage 1'!#ref!</f>
        <v>#VALUE!</v>
      </c>
      <c r="C146" s="53" t="s">
        <v>356</v>
      </c>
    </row>
    <row r="147" customFormat="false" ht="15.75" hidden="false" customHeight="false" outlineLevel="0" collapsed="false">
      <c r="A147" s="49" t="e">
        <f aca="false">'stage 1'!#ref!</f>
        <v>#VALUE!</v>
      </c>
      <c r="B147" s="50" t="e">
        <f aca="false">'stage 1'!#ref!</f>
        <v>#VALUE!</v>
      </c>
      <c r="C147" s="53" t="s">
        <v>439</v>
      </c>
    </row>
    <row r="148" customFormat="false" ht="15.75" hidden="false" customHeight="false" outlineLevel="0" collapsed="false">
      <c r="A148" s="49" t="e">
        <f aca="false">'stage 1'!#ref!</f>
        <v>#VALUE!</v>
      </c>
      <c r="B148" s="50" t="e">
        <f aca="false">'stage 1'!#ref!</f>
        <v>#VALUE!</v>
      </c>
      <c r="C148" s="53" t="s">
        <v>440</v>
      </c>
    </row>
    <row r="149" customFormat="false" ht="15.75" hidden="false" customHeight="false" outlineLevel="0" collapsed="false">
      <c r="A149" s="49" t="str">
        <f aca="false">'stage 1'!C56</f>
        <v>system to be developed</v>
      </c>
      <c r="B149" s="50" t="str">
        <f aca="false">'stage 1'!D56</f>
        <v>system</v>
      </c>
      <c r="C149" s="53" t="s">
        <v>441</v>
      </c>
    </row>
    <row r="150" customFormat="false" ht="15.75" hidden="false" customHeight="false" outlineLevel="0" collapsed="false">
      <c r="A150" s="49" t="e">
        <f aca="false">'stage 1'!#ref!</f>
        <v>#VALUE!</v>
      </c>
      <c r="B150" s="50" t="e">
        <f aca="false">'stage 1'!#ref!</f>
        <v>#VALUE!</v>
      </c>
      <c r="C150" s="53" t="s">
        <v>408</v>
      </c>
    </row>
    <row r="151" customFormat="false" ht="15.75" hidden="false" customHeight="false" outlineLevel="0" collapsed="false">
      <c r="A151" s="49" t="e">
        <f aca="false">'stage 1'!#ref!</f>
        <v>#VALUE!</v>
      </c>
      <c r="B151" s="50" t="e">
        <f aca="false">'stage 1'!#ref!</f>
        <v>#VALUE!</v>
      </c>
      <c r="C151" s="53" t="s">
        <v>356</v>
      </c>
    </row>
    <row r="152" customFormat="false" ht="15.75" hidden="false" customHeight="false" outlineLevel="0" collapsed="false">
      <c r="A152" s="49" t="e">
        <f aca="false">'stage 1'!#ref!</f>
        <v>#VALUE!</v>
      </c>
      <c r="B152" s="50" t="e">
        <f aca="false">'stage 1'!#ref!</f>
        <v>#VALUE!</v>
      </c>
      <c r="C152" s="53" t="s">
        <v>442</v>
      </c>
    </row>
    <row r="153" customFormat="false" ht="15.75" hidden="false" customHeight="false" outlineLevel="0" collapsed="false">
      <c r="A153" s="49" t="e">
        <f aca="false">'stage 1'!#ref!</f>
        <v>#VALUE!</v>
      </c>
      <c r="B153" s="50" t="e">
        <f aca="false">'stage 1'!#ref!</f>
        <v>#VALUE!</v>
      </c>
      <c r="C153" s="53" t="s">
        <v>395</v>
      </c>
    </row>
    <row r="154" customFormat="false" ht="15.75" hidden="false" customHeight="false" outlineLevel="0" collapsed="false">
      <c r="A154" s="49" t="str">
        <f aca="false">'stage 1'!C57</f>
        <v>resources</v>
      </c>
      <c r="B154" s="50" t="str">
        <f aca="false">'stage 1'!D57</f>
        <v>resources</v>
      </c>
      <c r="C154" s="53" t="s">
        <v>443</v>
      </c>
    </row>
    <row r="155" customFormat="false" ht="15.75" hidden="false" customHeight="false" outlineLevel="0" collapsed="false">
      <c r="A155" s="49" t="str">
        <f aca="false">'stage 1'!C58</f>
        <v>preliminary definitions</v>
      </c>
      <c r="B155" s="50" t="str">
        <f aca="false">'stage 1'!D58</f>
        <v>definition</v>
      </c>
      <c r="C155" s="53" t="s">
        <v>444</v>
      </c>
    </row>
    <row r="156" customFormat="false" ht="15.75" hidden="false" customHeight="false" outlineLevel="0" collapsed="false">
      <c r="A156" s="49" t="str">
        <f aca="false">'stage 1'!C59</f>
        <v>chart</v>
      </c>
      <c r="B156" s="50" t="str">
        <f aca="false">'stage 1'!D59</f>
        <v>chart</v>
      </c>
      <c r="C156" s="54" t="s">
        <v>445</v>
      </c>
    </row>
    <row r="157" customFormat="false" ht="15.75" hidden="false" customHeight="false" outlineLevel="0" collapsed="false">
      <c r="A157" s="49" t="str">
        <f aca="false">'stage 1'!C60</f>
        <v>challenges</v>
      </c>
      <c r="B157" s="50" t="str">
        <f aca="false">'stage 1'!D60</f>
        <v>challenges</v>
      </c>
      <c r="C157" s="53" t="s">
        <v>446</v>
      </c>
    </row>
    <row r="158" customFormat="false" ht="30" hidden="false" customHeight="false" outlineLevel="0" collapsed="false">
      <c r="A158" s="49" t="str">
        <f aca="false">'stage 1'!C61</f>
        <v>database</v>
      </c>
      <c r="B158" s="50" t="str">
        <f aca="false">'stage 1'!D61</f>
        <v>database</v>
      </c>
      <c r="C158" s="55" t="s">
        <v>447</v>
      </c>
    </row>
    <row r="159" customFormat="false" ht="15.75" hidden="false" customHeight="false" outlineLevel="0" collapsed="false">
      <c r="A159" s="49" t="str">
        <f aca="false">'stage 1'!C62</f>
        <v>time frame</v>
      </c>
      <c r="B159" s="50" t="str">
        <f aca="false">'stage 1'!D62</f>
        <v>time frame</v>
      </c>
      <c r="C159" s="53" t="s">
        <v>448</v>
      </c>
    </row>
    <row r="160" customFormat="false" ht="15.75" hidden="false" customHeight="false" outlineLevel="0" collapsed="false">
      <c r="A160" s="49" t="e">
        <f aca="false">'stage 1'!#ref!</f>
        <v>#VALUE!</v>
      </c>
      <c r="B160" s="50" t="e">
        <f aca="false">'stage 1'!#ref!</f>
        <v>#VALUE!</v>
      </c>
      <c r="C160" s="53" t="s">
        <v>408</v>
      </c>
    </row>
    <row r="161" customFormat="false" ht="15.75" hidden="false" customHeight="false" outlineLevel="0" collapsed="false">
      <c r="A161" s="49" t="e">
        <f aca="false">'stage 1'!#ref!</f>
        <v>#VALUE!</v>
      </c>
      <c r="B161" s="50" t="e">
        <f aca="false">'stage 1'!#ref!</f>
        <v>#VALUE!</v>
      </c>
      <c r="C161" s="53" t="s">
        <v>373</v>
      </c>
    </row>
    <row r="162" customFormat="false" ht="15.75" hidden="false" customHeight="false" outlineLevel="0" collapsed="false">
      <c r="A162" s="49" t="str">
        <f aca="false">'stage 1'!C63</f>
        <v>specifications</v>
      </c>
      <c r="B162" s="50" t="str">
        <f aca="false">'stage 1'!D63</f>
        <v>specifications</v>
      </c>
      <c r="C162" s="53" t="s">
        <v>449</v>
      </c>
    </row>
    <row r="163" customFormat="false" ht="15.75" hidden="false" customHeight="false" outlineLevel="0" collapsed="false">
      <c r="A163" s="49" t="e">
        <f aca="false">'stage 1'!#ref!</f>
        <v>#VALUE!</v>
      </c>
      <c r="B163" s="50" t="e">
        <f aca="false">'stage 1'!#ref!</f>
        <v>#VALUE!</v>
      </c>
      <c r="C163" s="53" t="s">
        <v>450</v>
      </c>
    </row>
    <row r="164" customFormat="false" ht="60" hidden="false" customHeight="false" outlineLevel="0" collapsed="false">
      <c r="A164" s="49" t="e">
        <f aca="false">'stage 1'!#ref!</f>
        <v>#VALUE!</v>
      </c>
      <c r="B164" s="50" t="e">
        <f aca="false">'stage 1'!#ref!</f>
        <v>#VALUE!</v>
      </c>
      <c r="C164" s="55" t="s">
        <v>451</v>
      </c>
    </row>
    <row r="165" customFormat="false" ht="60" hidden="false" customHeight="false" outlineLevel="0" collapsed="false">
      <c r="A165" s="49" t="e">
        <f aca="false">'stage 1'!#ref!</f>
        <v>#VALUE!</v>
      </c>
      <c r="B165" s="50" t="e">
        <f aca="false">'stage 1'!#ref!</f>
        <v>#VALUE!</v>
      </c>
      <c r="C165" s="55" t="s">
        <v>451</v>
      </c>
    </row>
    <row r="166" customFormat="false" ht="15.75" hidden="false" customHeight="false" outlineLevel="0" collapsed="false">
      <c r="A166" s="49" t="e">
        <f aca="false">'stage 1'!#ref!</f>
        <v>#VALUE!</v>
      </c>
      <c r="B166" s="50" t="e">
        <f aca="false">'stage 1'!#ref!</f>
        <v>#VALUE!</v>
      </c>
      <c r="C166" s="53" t="s">
        <v>408</v>
      </c>
    </row>
    <row r="167" customFormat="false" ht="15.75" hidden="false" customHeight="false" outlineLevel="0" collapsed="false">
      <c r="A167" s="49" t="e">
        <f aca="false">'stage 1'!#ref!</f>
        <v>#VALUE!</v>
      </c>
      <c r="B167" s="50" t="e">
        <f aca="false">'stage 1'!#ref!</f>
        <v>#VALUE!</v>
      </c>
      <c r="C167" s="53" t="s">
        <v>452</v>
      </c>
    </row>
    <row r="168" customFormat="false" ht="15.75" hidden="false" customHeight="false" outlineLevel="0" collapsed="false">
      <c r="A168" s="49" t="str">
        <f aca="false">'stage 1'!C64</f>
        <v>project management skills</v>
      </c>
      <c r="B168" s="50" t="str">
        <f aca="false">'stage 1'!D64</f>
        <v>skill</v>
      </c>
      <c r="C168" s="53" t="s">
        <v>453</v>
      </c>
    </row>
    <row r="169" customFormat="false" ht="60" hidden="false" customHeight="false" outlineLevel="0" collapsed="false">
      <c r="A169" s="49" t="e">
        <f aca="false">'stage 1'!#ref!</f>
        <v>#VALUE!</v>
      </c>
      <c r="B169" s="50" t="e">
        <f aca="false">'stage 1'!#ref!</f>
        <v>#VALUE!</v>
      </c>
      <c r="C169" s="55" t="s">
        <v>454</v>
      </c>
    </row>
    <row r="170" customFormat="false" ht="15.75" hidden="false" customHeight="false" outlineLevel="0" collapsed="false">
      <c r="A170" s="49" t="e">
        <f aca="false">'stage 1'!#ref!</f>
        <v>#VALUE!</v>
      </c>
      <c r="B170" s="50" t="e">
        <f aca="false">'stage 1'!#ref!</f>
        <v>#VALUE!</v>
      </c>
      <c r="C170" s="53" t="s">
        <v>452</v>
      </c>
    </row>
    <row r="171" customFormat="false" ht="15.75" hidden="false" customHeight="false" outlineLevel="0" collapsed="false">
      <c r="A171" s="49" t="e">
        <f aca="false">'stage 1'!#ref!</f>
        <v>#VALUE!</v>
      </c>
      <c r="B171" s="50" t="e">
        <f aca="false">'stage 1'!#ref!</f>
        <v>#VALUE!</v>
      </c>
      <c r="C171" s="53" t="s">
        <v>452</v>
      </c>
    </row>
    <row r="172" customFormat="false" ht="15.75" hidden="false" customHeight="false" outlineLevel="0" collapsed="false">
      <c r="A172" s="49" t="str">
        <f aca="false">'stage 1'!C65</f>
        <v>meaning</v>
      </c>
      <c r="B172" s="50" t="str">
        <f aca="false">'stage 1'!D65</f>
        <v>meaning</v>
      </c>
      <c r="C172" s="53" t="s">
        <v>455</v>
      </c>
    </row>
    <row r="173" customFormat="false" ht="15.75" hidden="false" customHeight="false" outlineLevel="0" collapsed="false">
      <c r="A173" s="49" t="e">
        <f aca="false">'stage 1'!#ref!</f>
        <v>#VALUE!</v>
      </c>
      <c r="B173" s="50" t="e">
        <f aca="false">'stage 1'!#ref!</f>
        <v>#VALUE!</v>
      </c>
      <c r="C173" s="53" t="s">
        <v>356</v>
      </c>
    </row>
    <row r="174" customFormat="false" ht="15.75" hidden="false" customHeight="false" outlineLevel="0" collapsed="false">
      <c r="A174" s="49" t="e">
        <f aca="false">'stage 1'!#ref!</f>
        <v>#VALUE!</v>
      </c>
      <c r="B174" s="50" t="e">
        <f aca="false">'stage 1'!#ref!</f>
        <v>#VALUE!</v>
      </c>
      <c r="C174" s="53" t="s">
        <v>371</v>
      </c>
    </row>
    <row r="175" customFormat="false" ht="15.75" hidden="false" customHeight="false" outlineLevel="0" collapsed="false">
      <c r="A175" s="49" t="e">
        <f aca="false">'stage 1'!#ref!</f>
        <v>#VALUE!</v>
      </c>
      <c r="B175" s="50" t="e">
        <f aca="false">'stage 1'!#ref!</f>
        <v>#VALUE!</v>
      </c>
      <c r="C175" s="53" t="s">
        <v>367</v>
      </c>
    </row>
    <row r="176" customFormat="false" ht="15.75" hidden="false" customHeight="false" outlineLevel="0" collapsed="false">
      <c r="A176" s="49" t="e">
        <f aca="false">'stage 1'!#ref!</f>
        <v>#VALUE!</v>
      </c>
      <c r="B176" s="50" t="e">
        <f aca="false">'stage 1'!#ref!</f>
        <v>#VALUE!</v>
      </c>
      <c r="C176" s="53" t="s">
        <v>371</v>
      </c>
    </row>
    <row r="177" customFormat="false" ht="15.75" hidden="false" customHeight="false" outlineLevel="0" collapsed="false">
      <c r="A177" s="49" t="e">
        <f aca="false">'stage 1'!#ref!</f>
        <v>#VALUE!</v>
      </c>
      <c r="B177" s="50" t="e">
        <f aca="false">'stage 1'!#ref!</f>
        <v>#VALUE!</v>
      </c>
      <c r="C177" s="53" t="s">
        <v>455</v>
      </c>
    </row>
    <row r="178" customFormat="false" ht="15.75" hidden="false" customHeight="false" outlineLevel="0" collapsed="false">
      <c r="A178" s="49" t="e">
        <f aca="false">'stage 1'!#ref!</f>
        <v>#VALUE!</v>
      </c>
      <c r="B178" s="50" t="e">
        <f aca="false">'stage 1'!#ref!</f>
        <v>#VALUE!</v>
      </c>
      <c r="C178" s="53" t="s">
        <v>456</v>
      </c>
    </row>
    <row r="179" customFormat="false" ht="15.75" hidden="false" customHeight="false" outlineLevel="0" collapsed="false">
      <c r="A179" s="49" t="e">
        <f aca="false">'stage 1'!#ref!</f>
        <v>#VALUE!</v>
      </c>
      <c r="B179" s="50" t="e">
        <f aca="false">'stage 1'!#ref!</f>
        <v>#VALUE!</v>
      </c>
      <c r="C179" s="53" t="s">
        <v>408</v>
      </c>
    </row>
    <row r="180" customFormat="false" ht="15.75" hidden="false" customHeight="false" outlineLevel="0" collapsed="false">
      <c r="A180" s="49" t="e">
        <f aca="false">'stage 1'!#ref!</f>
        <v>#VALUE!</v>
      </c>
      <c r="B180" s="50" t="e">
        <f aca="false">'stage 1'!#ref!</f>
        <v>#VALUE!</v>
      </c>
      <c r="C180" s="53" t="s">
        <v>449</v>
      </c>
    </row>
    <row r="181" customFormat="false" ht="15.75" hidden="false" customHeight="false" outlineLevel="0" collapsed="false">
      <c r="A181" s="49" t="e">
        <f aca="false">'stage 1'!#ref!</f>
        <v>#VALUE!</v>
      </c>
      <c r="B181" s="50" t="e">
        <f aca="false">'stage 1'!#ref!</f>
        <v>#VALUE!</v>
      </c>
      <c r="C181" s="53" t="s">
        <v>457</v>
      </c>
    </row>
    <row r="182" customFormat="false" ht="15.75" hidden="false" customHeight="false" outlineLevel="0" collapsed="false">
      <c r="A182" s="49" t="e">
        <f aca="false">'stage 1'!#ref!</f>
        <v>#VALUE!</v>
      </c>
      <c r="B182" s="50" t="e">
        <f aca="false">'stage 1'!#ref!</f>
        <v>#VALUE!</v>
      </c>
      <c r="C182" s="53" t="s">
        <v>356</v>
      </c>
    </row>
    <row r="183" customFormat="false" ht="15.75" hidden="false" customHeight="false" outlineLevel="0" collapsed="false">
      <c r="A183" s="49" t="e">
        <f aca="false">'stage 1'!#ref!</f>
        <v>#VALUE!</v>
      </c>
      <c r="B183" s="50" t="e">
        <f aca="false">'stage 1'!#ref!</f>
        <v>#VALUE!</v>
      </c>
      <c r="C183" s="53" t="s">
        <v>415</v>
      </c>
    </row>
    <row r="184" customFormat="false" ht="15.75" hidden="false" customHeight="false" outlineLevel="0" collapsed="false">
      <c r="A184" s="49" t="e">
        <f aca="false">'stage 1'!#ref!</f>
        <v>#VALUE!</v>
      </c>
      <c r="B184" s="50" t="e">
        <f aca="false">'stage 1'!#ref!</f>
        <v>#VALUE!</v>
      </c>
      <c r="C184" s="53" t="s">
        <v>356</v>
      </c>
    </row>
    <row r="185" customFormat="false" ht="15.75" hidden="false" customHeight="false" outlineLevel="0" collapsed="false">
      <c r="A185" s="49" t="e">
        <f aca="false">'stage 1'!#ref!</f>
        <v>#VALUE!</v>
      </c>
      <c r="B185" s="50" t="e">
        <f aca="false">'stage 1'!#ref!</f>
        <v>#VALUE!</v>
      </c>
      <c r="C185" s="53" t="s">
        <v>373</v>
      </c>
    </row>
    <row r="186" customFormat="false" ht="15.75" hidden="false" customHeight="false" outlineLevel="0" collapsed="false">
      <c r="A186" s="49" t="str">
        <f aca="false">'stage 1'!C66</f>
        <v>information</v>
      </c>
      <c r="B186" s="50" t="str">
        <f aca="false">'stage 1'!D66</f>
        <v>information</v>
      </c>
      <c r="C186" s="53" t="s">
        <v>458</v>
      </c>
    </row>
    <row r="187" customFormat="false" ht="15.75" hidden="false" customHeight="false" outlineLevel="0" collapsed="false">
      <c r="A187" s="49" t="e">
        <f aca="false">'stage 1'!#ref!</f>
        <v>#VALUE!</v>
      </c>
      <c r="B187" s="50" t="e">
        <f aca="false">'stage 1'!#ref!</f>
        <v>#VALUE!</v>
      </c>
      <c r="C187" s="53" t="s">
        <v>446</v>
      </c>
    </row>
    <row r="188" customFormat="false" ht="15.75" hidden="false" customHeight="false" outlineLevel="0" collapsed="false">
      <c r="A188" s="49" t="e">
        <f aca="false">'stage 1'!#ref!</f>
        <v>#VALUE!</v>
      </c>
      <c r="B188" s="50" t="e">
        <f aca="false">'stage 1'!#ref!</f>
        <v>#VALUE!</v>
      </c>
      <c r="C188" s="53" t="s">
        <v>457</v>
      </c>
    </row>
    <row r="189" customFormat="false" ht="15.75" hidden="false" customHeight="false" outlineLevel="0" collapsed="false">
      <c r="A189" s="49" t="str">
        <f aca="false">'stage 1'!C67</f>
        <v>reports</v>
      </c>
      <c r="B189" s="50" t="str">
        <f aca="false">'stage 1'!D67</f>
        <v>reports</v>
      </c>
      <c r="C189" s="53" t="s">
        <v>459</v>
      </c>
    </row>
    <row r="190" customFormat="false" ht="15.75" hidden="false" customHeight="false" outlineLevel="0" collapsed="false">
      <c r="A190" s="49" t="str">
        <f aca="false">'stage 1'!C68</f>
        <v>presentations</v>
      </c>
      <c r="B190" s="50" t="str">
        <f aca="false">'stage 1'!D68</f>
        <v>presentations</v>
      </c>
      <c r="C190" s="53" t="s">
        <v>460</v>
      </c>
    </row>
    <row r="191" customFormat="false" ht="15.75" hidden="false" customHeight="false" outlineLevel="0" collapsed="false">
      <c r="A191" s="49" t="e">
        <f aca="false">'stage 1'!#ref!</f>
        <v>#VALUE!</v>
      </c>
      <c r="B191" s="50" t="e">
        <f aca="false">'stage 1'!#ref!</f>
        <v>#VALUE!</v>
      </c>
      <c r="C191" s="53" t="s">
        <v>449</v>
      </c>
    </row>
    <row r="192" customFormat="false" ht="15.75" hidden="false" customHeight="false" outlineLevel="0" collapsed="false">
      <c r="A192" s="49" t="str">
        <f aca="false">'stage 1'!C69</f>
        <v>timelines</v>
      </c>
      <c r="B192" s="50" t="str">
        <f aca="false">'stage 1'!D69</f>
        <v>timelines</v>
      </c>
      <c r="C192" s="53" t="s">
        <v>461</v>
      </c>
    </row>
    <row r="193" customFormat="false" ht="15.75" hidden="false" customHeight="false" outlineLevel="0" collapsed="false">
      <c r="A193" s="49" t="e">
        <f aca="false">'stage 1'!#ref!</f>
        <v>#VALUE!</v>
      </c>
      <c r="B193" s="50" t="e">
        <f aca="false">'stage 1'!#ref!</f>
        <v>#VALUE!</v>
      </c>
      <c r="C193" s="53" t="s">
        <v>462</v>
      </c>
    </row>
    <row r="194" customFormat="false" ht="15.75" hidden="false" customHeight="false" outlineLevel="0" collapsed="false">
      <c r="A194" s="49" t="e">
        <f aca="false">'stage 1'!#ref!</f>
        <v>#VALUE!</v>
      </c>
      <c r="B194" s="50" t="e">
        <f aca="false">'stage 1'!#ref!</f>
        <v>#VALUE!</v>
      </c>
      <c r="C194" s="53" t="s">
        <v>446</v>
      </c>
    </row>
    <row r="195" customFormat="false" ht="15.75" hidden="false" customHeight="false" outlineLevel="0" collapsed="false">
      <c r="A195" s="49" t="str">
        <f aca="false">'stage 1'!C70</f>
        <v>hazards</v>
      </c>
      <c r="B195" s="50" t="str">
        <f aca="false">'stage 1'!D70</f>
        <v>hazards</v>
      </c>
      <c r="C195" s="53" t="s">
        <v>463</v>
      </c>
    </row>
    <row r="196" customFormat="false" ht="15.75" hidden="false" customHeight="false" outlineLevel="0" collapsed="false">
      <c r="A196" s="49" t="e">
        <f aca="false">'stage 1'!#ref!</f>
        <v>#VALUE!</v>
      </c>
      <c r="B196" s="50" t="e">
        <f aca="false">'stage 1'!#ref!</f>
        <v>#VALUE!</v>
      </c>
      <c r="C196" s="53" t="s">
        <v>462</v>
      </c>
    </row>
    <row r="197" customFormat="false" ht="15.75" hidden="false" customHeight="false" outlineLevel="0" collapsed="false">
      <c r="A197" s="49" t="str">
        <f aca="false">'stage 1'!C71</f>
        <v>to do list</v>
      </c>
      <c r="B197" s="50" t="str">
        <f aca="false">'stage 1'!D71</f>
        <v>list</v>
      </c>
      <c r="C197" s="53" t="s">
        <v>464</v>
      </c>
    </row>
    <row r="198" customFormat="false" ht="15.75" hidden="false" customHeight="false" outlineLevel="0" collapsed="false">
      <c r="A198" s="49" t="str">
        <f aca="false">'stage 1'!C72</f>
        <v>benefits</v>
      </c>
      <c r="B198" s="50" t="str">
        <f aca="false">'stage 1'!D72</f>
        <v>benefits</v>
      </c>
      <c r="C198" s="53" t="s">
        <v>465</v>
      </c>
    </row>
    <row r="199" customFormat="false" ht="15.75" hidden="false" customHeight="false" outlineLevel="0" collapsed="false">
      <c r="A199" s="49" t="e">
        <f aca="false">'stage 1'!#ref!</f>
        <v>#VALUE!</v>
      </c>
      <c r="B199" s="50" t="e">
        <f aca="false">'stage 1'!#ref!</f>
        <v>#VALUE!</v>
      </c>
      <c r="C199" s="53" t="s">
        <v>371</v>
      </c>
    </row>
    <row r="200" customFormat="false" ht="15.75" hidden="false" customHeight="false" outlineLevel="0" collapsed="false">
      <c r="A200" s="49" t="str">
        <f aca="false">'stage 1'!C73</f>
        <v>satisfaction with outcomes</v>
      </c>
      <c r="B200" s="50" t="str">
        <f aca="false">'stage 1'!D73</f>
        <v>satisfaction</v>
      </c>
      <c r="C200" s="53" t="s">
        <v>466</v>
      </c>
    </row>
    <row r="201" customFormat="false" ht="15.75" hidden="false" customHeight="false" outlineLevel="0" collapsed="false">
      <c r="A201" s="49" t="e">
        <f aca="false">'stage 1'!#ref!</f>
        <v>#VALUE!</v>
      </c>
      <c r="B201" s="50" t="e">
        <f aca="false">'stage 1'!#ref!</f>
        <v>#VALUE!</v>
      </c>
      <c r="C201" s="53" t="s">
        <v>446</v>
      </c>
    </row>
    <row r="202" customFormat="false" ht="15.75" hidden="false" customHeight="false" outlineLevel="0" collapsed="false">
      <c r="A202" s="49" t="e">
        <f aca="false">'stage 1'!#ref!</f>
        <v>#VALUE!</v>
      </c>
      <c r="B202" s="50" t="e">
        <f aca="false">'stage 1'!#ref!</f>
        <v>#VALUE!</v>
      </c>
      <c r="C202" s="53" t="s">
        <v>467</v>
      </c>
    </row>
    <row r="203" customFormat="false" ht="15.75" hidden="false" customHeight="false" outlineLevel="0" collapsed="false">
      <c r="A203" s="49" t="e">
        <f aca="false">'stage 1'!#ref!</f>
        <v>#VALUE!</v>
      </c>
      <c r="B203" s="50" t="e">
        <f aca="false">'stage 1'!#ref!</f>
        <v>#VALUE!</v>
      </c>
      <c r="C203" s="53" t="s">
        <v>468</v>
      </c>
    </row>
    <row r="204" customFormat="false" ht="15.75" hidden="false" customHeight="false" outlineLevel="0" collapsed="false">
      <c r="A204" s="49" t="e">
        <f aca="false">'stage 1'!#ref!</f>
        <v>#VALUE!</v>
      </c>
      <c r="B204" s="50" t="e">
        <f aca="false">'stage 1'!#ref!</f>
        <v>#VALUE!</v>
      </c>
      <c r="C204" s="53" t="s">
        <v>469</v>
      </c>
    </row>
    <row r="205" customFormat="false" ht="15.75" hidden="false" customHeight="false" outlineLevel="0" collapsed="false">
      <c r="A205" s="49" t="e">
        <f aca="false">'stage 1'!#ref!</f>
        <v>#VALUE!</v>
      </c>
      <c r="B205" s="50" t="e">
        <f aca="false">'stage 1'!#ref!</f>
        <v>#VALUE!</v>
      </c>
      <c r="C205" s="53" t="s">
        <v>356</v>
      </c>
    </row>
    <row r="206" customFormat="false" ht="15.75" hidden="false" customHeight="false" outlineLevel="0" collapsed="false">
      <c r="A206" s="49" t="e">
        <f aca="false">'stage 1'!#ref!</f>
        <v>#VALUE!</v>
      </c>
      <c r="B206" s="50" t="e">
        <f aca="false">'stage 1'!#ref!</f>
        <v>#VALUE!</v>
      </c>
      <c r="C206" s="53" t="s">
        <v>356</v>
      </c>
    </row>
    <row r="207" customFormat="false" ht="15.75" hidden="false" customHeight="false" outlineLevel="0" collapsed="false">
      <c r="A207" s="49" t="e">
        <f aca="false">'stage 1'!#ref!</f>
        <v>#VALUE!</v>
      </c>
      <c r="B207" s="50" t="e">
        <f aca="false">'stage 1'!#ref!</f>
        <v>#VALUE!</v>
      </c>
      <c r="C207" s="53" t="s">
        <v>449</v>
      </c>
    </row>
    <row r="208" customFormat="false" ht="15.75" hidden="false" customHeight="false" outlineLevel="0" collapsed="false">
      <c r="A208" s="49" t="e">
        <f aca="false">'stage 1'!#ref!</f>
        <v>#VALUE!</v>
      </c>
      <c r="B208" s="50" t="e">
        <f aca="false">'stage 1'!#ref!</f>
        <v>#VALUE!</v>
      </c>
      <c r="C208" s="53" t="s">
        <v>408</v>
      </c>
    </row>
    <row r="209" customFormat="false" ht="15.75" hidden="false" customHeight="false" outlineLevel="0" collapsed="false">
      <c r="A209" s="49" t="e">
        <f aca="false">'stage 1'!#ref!</f>
        <v>#VALUE!</v>
      </c>
      <c r="B209" s="50" t="e">
        <f aca="false">'stage 1'!#ref!</f>
        <v>#VALUE!</v>
      </c>
      <c r="C209" s="53" t="s">
        <v>408</v>
      </c>
    </row>
    <row r="210" customFormat="false" ht="15.75" hidden="false" customHeight="false" outlineLevel="0" collapsed="false">
      <c r="A210" s="49" t="e">
        <f aca="false">'stage 1'!#ref!</f>
        <v>#VALUE!</v>
      </c>
      <c r="B210" s="50" t="e">
        <f aca="false">'stage 1'!#ref!</f>
        <v>#VALUE!</v>
      </c>
      <c r="C210" s="53" t="s">
        <v>470</v>
      </c>
    </row>
    <row r="211" customFormat="false" ht="15.75" hidden="false" customHeight="false" outlineLevel="0" collapsed="false">
      <c r="A211" s="49" t="e">
        <f aca="false">'stage 1'!#ref!</f>
        <v>#VALUE!</v>
      </c>
      <c r="B211" s="50" t="e">
        <f aca="false">'stage 1'!#ref!</f>
        <v>#VALUE!</v>
      </c>
      <c r="C211" s="53" t="s">
        <v>462</v>
      </c>
    </row>
    <row r="212" customFormat="false" ht="15.75" hidden="false" customHeight="false" outlineLevel="0" collapsed="false">
      <c r="A212" s="49" t="e">
        <f aca="false">'stage 1'!#ref!</f>
        <v>#VALUE!</v>
      </c>
      <c r="B212" s="50" t="e">
        <f aca="false">'stage 1'!#ref!</f>
        <v>#VALUE!</v>
      </c>
      <c r="C212" s="53" t="s">
        <v>408</v>
      </c>
    </row>
    <row r="213" customFormat="false" ht="15.75" hidden="false" customHeight="false" outlineLevel="0" collapsed="false">
      <c r="A213" s="49" t="e">
        <f aca="false">'stage 1'!#ref!</f>
        <v>#VALUE!</v>
      </c>
      <c r="B213" s="50" t="e">
        <f aca="false">'stage 1'!#ref!</f>
        <v>#VALUE!</v>
      </c>
      <c r="C213" s="53"/>
    </row>
    <row r="214" customFormat="false" ht="15.75" hidden="false" customHeight="false" outlineLevel="0" collapsed="false">
      <c r="A214" s="49" t="e">
        <f aca="false">'stage 1'!#ref!</f>
        <v>#VALUE!</v>
      </c>
      <c r="B214" s="50" t="e">
        <f aca="false">'stage 1'!#ref!</f>
        <v>#VALUE!</v>
      </c>
      <c r="C214" s="54" t="s">
        <v>471</v>
      </c>
    </row>
    <row r="215" customFormat="false" ht="15.75" hidden="false" customHeight="false" outlineLevel="0" collapsed="false">
      <c r="A215" s="49" t="e">
        <f aca="false">'stage 1'!#ref!</f>
        <v>#VALUE!</v>
      </c>
      <c r="B215" s="50" t="e">
        <f aca="false">'stage 1'!#ref!</f>
        <v>#VALUE!</v>
      </c>
      <c r="C215" s="53" t="s">
        <v>372</v>
      </c>
    </row>
    <row r="216" customFormat="false" ht="15.75" hidden="false" customHeight="false" outlineLevel="0" collapsed="false">
      <c r="A216" s="49" t="e">
        <f aca="false">'stage 1'!#ref!</f>
        <v>#VALUE!</v>
      </c>
      <c r="B216" s="50" t="e">
        <f aca="false">'stage 1'!#ref!</f>
        <v>#VALUE!</v>
      </c>
      <c r="C216" s="53" t="s">
        <v>415</v>
      </c>
    </row>
    <row r="217" customFormat="false" ht="15.75" hidden="false" customHeight="false" outlineLevel="0" collapsed="false">
      <c r="A217" s="49" t="e">
        <f aca="false">'stage 1'!#ref!</f>
        <v>#VALUE!</v>
      </c>
      <c r="B217" s="50" t="e">
        <f aca="false">'stage 1'!#ref!</f>
        <v>#VALUE!</v>
      </c>
      <c r="C217" s="53" t="s">
        <v>472</v>
      </c>
    </row>
    <row r="218" customFormat="false" ht="15.75" hidden="false" customHeight="false" outlineLevel="0" collapsed="false">
      <c r="A218" s="49" t="e">
        <f aca="false">'stage 1'!#ref!</f>
        <v>#VALUE!</v>
      </c>
      <c r="B218" s="50" t="e">
        <f aca="false">'stage 1'!#ref!</f>
        <v>#VALUE!</v>
      </c>
      <c r="C218" s="53" t="s">
        <v>377</v>
      </c>
    </row>
    <row r="219" customFormat="false" ht="15.75" hidden="false" customHeight="false" outlineLevel="0" collapsed="false">
      <c r="A219" s="49" t="e">
        <f aca="false">'stage 1'!#ref!</f>
        <v>#VALUE!</v>
      </c>
      <c r="B219" s="50" t="e">
        <f aca="false">'stage 1'!#ref!</f>
        <v>#VALUE!</v>
      </c>
      <c r="C219" s="53" t="s">
        <v>408</v>
      </c>
    </row>
    <row r="220" customFormat="false" ht="15.75" hidden="false" customHeight="false" outlineLevel="0" collapsed="false">
      <c r="A220" s="49" t="e">
        <f aca="false">'stage 1'!#ref!</f>
        <v>#VALUE!</v>
      </c>
      <c r="B220" s="50" t="e">
        <f aca="false">'stage 1'!#ref!</f>
        <v>#VALUE!</v>
      </c>
      <c r="C220" s="53" t="s">
        <v>473</v>
      </c>
    </row>
    <row r="221" customFormat="false" ht="15.75" hidden="false" customHeight="false" outlineLevel="0" collapsed="false">
      <c r="A221" s="49" t="e">
        <f aca="false">'stage 1'!#ref!</f>
        <v>#VALUE!</v>
      </c>
      <c r="B221" s="50" t="e">
        <f aca="false">'stage 1'!#ref!</f>
        <v>#VALUE!</v>
      </c>
      <c r="C221" s="53" t="s">
        <v>408</v>
      </c>
    </row>
    <row r="222" customFormat="false" ht="15.75" hidden="false" customHeight="false" outlineLevel="0" collapsed="false">
      <c r="A222" s="49" t="e">
        <f aca="false">'stage 1'!#ref!</f>
        <v>#VALUE!</v>
      </c>
      <c r="B222" s="50" t="e">
        <f aca="false">'stage 1'!#ref!</f>
        <v>#VALUE!</v>
      </c>
      <c r="C222" s="53" t="s">
        <v>449</v>
      </c>
    </row>
    <row r="223" customFormat="false" ht="15.75" hidden="false" customHeight="false" outlineLevel="0" collapsed="false">
      <c r="A223" s="49" t="e">
        <f aca="false">'stage 1'!#ref!</f>
        <v>#VALUE!</v>
      </c>
      <c r="B223" s="50" t="e">
        <f aca="false">'stage 1'!#ref!</f>
        <v>#VALUE!</v>
      </c>
      <c r="C223" s="56" t="s">
        <v>386</v>
      </c>
    </row>
    <row r="224" customFormat="false" ht="15.75" hidden="false" customHeight="false" outlineLevel="0" collapsed="false">
      <c r="A224" s="49" t="str">
        <f aca="false">'stage 1'!C74</f>
        <v>functions</v>
      </c>
      <c r="B224" s="50" t="str">
        <f aca="false">'stage 1'!D74</f>
        <v>functions</v>
      </c>
      <c r="C224" s="53" t="s">
        <v>474</v>
      </c>
    </row>
    <row r="225" customFormat="false" ht="15.75" hidden="false" customHeight="false" outlineLevel="0" collapsed="false">
      <c r="A225" s="49" t="str">
        <f aca="false">'stage 1'!C75</f>
        <v>ethics</v>
      </c>
      <c r="B225" s="50" t="str">
        <f aca="false">'stage 1'!D75</f>
        <v>ethics</v>
      </c>
      <c r="C225" s="56" t="s">
        <v>475</v>
      </c>
    </row>
    <row r="226" customFormat="false" ht="15.75" hidden="false" customHeight="false" outlineLevel="0" collapsed="false">
      <c r="A226" s="49" t="str">
        <f aca="false">'stage 1'!C76</f>
        <v>teamwork</v>
      </c>
      <c r="B226" s="50" t="str">
        <f aca="false">'stage 1'!D76</f>
        <v>teamwork</v>
      </c>
      <c r="C226" s="53" t="s">
        <v>476</v>
      </c>
    </row>
    <row r="227" customFormat="false" ht="15.75" hidden="false" customHeight="false" outlineLevel="0" collapsed="false">
      <c r="A227" s="49" t="e">
        <f aca="false">'stage 1'!#ref!</f>
        <v>#VALUE!</v>
      </c>
      <c r="B227" s="50" t="e">
        <f aca="false">'stage 1'!#ref!</f>
        <v>#VALUE!</v>
      </c>
      <c r="C227" s="56" t="s">
        <v>477</v>
      </c>
    </row>
    <row r="228" customFormat="false" ht="15.75" hidden="false" customHeight="false" outlineLevel="0" collapsed="false">
      <c r="A228" s="49" t="e">
        <f aca="false">'stage 1'!#ref!</f>
        <v>#VALUE!</v>
      </c>
      <c r="B228" s="50" t="e">
        <f aca="false">'stage 1'!#ref!</f>
        <v>#VALUE!</v>
      </c>
      <c r="C228" s="53" t="s">
        <v>408</v>
      </c>
    </row>
    <row r="229" customFormat="false" ht="15.75" hidden="false" customHeight="false" outlineLevel="0" collapsed="false">
      <c r="A229" s="49" t="e">
        <f aca="false">'stage 1'!#ref!</f>
        <v>#VALUE!</v>
      </c>
      <c r="B229" s="50" t="e">
        <f aca="false">'stage 1'!#ref!</f>
        <v>#VALUE!</v>
      </c>
      <c r="C229" s="53" t="s">
        <v>478</v>
      </c>
    </row>
    <row r="230" customFormat="false" ht="15.75" hidden="false" customHeight="false" outlineLevel="0" collapsed="false">
      <c r="A230" s="49" t="e">
        <f aca="false">'stage 1'!#ref!</f>
        <v>#VALUE!</v>
      </c>
      <c r="B230" s="50" t="e">
        <f aca="false">'stage 1'!#ref!</f>
        <v>#VALUE!</v>
      </c>
      <c r="C230" s="53" t="s">
        <v>449</v>
      </c>
    </row>
    <row r="231" customFormat="false" ht="15.75" hidden="false" customHeight="false" outlineLevel="0" collapsed="false">
      <c r="A231" s="49" t="e">
        <f aca="false">'stage 1'!#ref!</f>
        <v>#VALUE!</v>
      </c>
      <c r="B231" s="50" t="e">
        <f aca="false">'stage 1'!#ref!</f>
        <v>#VALUE!</v>
      </c>
      <c r="C231" s="53" t="s">
        <v>426</v>
      </c>
    </row>
    <row r="232" customFormat="false" ht="15.75" hidden="false" customHeight="false" outlineLevel="0" collapsed="false">
      <c r="A232" s="49" t="e">
        <f aca="false">'stage 1'!#ref!</f>
        <v>#VALUE!</v>
      </c>
      <c r="B232" s="50" t="e">
        <f aca="false">'stage 1'!#ref!</f>
        <v>#VALUE!</v>
      </c>
      <c r="C232" s="53" t="s">
        <v>462</v>
      </c>
    </row>
    <row r="233" customFormat="false" ht="15.75" hidden="false" customHeight="false" outlineLevel="0" collapsed="false">
      <c r="A233" s="49" t="e">
        <f aca="false">'stage 1'!#ref!</f>
        <v>#VALUE!</v>
      </c>
      <c r="B233" s="50" t="e">
        <f aca="false">'stage 1'!#ref!</f>
        <v>#VALUE!</v>
      </c>
      <c r="C233" s="53" t="s">
        <v>356</v>
      </c>
    </row>
    <row r="234" customFormat="false" ht="15.75" hidden="false" customHeight="false" outlineLevel="0" collapsed="false">
      <c r="A234" s="49" t="e">
        <f aca="false">'stage 1'!#ref!</f>
        <v>#VALUE!</v>
      </c>
      <c r="B234" s="50" t="e">
        <f aca="false">'stage 1'!#ref!</f>
        <v>#VALUE!</v>
      </c>
      <c r="C234" s="56" t="s">
        <v>386</v>
      </c>
    </row>
    <row r="235" customFormat="false" ht="15.75" hidden="false" customHeight="false" outlineLevel="0" collapsed="false">
      <c r="A235" s="49" t="e">
        <f aca="false">'stage 1'!#ref!</f>
        <v>#VALUE!</v>
      </c>
      <c r="B235" s="50" t="e">
        <f aca="false">'stage 1'!#ref!</f>
        <v>#VALUE!</v>
      </c>
      <c r="C235" s="53" t="s">
        <v>367</v>
      </c>
    </row>
    <row r="236" customFormat="false" ht="15.75" hidden="false" customHeight="false" outlineLevel="0" collapsed="false">
      <c r="A236" s="49" t="e">
        <f aca="false">'stage 1'!#ref!</f>
        <v>#VALUE!</v>
      </c>
      <c r="B236" s="50" t="e">
        <f aca="false">'stage 1'!#ref!</f>
        <v>#VALUE!</v>
      </c>
      <c r="C236" s="56" t="s">
        <v>386</v>
      </c>
    </row>
    <row r="237" customFormat="false" ht="15.75" hidden="false" customHeight="false" outlineLevel="0" collapsed="false">
      <c r="A237" s="49" t="e">
        <f aca="false">'stage 1'!#ref!</f>
        <v>#VALUE!</v>
      </c>
      <c r="B237" s="50" t="e">
        <f aca="false">'stage 1'!#ref!</f>
        <v>#VALUE!</v>
      </c>
      <c r="C237" s="53" t="s">
        <v>479</v>
      </c>
    </row>
    <row r="238" customFormat="false" ht="15.75" hidden="false" customHeight="false" outlineLevel="0" collapsed="false">
      <c r="A238" s="49" t="str">
        <f aca="false">'stage 1'!C92</f>
        <v>cut off grade reserve</v>
      </c>
      <c r="B238" s="50" t="str">
        <f aca="false">'stage 1'!D92</f>
        <v>cut-off</v>
      </c>
      <c r="C238" s="53" t="s">
        <v>480</v>
      </c>
    </row>
    <row r="239" customFormat="false" ht="15.75" hidden="false" customHeight="false" outlineLevel="0" collapsed="false">
      <c r="A239" s="49" t="str">
        <f aca="false">'stage 1'!C93</f>
        <v>onebody statistical analysis</v>
      </c>
      <c r="B239" s="50" t="str">
        <f aca="false">'stage 1'!D93</f>
        <v>Analysis</v>
      </c>
      <c r="C239" s="53" t="s">
        <v>481</v>
      </c>
    </row>
    <row r="240" customFormat="false" ht="15.75" hidden="false" customHeight="false" outlineLevel="0" collapsed="false">
      <c r="A240" s="49" t="e">
        <f aca="false">'stage 1'!#ref!</f>
        <v>#VALUE!</v>
      </c>
      <c r="B240" s="50" t="e">
        <f aca="false">'stage 1'!#ref!</f>
        <v>#VALUE!</v>
      </c>
      <c r="C240" s="53" t="s">
        <v>462</v>
      </c>
    </row>
    <row r="241" customFormat="false" ht="15.75" hidden="false" customHeight="false" outlineLevel="0" collapsed="false">
      <c r="A241" s="49" t="str">
        <f aca="false">'stage 1'!C94</f>
        <v>assumptions</v>
      </c>
      <c r="B241" s="50" t="str">
        <f aca="false">'stage 1'!D94</f>
        <v>assumptions</v>
      </c>
      <c r="C241" s="53" t="s">
        <v>395</v>
      </c>
    </row>
    <row r="242" customFormat="false" ht="15.75" hidden="false" customHeight="false" outlineLevel="0" collapsed="false">
      <c r="A242" s="49" t="str">
        <f aca="false">'stage 1'!C95</f>
        <v>Computationalany</v>
      </c>
      <c r="B242" s="50" t="str">
        <f aca="false">'stage 1'!D95</f>
        <v>Computationalany</v>
      </c>
      <c r="C242" s="53" t="s">
        <v>468</v>
      </c>
    </row>
    <row r="243" customFormat="false" ht="15.75" hidden="false" customHeight="false" outlineLevel="0" collapsed="false">
      <c r="A243" s="49" t="str">
        <f aca="false">'stage 1'!C96</f>
        <v>problem</v>
      </c>
      <c r="B243" s="50" t="str">
        <f aca="false">'stage 1'!D96</f>
        <v>problem</v>
      </c>
      <c r="C243" s="53" t="s">
        <v>462</v>
      </c>
    </row>
    <row r="244" customFormat="false" ht="15.75" hidden="false" customHeight="false" outlineLevel="0" collapsed="false">
      <c r="A244" s="49" t="e">
        <f aca="false">'stage 1'!#ref!</f>
        <v>#VALUE!</v>
      </c>
      <c r="B244" s="50" t="e">
        <f aca="false">'stage 1'!#ref!</f>
        <v>#VALUE!</v>
      </c>
      <c r="C244" s="53" t="s">
        <v>408</v>
      </c>
    </row>
    <row r="245" customFormat="false" ht="15.75" hidden="false" customHeight="false" outlineLevel="0" collapsed="false">
      <c r="A245" s="49" t="str">
        <f aca="false">'stage 1'!C97</f>
        <v>mine life</v>
      </c>
      <c r="B245" s="50" t="str">
        <f aca="false">'stage 1'!D97</f>
        <v>life</v>
      </c>
      <c r="C245" s="53" t="s">
        <v>482</v>
      </c>
    </row>
    <row r="246" customFormat="false" ht="15.75" hidden="false" customHeight="false" outlineLevel="0" collapsed="false">
      <c r="A246" s="49" t="str">
        <f aca="false">'stage 1'!C98</f>
        <v>professionalism</v>
      </c>
      <c r="B246" s="50" t="str">
        <f aca="false">'stage 1'!D98</f>
        <v>professionalism</v>
      </c>
      <c r="C246" s="53" t="s">
        <v>483</v>
      </c>
    </row>
    <row r="247" customFormat="false" ht="15.75" hidden="false" customHeight="false" outlineLevel="0" collapsed="false">
      <c r="A247" s="49" t="str">
        <f aca="false">'stage 1'!C99</f>
        <v>management</v>
      </c>
      <c r="B247" s="50" t="str">
        <f aca="false">'stage 1'!D99</f>
        <v>management</v>
      </c>
      <c r="C247" s="53" t="s">
        <v>484</v>
      </c>
    </row>
    <row r="248" customFormat="false" ht="15.75" hidden="false" customHeight="false" outlineLevel="0" collapsed="false">
      <c r="A248" s="49" t="str">
        <f aca="false">'stage 1'!C100</f>
        <v>structure</v>
      </c>
      <c r="B248" s="50" t="str">
        <f aca="false">'stage 1'!D100</f>
        <v>structure</v>
      </c>
      <c r="C248" s="53" t="s">
        <v>485</v>
      </c>
    </row>
    <row r="249" customFormat="false" ht="15.75" hidden="false" customHeight="false" outlineLevel="0" collapsed="false">
      <c r="A249" s="49" t="e">
        <f aca="false">'stage 1'!#ref!</f>
        <v>#VALUE!</v>
      </c>
      <c r="B249" s="50" t="e">
        <f aca="false">'stage 1'!#ref!</f>
        <v>#VALUE!</v>
      </c>
      <c r="C249" s="53" t="s">
        <v>408</v>
      </c>
    </row>
    <row r="250" customFormat="false" ht="15.75" hidden="false" customHeight="false" outlineLevel="0" collapsed="false">
      <c r="A250" s="49" t="e">
        <f aca="false">'stage 1'!#ref!</f>
        <v>#VALUE!</v>
      </c>
      <c r="B250" s="50" t="e">
        <f aca="false">'stage 1'!#ref!</f>
        <v>#VALUE!</v>
      </c>
      <c r="C250" s="53" t="s">
        <v>469</v>
      </c>
    </row>
    <row r="251" customFormat="false" ht="15.75" hidden="false" customHeight="false" outlineLevel="0" collapsed="false">
      <c r="A251" s="49" t="str">
        <f aca="false">'stage 1'!C101</f>
        <v>a power ful engine</v>
      </c>
      <c r="B251" s="50" t="str">
        <f aca="false">'stage 1'!D101</f>
        <v>engine</v>
      </c>
      <c r="C251" s="53" t="s">
        <v>486</v>
      </c>
    </row>
    <row r="252" customFormat="false" ht="15.75" hidden="false" customHeight="false" outlineLevel="0" collapsed="false">
      <c r="A252" s="49" t="str">
        <f aca="false">'stage 1'!C102</f>
        <v>a road map</v>
      </c>
      <c r="B252" s="50" t="str">
        <f aca="false">'stage 1'!D102</f>
        <v>road map</v>
      </c>
      <c r="C252" s="53" t="s">
        <v>487</v>
      </c>
    </row>
    <row r="253" customFormat="false" ht="15.75" hidden="false" customHeight="false" outlineLevel="0" collapsed="false">
      <c r="A253" s="49" t="e">
        <f aca="false">'stage 1'!#ref!</f>
        <v>#VALUE!</v>
      </c>
      <c r="B253" s="50" t="e">
        <f aca="false">'stage 1'!#ref!</f>
        <v>#VALUE!</v>
      </c>
      <c r="C253" s="53" t="s">
        <v>462</v>
      </c>
    </row>
    <row r="254" customFormat="false" ht="15.75" hidden="false" customHeight="false" outlineLevel="0" collapsed="false">
      <c r="A254" s="49" t="e">
        <f aca="false">'stage 1'!#ref!</f>
        <v>#VALUE!</v>
      </c>
      <c r="B254" s="50" t="e">
        <f aca="false">'stage 1'!#ref!</f>
        <v>#VALUE!</v>
      </c>
      <c r="C254" s="56" t="s">
        <v>386</v>
      </c>
    </row>
    <row r="255" customFormat="false" ht="15.75" hidden="false" customHeight="false" outlineLevel="0" collapsed="false">
      <c r="A255" s="49" t="e">
        <f aca="false">'stage 1'!#ref!</f>
        <v>#VALUE!</v>
      </c>
      <c r="B255" s="50" t="e">
        <f aca="false">'stage 1'!#ref!</f>
        <v>#VALUE!</v>
      </c>
      <c r="C255" s="53" t="s">
        <v>408</v>
      </c>
    </row>
    <row r="256" customFormat="false" ht="15.75" hidden="false" customHeight="false" outlineLevel="0" collapsed="false">
      <c r="A256" s="49" t="str">
        <f aca="false">'stage 1'!C86</f>
        <v>future</v>
      </c>
      <c r="B256" s="50" t="str">
        <f aca="false">'stage 1'!D86</f>
        <v>future</v>
      </c>
      <c r="C256" s="53" t="s">
        <v>488</v>
      </c>
    </row>
    <row r="257" customFormat="false" ht="15.75" hidden="false" customHeight="false" outlineLevel="0" collapsed="false">
      <c r="A257" s="49" t="e">
        <f aca="false">'stage 1'!#ref!</f>
        <v>#VALUE!</v>
      </c>
      <c r="B257" s="50" t="e">
        <f aca="false">'stage 1'!#ref!</f>
        <v>#VALUE!</v>
      </c>
      <c r="C257" s="53" t="s">
        <v>489</v>
      </c>
    </row>
    <row r="258" customFormat="false" ht="15.75" hidden="false" customHeight="false" outlineLevel="0" collapsed="false">
      <c r="A258" s="49" t="e">
        <f aca="false">'stage 1'!#ref!</f>
        <v>#VALUE!</v>
      </c>
      <c r="B258" s="50" t="e">
        <f aca="false">'stage 1'!#ref!</f>
        <v>#VALUE!</v>
      </c>
      <c r="C258" s="53" t="s">
        <v>462</v>
      </c>
    </row>
    <row r="259" customFormat="false" ht="15.75" hidden="false" customHeight="false" outlineLevel="0" collapsed="false">
      <c r="A259" s="49" t="str">
        <f aca="false">'stage 1'!C87</f>
        <v>design stages</v>
      </c>
      <c r="B259" s="50" t="str">
        <f aca="false">'stage 1'!D87</f>
        <v>stages</v>
      </c>
      <c r="C259" s="53" t="s">
        <v>489</v>
      </c>
    </row>
    <row r="260" customFormat="false" ht="15.75" hidden="false" customHeight="false" outlineLevel="0" collapsed="false">
      <c r="A260" s="49" t="e">
        <f aca="false">'stage 1'!#ref!</f>
        <v>#VALUE!</v>
      </c>
      <c r="B260" s="50" t="e">
        <f aca="false">'stage 1'!#ref!</f>
        <v>#VALUE!</v>
      </c>
      <c r="C260" s="53" t="s">
        <v>462</v>
      </c>
    </row>
    <row r="261" customFormat="false" ht="15.75" hidden="false" customHeight="false" outlineLevel="0" collapsed="false">
      <c r="A261" s="49" t="str">
        <f aca="false">'stage 1'!C88</f>
        <v>collaboration between stages</v>
      </c>
      <c r="B261" s="50" t="str">
        <f aca="false">'stage 1'!D88</f>
        <v>collaboration</v>
      </c>
      <c r="C261" s="53" t="s">
        <v>490</v>
      </c>
    </row>
    <row r="262" customFormat="false" ht="15.75" hidden="false" customHeight="false" outlineLevel="0" collapsed="false">
      <c r="A262" s="49" t="str">
        <f aca="false">'stage 1'!C89</f>
        <v>models</v>
      </c>
      <c r="B262" s="50" t="str">
        <f aca="false">'stage 1'!D89</f>
        <v>models</v>
      </c>
      <c r="C262" s="54" t="s">
        <v>491</v>
      </c>
    </row>
    <row r="263" customFormat="false" ht="15.75" hidden="false" customHeight="false" outlineLevel="0" collapsed="false">
      <c r="A263" s="49" t="e">
        <f aca="false">'stage 1'!#ref!</f>
        <v>#VALUE!</v>
      </c>
      <c r="B263" s="50" t="e">
        <f aca="false">'stage 1'!#ref!</f>
        <v>#VALUE!</v>
      </c>
      <c r="C263" s="53" t="s">
        <v>489</v>
      </c>
    </row>
    <row r="264" customFormat="false" ht="15.75" hidden="false" customHeight="false" outlineLevel="0" collapsed="false">
      <c r="A264" s="49" t="e">
        <f aca="false">'stage 1'!#ref!</f>
        <v>#VALUE!</v>
      </c>
      <c r="B264" s="50" t="e">
        <f aca="false">'stage 1'!#ref!</f>
        <v>#VALUE!</v>
      </c>
      <c r="C264" s="53" t="s">
        <v>386</v>
      </c>
    </row>
    <row r="265" customFormat="false" ht="15.75" hidden="false" customHeight="false" outlineLevel="0" collapsed="false">
      <c r="A265" s="49" t="str">
        <f aca="false">'stage 1'!C90</f>
        <v>phases of design</v>
      </c>
      <c r="B265" s="50" t="str">
        <f aca="false">'stage 1'!D90</f>
        <v>phases</v>
      </c>
      <c r="C265" s="53" t="s">
        <v>489</v>
      </c>
    </row>
    <row r="269" customFormat="false" ht="15.75" hidden="false" customHeight="false" outlineLevel="0" collapsed="false">
      <c r="A269" s="58" t="s">
        <v>492</v>
      </c>
    </row>
    <row r="270" customFormat="false" ht="15.75" hidden="false" customHeight="false" outlineLevel="0" collapsed="false">
      <c r="A270" s="59" t="s">
        <v>493</v>
      </c>
    </row>
    <row r="271" customFormat="false" ht="15" hidden="false" customHeight="false" outlineLevel="0" collapsed="false">
      <c r="A271" s="0" t="s">
        <v>494</v>
      </c>
    </row>
    <row r="272" customFormat="false" ht="15.75" hidden="false" customHeight="false" outlineLevel="0" collapsed="false">
      <c r="A272" s="59" t="s">
        <v>495</v>
      </c>
    </row>
    <row r="274" customFormat="false" ht="15.75" hidden="false" customHeight="false" outlineLevel="0" collapsed="false">
      <c r="A274" s="58" t="s">
        <v>496</v>
      </c>
    </row>
    <row r="275" customFormat="false" ht="15.75" hidden="false" customHeight="false" outlineLevel="0" collapsed="false">
      <c r="A275" s="60" t="s">
        <v>497</v>
      </c>
    </row>
    <row r="276" customFormat="false" ht="15" hidden="false" customHeight="false" outlineLevel="0" collapsed="false">
      <c r="A276" s="0" t="s">
        <v>498</v>
      </c>
    </row>
    <row r="278" customFormat="false" ht="15.75" hidden="false" customHeight="false" outlineLevel="0" collapsed="false">
      <c r="A278" s="58" t="s">
        <v>499</v>
      </c>
    </row>
    <row r="279" customFormat="false" ht="15.75" hidden="false" customHeight="false" outlineLevel="0" collapsed="false">
      <c r="A279" s="60" t="s">
        <v>500</v>
      </c>
    </row>
    <row r="281" customFormat="false" ht="15.75" hidden="false" customHeight="false" outlineLevel="0" collapsed="false">
      <c r="A281" s="61" t="s">
        <v>501</v>
      </c>
    </row>
    <row r="282" customFormat="false" ht="15.75" hidden="false" customHeight="false" outlineLevel="0" collapsed="false">
      <c r="A282" s="62" t="s">
        <v>502</v>
      </c>
    </row>
    <row r="284" customFormat="false" ht="15.75" hidden="false" customHeight="false" outlineLevel="0" collapsed="false">
      <c r="A284" s="61" t="s">
        <v>503</v>
      </c>
    </row>
    <row r="285" customFormat="false" ht="15.75" hidden="false" customHeight="false" outlineLevel="0" collapsed="false">
      <c r="A285" s="62" t="s">
        <v>504</v>
      </c>
    </row>
    <row r="287" customFormat="false" ht="15" hidden="false" customHeight="false" outlineLevel="0" collapsed="false">
      <c r="A287" s="63" t="s">
        <v>505</v>
      </c>
    </row>
    <row r="288" customFormat="false" ht="15.75" hidden="false" customHeight="false" outlineLevel="0" collapsed="false">
      <c r="A288" s="62" t="s">
        <v>506</v>
      </c>
    </row>
    <row r="289" customFormat="false" ht="15" hidden="false" customHeight="false" outlineLevel="0" collapsed="false">
      <c r="A289" s="0" t="s">
        <v>507</v>
      </c>
    </row>
    <row r="291" customFormat="false" ht="15" hidden="false" customHeight="false" outlineLevel="0" collapsed="false">
      <c r="A291" s="63" t="s">
        <v>508</v>
      </c>
    </row>
    <row r="292" customFormat="false" ht="15" hidden="false" customHeight="false" outlineLevel="0" collapsed="false">
      <c r="A292" s="0" t="s">
        <v>509</v>
      </c>
    </row>
    <row r="293" customFormat="false" ht="15" hidden="false" customHeight="false" outlineLevel="0" collapsed="false">
      <c r="A293" s="0" t="s">
        <v>510</v>
      </c>
    </row>
    <row r="294" customFormat="false" ht="15" hidden="false" customHeight="false" outlineLevel="0" collapsed="false">
      <c r="A294" s="0" t="s">
        <v>511</v>
      </c>
    </row>
    <row r="295" customFormat="false" ht="15" hidden="false" customHeight="false" outlineLevel="0" collapsed="false">
      <c r="A295" s="14" t="s">
        <v>512</v>
      </c>
    </row>
    <row r="296" customFormat="false" ht="15" hidden="false" customHeight="false" outlineLevel="0" collapsed="false">
      <c r="A296" s="0" t="s">
        <v>513</v>
      </c>
    </row>
    <row r="297" customFormat="false" ht="15" hidden="false" customHeight="false" outlineLevel="0" collapsed="false">
      <c r="A297" s="0" t="s">
        <v>514</v>
      </c>
    </row>
  </sheetData>
  <hyperlinks>
    <hyperlink ref="C58" r:id="rId1" display="anything indispensable"/>
    <hyperlink ref="C83" r:id="rId2" display="anything indispensable"/>
    <hyperlink ref="C109" r:id="rId3" display="anything indispensable"/>
    <hyperlink ref="C223" r:id="rId4" display="anything indispensable"/>
    <hyperlink ref="C225" r:id="rId5" display="a system of principles governing morality and acceptable conduct"/>
    <hyperlink ref="C227" r:id="rId6" display="a sense of concern with and curiosity about someone or something;"/>
    <hyperlink ref="C234" r:id="rId7" display="anything indispensable"/>
    <hyperlink ref="C236" r:id="rId8" display="anything indispensable"/>
    <hyperlink ref="C254" r:id="rId9" display="anything indispens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3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29" activeCellId="0" sqref="A129"/>
    </sheetView>
  </sheetViews>
  <sheetFormatPr defaultRowHeight="13.8"/>
  <cols>
    <col collapsed="false" hidden="false" max="1" min="1" style="0" width="8.57085020242915"/>
    <col collapsed="false" hidden="false" max="4" min="2" style="0" width="26.7813765182186"/>
    <col collapsed="false" hidden="false" max="5" min="5" style="0" width="81.1943319838057"/>
    <col collapsed="false" hidden="false" max="11" min="6" style="0" width="26.7813765182186"/>
    <col collapsed="false" hidden="false" max="1025" min="12" style="0" width="8.57085020242915"/>
  </cols>
  <sheetData>
    <row r="1" customFormat="false" ht="15" hidden="false" customHeight="true" outlineLevel="0" collapsed="false">
      <c r="A1" s="64" t="s">
        <v>20</v>
      </c>
      <c r="B1" s="4" t="s">
        <v>21</v>
      </c>
      <c r="C1" s="4" t="s">
        <v>22</v>
      </c>
      <c r="D1" s="4" t="s">
        <v>515</v>
      </c>
      <c r="E1" s="4" t="s">
        <v>24</v>
      </c>
      <c r="F1" s="15" t="s">
        <v>25</v>
      </c>
      <c r="G1" s="4" t="s">
        <v>26</v>
      </c>
      <c r="H1" s="4" t="s">
        <v>516</v>
      </c>
      <c r="I1" s="4" t="s">
        <v>517</v>
      </c>
      <c r="J1" s="64" t="s">
        <v>518</v>
      </c>
      <c r="K1" s="64" t="s">
        <v>34</v>
      </c>
    </row>
    <row r="2" customFormat="false" ht="15" hidden="false" customHeight="true" outlineLevel="0" collapsed="false">
      <c r="A2" s="65" t="s">
        <v>35</v>
      </c>
      <c r="B2" s="66" t="s">
        <v>519</v>
      </c>
      <c r="C2" s="66" t="s">
        <v>519</v>
      </c>
      <c r="D2" s="66"/>
      <c r="E2" s="30" t="str">
        <f aca="false">HYPERLINK(CONCATENATE("http://sigma.ontologyportal.org:8080/sigma/WordNet.jsp?word=",C2,"&amp;POS=1"))</f>
        <v>http://sigma.ontologyportal.org:8080/sigma/WordNet.jsp?word=hypothesis&amp;POS=1</v>
      </c>
      <c r="F2" s="6" t="n">
        <v>106782680</v>
      </c>
      <c r="G2" s="6" t="s">
        <v>46</v>
      </c>
      <c r="H2" s="6" t="s">
        <v>47</v>
      </c>
      <c r="I2" s="6" t="s">
        <v>50</v>
      </c>
      <c r="J2" s="6"/>
      <c r="K2" s="6"/>
    </row>
    <row r="3" customFormat="false" ht="14.95" hidden="false" customHeight="false" outlineLevel="0" collapsed="false">
      <c r="A3" s="65" t="s">
        <v>35</v>
      </c>
      <c r="B3" s="66" t="s">
        <v>173</v>
      </c>
      <c r="C3" s="66" t="s">
        <v>173</v>
      </c>
      <c r="D3" s="66"/>
      <c r="E3" s="30" t="str">
        <f aca="false">HYPERLINK(CONCATENATE("http://sigma.ontologyportal.org:8080/sigma/WordNet.jsp?word=",C3,"&amp;POS=1"))</f>
        <v>http://sigma.ontologyportal.org:8080/sigma/WordNet.jsp?word=priorities&amp;POS=1</v>
      </c>
      <c r="F3" s="6" t="n">
        <v>113949802</v>
      </c>
      <c r="G3" s="6" t="s">
        <v>46</v>
      </c>
      <c r="H3" s="6" t="s">
        <v>61</v>
      </c>
      <c r="I3" s="6"/>
      <c r="J3" s="6"/>
      <c r="K3" s="6"/>
    </row>
    <row r="4" customFormat="false" ht="15" hidden="false" customHeight="true" outlineLevel="0" collapsed="false">
      <c r="A4" s="65" t="s">
        <v>35</v>
      </c>
      <c r="B4" s="66" t="s">
        <v>520</v>
      </c>
      <c r="C4" s="66" t="s">
        <v>520</v>
      </c>
      <c r="D4" s="66"/>
      <c r="E4" s="30" t="str">
        <f aca="false">HYPERLINK(CONCATENATE("http://sigma.ontologyportal.org:8080/sigma/WordNet.jsp?word=",C4,"&amp;POS=1"))</f>
        <v>http://sigma.ontologyportal.org:8080/sigma/WordNet.jsp?word=techniques&amp;POS=1</v>
      </c>
      <c r="F4" s="6" t="n">
        <v>105665146</v>
      </c>
      <c r="G4" s="6" t="s">
        <v>46</v>
      </c>
      <c r="H4" s="6" t="s">
        <v>47</v>
      </c>
      <c r="I4" s="6"/>
      <c r="J4" s="6"/>
      <c r="K4" s="6"/>
    </row>
    <row r="5" customFormat="false" ht="14.95" hidden="false" customHeight="false" outlineLevel="0" collapsed="false">
      <c r="A5" s="65" t="s">
        <v>35</v>
      </c>
      <c r="B5" s="66" t="s">
        <v>77</v>
      </c>
      <c r="C5" s="66" t="s">
        <v>77</v>
      </c>
      <c r="D5" s="66"/>
      <c r="E5" s="30" t="str">
        <f aca="false">HYPERLINK(CONCATENATE("http://sigma.ontologyportal.org:8080/sigma/WordNet.jsp?word=",C5,"&amp;POS=1"))</f>
        <v>http://sigma.ontologyportal.org:8080/sigma/WordNet.jsp?word=constraints&amp;POS=1</v>
      </c>
      <c r="F5" s="6" t="n">
        <v>101149621</v>
      </c>
      <c r="G5" s="6" t="s">
        <v>38</v>
      </c>
      <c r="H5" s="6" t="s">
        <v>39</v>
      </c>
      <c r="I5" s="6"/>
      <c r="J5" s="6"/>
      <c r="K5" s="6"/>
    </row>
    <row r="6" customFormat="false" ht="14.95" hidden="false" customHeight="false" outlineLevel="0" collapsed="false">
      <c r="A6" s="65" t="s">
        <v>35</v>
      </c>
      <c r="B6" s="66" t="s">
        <v>73</v>
      </c>
      <c r="C6" s="66" t="s">
        <v>73</v>
      </c>
      <c r="D6" s="66"/>
      <c r="E6" s="30" t="str">
        <f aca="false">HYPERLINK(CONCATENATE("http://sigma.ontologyportal.org:8080/sigma/WordNet.jsp?word=",C6,"&amp;POS=1"))</f>
        <v>http://sigma.ontologyportal.org:8080/sigma/WordNet.jsp?word=options&amp;POS=1</v>
      </c>
      <c r="F6" s="6" t="n">
        <v>105790944</v>
      </c>
      <c r="G6" s="6" t="s">
        <v>46</v>
      </c>
      <c r="H6" s="6" t="s">
        <v>61</v>
      </c>
      <c r="I6" s="6"/>
      <c r="J6" s="6"/>
      <c r="K6" s="6"/>
    </row>
    <row r="7" customFormat="false" ht="14.95" hidden="false" customHeight="false" outlineLevel="0" collapsed="false">
      <c r="A7" s="65" t="s">
        <v>35</v>
      </c>
      <c r="B7" s="66" t="s">
        <v>521</v>
      </c>
      <c r="C7" s="66" t="s">
        <v>521</v>
      </c>
      <c r="D7" s="66"/>
      <c r="E7" s="30" t="str">
        <f aca="false">HYPERLINK(CONCATENATE("http://sigma.ontologyportal.org:8080/sigma/WordNet.jsp?word=",C7,"&amp;POS=1"))</f>
        <v>http://sigma.ontologyportal.org:8080/sigma/WordNet.jsp?word=flaws&amp;POS=1</v>
      </c>
      <c r="F7" s="6" t="n">
        <v>114464203</v>
      </c>
      <c r="G7" s="6" t="s">
        <v>46</v>
      </c>
      <c r="H7" s="6" t="s">
        <v>61</v>
      </c>
      <c r="I7" s="6" t="s">
        <v>522</v>
      </c>
      <c r="J7" s="6"/>
      <c r="K7" s="6"/>
    </row>
    <row r="8" customFormat="false" ht="14.95" hidden="false" customHeight="false" outlineLevel="0" collapsed="false">
      <c r="A8" s="65" t="s">
        <v>35</v>
      </c>
      <c r="B8" s="66" t="s">
        <v>130</v>
      </c>
      <c r="C8" s="66" t="s">
        <v>131</v>
      </c>
      <c r="D8" s="66"/>
      <c r="E8" s="30" t="str">
        <f aca="false">HYPERLINK(CONCATENATE("http://sigma.ontologyportal.org:8080/sigma/WordNet.jsp?word=",C8,"&amp;POS=1"))</f>
        <v>http://sigma.ontologyportal.org:8080/sigma/WordNet.jsp?word=practices&amp;POS=1</v>
      </c>
      <c r="F8" s="6" t="n">
        <v>100411048</v>
      </c>
      <c r="G8" s="6" t="s">
        <v>38</v>
      </c>
      <c r="H8" s="6" t="s">
        <v>39</v>
      </c>
      <c r="I8" s="6"/>
      <c r="J8" s="6"/>
      <c r="K8" s="6"/>
    </row>
    <row r="9" customFormat="false" ht="14.95" hidden="false" customHeight="false" outlineLevel="0" collapsed="false">
      <c r="A9" s="65" t="s">
        <v>35</v>
      </c>
      <c r="B9" s="66" t="s">
        <v>315</v>
      </c>
      <c r="C9" s="66" t="s">
        <v>315</v>
      </c>
      <c r="D9" s="66"/>
      <c r="E9" s="30" t="str">
        <f aca="false">HYPERLINK(CONCATENATE("http://sigma.ontologyportal.org:8080/sigma/WordNet.jsp?word=",C9,"&amp;POS=1"))</f>
        <v>http://sigma.ontologyportal.org:8080/sigma/WordNet.jsp?word=professionalism&amp;POS=1</v>
      </c>
      <c r="F9" s="6" t="n">
        <v>105641089</v>
      </c>
      <c r="G9" s="6" t="s">
        <v>46</v>
      </c>
      <c r="H9" s="6" t="s">
        <v>61</v>
      </c>
      <c r="I9" s="6"/>
      <c r="J9" s="6"/>
      <c r="K9" s="6"/>
    </row>
    <row r="10" customFormat="false" ht="14.95" hidden="false" customHeight="false" outlineLevel="0" collapsed="false">
      <c r="A10" s="65" t="s">
        <v>35</v>
      </c>
      <c r="B10" s="66" t="s">
        <v>119</v>
      </c>
      <c r="C10" s="66" t="s">
        <v>119</v>
      </c>
      <c r="D10" s="66"/>
      <c r="E10" s="30" t="str">
        <f aca="false">HYPERLINK(CONCATENATE("http://sigma.ontologyportal.org:8080/sigma/WordNet.jsp?word=",C10,"&amp;POS=1"))</f>
        <v>http://sigma.ontologyportal.org:8080/sigma/WordNet.jsp?word=literature&amp;POS=1</v>
      </c>
      <c r="F10" s="6" t="n">
        <v>106365102</v>
      </c>
      <c r="G10" s="6" t="s">
        <v>38</v>
      </c>
      <c r="H10" s="6" t="s">
        <v>91</v>
      </c>
      <c r="I10" s="6"/>
      <c r="J10" s="6"/>
      <c r="K10" s="6"/>
    </row>
    <row r="11" customFormat="false" ht="14.95" hidden="false" customHeight="false" outlineLevel="0" collapsed="false">
      <c r="A11" s="65" t="s">
        <v>35</v>
      </c>
      <c r="B11" s="66" t="s">
        <v>167</v>
      </c>
      <c r="C11" s="66" t="s">
        <v>167</v>
      </c>
      <c r="D11" s="66"/>
      <c r="E11" s="30" t="str">
        <f aca="false">HYPERLINK(CONCATENATE("http://sigma.ontologyportal.org:8080/sigma/WordNet.jsp?word=",C11,"&amp;POS=1"))</f>
        <v>http://sigma.ontologyportal.org:8080/sigma/WordNet.jsp?word=possibilities&amp;POS=1</v>
      </c>
      <c r="F11" s="6" t="n">
        <v>105951180</v>
      </c>
      <c r="G11" s="6" t="s">
        <v>46</v>
      </c>
      <c r="H11" s="6" t="s">
        <v>61</v>
      </c>
      <c r="I11" s="6"/>
      <c r="J11" s="6"/>
      <c r="K11" s="6"/>
    </row>
    <row r="12" customFormat="false" ht="14.95" hidden="false" customHeight="false" outlineLevel="0" collapsed="false">
      <c r="A12" s="65" t="s">
        <v>35</v>
      </c>
      <c r="B12" s="66" t="s">
        <v>523</v>
      </c>
      <c r="C12" s="66" t="s">
        <v>196</v>
      </c>
      <c r="D12" s="66"/>
      <c r="E12" s="30" t="str">
        <f aca="false">HYPERLINK(CONCATENATE("http://sigma.ontologyportal.org:8080/sigma/WordNet.jsp?word=",C12,"&amp;POS=1"))</f>
        <v>http://sigma.ontologyportal.org:8080/sigma/WordNet.jsp?word=product&amp;POS=1</v>
      </c>
      <c r="F12" s="6" t="n">
        <v>104007894</v>
      </c>
      <c r="G12" s="6" t="s">
        <v>38</v>
      </c>
      <c r="H12" s="6" t="s">
        <v>91</v>
      </c>
      <c r="I12" s="6"/>
      <c r="J12" s="6"/>
      <c r="K12" s="6"/>
    </row>
    <row r="13" customFormat="false" ht="14.95" hidden="false" customHeight="false" outlineLevel="0" collapsed="false">
      <c r="A13" s="65" t="s">
        <v>35</v>
      </c>
      <c r="B13" s="66" t="s">
        <v>524</v>
      </c>
      <c r="C13" s="66" t="s">
        <v>525</v>
      </c>
      <c r="D13" s="66"/>
      <c r="E13" s="30" t="str">
        <f aca="false">HYPERLINK(CONCATENATE("http://sigma.ontologyportal.org:8080/sigma/WordNet.jsp?word=",C13,"&amp;POS=1"))</f>
        <v>http://sigma.ontologyportal.org:8080/sigma/WordNet.jsp?word=differences&amp;POS=1</v>
      </c>
      <c r="F13" s="6" t="n">
        <v>107366289</v>
      </c>
      <c r="G13" s="6" t="s">
        <v>46</v>
      </c>
      <c r="H13" s="6" t="s">
        <v>61</v>
      </c>
      <c r="I13" s="6"/>
      <c r="J13" s="6"/>
      <c r="K13" s="6"/>
    </row>
    <row r="14" customFormat="false" ht="14.95" hidden="false" customHeight="false" outlineLevel="0" collapsed="false">
      <c r="A14" s="65" t="s">
        <v>35</v>
      </c>
      <c r="B14" s="66" t="s">
        <v>526</v>
      </c>
      <c r="C14" s="66" t="s">
        <v>527</v>
      </c>
      <c r="D14" s="66"/>
      <c r="E14" s="30" t="str">
        <f aca="false">HYPERLINK(CONCATENATE("http://sigma.ontologyportal.org:8080/sigma/WordNet.jsp?word=",C14,"&amp;POS=1"))</f>
        <v>http://sigma.ontologyportal.org:8080/sigma/WordNet.jsp?word=sustainability&amp;POS=1</v>
      </c>
      <c r="F14" s="6" t="n">
        <v>105029594</v>
      </c>
      <c r="G14" s="6" t="s">
        <v>46</v>
      </c>
      <c r="H14" s="6" t="s">
        <v>61</v>
      </c>
      <c r="I14" s="6"/>
      <c r="J14" s="6"/>
      <c r="K14" s="6"/>
    </row>
    <row r="15" customFormat="false" ht="14.95" hidden="false" customHeight="false" outlineLevel="0" collapsed="false">
      <c r="A15" s="65" t="s">
        <v>35</v>
      </c>
      <c r="B15" s="66" t="s">
        <v>528</v>
      </c>
      <c r="C15" s="66" t="s">
        <v>528</v>
      </c>
      <c r="D15" s="66"/>
      <c r="E15" s="30" t="str">
        <f aca="false">HYPERLINK(CONCATENATE("http://sigma.ontologyportal.org:8080/sigma/WordNet.jsp?word=",C15,"&amp;POS=1"))</f>
        <v>http://sigma.ontologyportal.org:8080/sigma/WordNet.jsp?word=results&amp;POS=1</v>
      </c>
      <c r="F15" s="6" t="n">
        <v>111410625</v>
      </c>
      <c r="G15" s="6" t="s">
        <v>38</v>
      </c>
      <c r="H15" s="6" t="s">
        <v>39</v>
      </c>
      <c r="I15" s="6"/>
      <c r="J15" s="6"/>
      <c r="K15" s="6"/>
    </row>
    <row r="16" customFormat="false" ht="13.8" hidden="false" customHeight="false" outlineLevel="0" collapsed="false">
      <c r="A16" s="67" t="s">
        <v>88</v>
      </c>
      <c r="B16" s="66" t="s">
        <v>138</v>
      </c>
      <c r="C16" s="66" t="s">
        <v>138</v>
      </c>
      <c r="D16" s="66"/>
      <c r="E16" s="30" t="str">
        <f aca="false">HYPERLINK(CONCATENATE("http://sigma.ontologyportal.org:8080/sigma/WordNet.jsp?word=",C16,"&amp;POS=1"))</f>
        <v>http://sigma.ontologyportal.org:8080/sigma/WordNet.jsp?word=needs&amp;POS=1</v>
      </c>
      <c r="F16" s="6" t="n">
        <v>109367991</v>
      </c>
      <c r="G16" s="6" t="s">
        <v>46</v>
      </c>
      <c r="H16" s="6" t="s">
        <v>61</v>
      </c>
      <c r="I16" s="6"/>
      <c r="J16" s="6"/>
      <c r="K16" s="6"/>
    </row>
    <row r="17" customFormat="false" ht="13.8" hidden="false" customHeight="false" outlineLevel="0" collapsed="false">
      <c r="A17" s="67" t="s">
        <v>88</v>
      </c>
      <c r="B17" s="66" t="s">
        <v>529</v>
      </c>
      <c r="C17" s="66" t="s">
        <v>529</v>
      </c>
      <c r="D17" s="66"/>
      <c r="E17" s="30" t="str">
        <f aca="false">HYPERLINK(CONCATENATE("http://sigma.ontologyportal.org:8080/sigma/WordNet.jsp?word=",C17,"&amp;POS=1"))</f>
        <v>http://sigma.ontologyportal.org:8080/sigma/WordNet.jsp?word=responsibilities&amp;POS=1</v>
      </c>
      <c r="F17" s="6" t="n">
        <v>101129920</v>
      </c>
      <c r="G17" s="6" t="s">
        <v>46</v>
      </c>
      <c r="H17" s="6" t="s">
        <v>61</v>
      </c>
      <c r="I17" s="6"/>
      <c r="J17" s="6"/>
      <c r="K17" s="6"/>
    </row>
    <row r="18" customFormat="false" ht="13.8" hidden="false" customHeight="false" outlineLevel="0" collapsed="false">
      <c r="A18" s="67" t="s">
        <v>88</v>
      </c>
      <c r="B18" s="66" t="s">
        <v>530</v>
      </c>
      <c r="C18" s="66" t="s">
        <v>104</v>
      </c>
      <c r="D18" s="66"/>
      <c r="E18" s="30" t="str">
        <f aca="false">HYPERLINK(CONCATENATE("http://sigma.ontologyportal.org:8080/sigma/WordNet.jsp?word=",C18,"&amp;POS=1"))</f>
        <v>http://sigma.ontologyportal.org:8080/sigma/WordNet.jsp?word=time&amp;POS=1</v>
      </c>
      <c r="F18" s="6" t="n">
        <v>115270431</v>
      </c>
      <c r="G18" s="6" t="s">
        <v>46</v>
      </c>
      <c r="H18" s="6" t="s">
        <v>105</v>
      </c>
      <c r="I18" s="6"/>
      <c r="J18" s="6"/>
      <c r="K18" s="6"/>
    </row>
    <row r="19" customFormat="false" ht="13.8" hidden="false" customHeight="false" outlineLevel="0" collapsed="false">
      <c r="A19" s="67" t="s">
        <v>88</v>
      </c>
      <c r="B19" s="66" t="s">
        <v>90</v>
      </c>
      <c r="C19" s="66" t="s">
        <v>90</v>
      </c>
      <c r="D19" s="66"/>
      <c r="E19" s="30" t="str">
        <f aca="false">HYPERLINK(CONCATENATE("http://sigma.ontologyportal.org:8080/sigma/WordNet.jsp?word=",C19,"&amp;POS=1"))</f>
        <v>http://sigma.ontologyportal.org:8080/sigma/WordNet.jsp?word=team&amp;POS=1</v>
      </c>
      <c r="F19" s="6" t="n">
        <v>108208560</v>
      </c>
      <c r="G19" s="6" t="s">
        <v>38</v>
      </c>
      <c r="H19" s="6" t="s">
        <v>91</v>
      </c>
      <c r="I19" s="6"/>
      <c r="J19" s="6"/>
      <c r="K19" s="6"/>
    </row>
    <row r="20" customFormat="false" ht="13.8" hidden="false" customHeight="false" outlineLevel="0" collapsed="false">
      <c r="A20" s="67" t="s">
        <v>88</v>
      </c>
      <c r="B20" s="66" t="s">
        <v>531</v>
      </c>
      <c r="C20" s="66" t="s">
        <v>532</v>
      </c>
      <c r="D20" s="66"/>
      <c r="E20" s="30" t="str">
        <f aca="false">HYPERLINK(CONCATENATE("http://sigma.ontologyportal.org:8080/sigma/WordNet.jsp?word=",C20,"&amp;POS=1"))</f>
        <v>http://sigma.ontologyportal.org:8080/sigma/WordNet.jsp?word=task&amp;POS=1</v>
      </c>
      <c r="F20" s="6" t="n">
        <v>100795720</v>
      </c>
      <c r="G20" s="6" t="s">
        <v>38</v>
      </c>
      <c r="H20" s="6" t="s">
        <v>39</v>
      </c>
      <c r="I20" s="6"/>
      <c r="J20" s="6"/>
      <c r="K20" s="6"/>
    </row>
    <row r="21" customFormat="false" ht="13.8" hidden="false" customHeight="false" outlineLevel="0" collapsed="false">
      <c r="A21" s="67" t="s">
        <v>88</v>
      </c>
      <c r="B21" s="66" t="s">
        <v>533</v>
      </c>
      <c r="C21" s="66" t="s">
        <v>533</v>
      </c>
      <c r="D21" s="66"/>
      <c r="E21" s="30" t="str">
        <f aca="false">HYPERLINK(CONCATENATE("http://sigma.ontologyportal.org:8080/sigma/WordNet.jsp?word=",C21,"&amp;POS=1"))</f>
        <v>http://sigma.ontologyportal.org:8080/sigma/WordNet.jsp?word=schedule&amp;POS=1</v>
      </c>
      <c r="F21" s="6" t="n">
        <v>105910940</v>
      </c>
      <c r="G21" s="6" t="s">
        <v>46</v>
      </c>
      <c r="H21" s="6" t="s">
        <v>47</v>
      </c>
      <c r="I21" s="6"/>
      <c r="J21" s="6"/>
      <c r="K21" s="6"/>
    </row>
    <row r="22" customFormat="false" ht="13.8" hidden="false" customHeight="false" outlineLevel="0" collapsed="false">
      <c r="A22" s="67" t="s">
        <v>88</v>
      </c>
      <c r="B22" s="66" t="s">
        <v>534</v>
      </c>
      <c r="C22" s="66" t="s">
        <v>534</v>
      </c>
      <c r="D22" s="66"/>
      <c r="E22" s="30" t="str">
        <f aca="false">HYPERLINK(CONCATENATE("http://sigma.ontologyportal.org:8080/sigma/WordNet.jsp?word=",C22,"&amp;POS=1"))</f>
        <v>http://sigma.ontologyportal.org:8080/sigma/WordNet.jsp?word=model&amp;POS=1</v>
      </c>
      <c r="F22" s="6" t="n">
        <v>115306552</v>
      </c>
      <c r="G22" s="6" t="s">
        <v>46</v>
      </c>
      <c r="H22" s="6"/>
      <c r="I22" s="6"/>
      <c r="J22" s="6"/>
      <c r="K22" s="6"/>
    </row>
    <row r="23" customFormat="false" ht="13.8" hidden="false" customHeight="false" outlineLevel="0" collapsed="false">
      <c r="A23" s="67" t="s">
        <v>88</v>
      </c>
      <c r="B23" s="66" t="s">
        <v>535</v>
      </c>
      <c r="C23" s="66" t="s">
        <v>535</v>
      </c>
      <c r="D23" s="66"/>
      <c r="E23" s="30" t="str">
        <f aca="false">HYPERLINK(CONCATENATE("http://sigma.ontologyportal.org:8080/sigma/WordNet.jsp?word=",C23,"&amp;POS=1"))</f>
        <v>http://sigma.ontologyportal.org:8080/sigma/WordNet.jsp?word=feasibility&amp;POS=1</v>
      </c>
      <c r="F23" s="6" t="n">
        <v>105152364</v>
      </c>
      <c r="G23" s="6" t="s">
        <v>46</v>
      </c>
      <c r="H23" s="6" t="s">
        <v>61</v>
      </c>
      <c r="I23" s="6"/>
      <c r="J23" s="6"/>
      <c r="K23" s="6"/>
    </row>
    <row r="24" customFormat="false" ht="13.8" hidden="false" customHeight="false" outlineLevel="0" collapsed="false">
      <c r="A24" s="67" t="s">
        <v>88</v>
      </c>
      <c r="B24" s="66" t="s">
        <v>113</v>
      </c>
      <c r="C24" s="66" t="s">
        <v>113</v>
      </c>
      <c r="D24" s="66"/>
      <c r="E24" s="30" t="str">
        <f aca="false">HYPERLINK(CONCATENATE("http://sigma.ontologyportal.org:8080/sigma/WordNet.jsp?word=",C24,"&amp;POS=1"))</f>
        <v>http://sigma.ontologyportal.org:8080/sigma/WordNet.jsp?word=data&amp;POS=1</v>
      </c>
      <c r="F24" s="6" t="n">
        <v>108462320</v>
      </c>
      <c r="G24" s="6" t="s">
        <v>38</v>
      </c>
      <c r="H24" s="6" t="s">
        <v>91</v>
      </c>
      <c r="I24" s="6"/>
      <c r="J24" s="6"/>
      <c r="K24" s="6"/>
    </row>
    <row r="25" customFormat="false" ht="13.8" hidden="false" customHeight="false" outlineLevel="0" collapsed="false">
      <c r="A25" s="67" t="s">
        <v>88</v>
      </c>
      <c r="B25" s="66" t="s">
        <v>536</v>
      </c>
      <c r="C25" s="66" t="s">
        <v>87</v>
      </c>
      <c r="D25" s="66"/>
      <c r="E25" s="30" t="str">
        <f aca="false">HYPERLINK(CONCATENATE("http://sigma.ontologyportal.org:8080/sigma/WordNet.jsp?word=",C25,"&amp;POS=1"))</f>
        <v>http://sigma.ontologyportal.org:8080/sigma/WordNet.jsp?word=ideas&amp;POS=1</v>
      </c>
      <c r="F25" s="6" t="n">
        <v>105833840</v>
      </c>
      <c r="G25" s="6" t="s">
        <v>46</v>
      </c>
      <c r="H25" s="6" t="s">
        <v>47</v>
      </c>
      <c r="I25" s="6"/>
      <c r="J25" s="6"/>
      <c r="K25" s="6"/>
    </row>
    <row r="26" customFormat="false" ht="13.8" hidden="false" customHeight="false" outlineLevel="0" collapsed="false">
      <c r="A26" s="67" t="s">
        <v>88</v>
      </c>
      <c r="B26" s="66" t="s">
        <v>537</v>
      </c>
      <c r="C26" s="66" t="s">
        <v>537</v>
      </c>
      <c r="D26" s="66"/>
      <c r="E26" s="30" t="str">
        <f aca="false">HYPERLINK(CONCATENATE("http://sigma.ontologyportal.org:8080/sigma/WordNet.jsp?word=",C26,"&amp;POS=1"))</f>
        <v>http://sigma.ontologyportal.org:8080/sigma/WordNet.jsp?word=relationships&amp;POS=1</v>
      </c>
      <c r="F26" s="6" t="n">
        <v>113928668</v>
      </c>
      <c r="G26" s="6" t="s">
        <v>38</v>
      </c>
      <c r="H26" s="6" t="s">
        <v>39</v>
      </c>
      <c r="I26" s="6"/>
      <c r="J26" s="6"/>
      <c r="K26" s="6"/>
    </row>
    <row r="27" customFormat="false" ht="13.8" hidden="false" customHeight="false" outlineLevel="0" collapsed="false">
      <c r="A27" s="67" t="s">
        <v>88</v>
      </c>
      <c r="B27" s="66" t="s">
        <v>538</v>
      </c>
      <c r="C27" s="66" t="s">
        <v>538</v>
      </c>
      <c r="D27" s="66"/>
      <c r="E27" s="30" t="str">
        <f aca="false">HYPERLINK(CONCATENATE("http://sigma.ontologyportal.org:8080/sigma/WordNet.jsp?word=",C27,"&amp;POS=1"))</f>
        <v>http://sigma.ontologyportal.org:8080/sigma/WordNet.jsp?word=scope&amp;POS=1</v>
      </c>
      <c r="F27" s="6" t="n">
        <v>105125377</v>
      </c>
      <c r="G27" s="6" t="s">
        <v>46</v>
      </c>
      <c r="H27" s="6" t="s">
        <v>61</v>
      </c>
      <c r="I27" s="6"/>
      <c r="J27" s="6"/>
      <c r="K27" s="6"/>
    </row>
    <row r="28" customFormat="false" ht="13.8" hidden="false" customHeight="false" outlineLevel="0" collapsed="false">
      <c r="A28" s="67" t="s">
        <v>88</v>
      </c>
      <c r="B28" s="66" t="s">
        <v>539</v>
      </c>
      <c r="C28" s="66" t="s">
        <v>539</v>
      </c>
      <c r="D28" s="66"/>
      <c r="E28" s="30" t="str">
        <f aca="false">HYPERLINK(CONCATENATE("http://sigma.ontologyportal.org:8080/sigma/WordNet.jsp?word=",C28,"&amp;POS=1"))</f>
        <v>http://sigma.ontologyportal.org:8080/sigma/WordNet.jsp?word=activity&amp;POS=1</v>
      </c>
      <c r="F28" s="6" t="n">
        <v>100407535</v>
      </c>
      <c r="G28" s="6" t="s">
        <v>38</v>
      </c>
      <c r="H28" s="6" t="s">
        <v>39</v>
      </c>
      <c r="I28" s="6"/>
      <c r="J28" s="6"/>
      <c r="K28" s="6"/>
    </row>
    <row r="29" customFormat="false" ht="13.8" hidden="false" customHeight="false" outlineLevel="0" collapsed="false">
      <c r="A29" s="67" t="s">
        <v>88</v>
      </c>
      <c r="B29" s="66" t="s">
        <v>540</v>
      </c>
      <c r="C29" s="66" t="s">
        <v>540</v>
      </c>
      <c r="D29" s="66"/>
      <c r="E29" s="30" t="str">
        <f aca="false">HYPERLINK(CONCATENATE("http://sigma.ontologyportal.org:8080/sigma/WordNet.jsp?word=",C29,"&amp;POS=1"))</f>
        <v>http://sigma.ontologyportal.org:8080/sigma/WordNet.jsp?word=variables&amp;POS=1</v>
      </c>
      <c r="F29" s="6" t="n">
        <v>105857459</v>
      </c>
      <c r="G29" s="6" t="s">
        <v>46</v>
      </c>
      <c r="H29" s="6" t="s">
        <v>105</v>
      </c>
      <c r="I29" s="6"/>
      <c r="J29" s="6"/>
      <c r="K29" s="6"/>
    </row>
    <row r="30" customFormat="false" ht="13.8" hidden="false" customHeight="false" outlineLevel="0" collapsed="false">
      <c r="A30" s="67" t="s">
        <v>88</v>
      </c>
      <c r="B30" s="66" t="s">
        <v>194</v>
      </c>
      <c r="C30" s="66" t="s">
        <v>194</v>
      </c>
      <c r="D30" s="66"/>
      <c r="E30" s="30" t="str">
        <f aca="false">HYPERLINK(CONCATENATE("http://sigma.ontologyportal.org:8080/sigma/WordNet.jsp?word=",C30,"&amp;POS=1"))</f>
        <v>http://sigma.ontologyportal.org:8080/sigma/WordNet.jsp?word=issues&amp;POS=1</v>
      </c>
      <c r="F30" s="6" t="n">
        <v>105814650</v>
      </c>
      <c r="G30" s="6" t="s">
        <v>46</v>
      </c>
      <c r="H30" s="6" t="s">
        <v>47</v>
      </c>
      <c r="I30" s="6"/>
      <c r="J30" s="6"/>
      <c r="K30" s="6"/>
    </row>
    <row r="31" customFormat="false" ht="13.8" hidden="false" customHeight="false" outlineLevel="0" collapsed="false">
      <c r="A31" s="67" t="s">
        <v>88</v>
      </c>
      <c r="B31" s="66" t="s">
        <v>541</v>
      </c>
      <c r="C31" s="66" t="s">
        <v>541</v>
      </c>
      <c r="D31" s="66"/>
      <c r="E31" s="30" t="str">
        <f aca="false">HYPERLINK(CONCATENATE("http://sigma.ontologyportal.org:8080/sigma/WordNet.jsp?word=",C31,"&amp;POS=1"))</f>
        <v>http://sigma.ontologyportal.org:8080/sigma/WordNet.jsp?word=soils&amp;POS=1</v>
      </c>
      <c r="F31" s="6" t="n">
        <v>114844693</v>
      </c>
      <c r="G31" s="6" t="s">
        <v>38</v>
      </c>
      <c r="H31" s="6" t="s">
        <v>91</v>
      </c>
      <c r="I31" s="6"/>
      <c r="J31" s="6"/>
      <c r="K31" s="6"/>
    </row>
    <row r="32" customFormat="false" ht="13.8" hidden="false" customHeight="false" outlineLevel="0" collapsed="false">
      <c r="A32" s="67" t="s">
        <v>88</v>
      </c>
      <c r="B32" s="66" t="s">
        <v>542</v>
      </c>
      <c r="C32" s="66" t="s">
        <v>542</v>
      </c>
      <c r="D32" s="66"/>
      <c r="E32" s="30" t="str">
        <f aca="false">HYPERLINK(CONCATENATE("http://sigma.ontologyportal.org:8080/sigma/WordNet.jsp?word=",C32,"&amp;POS=1"))</f>
        <v>http://sigma.ontologyportal.org:8080/sigma/WordNet.jsp?word=codes&amp;POS=1</v>
      </c>
      <c r="F32" s="6" t="n">
        <v>106667317</v>
      </c>
      <c r="G32" s="6" t="s">
        <v>46</v>
      </c>
      <c r="H32" s="6" t="s">
        <v>61</v>
      </c>
      <c r="I32" s="6"/>
      <c r="J32" s="6"/>
      <c r="K32" s="6"/>
    </row>
    <row r="33" customFormat="false" ht="13.8" hidden="false" customHeight="false" outlineLevel="0" collapsed="false">
      <c r="A33" s="68" t="s">
        <v>133</v>
      </c>
      <c r="B33" s="66" t="s">
        <v>75</v>
      </c>
      <c r="C33" s="66" t="s">
        <v>75</v>
      </c>
      <c r="D33" s="66"/>
      <c r="E33" s="30" t="str">
        <f aca="false">HYPERLINK(CONCATENATE("http://sigma.ontologyportal.org:8080/sigma/WordNet.jsp?word=",C33,"&amp;POS=1"))</f>
        <v>http://sigma.ontologyportal.org:8080/sigma/WordNet.jsp?word=alternatives&amp;POS=1</v>
      </c>
      <c r="F33" s="6" t="n">
        <v>105790944</v>
      </c>
      <c r="G33" s="6" t="s">
        <v>46</v>
      </c>
      <c r="H33" s="6" t="s">
        <v>61</v>
      </c>
      <c r="I33" s="6"/>
      <c r="J33" s="6"/>
      <c r="K33" s="6"/>
    </row>
    <row r="34" customFormat="false" ht="13.8" hidden="false" customHeight="false" outlineLevel="0" collapsed="false">
      <c r="A34" s="68" t="s">
        <v>133</v>
      </c>
      <c r="B34" s="66" t="s">
        <v>317</v>
      </c>
      <c r="C34" s="66" t="s">
        <v>317</v>
      </c>
      <c r="D34" s="66"/>
      <c r="E34" s="30" t="str">
        <f aca="false">HYPERLINK(CONCATENATE("http://sigma.ontologyportal.org:8080/sigma/WordNet.jsp?word=",C34,"&amp;POS=1"))</f>
        <v>http://sigma.ontologyportal.org:8080/sigma/WordNet.jsp?word=structure&amp;POS=1</v>
      </c>
      <c r="F34" s="6" t="n">
        <v>104341686</v>
      </c>
      <c r="G34" s="6" t="s">
        <v>38</v>
      </c>
      <c r="H34" s="6" t="s">
        <v>91</v>
      </c>
      <c r="I34" s="6"/>
      <c r="J34" s="6"/>
      <c r="K34" s="6"/>
    </row>
    <row r="35" customFormat="false" ht="13.8" hidden="false" customHeight="false" outlineLevel="0" collapsed="false">
      <c r="A35" s="68" t="s">
        <v>133</v>
      </c>
      <c r="B35" s="66" t="s">
        <v>175</v>
      </c>
      <c r="C35" s="66" t="s">
        <v>175</v>
      </c>
      <c r="D35" s="66"/>
      <c r="E35" s="30" t="str">
        <f aca="false">HYPERLINK(CONCATENATE("http://sigma.ontologyportal.org:8080/sigma/WordNet.jsp?word=",C35,"&amp;POS=1"))</f>
        <v>http://sigma.ontologyportal.org:8080/sigma/WordNet.jsp?word=design&amp;POS=1</v>
      </c>
      <c r="F35" s="6" t="n">
        <v>105902327</v>
      </c>
      <c r="G35" s="6" t="s">
        <v>46</v>
      </c>
      <c r="H35" s="6" t="s">
        <v>47</v>
      </c>
      <c r="I35" s="6"/>
      <c r="J35" s="6"/>
      <c r="K35" s="6"/>
    </row>
    <row r="36" customFormat="false" ht="13.8" hidden="false" customHeight="false" outlineLevel="0" collapsed="false">
      <c r="A36" s="68" t="s">
        <v>133</v>
      </c>
      <c r="B36" s="66" t="s">
        <v>543</v>
      </c>
      <c r="C36" s="66" t="s">
        <v>543</v>
      </c>
      <c r="D36" s="66"/>
      <c r="E36" s="30" t="str">
        <f aca="false">HYPERLINK(CONCATENATE("http://sigma.ontologyportal.org:8080/sigma/WordNet.jsp?word=",C36,"&amp;POS=1"))</f>
        <v>http://sigma.ontologyportal.org:8080/sigma/WordNet.jsp?word=components&amp;POS=1</v>
      </c>
      <c r="F36" s="6" t="n">
        <v>103081021</v>
      </c>
      <c r="G36" s="6" t="s">
        <v>38</v>
      </c>
      <c r="H36" s="6" t="s">
        <v>91</v>
      </c>
      <c r="I36" s="6"/>
      <c r="J36" s="6"/>
      <c r="K36" s="6"/>
    </row>
    <row r="37" customFormat="false" ht="13.8" hidden="false" customHeight="false" outlineLevel="0" collapsed="false">
      <c r="A37" s="68" t="s">
        <v>133</v>
      </c>
      <c r="B37" s="66" t="s">
        <v>199</v>
      </c>
      <c r="C37" s="66" t="s">
        <v>199</v>
      </c>
      <c r="D37" s="66"/>
      <c r="E37" s="30" t="str">
        <f aca="false">HYPERLINK(CONCATENATE("http://sigma.ontologyportal.org:8080/sigma/WordNet.jsp?word=",C37,"&amp;POS=1"))</f>
        <v>http://sigma.ontologyportal.org:8080/sigma/WordNet.jsp?word=solutions&amp;POS=1</v>
      </c>
      <c r="F37" s="6" t="n">
        <v>100190783</v>
      </c>
      <c r="G37" s="6" t="s">
        <v>46</v>
      </c>
      <c r="H37" s="6" t="s">
        <v>61</v>
      </c>
      <c r="I37" s="6"/>
      <c r="J37" s="6"/>
      <c r="K37" s="6"/>
    </row>
    <row r="38" customFormat="false" ht="13.8" hidden="false" customHeight="false" outlineLevel="0" collapsed="false">
      <c r="A38" s="68" t="s">
        <v>133</v>
      </c>
      <c r="B38" s="66" t="s">
        <v>544</v>
      </c>
      <c r="C38" s="66" t="s">
        <v>545</v>
      </c>
      <c r="D38" s="66"/>
      <c r="E38" s="30" t="str">
        <f aca="false">HYPERLINK(CONCATENATE("http://sigma.ontologyportal.org:8080/sigma/WordNet.jsp?word=",C38,"&amp;POS=1"))</f>
        <v>http://sigma.ontologyportal.org:8080/sigma/WordNet.jsp?word=choice&amp;POS=1</v>
      </c>
      <c r="F38" s="6" t="n">
        <v>105790944</v>
      </c>
      <c r="G38" s="6" t="s">
        <v>46</v>
      </c>
      <c r="H38" s="6" t="s">
        <v>61</v>
      </c>
      <c r="I38" s="6"/>
      <c r="J38" s="6"/>
      <c r="K38" s="6"/>
    </row>
    <row r="39" customFormat="false" ht="13.8" hidden="false" customHeight="false" outlineLevel="0" collapsed="false">
      <c r="A39" s="69" t="s">
        <v>151</v>
      </c>
      <c r="B39" s="66" t="s">
        <v>70</v>
      </c>
      <c r="C39" s="66" t="s">
        <v>70</v>
      </c>
      <c r="D39" s="66"/>
      <c r="E39" s="30" t="str">
        <f aca="false">HYPERLINK(CONCATENATE("http://sigma.ontologyportal.org:8080/sigma/WordNet.jsp?word=",C39,"&amp;POS=1"))</f>
        <v>http://sigma.ontologyportal.org:8080/sigma/WordNet.jsp?word=opportunity&amp;POS=1</v>
      </c>
      <c r="F39" s="6" t="n">
        <v>114483917</v>
      </c>
      <c r="G39" s="6" t="s">
        <v>46</v>
      </c>
      <c r="H39" s="6" t="s">
        <v>61</v>
      </c>
      <c r="I39" s="6"/>
      <c r="J39" s="6"/>
      <c r="K39" s="6"/>
    </row>
    <row r="40" customFormat="false" ht="13.8" hidden="false" customHeight="false" outlineLevel="0" collapsed="false">
      <c r="A40" s="69" t="s">
        <v>151</v>
      </c>
      <c r="B40" s="66" t="s">
        <v>546</v>
      </c>
      <c r="C40" s="66" t="s">
        <v>207</v>
      </c>
      <c r="D40" s="66"/>
      <c r="E40" s="30" t="str">
        <f aca="false">HYPERLINK(CONCATENATE("http://sigma.ontologyportal.org:8080/sigma/WordNet.jsp?word=",C40,"&amp;POS=1"))</f>
        <v>http://sigma.ontologyportal.org:8080/sigma/WordNet.jsp?word=objective&amp;POS=1</v>
      </c>
      <c r="F40" s="6" t="n">
        <v>105981230</v>
      </c>
      <c r="G40" s="6" t="s">
        <v>46</v>
      </c>
      <c r="H40" s="6" t="s">
        <v>47</v>
      </c>
      <c r="I40" s="6"/>
      <c r="J40" s="6"/>
      <c r="K40" s="6"/>
    </row>
    <row r="41" customFormat="false" ht="13.8" hidden="false" customHeight="false" outlineLevel="0" collapsed="false">
      <c r="A41" s="69" t="s">
        <v>151</v>
      </c>
      <c r="B41" s="66" t="s">
        <v>547</v>
      </c>
      <c r="C41" s="66" t="s">
        <v>547</v>
      </c>
      <c r="D41" s="66"/>
      <c r="E41" s="30" t="str">
        <f aca="false">HYPERLINK(CONCATENATE("http://sigma.ontologyportal.org:8080/sigma/WordNet.jsp?word=",C41,"&amp;POS=1"))</f>
        <v>http://sigma.ontologyportal.org:8080/sigma/WordNet.jsp?word=topology&amp;POS=1</v>
      </c>
      <c r="F41" s="6" t="n">
        <v>106017594</v>
      </c>
      <c r="G41" s="6" t="s">
        <v>46</v>
      </c>
      <c r="H41" s="6" t="s">
        <v>47</v>
      </c>
      <c r="I41" s="6"/>
      <c r="J41" s="6"/>
      <c r="K41" s="6"/>
    </row>
    <row r="42" customFormat="false" ht="13.8" hidden="false" customHeight="false" outlineLevel="0" collapsed="false">
      <c r="A42" s="69" t="s">
        <v>151</v>
      </c>
      <c r="B42" s="66" t="s">
        <v>548</v>
      </c>
      <c r="C42" s="66" t="s">
        <v>549</v>
      </c>
      <c r="D42" s="66"/>
      <c r="E42" s="30" t="str">
        <f aca="false">HYPERLINK(CONCATENATE("http://sigma.ontologyportal.org:8080/sigma/WordNet.jsp?word=",C42,"&amp;POS=1"))</f>
        <v>http://sigma.ontologyportal.org:8080/sigma/WordNet.jsp?word=advantage&amp;POS=1</v>
      </c>
      <c r="F42" s="6" t="n">
        <v>105142863</v>
      </c>
      <c r="G42" s="6" t="s">
        <v>46</v>
      </c>
      <c r="H42" s="6" t="s">
        <v>61</v>
      </c>
      <c r="I42" s="6"/>
      <c r="J42" s="6"/>
      <c r="K42" s="6"/>
    </row>
    <row r="43" customFormat="false" ht="13.8" hidden="false" customHeight="false" outlineLevel="0" collapsed="false">
      <c r="A43" s="69" t="s">
        <v>151</v>
      </c>
      <c r="B43" s="70" t="s">
        <v>550</v>
      </c>
      <c r="C43" s="66" t="s">
        <v>550</v>
      </c>
      <c r="D43" s="66"/>
      <c r="E43" s="30" t="str">
        <f aca="false">HYPERLINK(CONCATENATE("http://sigma.ontologyportal.org:8080/sigma/WordNet.jsp?word=",C43,"&amp;POS=1"))</f>
        <v>http://sigma.ontologyportal.org:8080/sigma/WordNet.jsp?word=pros and cons&amp;POS=1</v>
      </c>
      <c r="F43" s="6"/>
      <c r="G43" s="6"/>
      <c r="H43" s="6"/>
      <c r="I43" s="6"/>
      <c r="J43" s="6"/>
      <c r="K43" s="6"/>
    </row>
    <row r="44" customFormat="false" ht="13.8" hidden="false" customHeight="false" outlineLevel="0" collapsed="false">
      <c r="A44" s="69" t="s">
        <v>151</v>
      </c>
      <c r="B44" s="66" t="s">
        <v>551</v>
      </c>
      <c r="C44" s="66" t="s">
        <v>551</v>
      </c>
      <c r="D44" s="66" t="s">
        <v>204</v>
      </c>
      <c r="E44" s="30" t="str">
        <f aca="false">HYPERLINK(CONCATENATE("http://sigma.ontologyportal.org:8080/sigma/WordNet.jsp?word=",C44,"&amp;POS=1"))</f>
        <v>http://sigma.ontologyportal.org:8080/sigma/WordNet.jsp?word=power converter&amp;POS=1</v>
      </c>
      <c r="F44" s="6" t="n">
        <v>115314995</v>
      </c>
      <c r="G44" s="6" t="s">
        <v>38</v>
      </c>
      <c r="H44" s="6" t="s">
        <v>91</v>
      </c>
      <c r="I44" s="6"/>
      <c r="J44" s="6"/>
      <c r="K44" s="6"/>
    </row>
    <row r="45" customFormat="false" ht="13.8" hidden="false" customHeight="false" outlineLevel="0" collapsed="false">
      <c r="A45" s="69" t="s">
        <v>151</v>
      </c>
      <c r="B45" s="66" t="s">
        <v>552</v>
      </c>
      <c r="C45" s="66" t="s">
        <v>552</v>
      </c>
      <c r="D45" s="66"/>
      <c r="E45" s="30" t="str">
        <f aca="false">HYPERLINK(CONCATENATE("http://sigma.ontologyportal.org:8080/sigma/WordNet.jsp?word=",C45,"&amp;POS=1"))</f>
        <v>http://sigma.ontologyportal.org:8080/sigma/WordNet.jsp?word=technology&amp;POS=1</v>
      </c>
      <c r="F45" s="6" t="n">
        <v>100949619</v>
      </c>
      <c r="G45" s="6" t="s">
        <v>46</v>
      </c>
      <c r="H45" s="6" t="s">
        <v>47</v>
      </c>
      <c r="I45" s="6"/>
      <c r="J45" s="6"/>
      <c r="K45" s="6"/>
    </row>
    <row r="46" customFormat="false" ht="13.8" hidden="false" customHeight="false" outlineLevel="0" collapsed="false">
      <c r="A46" s="69" t="s">
        <v>151</v>
      </c>
      <c r="B46" s="66" t="s">
        <v>553</v>
      </c>
      <c r="C46" s="66" t="s">
        <v>553</v>
      </c>
      <c r="D46" s="66"/>
      <c r="E46" s="30" t="str">
        <f aca="false">HYPERLINK(CONCATENATE("http://sigma.ontologyportal.org:8080/sigma/WordNet.jsp?word=",C46,"&amp;POS=1"))</f>
        <v>http://sigma.ontologyportal.org:8080/sigma/WordNet.jsp?word=objects&amp;POS=1</v>
      </c>
      <c r="F46" s="6" t="n">
        <v>115314751</v>
      </c>
      <c r="G46" s="6" t="s">
        <v>38</v>
      </c>
      <c r="H46" s="6" t="s">
        <v>91</v>
      </c>
      <c r="I46" s="6"/>
      <c r="J46" s="6"/>
      <c r="K46" s="6"/>
    </row>
    <row r="47" customFormat="false" ht="13.8" hidden="false" customHeight="false" outlineLevel="0" collapsed="false">
      <c r="A47" s="69" t="s">
        <v>151</v>
      </c>
      <c r="B47" s="66" t="s">
        <v>554</v>
      </c>
      <c r="C47" s="66" t="s">
        <v>554</v>
      </c>
      <c r="D47" s="66"/>
      <c r="E47" s="30" t="str">
        <f aca="false">HYPERLINK(CONCATENATE("http://sigma.ontologyportal.org:8080/sigma/WordNet.jsp?word=",C47,"&amp;POS=1"))</f>
        <v>http://sigma.ontologyportal.org:8080/sigma/WordNet.jsp?word=approach&amp;POS=1</v>
      </c>
      <c r="F47" s="6" t="n">
        <v>100941140</v>
      </c>
      <c r="G47" s="6" t="s">
        <v>46</v>
      </c>
      <c r="H47" s="6" t="s">
        <v>47</v>
      </c>
      <c r="I47" s="6"/>
      <c r="J47" s="6"/>
      <c r="K47" s="6"/>
    </row>
    <row r="48" customFormat="false" ht="13.8" hidden="false" customHeight="false" outlineLevel="0" collapsed="false">
      <c r="A48" s="69" t="s">
        <v>151</v>
      </c>
      <c r="B48" s="66" t="s">
        <v>555</v>
      </c>
      <c r="C48" s="66" t="s">
        <v>555</v>
      </c>
      <c r="D48" s="66"/>
      <c r="E48" s="30" t="str">
        <f aca="false">HYPERLINK(CONCATENATE("http://sigma.ontologyportal.org:8080/sigma/WordNet.jsp?word=",C48,"&amp;POS=1"))</f>
        <v>http://sigma.ontologyportal.org:8080/sigma/WordNet.jsp?word=equation&amp;POS=1</v>
      </c>
      <c r="F48" s="6" t="n">
        <v>115304121</v>
      </c>
      <c r="G48" s="6" t="s">
        <v>46</v>
      </c>
      <c r="H48" s="6" t="s">
        <v>47</v>
      </c>
      <c r="I48" s="6"/>
      <c r="J48" s="6"/>
      <c r="K48" s="6"/>
    </row>
    <row r="49" customFormat="false" ht="13.8" hidden="false" customHeight="false" outlineLevel="0" collapsed="false">
      <c r="A49" s="69" t="s">
        <v>151</v>
      </c>
      <c r="B49" s="66" t="s">
        <v>556</v>
      </c>
      <c r="C49" s="66" t="s">
        <v>556</v>
      </c>
      <c r="D49" s="66"/>
      <c r="E49" s="30" t="str">
        <f aca="false">HYPERLINK(CONCATENATE("http://sigma.ontologyportal.org:8080/sigma/WordNet.jsp?word=",C49,"&amp;POS=1"))</f>
        <v>http://sigma.ontologyportal.org:8080/sigma/WordNet.jsp?word=theory&amp;POS=1</v>
      </c>
      <c r="F49" s="6" t="n">
        <v>105989479</v>
      </c>
      <c r="G49" s="6" t="s">
        <v>46</v>
      </c>
      <c r="H49" s="6" t="s">
        <v>47</v>
      </c>
      <c r="I49" s="6"/>
      <c r="J49" s="6"/>
      <c r="K49" s="6"/>
    </row>
    <row r="50" customFormat="false" ht="13.8" hidden="false" customHeight="false" outlineLevel="0" collapsed="false">
      <c r="A50" s="69" t="s">
        <v>151</v>
      </c>
      <c r="B50" s="66" t="s">
        <v>557</v>
      </c>
      <c r="C50" s="66" t="s">
        <v>557</v>
      </c>
      <c r="D50" s="66"/>
      <c r="E50" s="30" t="str">
        <f aca="false">HYPERLINK(CONCATENATE("http://sigma.ontologyportal.org:8080/sigma/WordNet.jsp?word=",C50,"&amp;POS=1"))</f>
        <v>http://sigma.ontologyportal.org:8080/sigma/WordNet.jsp?word=discipline&amp;POS=1</v>
      </c>
      <c r="F50" s="6" t="n">
        <v>105996646</v>
      </c>
      <c r="G50" s="6" t="s">
        <v>46</v>
      </c>
      <c r="H50" s="6" t="s">
        <v>47</v>
      </c>
      <c r="I50" s="6"/>
      <c r="J50" s="6"/>
      <c r="K50" s="6"/>
    </row>
    <row r="51" customFormat="false" ht="13.8" hidden="false" customHeight="false" outlineLevel="0" collapsed="false">
      <c r="A51" s="69" t="s">
        <v>151</v>
      </c>
      <c r="B51" s="66" t="s">
        <v>145</v>
      </c>
      <c r="C51" s="66" t="s">
        <v>145</v>
      </c>
      <c r="D51" s="66"/>
      <c r="E51" s="30" t="str">
        <f aca="false">HYPERLINK(CONCATENATE("http://sigma.ontologyportal.org:8080/sigma/WordNet.jsp?word=",C51,"&amp;POS=1"))</f>
        <v>http://sigma.ontologyportal.org:8080/sigma/WordNet.jsp?word=requirements&amp;POS=1</v>
      </c>
      <c r="F51" s="6" t="n">
        <v>109367203</v>
      </c>
      <c r="G51" s="6" t="s">
        <v>46</v>
      </c>
      <c r="H51" s="6" t="s">
        <v>61</v>
      </c>
      <c r="I51" s="6"/>
      <c r="J51" s="6"/>
      <c r="K51" s="6"/>
    </row>
    <row r="52" customFormat="false" ht="13.8" hidden="false" customHeight="false" outlineLevel="0" collapsed="false">
      <c r="A52" s="69" t="s">
        <v>151</v>
      </c>
      <c r="B52" s="66" t="s">
        <v>213</v>
      </c>
      <c r="C52" s="66" t="s">
        <v>213</v>
      </c>
      <c r="D52" s="66"/>
      <c r="E52" s="30" t="str">
        <f aca="false">HYPERLINK(CONCATENATE("http://sigma.ontologyportal.org:8080/sigma/WordNet.jsp?word=",C52,"&amp;POS=1"))</f>
        <v>http://sigma.ontologyportal.org:8080/sigma/WordNet.jsp?word=knowledge&amp;POS=1</v>
      </c>
      <c r="F52" s="6" t="n">
        <v>100023271</v>
      </c>
      <c r="G52" s="6" t="s">
        <v>46</v>
      </c>
      <c r="H52" s="6" t="s">
        <v>61</v>
      </c>
      <c r="I52" s="6"/>
      <c r="J52" s="6"/>
      <c r="K52" s="6"/>
    </row>
    <row r="53" customFormat="false" ht="13.8" hidden="false" customHeight="false" outlineLevel="0" collapsed="false">
      <c r="A53" s="69" t="s">
        <v>151</v>
      </c>
      <c r="B53" s="66" t="s">
        <v>558</v>
      </c>
      <c r="C53" s="66" t="s">
        <v>559</v>
      </c>
      <c r="D53" s="66"/>
      <c r="E53" s="30" t="str">
        <f aca="false">HYPERLINK(CONCATENATE("http://sigma.ontologyportal.org:8080/sigma/WordNet.jsp?word=",C53,"&amp;POS=1"))</f>
        <v>http://sigma.ontologyportal.org:8080/sigma/WordNet.jsp?word=areas&amp;POS=1</v>
      </c>
      <c r="F53" s="6" t="n">
        <v>105815517</v>
      </c>
      <c r="G53" s="6" t="s">
        <v>46</v>
      </c>
      <c r="H53" s="6" t="s">
        <v>47</v>
      </c>
      <c r="I53" s="6"/>
      <c r="J53" s="6"/>
      <c r="K53" s="6"/>
    </row>
    <row r="54" customFormat="false" ht="13.8" hidden="false" customHeight="false" outlineLevel="0" collapsed="false">
      <c r="A54" s="69" t="s">
        <v>151</v>
      </c>
      <c r="B54" s="66" t="s">
        <v>560</v>
      </c>
      <c r="C54" s="66" t="s">
        <v>236</v>
      </c>
      <c r="D54" s="66"/>
      <c r="E54" s="30" t="str">
        <f aca="false">HYPERLINK(CONCATENATE("http://sigma.ontologyportal.org:8080/sigma/WordNet.jsp?word=",C54,"&amp;POS=1"))</f>
        <v>http://sigma.ontologyportal.org:8080/sigma/WordNet.jsp?word=specifications&amp;POS=1</v>
      </c>
      <c r="F54" s="6" t="n">
        <v>106725067</v>
      </c>
      <c r="G54" s="6" t="s">
        <v>46</v>
      </c>
      <c r="H54" s="6" t="s">
        <v>47</v>
      </c>
      <c r="I54" s="6"/>
      <c r="J54" s="6"/>
      <c r="K54" s="6"/>
    </row>
    <row r="55" customFormat="false" ht="13.8" hidden="false" customHeight="false" outlineLevel="0" collapsed="false">
      <c r="A55" s="69" t="s">
        <v>151</v>
      </c>
      <c r="B55" s="66" t="s">
        <v>561</v>
      </c>
      <c r="C55" s="66" t="s">
        <v>561</v>
      </c>
      <c r="D55" s="66"/>
      <c r="E55" s="30" t="str">
        <f aca="false">HYPERLINK(CONCATENATE("http://sigma.ontologyportal.org:8080/sigma/WordNet.jsp?word=",C55,"&amp;POS=1"))</f>
        <v>http://sigma.ontologyportal.org:8080/sigma/WordNet.jsp?word=weakness&amp;POS=1</v>
      </c>
      <c r="F55" s="6" t="n">
        <v>105204982</v>
      </c>
      <c r="G55" s="6" t="s">
        <v>46</v>
      </c>
      <c r="H55" s="6" t="s">
        <v>61</v>
      </c>
      <c r="I55" s="6"/>
      <c r="J55" s="6"/>
      <c r="K55" s="6"/>
    </row>
    <row r="56" customFormat="false" ht="13.8" hidden="false" customHeight="false" outlineLevel="0" collapsed="false">
      <c r="A56" s="71" t="s">
        <v>192</v>
      </c>
      <c r="B56" s="66" t="s">
        <v>562</v>
      </c>
      <c r="C56" s="66" t="s">
        <v>562</v>
      </c>
      <c r="D56" s="66"/>
      <c r="E56" s="30" t="str">
        <f aca="false">HYPERLINK(CONCATENATE("http://sigma.ontologyportal.org:8080/sigma/WordNet.jsp?word=",C56,"&amp;POS=1"))</f>
        <v>http://sigma.ontologyportal.org:8080/sigma/WordNet.jsp?word=principles&amp;POS=1</v>
      </c>
      <c r="F56" s="6" t="n">
        <v>105874232</v>
      </c>
      <c r="G56" s="6" t="s">
        <v>46</v>
      </c>
      <c r="H56" s="6" t="s">
        <v>47</v>
      </c>
      <c r="I56" s="6"/>
      <c r="J56" s="6"/>
      <c r="K56" s="6"/>
    </row>
    <row r="57" customFormat="false" ht="13.8" hidden="false" customHeight="false" outlineLevel="0" collapsed="false">
      <c r="A57" s="71" t="s">
        <v>192</v>
      </c>
      <c r="B57" s="66" t="s">
        <v>563</v>
      </c>
      <c r="C57" s="66" t="s">
        <v>564</v>
      </c>
      <c r="D57" s="66"/>
      <c r="E57" s="30" t="str">
        <f aca="false">HYPERLINK(CONCATENATE("http://sigma.ontologyportal.org:8080/sigma/WordNet.jsp?word=",C57,"&amp;POS=1"))</f>
        <v>http://sigma.ontologyportal.org:8080/sigma/WordNet.jsp?word=material&amp;POS=1</v>
      </c>
      <c r="F57" s="6" t="n">
        <v>115306273</v>
      </c>
      <c r="G57" s="6" t="s">
        <v>38</v>
      </c>
      <c r="H57" s="6" t="s">
        <v>91</v>
      </c>
      <c r="I57" s="6"/>
      <c r="J57" s="6"/>
      <c r="K57" s="6"/>
    </row>
    <row r="58" customFormat="false" ht="13.8" hidden="false" customHeight="false" outlineLevel="0" collapsed="false">
      <c r="A58" s="71" t="s">
        <v>192</v>
      </c>
      <c r="B58" s="66" t="s">
        <v>565</v>
      </c>
      <c r="C58" s="66" t="s">
        <v>218</v>
      </c>
      <c r="D58" s="66"/>
      <c r="E58" s="30" t="str">
        <f aca="false">HYPERLINK(CONCATENATE("http://sigma.ontologyportal.org:8080/sigma/WordNet.jsp?word=",C58,"&amp;POS=1"))</f>
        <v>http://sigma.ontologyportal.org:8080/sigma/WordNet.jsp?word=system&amp;POS=1</v>
      </c>
      <c r="F58" s="6" t="n">
        <v>105661996</v>
      </c>
      <c r="G58" s="6" t="s">
        <v>46</v>
      </c>
      <c r="H58" s="6" t="s">
        <v>47</v>
      </c>
      <c r="I58" s="6"/>
      <c r="J58" s="6"/>
      <c r="K58" s="6"/>
    </row>
    <row r="59" customFormat="false" ht="13.8" hidden="false" customHeight="false" outlineLevel="0" collapsed="false">
      <c r="A59" s="71" t="s">
        <v>192</v>
      </c>
      <c r="B59" s="66" t="s">
        <v>566</v>
      </c>
      <c r="C59" s="66" t="s">
        <v>566</v>
      </c>
      <c r="D59" s="66"/>
      <c r="E59" s="30" t="str">
        <f aca="false">HYPERLINK(CONCATENATE("http://sigma.ontologyportal.org:8080/sigma/WordNet.jsp?word=",C59,"&amp;POS=1"))</f>
        <v>http://sigma.ontologyportal.org:8080/sigma/WordNet.jsp?word=methodology&amp;POS=1</v>
      </c>
      <c r="F59" s="6" t="n">
        <v>105661400</v>
      </c>
      <c r="G59" s="6" t="s">
        <v>46</v>
      </c>
      <c r="H59" s="6" t="s">
        <v>47</v>
      </c>
      <c r="I59" s="6"/>
      <c r="J59" s="6"/>
      <c r="K59" s="6"/>
    </row>
    <row r="60" customFormat="false" ht="13.8" hidden="false" customHeight="false" outlineLevel="0" collapsed="false">
      <c r="A60" s="71" t="s">
        <v>192</v>
      </c>
      <c r="B60" s="66" t="s">
        <v>567</v>
      </c>
      <c r="C60" s="66" t="s">
        <v>567</v>
      </c>
      <c r="D60" s="66"/>
      <c r="E60" s="30" t="str">
        <f aca="false">HYPERLINK(CONCATENATE("http://sigma.ontologyportal.org:8080/sigma/WordNet.jsp?word=",C60,"&amp;POS=1"))</f>
        <v>http://sigma.ontologyportal.org:8080/sigma/WordNet.jsp?word=judgement&amp;POS=1</v>
      </c>
      <c r="F60" s="6" t="n">
        <v>105837957</v>
      </c>
      <c r="G60" s="6" t="s">
        <v>46</v>
      </c>
      <c r="H60" s="6" t="s">
        <v>47</v>
      </c>
      <c r="I60" s="6"/>
      <c r="J60" s="6"/>
      <c r="K60" s="6"/>
    </row>
    <row r="61" customFormat="false" ht="13.8" hidden="false" customHeight="false" outlineLevel="0" collapsed="false">
      <c r="A61" s="71" t="s">
        <v>192</v>
      </c>
      <c r="B61" s="66" t="s">
        <v>206</v>
      </c>
      <c r="C61" s="66" t="s">
        <v>206</v>
      </c>
      <c r="D61" s="66"/>
      <c r="E61" s="30" t="str">
        <f aca="false">HYPERLINK(CONCATENATE("http://sigma.ontologyportal.org:8080/sigma/WordNet.jsp?word=",C61,"&amp;POS=1"))</f>
        <v>http://sigma.ontologyportal.org:8080/sigma/WordNet.jsp?word=failure&amp;POS=1</v>
      </c>
      <c r="F61" s="6" t="n">
        <v>107317764</v>
      </c>
      <c r="G61" s="6" t="s">
        <v>46</v>
      </c>
      <c r="H61" s="6" t="s">
        <v>61</v>
      </c>
      <c r="I61" s="6"/>
      <c r="J61" s="6"/>
      <c r="K61" s="6"/>
    </row>
    <row r="62" customFormat="false" ht="13.8" hidden="false" customHeight="false" outlineLevel="0" collapsed="false">
      <c r="A62" s="71" t="s">
        <v>192</v>
      </c>
      <c r="B62" s="66" t="s">
        <v>568</v>
      </c>
      <c r="C62" s="66" t="s">
        <v>569</v>
      </c>
      <c r="D62" s="66"/>
      <c r="E62" s="30" t="str">
        <f aca="false">HYPERLINK(CONCATENATE("http://sigma.ontologyportal.org:8080/sigma/WordNet.jsp?word=",C62,"&amp;POS=1"))</f>
        <v>http://sigma.ontologyportal.org:8080/sigma/WordNet.jsp?word=case&amp;POS=1</v>
      </c>
      <c r="F62" s="6" t="n">
        <v>113943400</v>
      </c>
      <c r="G62" s="6" t="s">
        <v>46</v>
      </c>
      <c r="H62" s="6" t="s">
        <v>61</v>
      </c>
      <c r="I62" s="6"/>
      <c r="J62" s="6"/>
      <c r="K62" s="6"/>
    </row>
    <row r="63" customFormat="false" ht="13.8" hidden="false" customHeight="false" outlineLevel="0" collapsed="false">
      <c r="A63" s="71" t="s">
        <v>192</v>
      </c>
      <c r="B63" s="66" t="s">
        <v>570</v>
      </c>
      <c r="C63" s="66" t="s">
        <v>570</v>
      </c>
      <c r="D63" s="66"/>
      <c r="E63" s="30" t="str">
        <f aca="false">HYPERLINK(CONCATENATE("http://sigma.ontologyportal.org:8080/sigma/WordNet.jsp?word=",C63,"&amp;POS=1"))</f>
        <v>http://sigma.ontologyportal.org:8080/sigma/WordNet.jsp?word=connections&amp;POS=1</v>
      </c>
      <c r="F63" s="6" t="n">
        <v>113791389</v>
      </c>
      <c r="G63" s="6" t="s">
        <v>46</v>
      </c>
      <c r="H63" s="6" t="s">
        <v>343</v>
      </c>
      <c r="I63" s="6"/>
      <c r="J63" s="6"/>
      <c r="K63" s="6"/>
    </row>
    <row r="64" customFormat="false" ht="13.8" hidden="false" customHeight="false" outlineLevel="0" collapsed="false">
      <c r="A64" s="71" t="s">
        <v>192</v>
      </c>
      <c r="B64" s="66" t="s">
        <v>571</v>
      </c>
      <c r="C64" s="66" t="s">
        <v>571</v>
      </c>
      <c r="D64" s="66"/>
      <c r="E64" s="30" t="str">
        <f aca="false">HYPERLINK(CONCATENATE("http://sigma.ontologyportal.org:8080/sigma/WordNet.jsp?word=",C64,"&amp;POS=1"))</f>
        <v>http://sigma.ontologyportal.org:8080/sigma/WordNet.jsp?word=trends&amp;POS=1</v>
      </c>
      <c r="F64" s="6" t="n">
        <v>106197664</v>
      </c>
      <c r="G64" s="6" t="s">
        <v>46</v>
      </c>
      <c r="H64" s="6" t="s">
        <v>61</v>
      </c>
      <c r="I64" s="6"/>
      <c r="J64" s="6"/>
      <c r="K64" s="6"/>
    </row>
    <row r="65" customFormat="false" ht="13.8" hidden="false" customHeight="false" outlineLevel="0" collapsed="false">
      <c r="A65" s="71" t="s">
        <v>192</v>
      </c>
      <c r="B65" s="66" t="s">
        <v>572</v>
      </c>
      <c r="C65" s="66" t="s">
        <v>572</v>
      </c>
      <c r="D65" s="66"/>
      <c r="E65" s="30" t="str">
        <f aca="false">HYPERLINK(CONCATENATE("http://sigma.ontologyportal.org:8080/sigma/WordNet.jsp?word=",C65,"&amp;POS=1"))</f>
        <v>http://sigma.ontologyportal.org:8080/sigma/WordNet.jsp?word=facts&amp;POS=1</v>
      </c>
      <c r="F65" s="6" t="n">
        <v>105889896</v>
      </c>
      <c r="G65" s="6" t="s">
        <v>46</v>
      </c>
      <c r="H65" s="6" t="s">
        <v>61</v>
      </c>
      <c r="I65" s="6"/>
      <c r="J65" s="6"/>
      <c r="K65" s="6"/>
    </row>
    <row r="66" customFormat="false" ht="13.8" hidden="false" customHeight="false" outlineLevel="0" collapsed="false">
      <c r="A66" s="71" t="s">
        <v>192</v>
      </c>
      <c r="B66" s="66" t="s">
        <v>573</v>
      </c>
      <c r="C66" s="66" t="s">
        <v>573</v>
      </c>
      <c r="D66" s="66"/>
      <c r="E66" s="30" t="str">
        <f aca="false">HYPERLINK(CONCATENATE("http://sigma.ontologyportal.org:8080/sigma/WordNet.jsp?word=",C66,"&amp;POS=1"))</f>
        <v>http://sigma.ontologyportal.org:8080/sigma/WordNet.jsp?word=contradictions&amp;POS=1</v>
      </c>
      <c r="F66" s="6" t="n">
        <v>107206887</v>
      </c>
      <c r="G66" s="6" t="s">
        <v>46</v>
      </c>
      <c r="H66" s="6" t="s">
        <v>47</v>
      </c>
      <c r="I66" s="6"/>
      <c r="J66" s="6"/>
      <c r="K66" s="6"/>
    </row>
    <row r="67" customFormat="false" ht="13.8" hidden="false" customHeight="false" outlineLevel="0" collapsed="false">
      <c r="A67" s="71" t="s">
        <v>192</v>
      </c>
      <c r="B67" s="66" t="s">
        <v>574</v>
      </c>
      <c r="C67" s="66" t="s">
        <v>574</v>
      </c>
      <c r="D67" s="66"/>
      <c r="E67" s="30" t="str">
        <f aca="false">HYPERLINK(CONCATENATE("http://sigma.ontologyportal.org:8080/sigma/WordNet.jsp?word=",C67,"&amp;POS=1"))</f>
        <v>http://sigma.ontologyportal.org:8080/sigma/WordNet.jsp?word=essentials&amp;POS=1</v>
      </c>
      <c r="F67" s="6" t="n">
        <v>109367203</v>
      </c>
      <c r="G67" s="6" t="s">
        <v>46</v>
      </c>
      <c r="H67" s="6" t="s">
        <v>61</v>
      </c>
      <c r="I67" s="6"/>
      <c r="J67" s="6"/>
      <c r="K67" s="6"/>
    </row>
    <row r="68" customFormat="false" ht="13.8" hidden="false" customHeight="false" outlineLevel="0" collapsed="false">
      <c r="A68" s="71" t="s">
        <v>192</v>
      </c>
      <c r="B68" s="66" t="s">
        <v>575</v>
      </c>
      <c r="C68" s="66" t="s">
        <v>575</v>
      </c>
      <c r="D68" s="66"/>
      <c r="E68" s="30" t="str">
        <f aca="false">HYPERLINK(CONCATENATE("http://sigma.ontologyportal.org:8080/sigma/WordNet.jsp?word=",C68,"&amp;POS=1"))</f>
        <v>http://sigma.ontologyportal.org:8080/sigma/WordNet.jsp?word=behaviors&amp;POS=1</v>
      </c>
      <c r="F68" s="6" t="n">
        <v>114008342</v>
      </c>
      <c r="G68" s="6" t="s">
        <v>38</v>
      </c>
      <c r="H68" s="6" t="s">
        <v>39</v>
      </c>
      <c r="I68" s="6"/>
      <c r="J68" s="6"/>
      <c r="K68" s="6"/>
    </row>
    <row r="69" customFormat="false" ht="13.8" hidden="false" customHeight="false" outlineLevel="0" collapsed="false">
      <c r="A69" s="71" t="s">
        <v>192</v>
      </c>
      <c r="B69" s="66" t="s">
        <v>576</v>
      </c>
      <c r="C69" s="66" t="s">
        <v>576</v>
      </c>
      <c r="D69" s="66"/>
      <c r="E69" s="30" t="str">
        <f aca="false">HYPERLINK(CONCATENATE("http://sigma.ontologyportal.org:8080/sigma/WordNet.jsp?word=",C69,"&amp;POS=1"))</f>
        <v>http://sigma.ontologyportal.org:8080/sigma/WordNet.jsp?word=values&amp;POS=1</v>
      </c>
      <c r="F69" s="6" t="n">
        <v>105856388</v>
      </c>
      <c r="G69" s="6" t="s">
        <v>46</v>
      </c>
      <c r="H69" s="6" t="s">
        <v>105</v>
      </c>
      <c r="I69" s="6"/>
      <c r="J69" s="6"/>
      <c r="K69" s="6"/>
    </row>
    <row r="70" customFormat="false" ht="13.8" hidden="false" customHeight="false" outlineLevel="0" collapsed="false">
      <c r="A70" s="71" t="s">
        <v>192</v>
      </c>
      <c r="B70" s="66" t="s">
        <v>577</v>
      </c>
      <c r="C70" s="66" t="s">
        <v>577</v>
      </c>
      <c r="D70" s="66"/>
      <c r="E70" s="30" t="str">
        <f aca="false">HYPERLINK(CONCATENATE("http://sigma.ontologyportal.org:8080/sigma/WordNet.jsp?word=",C70,"&amp;POS=1"))</f>
        <v>http://sigma.ontologyportal.org:8080/sigma/WordNet.jsp?word=intuition&amp;POS=1</v>
      </c>
      <c r="F70" s="6" t="n">
        <v>105919034</v>
      </c>
      <c r="G70" s="6" t="s">
        <v>46</v>
      </c>
      <c r="H70" s="6" t="s">
        <v>47</v>
      </c>
      <c r="I70" s="6"/>
      <c r="J70" s="6"/>
      <c r="K70" s="6"/>
    </row>
    <row r="71" customFormat="false" ht="13.8" hidden="false" customHeight="false" outlineLevel="0" collapsed="false">
      <c r="A71" s="71" t="s">
        <v>192</v>
      </c>
      <c r="B71" s="66" t="s">
        <v>578</v>
      </c>
      <c r="C71" s="66" t="s">
        <v>578</v>
      </c>
      <c r="D71" s="66"/>
      <c r="E71" s="30" t="str">
        <f aca="false">HYPERLINK(CONCATENATE("http://sigma.ontologyportal.org:8080/sigma/WordNet.jsp?word=",C71,"&amp;POS=1"))</f>
        <v>http://sigma.ontologyportal.org:8080/sigma/WordNet.jsp?word=pitfalls&amp;POS=1</v>
      </c>
      <c r="F71" s="6" t="n">
        <v>105688990</v>
      </c>
      <c r="G71" s="6" t="s">
        <v>46</v>
      </c>
      <c r="H71" s="6" t="s">
        <v>61</v>
      </c>
      <c r="I71" s="6"/>
      <c r="J71" s="6"/>
      <c r="K71" s="6"/>
    </row>
    <row r="72" customFormat="false" ht="13.8" hidden="false" customHeight="false" outlineLevel="0" collapsed="false">
      <c r="A72" s="71" t="s">
        <v>192</v>
      </c>
      <c r="B72" s="66" t="s">
        <v>58</v>
      </c>
      <c r="C72" s="66" t="s">
        <v>58</v>
      </c>
      <c r="D72" s="66"/>
      <c r="E72" s="30" t="str">
        <f aca="false">HYPERLINK(CONCATENATE("http://sigma.ontologyportal.org:8080/sigma/WordNet.jsp?word=",C72,"&amp;POS=1"))</f>
        <v>http://sigma.ontologyportal.org:8080/sigma/WordNet.jsp?word=thoughts&amp;POS=1</v>
      </c>
      <c r="F72" s="6" t="n">
        <v>105770926</v>
      </c>
      <c r="G72" s="6" t="s">
        <v>38</v>
      </c>
      <c r="H72" s="6" t="s">
        <v>39</v>
      </c>
      <c r="I72" s="6"/>
      <c r="J72" s="6"/>
      <c r="K72" s="6"/>
    </row>
    <row r="73" customFormat="false" ht="13.8" hidden="false" customHeight="false" outlineLevel="0" collapsed="false">
      <c r="A73" s="71" t="s">
        <v>192</v>
      </c>
      <c r="B73" s="66" t="s">
        <v>265</v>
      </c>
      <c r="C73" s="66" t="s">
        <v>265</v>
      </c>
      <c r="D73" s="66"/>
      <c r="E73" s="30" t="str">
        <f aca="false">HYPERLINK(CONCATENATE("http://sigma.ontologyportal.org:8080/sigma/WordNet.jsp?word=",C73,"&amp;POS=1"))</f>
        <v>http://sigma.ontologyportal.org:8080/sigma/WordNet.jsp?word=engineering&amp;POS=1</v>
      </c>
      <c r="F73" s="6" t="n">
        <v>106125041</v>
      </c>
      <c r="G73" s="6" t="s">
        <v>46</v>
      </c>
      <c r="H73" s="6" t="s">
        <v>47</v>
      </c>
      <c r="I73" s="6"/>
      <c r="J73" s="6"/>
      <c r="K73" s="6"/>
    </row>
    <row r="74" customFormat="false" ht="13.8" hidden="false" customHeight="false" outlineLevel="0" collapsed="false">
      <c r="A74" s="71" t="s">
        <v>192</v>
      </c>
      <c r="B74" s="66" t="s">
        <v>579</v>
      </c>
      <c r="C74" s="66" t="s">
        <v>580</v>
      </c>
      <c r="D74" s="66"/>
      <c r="E74" s="30" t="str">
        <f aca="false">HYPERLINK(CONCATENATE("http://sigma.ontologyportal.org:8080/sigma/WordNet.jsp?word=",C74,"&amp;POS=1"))</f>
        <v>http://sigma.ontologyportal.org:8080/sigma/WordNet.jsp?word=laws&amp;POS=1</v>
      </c>
      <c r="F74" s="6" t="n">
        <v>106532330</v>
      </c>
      <c r="G74" s="6" t="s">
        <v>46</v>
      </c>
      <c r="H74" s="6" t="s">
        <v>61</v>
      </c>
      <c r="I74" s="6"/>
      <c r="J74" s="6"/>
      <c r="K74" s="6"/>
    </row>
    <row r="75" customFormat="false" ht="13.8" hidden="false" customHeight="false" outlineLevel="0" collapsed="false">
      <c r="A75" s="71" t="s">
        <v>192</v>
      </c>
      <c r="B75" s="66" t="s">
        <v>581</v>
      </c>
      <c r="C75" s="66" t="s">
        <v>582</v>
      </c>
      <c r="D75" s="66"/>
      <c r="E75" s="30" t="str">
        <f aca="false">HYPERLINK(CONCATENATE("http://sigma.ontologyportal.org:8080/sigma/WordNet.jsp?word=",C75,"&amp;POS=1"))</f>
        <v>http://sigma.ontologyportal.org:8080/sigma/WordNet.jsp?word=agreement&amp;POS=1</v>
      </c>
      <c r="F75" s="6" t="n">
        <v>106770275</v>
      </c>
      <c r="G75" s="6" t="s">
        <v>46</v>
      </c>
      <c r="H75" s="6" t="s">
        <v>47</v>
      </c>
      <c r="I75" s="6"/>
      <c r="J75" s="6"/>
      <c r="K75" s="6"/>
    </row>
    <row r="76" customFormat="false" ht="13.8" hidden="false" customHeight="false" outlineLevel="0" collapsed="false">
      <c r="A76" s="71" t="s">
        <v>192</v>
      </c>
      <c r="B76" s="66" t="s">
        <v>583</v>
      </c>
      <c r="C76" s="66" t="s">
        <v>583</v>
      </c>
      <c r="D76" s="66"/>
      <c r="E76" s="30" t="str">
        <f aca="false">HYPERLINK(CONCATENATE("http://sigma.ontologyportal.org:8080/sigma/WordNet.jsp?word=",C76,"&amp;POS=1"))</f>
        <v>http://sigma.ontologyportal.org:8080/sigma/WordNet.jsp?word=mathematical expressions&amp;POS=1</v>
      </c>
      <c r="F76" s="6" t="n">
        <v>106731802</v>
      </c>
      <c r="G76" s="6" t="s">
        <v>38</v>
      </c>
      <c r="H76" s="6" t="s">
        <v>91</v>
      </c>
      <c r="I76" s="6"/>
      <c r="J76" s="6"/>
      <c r="K76" s="6"/>
    </row>
    <row r="77" customFormat="false" ht="13.8" hidden="false" customHeight="false" outlineLevel="0" collapsed="false">
      <c r="A77" s="71" t="s">
        <v>192</v>
      </c>
      <c r="B77" s="66" t="s">
        <v>584</v>
      </c>
      <c r="C77" s="66" t="s">
        <v>585</v>
      </c>
      <c r="D77" s="66"/>
      <c r="E77" s="30" t="str">
        <f aca="false">HYPERLINK(CONCATENATE("http://sigma.ontologyportal.org:8080/sigma/WordNet.jsp?word=",C77,"&amp;POS=1"))</f>
        <v>http://sigma.ontologyportal.org:8080/sigma/WordNet.jsp?word=physics&amp;POS=1</v>
      </c>
      <c r="F77" s="6" t="n">
        <v>104025748</v>
      </c>
      <c r="G77" s="6" t="s">
        <v>38</v>
      </c>
      <c r="H77" s="6" t="s">
        <v>91</v>
      </c>
      <c r="I77" s="6"/>
      <c r="J77" s="6"/>
      <c r="K77" s="6"/>
    </row>
    <row r="78" customFormat="false" ht="13.8" hidden="false" customHeight="false" outlineLevel="0" collapsed="false">
      <c r="A78" s="71" t="s">
        <v>192</v>
      </c>
      <c r="B78" s="66" t="s">
        <v>586</v>
      </c>
      <c r="C78" s="66" t="s">
        <v>586</v>
      </c>
      <c r="D78" s="66"/>
      <c r="E78" s="30" t="str">
        <f aca="false">HYPERLINK(CONCATENATE("http://sigma.ontologyportal.org:8080/sigma/WordNet.jsp?word=",C78,"&amp;POS=1"))</f>
        <v>http://sigma.ontologyportal.org:8080/sigma/WordNet.jsp?word=interactions&amp;POS=1</v>
      </c>
      <c r="F78" s="6" t="n">
        <v>100039021</v>
      </c>
      <c r="G78" s="6" t="s">
        <v>38</v>
      </c>
      <c r="H78" s="6" t="s">
        <v>39</v>
      </c>
      <c r="I78" s="6"/>
      <c r="J78" s="6"/>
      <c r="K78" s="6"/>
    </row>
    <row r="79" customFormat="false" ht="13.8" hidden="false" customHeight="false" outlineLevel="0" collapsed="false">
      <c r="A79" s="68" t="s">
        <v>219</v>
      </c>
      <c r="B79" s="66" t="s">
        <v>587</v>
      </c>
      <c r="C79" s="66" t="s">
        <v>587</v>
      </c>
      <c r="D79" s="66"/>
      <c r="E79" s="30" t="str">
        <f aca="false">HYPERLINK(CONCATENATE("http://sigma.ontologyportal.org:8080/sigma/WordNet.jsp?word=",C79,"&amp;POS=1"))</f>
        <v>http://sigma.ontologyportal.org:8080/sigma/WordNet.jsp?word=parameters&amp;POS=1</v>
      </c>
      <c r="F79" s="6" t="n">
        <v>107328305</v>
      </c>
      <c r="G79" s="6" t="s">
        <v>208</v>
      </c>
      <c r="H79" s="6"/>
      <c r="I79" s="6"/>
      <c r="J79" s="6"/>
      <c r="K79" s="6"/>
    </row>
    <row r="80" customFormat="false" ht="13.8" hidden="false" customHeight="false" outlineLevel="0" collapsed="false">
      <c r="A80" s="68" t="s">
        <v>219</v>
      </c>
      <c r="B80" s="66" t="s">
        <v>305</v>
      </c>
      <c r="C80" s="66" t="s">
        <v>305</v>
      </c>
      <c r="D80" s="66"/>
      <c r="E80" s="30" t="str">
        <f aca="false">HYPERLINK(CONCATENATE("http://sigma.ontologyportal.org:8080/sigma/WordNet.jsp?word=",C80,"&amp;POS=1"))</f>
        <v>http://sigma.ontologyportal.org:8080/sigma/WordNet.jsp?word=assumptions&amp;POS=1</v>
      </c>
      <c r="F80" s="6" t="n">
        <v>105892096</v>
      </c>
      <c r="G80" s="6" t="s">
        <v>46</v>
      </c>
      <c r="H80" s="6" t="s">
        <v>47</v>
      </c>
      <c r="I80" s="6"/>
      <c r="J80" s="6"/>
      <c r="K80" s="6"/>
    </row>
    <row r="81" customFormat="false" ht="13.8" hidden="false" customHeight="false" outlineLevel="0" collapsed="false">
      <c r="A81" s="68" t="s">
        <v>219</v>
      </c>
      <c r="B81" s="66" t="s">
        <v>270</v>
      </c>
      <c r="C81" s="66" t="s">
        <v>270</v>
      </c>
      <c r="D81" s="66"/>
      <c r="E81" s="30" t="str">
        <f aca="false">HYPERLINK(CONCATENATE("http://sigma.ontologyportal.org:8080/sigma/WordNet.jsp?word=",C81,"&amp;POS=1"))</f>
        <v>http://sigma.ontologyportal.org:8080/sigma/WordNet.jsp?word=decisions&amp;POS=1</v>
      </c>
      <c r="F81" s="6" t="n">
        <v>105838176</v>
      </c>
      <c r="G81" s="6" t="s">
        <v>38</v>
      </c>
      <c r="H81" s="6" t="s">
        <v>39</v>
      </c>
      <c r="I81" s="6"/>
      <c r="J81" s="6"/>
      <c r="K81" s="6"/>
    </row>
    <row r="82" customFormat="false" ht="13.8" hidden="false" customHeight="false" outlineLevel="0" collapsed="false">
      <c r="A82" s="68" t="s">
        <v>219</v>
      </c>
      <c r="B82" s="66" t="s">
        <v>60</v>
      </c>
      <c r="C82" s="66" t="s">
        <v>60</v>
      </c>
      <c r="D82" s="66"/>
      <c r="E82" s="30" t="str">
        <f aca="false">HYPERLINK(CONCATENATE("http://sigma.ontologyportal.org:8080/sigma/WordNet.jsp?word=",C82,"&amp;POS=1"))</f>
        <v>http://sigma.ontologyportal.org:8080/sigma/WordNet.jsp?word=features&amp;POS=1</v>
      </c>
      <c r="F82" s="6" t="n">
        <v>105849789</v>
      </c>
      <c r="G82" s="6" t="s">
        <v>46</v>
      </c>
      <c r="H82" s="6" t="s">
        <v>61</v>
      </c>
      <c r="I82" s="6"/>
      <c r="J82" s="6"/>
      <c r="K82" s="6"/>
    </row>
    <row r="83" customFormat="false" ht="13.8" hidden="false" customHeight="false" outlineLevel="0" collapsed="false">
      <c r="A83" s="68" t="s">
        <v>219</v>
      </c>
      <c r="B83" s="66" t="s">
        <v>588</v>
      </c>
      <c r="C83" s="66" t="s">
        <v>588</v>
      </c>
      <c r="D83" s="66"/>
      <c r="E83" s="30" t="str">
        <f aca="false">HYPERLINK(CONCATENATE("http://sigma.ontologyportal.org:8080/sigma/WordNet.jsp?word=",C83,"&amp;POS=1"))</f>
        <v>http://sigma.ontologyportal.org:8080/sigma/WordNet.jsp?word=nice-to-have&amp;POS=1</v>
      </c>
      <c r="F83" s="6"/>
      <c r="G83" s="6"/>
      <c r="H83" s="6"/>
      <c r="I83" s="6"/>
      <c r="J83" s="6"/>
      <c r="K83" s="6"/>
    </row>
    <row r="84" customFormat="false" ht="13.8" hidden="false" customHeight="false" outlineLevel="0" collapsed="false">
      <c r="A84" s="68" t="s">
        <v>219</v>
      </c>
      <c r="B84" s="66" t="s">
        <v>589</v>
      </c>
      <c r="C84" s="66" t="s">
        <v>589</v>
      </c>
      <c r="D84" s="66"/>
      <c r="E84" s="30" t="str">
        <f aca="false">HYPERLINK(CONCATENATE("http://sigma.ontologyportal.org:8080/sigma/WordNet.jsp?word=",C84,"&amp;POS=1"))</f>
        <v>http://sigma.ontologyportal.org:8080/sigma/WordNet.jsp?word=simplicity&amp;POS=1</v>
      </c>
      <c r="F84" s="6" t="n">
        <v>104766059</v>
      </c>
      <c r="G84" s="6" t="s">
        <v>46</v>
      </c>
      <c r="H84" s="6" t="s">
        <v>61</v>
      </c>
      <c r="I84" s="6"/>
      <c r="J84" s="6"/>
      <c r="K84" s="6"/>
    </row>
    <row r="85" customFormat="false" ht="13.8" hidden="false" customHeight="false" outlineLevel="0" collapsed="false">
      <c r="A85" s="68" t="s">
        <v>219</v>
      </c>
      <c r="B85" s="66" t="s">
        <v>296</v>
      </c>
      <c r="C85" s="66" t="s">
        <v>296</v>
      </c>
      <c r="D85" s="66"/>
      <c r="E85" s="30" t="str">
        <f aca="false">HYPERLINK(CONCATENATE("http://sigma.ontologyportal.org:8080/sigma/WordNet.jsp?word=",C85,"&amp;POS=1"))</f>
        <v>http://sigma.ontologyportal.org:8080/sigma/WordNet.jsp?word=preference&amp;POS=1</v>
      </c>
      <c r="F85" s="6" t="n">
        <v>106200344</v>
      </c>
      <c r="G85" s="6" t="s">
        <v>46</v>
      </c>
      <c r="H85" s="6" t="s">
        <v>343</v>
      </c>
      <c r="I85" s="6"/>
      <c r="J85" s="6"/>
      <c r="K85" s="6"/>
    </row>
    <row r="86" customFormat="false" ht="13.8" hidden="false" customHeight="false" outlineLevel="0" collapsed="false">
      <c r="A86" s="68" t="s">
        <v>219</v>
      </c>
      <c r="B86" s="66" t="s">
        <v>590</v>
      </c>
      <c r="C86" s="66" t="s">
        <v>590</v>
      </c>
      <c r="D86" s="66"/>
      <c r="E86" s="30" t="str">
        <f aca="false">HYPERLINK(CONCATENATE("http://sigma.ontologyportal.org:8080/sigma/WordNet.jsp?word=",C86,"&amp;POS=1"))</f>
        <v>http://sigma.ontologyportal.org:8080/sigma/WordNet.jsp?word=test&amp;POS=1</v>
      </c>
      <c r="F86" s="6" t="n">
        <v>100791078</v>
      </c>
      <c r="G86" s="6" t="s">
        <v>38</v>
      </c>
      <c r="H86" s="6" t="s">
        <v>39</v>
      </c>
      <c r="I86" s="6"/>
      <c r="J86" s="6"/>
      <c r="K86" s="6"/>
    </row>
    <row r="87" customFormat="false" ht="13.8" hidden="false" customHeight="false" outlineLevel="0" collapsed="false">
      <c r="A87" s="68" t="s">
        <v>219</v>
      </c>
      <c r="B87" s="66" t="s">
        <v>591</v>
      </c>
      <c r="C87" s="66" t="s">
        <v>591</v>
      </c>
      <c r="D87" s="66"/>
      <c r="E87" s="30" t="str">
        <f aca="false">HYPERLINK(CONCATENATE("http://sigma.ontologyportal.org:8080/sigma/WordNet.jsp?word=",C87,"&amp;POS=1"))</f>
        <v>http://sigma.ontologyportal.org:8080/sigma/WordNet.jsp?word=attributes&amp;POS=1</v>
      </c>
      <c r="F87" s="6" t="n">
        <v>115311990</v>
      </c>
      <c r="G87" s="6" t="s">
        <v>46</v>
      </c>
      <c r="H87" s="6" t="s">
        <v>61</v>
      </c>
      <c r="I87" s="6"/>
      <c r="J87" s="6"/>
      <c r="K87" s="6"/>
    </row>
    <row r="88" customFormat="false" ht="13.8" hidden="false" customHeight="false" outlineLevel="0" collapsed="false">
      <c r="A88" s="68" t="s">
        <v>219</v>
      </c>
      <c r="B88" s="66" t="s">
        <v>281</v>
      </c>
      <c r="C88" s="66" t="s">
        <v>281</v>
      </c>
      <c r="D88" s="66"/>
      <c r="E88" s="30" t="str">
        <f aca="false">HYPERLINK(CONCATENATE("http://sigma.ontologyportal.org:8080/sigma/WordNet.jsp?word=",C88,"&amp;POS=1"))</f>
        <v>http://sigma.ontologyportal.org:8080/sigma/WordNet.jsp?word=future&amp;POS=1</v>
      </c>
      <c r="F88" s="6" t="n">
        <v>115121625</v>
      </c>
      <c r="G88" s="6" t="s">
        <v>38</v>
      </c>
      <c r="H88" s="6" t="s">
        <v>105</v>
      </c>
      <c r="I88" s="6"/>
      <c r="J88" s="6"/>
      <c r="K88" s="6"/>
    </row>
    <row r="89" customFormat="false" ht="13.8" hidden="false" customHeight="false" outlineLevel="0" collapsed="false">
      <c r="A89" s="68" t="s">
        <v>219</v>
      </c>
      <c r="B89" s="66" t="s">
        <v>253</v>
      </c>
      <c r="C89" s="66" t="s">
        <v>253</v>
      </c>
      <c r="D89" s="66"/>
      <c r="E89" s="30" t="str">
        <f aca="false">HYPERLINK(CONCATENATE("http://sigma.ontologyportal.org:8080/sigma/WordNet.jsp?word=",C89,"&amp;POS=1"))</f>
        <v>http://sigma.ontologyportal.org:8080/sigma/WordNet.jsp?word=benefits&amp;POS=1</v>
      </c>
      <c r="F89" s="6" t="n">
        <v>105142641</v>
      </c>
      <c r="G89" s="6" t="s">
        <v>46</v>
      </c>
      <c r="H89" s="6" t="s">
        <v>61</v>
      </c>
      <c r="I89" s="6"/>
      <c r="J89" s="6"/>
      <c r="K89" s="6"/>
    </row>
    <row r="90" customFormat="false" ht="13.8" hidden="false" customHeight="false" outlineLevel="0" collapsed="false">
      <c r="A90" s="68" t="s">
        <v>219</v>
      </c>
      <c r="B90" s="66" t="s">
        <v>592</v>
      </c>
      <c r="C90" s="66" t="s">
        <v>592</v>
      </c>
      <c r="D90" s="66"/>
      <c r="E90" s="30" t="str">
        <f aca="false">HYPERLINK(CONCATENATE("http://sigma.ontologyportal.org:8080/sigma/WordNet.jsp?word=",C90,"&amp;POS=1"))</f>
        <v>http://sigma.ontologyportal.org:8080/sigma/WordNet.jsp?word=prototype&amp;POS=1</v>
      </c>
      <c r="F90" s="6" t="n">
        <v>105937524</v>
      </c>
      <c r="G90" s="6" t="s">
        <v>46</v>
      </c>
      <c r="H90" s="6" t="s">
        <v>61</v>
      </c>
      <c r="I90" s="6"/>
      <c r="J90" s="6"/>
      <c r="K90" s="6"/>
    </row>
    <row r="91" customFormat="false" ht="13.8" hidden="false" customHeight="false" outlineLevel="0" collapsed="false">
      <c r="A91" s="68" t="s">
        <v>219</v>
      </c>
      <c r="B91" s="66" t="s">
        <v>593</v>
      </c>
      <c r="C91" s="66" t="s">
        <v>593</v>
      </c>
      <c r="D91" s="66"/>
      <c r="E91" s="30" t="str">
        <f aca="false">HYPERLINK(CONCATENATE("http://sigma.ontologyportal.org:8080/sigma/WordNet.jsp?word=",C91,"&amp;POS=1"))</f>
        <v>http://sigma.ontologyportal.org:8080/sigma/WordNet.jsp?word=strategy&amp;POS=1</v>
      </c>
      <c r="F91" s="6" t="n">
        <v>105905348</v>
      </c>
      <c r="G91" s="6" t="s">
        <v>46</v>
      </c>
      <c r="H91" s="6" t="s">
        <v>47</v>
      </c>
      <c r="I91" s="6"/>
      <c r="J91" s="6"/>
      <c r="K91" s="6"/>
    </row>
    <row r="92" customFormat="false" ht="13.8" hidden="false" customHeight="false" outlineLevel="0" collapsed="false">
      <c r="A92" s="68" t="s">
        <v>219</v>
      </c>
      <c r="B92" s="66" t="s">
        <v>594</v>
      </c>
      <c r="C92" s="66" t="s">
        <v>595</v>
      </c>
      <c r="D92" s="66"/>
      <c r="E92" s="30" t="str">
        <f aca="false">HYPERLINK(CONCATENATE("http://sigma.ontologyportal.org:8080/sigma/WordNet.jsp?word=",C92,"&amp;POS=1"))</f>
        <v>http://sigma.ontologyportal.org:8080/sigma/WordNet.jsp?word=sub section&amp;POS=1</v>
      </c>
      <c r="F92" s="6" t="n">
        <v>106392001</v>
      </c>
      <c r="G92" s="6" t="s">
        <v>38</v>
      </c>
      <c r="H92" s="6" t="s">
        <v>91</v>
      </c>
      <c r="I92" s="6"/>
      <c r="J92" s="6"/>
      <c r="K92" s="6"/>
    </row>
    <row r="93" customFormat="false" ht="13.8" hidden="false" customHeight="false" outlineLevel="0" collapsed="false">
      <c r="A93" s="68" t="s">
        <v>219</v>
      </c>
      <c r="B93" s="66" t="s">
        <v>596</v>
      </c>
      <c r="C93" s="66" t="s">
        <v>596</v>
      </c>
      <c r="D93" s="66"/>
      <c r="E93" s="30" t="str">
        <f aca="false">HYPERLINK(CONCATENATE("http://sigma.ontologyportal.org:8080/sigma/WordNet.jsp?word=",C93,"&amp;POS=1"))</f>
        <v>http://sigma.ontologyportal.org:8080/sigma/WordNet.jsp?word=group&amp;POS=1</v>
      </c>
      <c r="F93" s="6" t="n">
        <v>100031264</v>
      </c>
      <c r="G93" s="6" t="s">
        <v>38</v>
      </c>
      <c r="H93" s="6" t="s">
        <v>91</v>
      </c>
      <c r="I93" s="6"/>
      <c r="J93" s="6"/>
      <c r="K93" s="6"/>
    </row>
    <row r="94" customFormat="false" ht="13.8" hidden="false" customHeight="false" outlineLevel="0" collapsed="false">
      <c r="A94" s="68" t="s">
        <v>219</v>
      </c>
      <c r="B94" s="66" t="s">
        <v>597</v>
      </c>
      <c r="C94" s="66" t="s">
        <v>597</v>
      </c>
      <c r="D94" s="66"/>
      <c r="E94" s="30" t="str">
        <f aca="false">HYPERLINK(CONCATENATE("http://sigma.ontologyportal.org:8080/sigma/WordNet.jsp?word=",C94,"&amp;POS=1"))</f>
        <v>http://sigma.ontologyportal.org:8080/sigma/WordNet.jsp?word=separate&amp;POS=1</v>
      </c>
      <c r="F94" s="6" t="n">
        <v>106269785</v>
      </c>
      <c r="G94" s="6" t="s">
        <v>38</v>
      </c>
      <c r="H94" s="6" t="s">
        <v>91</v>
      </c>
      <c r="I94" s="6"/>
      <c r="J94" s="6"/>
      <c r="K94" s="6"/>
    </row>
    <row r="95" customFormat="false" ht="13.8" hidden="false" customHeight="false" outlineLevel="0" collapsed="false">
      <c r="A95" s="68" t="s">
        <v>219</v>
      </c>
      <c r="B95" s="66" t="s">
        <v>598</v>
      </c>
      <c r="C95" s="66" t="s">
        <v>598</v>
      </c>
      <c r="D95" s="66"/>
      <c r="E95" s="30" t="str">
        <f aca="false">HYPERLINK(CONCATENATE("http://sigma.ontologyportal.org:8080/sigma/WordNet.jsp?word=",C95,"&amp;POS=1"))</f>
        <v>http://sigma.ontologyportal.org:8080/sigma/WordNet.jsp?word=finding&amp;POS=1</v>
      </c>
      <c r="F95" s="6" t="n">
        <v>100151497</v>
      </c>
      <c r="G95" s="6" t="s">
        <v>38</v>
      </c>
      <c r="H95" s="6" t="s">
        <v>39</v>
      </c>
      <c r="I95" s="6"/>
      <c r="J95" s="6"/>
      <c r="K95" s="6"/>
    </row>
    <row r="96" customFormat="false" ht="13.8" hidden="false" customHeight="false" outlineLevel="0" collapsed="false">
      <c r="A96" s="68" t="s">
        <v>219</v>
      </c>
      <c r="B96" s="66" t="s">
        <v>599</v>
      </c>
      <c r="C96" s="66" t="s">
        <v>599</v>
      </c>
      <c r="D96" s="66"/>
      <c r="E96" s="30" t="str">
        <f aca="false">HYPERLINK(CONCATENATE("http://sigma.ontologyportal.org:8080/sigma/WordNet.jsp?word=",C96,"&amp;POS=1"))</f>
        <v>http://sigma.ontologyportal.org:8080/sigma/WordNet.jsp?word=definitions&amp;POS=1</v>
      </c>
      <c r="F96" s="6" t="n">
        <v>106744396</v>
      </c>
      <c r="G96" s="6" t="s">
        <v>46</v>
      </c>
      <c r="H96" s="6" t="s">
        <v>47</v>
      </c>
      <c r="I96" s="6"/>
      <c r="J96" s="6"/>
      <c r="K96" s="6"/>
    </row>
    <row r="97" customFormat="false" ht="13.8" hidden="false" customHeight="false" outlineLevel="0" collapsed="false">
      <c r="A97" s="68" t="s">
        <v>219</v>
      </c>
      <c r="B97" s="66" t="s">
        <v>267</v>
      </c>
      <c r="C97" s="66" t="s">
        <v>267</v>
      </c>
      <c r="D97" s="66"/>
      <c r="E97" s="30" t="str">
        <f aca="false">HYPERLINK(CONCATENATE("http://sigma.ontologyportal.org:8080/sigma/WordNet.jsp?word=",C97,"&amp;POS=1"))</f>
        <v>http://sigma.ontologyportal.org:8080/sigma/WordNet.jsp?word=reasoning&amp;POS=1</v>
      </c>
      <c r="F97" s="6" t="n">
        <v>105772356</v>
      </c>
      <c r="G97" s="6" t="s">
        <v>38</v>
      </c>
      <c r="H97" s="6" t="s">
        <v>39</v>
      </c>
      <c r="I97" s="6"/>
      <c r="J97" s="6"/>
      <c r="K97" s="6"/>
    </row>
    <row r="98" customFormat="false" ht="13.8" hidden="false" customHeight="false" outlineLevel="0" collapsed="false">
      <c r="A98" s="68" t="s">
        <v>219</v>
      </c>
      <c r="B98" s="66" t="s">
        <v>600</v>
      </c>
      <c r="C98" s="66" t="s">
        <v>600</v>
      </c>
      <c r="D98" s="66"/>
      <c r="E98" s="30" t="str">
        <f aca="false">HYPERLINK(CONCATENATE("http://sigma.ontologyportal.org:8080/sigma/WordNet.jsp?word=",C98,"&amp;POS=1"))</f>
        <v>http://sigma.ontologyportal.org:8080/sigma/WordNet.jsp?word=environmental impact&amp;POS=1</v>
      </c>
      <c r="F98" s="6" t="n">
        <v>111414411</v>
      </c>
      <c r="G98" s="6" t="s">
        <v>38</v>
      </c>
      <c r="H98" s="6" t="s">
        <v>39</v>
      </c>
      <c r="I98" s="6"/>
      <c r="J98" s="6"/>
      <c r="K98" s="6"/>
    </row>
    <row r="99" customFormat="false" ht="13.8" hidden="false" customHeight="false" outlineLevel="0" collapsed="false">
      <c r="A99" s="68" t="s">
        <v>219</v>
      </c>
      <c r="B99" s="66" t="s">
        <v>262</v>
      </c>
      <c r="C99" s="66" t="s">
        <v>262</v>
      </c>
      <c r="D99" s="66"/>
      <c r="E99" s="30" t="str">
        <f aca="false">HYPERLINK(CONCATENATE("http://sigma.ontologyportal.org:8080/sigma/WordNet.jsp?word=",C99,"&amp;POS=1"))</f>
        <v>http://sigma.ontologyportal.org:8080/sigma/WordNet.jsp?word=teamwork&amp;POS=1</v>
      </c>
      <c r="F99" s="6" t="n">
        <v>101203494</v>
      </c>
      <c r="G99" s="6" t="s">
        <v>38</v>
      </c>
      <c r="H99" s="6" t="s">
        <v>39</v>
      </c>
      <c r="I99" s="6"/>
      <c r="J99" s="6"/>
      <c r="K99" s="6"/>
    </row>
    <row r="100" customFormat="false" ht="13.8" hidden="false" customHeight="false" outlineLevel="0" collapsed="false">
      <c r="A100" s="68" t="s">
        <v>219</v>
      </c>
      <c r="B100" s="66" t="s">
        <v>601</v>
      </c>
      <c r="C100" s="66" t="s">
        <v>601</v>
      </c>
      <c r="D100" s="66"/>
      <c r="E100" s="30" t="str">
        <f aca="false">HYPERLINK(CONCATENATE("http://sigma.ontologyportal.org:8080/sigma/WordNet.jsp?word=",C100,"&amp;POS=1"))</f>
        <v>http://sigma.ontologyportal.org:8080/sigma/WordNet.jsp?word=market&amp;POS=1</v>
      </c>
      <c r="F100" s="6" t="n">
        <v>108424951</v>
      </c>
      <c r="G100" s="6" t="s">
        <v>38</v>
      </c>
      <c r="H100" s="6" t="s">
        <v>91</v>
      </c>
      <c r="I100" s="6"/>
      <c r="J100" s="6"/>
      <c r="K100" s="6"/>
    </row>
    <row r="101" customFormat="false" ht="13.8" hidden="false" customHeight="false" outlineLevel="0" collapsed="false">
      <c r="A101" s="68" t="s">
        <v>219</v>
      </c>
      <c r="B101" s="66" t="s">
        <v>602</v>
      </c>
      <c r="C101" s="66" t="s">
        <v>602</v>
      </c>
      <c r="D101" s="66"/>
      <c r="E101" s="30" t="str">
        <f aca="false">HYPERLINK(CONCATENATE("http://sigma.ontologyportal.org:8080/sigma/WordNet.jsp?word=",C101,"&amp;POS=1"))</f>
        <v>http://sigma.ontologyportal.org:8080/sigma/WordNet.jsp?word=sub-system&amp;POS=1</v>
      </c>
      <c r="F101" s="6" t="n">
        <v>105902872</v>
      </c>
      <c r="G101" s="6" t="s">
        <v>46</v>
      </c>
      <c r="H101" s="6" t="s">
        <v>47</v>
      </c>
      <c r="I101" s="6"/>
      <c r="J101" s="6"/>
      <c r="K101" s="6"/>
    </row>
    <row r="102" customFormat="false" ht="13.8" hidden="false" customHeight="false" outlineLevel="0" collapsed="false">
      <c r="A102" s="68" t="s">
        <v>219</v>
      </c>
      <c r="B102" s="66" t="s">
        <v>603</v>
      </c>
      <c r="C102" s="66" t="s">
        <v>183</v>
      </c>
      <c r="D102" s="66"/>
      <c r="E102" s="30" t="str">
        <f aca="false">HYPERLINK(CONCATENATE("http://sigma.ontologyportal.org:8080/sigma/WordNet.jsp?word=",C102,"&amp;POS=1"))</f>
        <v>http://sigma.ontologyportal.org:8080/sigma/WordNet.jsp?word=client&amp;POS=1</v>
      </c>
      <c r="F102" s="6" t="n">
        <v>109984659</v>
      </c>
      <c r="G102" s="6" t="s">
        <v>38</v>
      </c>
      <c r="H102" s="6" t="s">
        <v>91</v>
      </c>
      <c r="I102" s="6"/>
      <c r="J102" s="6"/>
      <c r="K102" s="6"/>
    </row>
    <row r="103" customFormat="false" ht="13.8" hidden="false" customHeight="false" outlineLevel="0" collapsed="false">
      <c r="A103" s="68" t="s">
        <v>219</v>
      </c>
      <c r="B103" s="66" t="s">
        <v>285</v>
      </c>
      <c r="C103" s="66" t="s">
        <v>286</v>
      </c>
      <c r="D103" s="66"/>
      <c r="E103" s="30" t="str">
        <f aca="false">HYPERLINK(CONCATENATE("http://sigma.ontologyportal.org:8080/sigma/WordNet.jsp?word=",C103,"&amp;POS=1"))</f>
        <v>http://sigma.ontologyportal.org:8080/sigma/WordNet.jsp?word=stages&amp;POS=1</v>
      </c>
      <c r="F103" s="6" t="n">
        <v>115290337</v>
      </c>
      <c r="G103" s="6" t="s">
        <v>46</v>
      </c>
      <c r="H103" s="6" t="s">
        <v>105</v>
      </c>
      <c r="I103" s="6"/>
      <c r="J103" s="6"/>
      <c r="K103" s="6"/>
    </row>
    <row r="104" customFormat="false" ht="13.8" hidden="false" customHeight="false" outlineLevel="0" collapsed="false">
      <c r="A104" s="68" t="s">
        <v>219</v>
      </c>
      <c r="B104" s="66" t="s">
        <v>604</v>
      </c>
      <c r="C104" s="66" t="s">
        <v>605</v>
      </c>
      <c r="D104" s="66"/>
      <c r="E104" s="30" t="str">
        <f aca="false">HYPERLINK(CONCATENATE("http://sigma.ontologyportal.org:8080/sigma/WordNet.jsp?word=",C104,"&amp;POS=1"))</f>
        <v>http://sigma.ontologyportal.org:8080/sigma/WordNet.jsp?word=aspects&amp;POS=1</v>
      </c>
      <c r="F104" s="6" t="n">
        <v>104733118</v>
      </c>
      <c r="G104" s="6" t="s">
        <v>46</v>
      </c>
      <c r="H104" s="6" t="s">
        <v>61</v>
      </c>
      <c r="I104" s="6"/>
      <c r="J104" s="6"/>
      <c r="K104" s="6"/>
    </row>
    <row r="105" customFormat="false" ht="13.8" hidden="false" customHeight="false" outlineLevel="0" collapsed="false">
      <c r="A105" s="68" t="s">
        <v>219</v>
      </c>
      <c r="B105" s="66" t="s">
        <v>606</v>
      </c>
      <c r="C105" s="66" t="s">
        <v>606</v>
      </c>
      <c r="D105" s="66"/>
      <c r="E105" s="30" t="str">
        <f aca="false">HYPERLINK(CONCATENATE("http://sigma.ontologyportal.org:8080/sigma/WordNet.jsp?word=",C105,"&amp;POS=1"))</f>
        <v>http://sigma.ontologyportal.org:8080/sigma/WordNet.jsp?word=commitment&amp;POS=1</v>
      </c>
      <c r="F105" s="6" t="n">
        <v>101206153</v>
      </c>
      <c r="G105" s="6" t="s">
        <v>46</v>
      </c>
      <c r="H105" s="6" t="s">
        <v>61</v>
      </c>
      <c r="I105" s="6"/>
      <c r="J105" s="6"/>
      <c r="K105" s="6"/>
    </row>
    <row r="106" customFormat="false" ht="13.8" hidden="false" customHeight="false" outlineLevel="0" collapsed="false">
      <c r="A106" s="68" t="s">
        <v>219</v>
      </c>
      <c r="B106" s="66" t="s">
        <v>607</v>
      </c>
      <c r="C106" s="66" t="s">
        <v>607</v>
      </c>
      <c r="D106" s="66"/>
      <c r="E106" s="30" t="str">
        <f aca="false">HYPERLINK(CONCATENATE("http://sigma.ontologyportal.org:8080/sigma/WordNet.jsp?word=",C106,"&amp;POS=1"))</f>
        <v>http://sigma.ontologyportal.org:8080/sigma/WordNet.jsp?word=suggestions&amp;POS=1</v>
      </c>
      <c r="F106" s="6" t="n">
        <v>107162680</v>
      </c>
      <c r="G106" s="6" t="s">
        <v>38</v>
      </c>
      <c r="H106" s="6" t="s">
        <v>39</v>
      </c>
      <c r="I106" s="6"/>
      <c r="J106" s="6"/>
      <c r="K106" s="6"/>
    </row>
    <row r="107" customFormat="false" ht="13.8" hidden="false" customHeight="false" outlineLevel="0" collapsed="false">
      <c r="A107" s="68" t="s">
        <v>219</v>
      </c>
      <c r="B107" s="66" t="s">
        <v>164</v>
      </c>
      <c r="C107" s="66" t="s">
        <v>164</v>
      </c>
      <c r="D107" s="66"/>
      <c r="E107" s="30" t="str">
        <f aca="false">HYPERLINK(CONCATENATE("http://sigma.ontologyportal.org:8080/sigma/WordNet.jsp?word=",C107,"&amp;POS=1"))</f>
        <v>http://sigma.ontologyportal.org:8080/sigma/WordNet.jsp?word=cost&amp;POS=1</v>
      </c>
      <c r="F107" s="6" t="n">
        <v>113275847</v>
      </c>
      <c r="G107" s="6" t="s">
        <v>46</v>
      </c>
      <c r="H107" s="6" t="s">
        <v>105</v>
      </c>
      <c r="I107" s="6"/>
      <c r="J107" s="6"/>
      <c r="K107" s="6"/>
    </row>
    <row r="108" customFormat="false" ht="13.8" hidden="false" customHeight="false" outlineLevel="0" collapsed="false">
      <c r="A108" s="68" t="s">
        <v>219</v>
      </c>
      <c r="B108" s="66" t="s">
        <v>608</v>
      </c>
      <c r="C108" s="66" t="s">
        <v>608</v>
      </c>
      <c r="D108" s="66"/>
      <c r="E108" s="30" t="str">
        <f aca="false">HYPERLINK(CONCATENATE("http://sigma.ontologyportal.org:8080/sigma/WordNet.jsp?word=",C108,"&amp;POS=1"))</f>
        <v>http://sigma.ontologyportal.org:8080/sigma/WordNet.jsp?word=position&amp;POS=1</v>
      </c>
      <c r="F108" s="6" t="n">
        <v>113925752</v>
      </c>
      <c r="G108" s="6" t="s">
        <v>46</v>
      </c>
      <c r="H108" s="6" t="s">
        <v>47</v>
      </c>
      <c r="I108" s="6"/>
      <c r="J108" s="6"/>
      <c r="K108" s="6"/>
    </row>
    <row r="109" customFormat="false" ht="13.8" hidden="false" customHeight="false" outlineLevel="0" collapsed="false">
      <c r="A109" s="68" t="s">
        <v>219</v>
      </c>
      <c r="B109" s="66" t="s">
        <v>609</v>
      </c>
      <c r="C109" s="66" t="s">
        <v>609</v>
      </c>
      <c r="D109" s="66"/>
      <c r="E109" s="30" t="str">
        <f aca="false">HYPERLINK(CONCATENATE("http://sigma.ontologyportal.org:8080/sigma/WordNet.jsp?word=",C109,"&amp;POS=1"))</f>
        <v>http://sigma.ontologyportal.org:8080/sigma/WordNet.jsp?word=justification&amp;POS=1</v>
      </c>
      <c r="F109" s="6" t="n">
        <v>105823054</v>
      </c>
      <c r="G109" s="6" t="s">
        <v>38</v>
      </c>
      <c r="H109" s="6" t="s">
        <v>39</v>
      </c>
      <c r="I109" s="6"/>
      <c r="J109" s="6"/>
      <c r="K109" s="6"/>
    </row>
    <row r="110" customFormat="false" ht="13.8" hidden="false" customHeight="false" outlineLevel="0" collapsed="false">
      <c r="A110" s="68" t="s">
        <v>219</v>
      </c>
      <c r="B110" s="66" t="s">
        <v>610</v>
      </c>
      <c r="C110" s="66" t="s">
        <v>610</v>
      </c>
      <c r="D110" s="66"/>
      <c r="E110" s="30" t="str">
        <f aca="false">HYPERLINK(CONCATENATE("http://sigma.ontologyportal.org:8080/sigma/WordNet.jsp?word=",C110,"&amp;POS=1"))</f>
        <v>http://sigma.ontologyportal.org:8080/sigma/WordNet.jsp?word=outcomes&amp;POS=1</v>
      </c>
      <c r="F110" s="6" t="n">
        <v>111410625</v>
      </c>
      <c r="G110" s="6" t="s">
        <v>38</v>
      </c>
      <c r="H110" s="6" t="s">
        <v>39</v>
      </c>
      <c r="I110" s="6"/>
      <c r="J110" s="6"/>
      <c r="K110" s="6"/>
    </row>
    <row r="111" customFormat="false" ht="13.8" hidden="false" customHeight="false" outlineLevel="0" collapsed="false">
      <c r="A111" s="68" t="s">
        <v>219</v>
      </c>
      <c r="B111" s="66" t="s">
        <v>611</v>
      </c>
      <c r="C111" s="66" t="s">
        <v>611</v>
      </c>
      <c r="D111" s="66"/>
      <c r="E111" s="30" t="str">
        <f aca="false">HYPERLINK(CONCATENATE("http://sigma.ontologyportal.org:8080/sigma/WordNet.jsp?word=",C111,"&amp;POS=1"))</f>
        <v>http://sigma.ontologyportal.org:8080/sigma/WordNet.jsp?word=analysis&amp;POS=1</v>
      </c>
      <c r="F111" s="6" t="n">
        <v>100634276</v>
      </c>
      <c r="G111" s="6" t="s">
        <v>38</v>
      </c>
      <c r="H111" s="6" t="s">
        <v>39</v>
      </c>
      <c r="I111" s="6"/>
      <c r="J111" s="6"/>
      <c r="K111" s="6"/>
    </row>
    <row r="112" customFormat="false" ht="13.8" hidden="false" customHeight="false" outlineLevel="0" collapsed="false">
      <c r="A112" s="68" t="s">
        <v>219</v>
      </c>
      <c r="B112" s="66" t="s">
        <v>612</v>
      </c>
      <c r="C112" s="66" t="s">
        <v>613</v>
      </c>
      <c r="D112" s="66"/>
      <c r="E112" s="30" t="str">
        <f aca="false">HYPERLINK(CONCATENATE("http://sigma.ontologyportal.org:8080/sigma/WordNet.jsp?word=",C112,"&amp;POS=1"))</f>
        <v>http://sigma.ontologyportal.org:8080/sigma/WordNet.jsp?word=manufacturing&amp;POS=1</v>
      </c>
      <c r="F112" s="6" t="n">
        <v>100924825</v>
      </c>
      <c r="G112" s="6" t="s">
        <v>38</v>
      </c>
      <c r="H112" s="6" t="s">
        <v>39</v>
      </c>
      <c r="I112" s="6"/>
      <c r="J112" s="6"/>
      <c r="K112" s="6"/>
    </row>
    <row r="113" customFormat="false" ht="13.8" hidden="false" customHeight="false" outlineLevel="0" collapsed="false">
      <c r="A113" s="4" t="s">
        <v>298</v>
      </c>
      <c r="B113" s="66" t="s">
        <v>614</v>
      </c>
      <c r="C113" s="66" t="s">
        <v>615</v>
      </c>
      <c r="D113" s="66"/>
      <c r="E113" s="30" t="str">
        <f aca="false">HYPERLINK(CONCATENATE("http://sigma.ontologyportal.org:8080/sigma/WordNet.jsp?word=",C113,"&amp;POS=1"))</f>
        <v>http://sigma.ontologyportal.org:8080/sigma/WordNet.jsp?word=hydrogeology&amp;POS=1</v>
      </c>
      <c r="F113" s="6" t="n">
        <v>106115701</v>
      </c>
      <c r="G113" s="6" t="s">
        <v>46</v>
      </c>
      <c r="H113" s="6" t="s">
        <v>47</v>
      </c>
      <c r="I113" s="6"/>
      <c r="J113" s="6"/>
      <c r="K113" s="6"/>
    </row>
    <row r="114" customFormat="false" ht="13.8" hidden="false" customHeight="false" outlineLevel="0" collapsed="false">
      <c r="A114" s="4" t="s">
        <v>298</v>
      </c>
      <c r="B114" s="66" t="s">
        <v>268</v>
      </c>
      <c r="C114" s="66" t="s">
        <v>268</v>
      </c>
      <c r="D114" s="66"/>
      <c r="E114" s="30" t="str">
        <f aca="false">HYPERLINK(CONCATENATE("http://sigma.ontologyportal.org:8080/sigma/WordNet.jsp?word=",C114,"&amp;POS=1"))</f>
        <v>http://sigma.ontologyportal.org:8080/sigma/WordNet.jsp?word=selection&amp;POS=1</v>
      </c>
      <c r="F114" s="6" t="n">
        <v>108399818</v>
      </c>
      <c r="G114" s="6" t="s">
        <v>38</v>
      </c>
      <c r="H114" s="6" t="s">
        <v>91</v>
      </c>
      <c r="I114" s="6"/>
      <c r="J114" s="6"/>
      <c r="K114" s="6"/>
    </row>
    <row r="115" customFormat="false" ht="13.8" hidden="false" customHeight="false" outlineLevel="0" collapsed="false">
      <c r="A115" s="4" t="s">
        <v>298</v>
      </c>
      <c r="B115" s="66" t="s">
        <v>616</v>
      </c>
      <c r="C115" s="66" t="s">
        <v>616</v>
      </c>
      <c r="D115" s="66"/>
      <c r="E115" s="30" t="str">
        <f aca="false">HYPERLINK(CONCATENATE("http://sigma.ontologyportal.org:8080/sigma/WordNet.jsp?word=",C115,"&amp;POS=1"))</f>
        <v>http://sigma.ontologyportal.org:8080/sigma/WordNet.jsp?word=investigation&amp;POS=1</v>
      </c>
      <c r="F115" s="6" t="n">
        <v>100633864</v>
      </c>
      <c r="G115" s="6" t="s">
        <v>38</v>
      </c>
      <c r="H115" s="6" t="s">
        <v>39</v>
      </c>
      <c r="I115" s="6"/>
      <c r="J115" s="6"/>
      <c r="K115" s="6"/>
    </row>
    <row r="116" customFormat="false" ht="13.8" hidden="false" customHeight="false" outlineLevel="0" collapsed="false">
      <c r="A116" s="4" t="s">
        <v>298</v>
      </c>
      <c r="B116" s="66" t="s">
        <v>617</v>
      </c>
      <c r="C116" s="66" t="s">
        <v>617</v>
      </c>
      <c r="D116" s="66"/>
      <c r="E116" s="30" t="str">
        <f aca="false">HYPERLINK(CONCATENATE("http://sigma.ontologyportal.org:8080/sigma/WordNet.jsp?word=",C116,"&amp;POS=1"))</f>
        <v>http://sigma.ontologyportal.org:8080/sigma/WordNet.jsp?word=equipment&amp;POS=1</v>
      </c>
      <c r="F116" s="6" t="n">
        <v>103294048</v>
      </c>
      <c r="G116" s="6" t="s">
        <v>38</v>
      </c>
      <c r="H116" s="6" t="s">
        <v>91</v>
      </c>
      <c r="I116" s="6"/>
      <c r="J116" s="6"/>
      <c r="K116" s="6"/>
    </row>
    <row r="117" customFormat="false" ht="13.8" hidden="false" customHeight="false" outlineLevel="0" collapsed="false">
      <c r="A117" s="4" t="s">
        <v>298</v>
      </c>
      <c r="B117" s="66" t="s">
        <v>618</v>
      </c>
      <c r="C117" s="66" t="s">
        <v>618</v>
      </c>
      <c r="D117" s="66"/>
      <c r="E117" s="30" t="str">
        <f aca="false">HYPERLINK(CONCATENATE("http://sigma.ontologyportal.org:8080/sigma/WordNet.jsp?word=",C117,"&amp;POS=1"))</f>
        <v>http://sigma.ontologyportal.org:8080/sigma/WordNet.jsp?word=mine operation&amp;POS=1</v>
      </c>
      <c r="F117" s="6" t="n">
        <v>100409211</v>
      </c>
      <c r="G117" s="6" t="s">
        <v>38</v>
      </c>
      <c r="H117" s="6" t="s">
        <v>39</v>
      </c>
      <c r="I117" s="6"/>
      <c r="J117" s="6"/>
      <c r="K117" s="6"/>
    </row>
    <row r="118" customFormat="false" ht="13.8" hidden="false" customHeight="false" outlineLevel="0" collapsed="false">
      <c r="A118" s="4" t="s">
        <v>298</v>
      </c>
      <c r="B118" s="66" t="s">
        <v>619</v>
      </c>
      <c r="C118" s="66" t="s">
        <v>620</v>
      </c>
      <c r="D118" s="66"/>
      <c r="E118" s="30" t="str">
        <f aca="false">HYPERLINK(CONCATENATE("http://sigma.ontologyportal.org:8080/sigma/WordNet.jsp?word=",C118,"&amp;POS=1"))</f>
        <v>http://sigma.ontologyportal.org:8080/sigma/WordNet.jsp?word=reserve&amp;POS=1</v>
      </c>
      <c r="F118" s="6" t="n">
        <v>113759773</v>
      </c>
      <c r="G118" s="6" t="s">
        <v>46</v>
      </c>
      <c r="H118" s="6" t="s">
        <v>105</v>
      </c>
      <c r="I118" s="6"/>
      <c r="J118" s="6"/>
      <c r="K118" s="6"/>
    </row>
    <row r="119" customFormat="false" ht="13.8" hidden="false" customHeight="false" outlineLevel="0" collapsed="false">
      <c r="A119" s="4" t="s">
        <v>298</v>
      </c>
      <c r="B119" s="66" t="s">
        <v>621</v>
      </c>
      <c r="C119" s="66" t="s">
        <v>622</v>
      </c>
      <c r="D119" s="66"/>
      <c r="E119" s="30" t="str">
        <f aca="false">HYPERLINK(CONCATENATE("http://sigma.ontologyportal.org:8080/sigma/WordNet.jsp?word=",C119,"&amp;POS=1"))</f>
        <v>http://sigma.ontologyportal.org:8080/sigma/WordNet.jsp?word=tonnage-grade&amp;POS=1</v>
      </c>
      <c r="F119" s="6"/>
      <c r="G119" s="6"/>
      <c r="H119" s="6"/>
      <c r="I119" s="6"/>
      <c r="J119" s="6"/>
      <c r="K119" s="6"/>
    </row>
    <row r="120" customFormat="false" ht="13.8" hidden="false" customHeight="false" outlineLevel="0" collapsed="false">
      <c r="A120" s="4" t="s">
        <v>298</v>
      </c>
      <c r="B120" s="66" t="s">
        <v>623</v>
      </c>
      <c r="C120" s="66" t="s">
        <v>623</v>
      </c>
      <c r="D120" s="66"/>
      <c r="E120" s="30" t="str">
        <f aca="false">HYPERLINK(CONCATENATE("http://sigma.ontologyportal.org:8080/sigma/WordNet.jsp?word=",C120,"&amp;POS=1"))</f>
        <v>http://sigma.ontologyportal.org:8080/sigma/WordNet.jsp?word=software&amp;POS=1</v>
      </c>
      <c r="F120" s="6" t="n">
        <v>106566077</v>
      </c>
      <c r="G120" s="6" t="s">
        <v>46</v>
      </c>
      <c r="H120" s="6" t="s">
        <v>47</v>
      </c>
      <c r="I120" s="6"/>
      <c r="J120" s="6"/>
      <c r="K120" s="6"/>
    </row>
    <row r="121" customFormat="false" ht="13.8" hidden="false" customHeight="false" outlineLevel="0" collapsed="false">
      <c r="A121" s="4" t="s">
        <v>298</v>
      </c>
      <c r="B121" s="66" t="s">
        <v>624</v>
      </c>
      <c r="C121" s="66" t="s">
        <v>625</v>
      </c>
      <c r="D121" s="66"/>
      <c r="E121" s="30" t="str">
        <f aca="false">HYPERLINK(CONCATENATE("http://sigma.ontologyportal.org:8080/sigma/WordNet.jsp?word=",C121,"&amp;POS=1"))</f>
        <v>http://sigma.ontologyportal.org:8080/sigma/WordNet.jsp?word=best&amp;POS=1</v>
      </c>
      <c r="F121" s="6" t="n">
        <v>100127531</v>
      </c>
      <c r="G121" s="6" t="s">
        <v>46</v>
      </c>
      <c r="H121" s="6" t="s">
        <v>61</v>
      </c>
      <c r="I121" s="6"/>
      <c r="J121" s="6"/>
      <c r="K121" s="6"/>
    </row>
    <row r="122" customFormat="false" ht="13.8" hidden="false" customHeight="false" outlineLevel="0" collapsed="false">
      <c r="A122" s="4" t="s">
        <v>298</v>
      </c>
      <c r="B122" s="66" t="s">
        <v>99</v>
      </c>
      <c r="C122" s="66" t="s">
        <v>99</v>
      </c>
      <c r="D122" s="66"/>
      <c r="E122" s="30" t="str">
        <f aca="false">HYPERLINK(CONCATENATE("http://sigma.ontologyportal.org:8080/sigma/WordNet.jsp?word=",C122,"&amp;POS=1"))</f>
        <v>http://sigma.ontologyportal.org:8080/sigma/WordNet.jsp?word=plan&amp;POS=1</v>
      </c>
      <c r="F122" s="6" t="n">
        <v>115314669</v>
      </c>
      <c r="G122" s="6" t="s">
        <v>46</v>
      </c>
      <c r="H122" s="6" t="s">
        <v>47</v>
      </c>
      <c r="I122" s="6"/>
      <c r="J122" s="6"/>
      <c r="K122" s="6"/>
    </row>
    <row r="123" customFormat="false" ht="13.8" hidden="false" customHeight="false" outlineLevel="0" collapsed="false">
      <c r="A123" s="4" t="s">
        <v>298</v>
      </c>
      <c r="B123" s="66" t="s">
        <v>626</v>
      </c>
      <c r="C123" s="66" t="s">
        <v>626</v>
      </c>
      <c r="D123" s="66"/>
      <c r="E123" s="30" t="str">
        <f aca="false">HYPERLINK(CONCATENATE("http://sigma.ontologyportal.org:8080/sigma/WordNet.jsp?word=",C123,"&amp;POS=1"))</f>
        <v>http://sigma.ontologyportal.org:8080/sigma/WordNet.jsp?word=direction&amp;POS=1</v>
      </c>
      <c r="F123" s="6" t="n">
        <v>106786629</v>
      </c>
      <c r="G123" s="6" t="s">
        <v>46</v>
      </c>
      <c r="H123" s="6" t="s">
        <v>47</v>
      </c>
      <c r="I123" s="6"/>
      <c r="J123" s="6"/>
      <c r="K123" s="6"/>
    </row>
    <row r="124" customFormat="false" ht="13.8" hidden="false" customHeight="false" outlineLevel="0" collapsed="false">
      <c r="A124" s="4" t="s">
        <v>298</v>
      </c>
      <c r="B124" s="66" t="s">
        <v>627</v>
      </c>
      <c r="C124" s="66" t="s">
        <v>628</v>
      </c>
      <c r="D124" s="66"/>
      <c r="E124" s="30" t="str">
        <f aca="false">HYPERLINK(CONCATENATE("http://sigma.ontologyportal.org:8080/sigma/WordNet.jsp?word=",C124,"&amp;POS=1"))</f>
        <v>http://sigma.ontologyportal.org:8080/sigma/WordNet.jsp?word=waste&amp;POS=1</v>
      </c>
      <c r="F124" s="6" t="n">
        <v>114856263</v>
      </c>
      <c r="G124" s="6" t="s">
        <v>38</v>
      </c>
      <c r="H124" s="6" t="s">
        <v>91</v>
      </c>
      <c r="I124" s="6"/>
      <c r="J124" s="6"/>
      <c r="K124" s="6"/>
    </row>
    <row r="125" customFormat="false" ht="13.8" hidden="false" customHeight="false" outlineLevel="0" collapsed="false">
      <c r="A125" s="4" t="s">
        <v>298</v>
      </c>
      <c r="B125" s="66" t="s">
        <v>37</v>
      </c>
      <c r="C125" s="66" t="s">
        <v>37</v>
      </c>
      <c r="D125" s="66"/>
      <c r="E125" s="30" t="str">
        <f aca="false">HYPERLINK(CONCATENATE("http://sigma.ontologyportal.org:8080/sigma/WordNet.jsp?word=",C125,"&amp;POS=1"))</f>
        <v>http://sigma.ontologyportal.org:8080/sigma/WordNet.jsp?word=processes&amp;POS=1</v>
      </c>
      <c r="F125" s="6" t="n">
        <v>115314787</v>
      </c>
      <c r="G125" s="6" t="s">
        <v>38</v>
      </c>
      <c r="H125" s="6" t="s">
        <v>39</v>
      </c>
      <c r="I125" s="6"/>
      <c r="J125" s="6"/>
      <c r="K125" s="6"/>
    </row>
    <row r="126" customFormat="false" ht="13.8" hidden="false" customHeight="false" outlineLevel="0" collapsed="false">
      <c r="A126" s="4" t="s">
        <v>298</v>
      </c>
      <c r="B126" s="66" t="s">
        <v>311</v>
      </c>
      <c r="C126" s="66" t="s">
        <v>311</v>
      </c>
      <c r="D126" s="66"/>
      <c r="E126" s="30" t="str">
        <f aca="false">HYPERLINK(CONCATENATE("http://sigma.ontologyportal.org:8080/sigma/WordNet.jsp?word=",C126,"&amp;POS=1"))</f>
        <v>http://sigma.ontologyportal.org:8080/sigma/WordNet.jsp?word=problem&amp;POS=1</v>
      </c>
      <c r="F126" s="6" t="n">
        <v>105687338</v>
      </c>
      <c r="G126" s="6" t="s">
        <v>46</v>
      </c>
      <c r="H126" s="6" t="s">
        <v>61</v>
      </c>
      <c r="I126" s="6"/>
      <c r="J126" s="6"/>
      <c r="K126" s="6"/>
    </row>
    <row r="127" customFormat="false" ht="13.8" hidden="false" customHeight="false" outlineLevel="0" collapsed="false">
      <c r="A127" s="4" t="s">
        <v>298</v>
      </c>
      <c r="B127" s="66" t="s">
        <v>629</v>
      </c>
      <c r="C127" s="66" t="s">
        <v>629</v>
      </c>
      <c r="D127" s="66"/>
      <c r="E127" s="30" t="str">
        <f aca="false">HYPERLINK(CONCATENATE("http://sigma.ontologyportal.org:8080/sigma/WordNet.jsp?word=",C127,"&amp;POS=1"))</f>
        <v>http://sigma.ontologyportal.org:8080/sigma/WordNet.jsp?word=impoundment&amp;POS=1</v>
      </c>
      <c r="F127" s="6" t="n">
        <v>100086297</v>
      </c>
      <c r="G127" s="6" t="s">
        <v>38</v>
      </c>
      <c r="H127" s="6" t="s">
        <v>39</v>
      </c>
      <c r="I127" s="6"/>
      <c r="J127" s="6"/>
      <c r="K127" s="6"/>
    </row>
    <row r="128" customFormat="false" ht="13.8" hidden="false" customHeight="false" outlineLevel="0" collapsed="false">
      <c r="A128" s="4" t="s">
        <v>298</v>
      </c>
      <c r="B128" s="66" t="s">
        <v>630</v>
      </c>
      <c r="C128" s="66" t="s">
        <v>630</v>
      </c>
      <c r="D128" s="66"/>
      <c r="E128" s="30" t="str">
        <f aca="false">HYPERLINK(CONCATENATE("http://sigma.ontologyportal.org:8080/sigma/WordNet.jsp?word=",C128,"&amp;POS=1"))</f>
        <v>http://sigma.ontologyportal.org:8080/sigma/WordNet.jsp?word=dams&amp;POS=1</v>
      </c>
      <c r="F128" s="6" t="n">
        <v>103160309</v>
      </c>
      <c r="G128" s="6" t="s">
        <v>38</v>
      </c>
      <c r="H128" s="6" t="s">
        <v>91</v>
      </c>
      <c r="I128" s="6"/>
      <c r="J128" s="6"/>
      <c r="K128" s="6"/>
    </row>
    <row r="129" customFormat="false" ht="13.8" hidden="false" customHeight="false" outlineLevel="0" collapsed="false">
      <c r="A129" s="4" t="s">
        <v>318</v>
      </c>
      <c r="B129" s="66" t="s">
        <v>631</v>
      </c>
      <c r="C129" s="66" t="s">
        <v>632</v>
      </c>
      <c r="D129" s="66"/>
      <c r="E129" s="30" t="str">
        <f aca="false">HYPERLINK(CONCATENATE("http://sigma.ontologyportal.org:8080/sigma/WordNet.jsp?word=",C129,"&amp;POS=1"))</f>
        <v>http://sigma.ontologyportal.org:8080/sigma/WordNet.jsp?word=functionality&amp;POS=1</v>
      </c>
      <c r="F129" s="6" t="n">
        <v>105151372</v>
      </c>
      <c r="G129" s="6" t="s">
        <v>46</v>
      </c>
      <c r="H129" s="6" t="s">
        <v>61</v>
      </c>
      <c r="I129" s="6"/>
      <c r="J129" s="6"/>
      <c r="K129" s="6"/>
    </row>
    <row r="130" customFormat="false" ht="13.8" hidden="false" customHeight="false" outlineLevel="0" collapsed="false">
      <c r="A130" s="4" t="s">
        <v>318</v>
      </c>
      <c r="B130" s="66" t="s">
        <v>633</v>
      </c>
      <c r="C130" s="66" t="s">
        <v>634</v>
      </c>
      <c r="D130" s="66"/>
      <c r="E130" s="30" t="str">
        <f aca="false">HYPERLINK(CONCATENATE("http://sigma.ontologyportal.org:8080/sigma/WordNet.jsp?word=",C130,"&amp;POS=1"))</f>
        <v>http://sigma.ontologyportal.org:8080/sigma/WordNet.jsp?word=concept&amp;POS=1</v>
      </c>
      <c r="F130" s="6" t="n">
        <v>105835747</v>
      </c>
      <c r="G130" s="6" t="s">
        <v>46</v>
      </c>
      <c r="H130" s="6" t="s">
        <v>47</v>
      </c>
      <c r="I130" s="6"/>
      <c r="J130" s="6"/>
      <c r="K130" s="6"/>
    </row>
    <row r="131" customFormat="false" ht="13.8" hidden="false" customHeight="false" outlineLevel="0" collapsed="false">
      <c r="A131" s="4" t="s">
        <v>318</v>
      </c>
      <c r="B131" s="66" t="s">
        <v>635</v>
      </c>
      <c r="C131" s="66" t="s">
        <v>636</v>
      </c>
      <c r="D131" s="66"/>
      <c r="E131" s="30" t="str">
        <f aca="false">HYPERLINK(CONCATENATE("http://sigma.ontologyportal.org:8080/sigma/WordNet.jsp?word=",C131,"&amp;POS=1"))</f>
        <v>http://sigma.ontologyportal.org:8080/sigma/WordNet.jsp?word=method&amp;POS=1</v>
      </c>
      <c r="F131" s="6" t="n">
        <v>105660268</v>
      </c>
      <c r="G131" s="6" t="s">
        <v>46</v>
      </c>
      <c r="H131" s="6" t="s">
        <v>47</v>
      </c>
      <c r="I131" s="6"/>
      <c r="J131" s="6"/>
      <c r="K13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1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10" activeCellId="0" sqref="B110"/>
    </sheetView>
  </sheetViews>
  <sheetFormatPr defaultRowHeight="13.8"/>
  <cols>
    <col collapsed="false" hidden="false" max="1" min="1" style="0" width="8.57085020242915"/>
    <col collapsed="false" hidden="false" max="4" min="2" style="0" width="26.7813765182186"/>
    <col collapsed="false" hidden="false" max="5" min="5" style="0" width="79.1619433198381"/>
    <col collapsed="false" hidden="false" max="11" min="6" style="0" width="26.7813765182186"/>
    <col collapsed="false" hidden="false" max="1025" min="12" style="0" width="8.57085020242915"/>
  </cols>
  <sheetData>
    <row r="1" customFormat="false" ht="15" hidden="false" customHeight="true" outlineLevel="0" collapsed="false">
      <c r="A1" s="64" t="s">
        <v>20</v>
      </c>
      <c r="B1" s="4" t="s">
        <v>21</v>
      </c>
      <c r="C1" s="4" t="s">
        <v>22</v>
      </c>
      <c r="D1" s="4" t="s">
        <v>637</v>
      </c>
      <c r="E1" s="4" t="s">
        <v>24</v>
      </c>
      <c r="F1" s="4" t="s">
        <v>25</v>
      </c>
      <c r="G1" s="4" t="s">
        <v>638</v>
      </c>
      <c r="H1" s="4" t="s">
        <v>639</v>
      </c>
      <c r="I1" s="4" t="s">
        <v>517</v>
      </c>
      <c r="J1" s="64" t="s">
        <v>518</v>
      </c>
      <c r="K1" s="64" t="s">
        <v>34</v>
      </c>
    </row>
    <row r="2" customFormat="false" ht="15" hidden="false" customHeight="true" outlineLevel="0" collapsed="false">
      <c r="A2" s="68" t="s">
        <v>35</v>
      </c>
      <c r="B2" s="66" t="s">
        <v>640</v>
      </c>
      <c r="C2" s="66" t="s">
        <v>640</v>
      </c>
      <c r="D2" s="66"/>
      <c r="E2" s="72" t="str">
        <f aca="false">HYPERLINK(CONCATENATE("http://sigma.ontologyportal.org:8080/sigma/WordNet.jsp?word=",C2,"&amp;POS=1"))</f>
        <v>http://sigma.ontologyportal.org:8080/sigma/WordNet.jsp?word=process&amp;POS=1</v>
      </c>
      <c r="F2" s="6" t="n">
        <v>100029677</v>
      </c>
      <c r="G2" s="6" t="s">
        <v>38</v>
      </c>
      <c r="H2" s="6" t="s">
        <v>39</v>
      </c>
      <c r="I2" s="6"/>
      <c r="J2" s="6"/>
      <c r="K2" s="6"/>
    </row>
    <row r="3" customFormat="false" ht="13.8" hidden="false" customHeight="false" outlineLevel="0" collapsed="false">
      <c r="A3" s="68" t="s">
        <v>35</v>
      </c>
      <c r="B3" s="66" t="s">
        <v>550</v>
      </c>
      <c r="C3" s="66" t="s">
        <v>550</v>
      </c>
      <c r="D3" s="6"/>
      <c r="E3" s="72" t="str">
        <f aca="false">HYPERLINK(CONCATENATE("http://sigma.ontologyportal.org:8080/sigma/WordNet.jsp?word=",C3,"&amp;POS=1"))</f>
        <v>http://sigma.ontologyportal.org:8080/sigma/WordNet.jsp?word=pros and cons&amp;POS=1</v>
      </c>
      <c r="F3" s="6" t="n">
        <v>106649223</v>
      </c>
      <c r="G3" s="6" t="s">
        <v>38</v>
      </c>
      <c r="H3" s="6" t="s">
        <v>91</v>
      </c>
      <c r="I3" s="6"/>
      <c r="J3" s="6"/>
      <c r="K3" s="6"/>
    </row>
    <row r="4" customFormat="false" ht="13.8" hidden="false" customHeight="false" outlineLevel="0" collapsed="false">
      <c r="A4" s="68" t="s">
        <v>35</v>
      </c>
      <c r="B4" s="66" t="s">
        <v>641</v>
      </c>
      <c r="C4" s="66" t="s">
        <v>641</v>
      </c>
      <c r="D4" s="66"/>
      <c r="E4" s="72" t="str">
        <f aca="false">HYPERLINK(CONCATENATE("http://sigma.ontologyportal.org:8080/sigma/WordNet.jsp?word=",C4,"&amp;POS=1"))</f>
        <v>http://sigma.ontologyportal.org:8080/sigma/WordNet.jsp?word=reactor&amp;POS=1</v>
      </c>
      <c r="F4" s="6" t="n">
        <v>103834040</v>
      </c>
      <c r="G4" s="6" t="s">
        <v>38</v>
      </c>
      <c r="H4" s="6" t="s">
        <v>91</v>
      </c>
      <c r="I4" s="6"/>
      <c r="J4" s="6"/>
      <c r="K4" s="6"/>
    </row>
    <row r="5" customFormat="false" ht="13.8" hidden="false" customHeight="false" outlineLevel="0" collapsed="false">
      <c r="A5" s="68" t="s">
        <v>35</v>
      </c>
      <c r="B5" s="66" t="s">
        <v>642</v>
      </c>
      <c r="C5" s="66" t="s">
        <v>642</v>
      </c>
      <c r="D5" s="66"/>
      <c r="E5" s="72" t="str">
        <f aca="false">HYPERLINK(CONCATENATE("http://sigma.ontologyportal.org:8080/sigma/WordNet.jsp?word=",C5,"&amp;POS=1"))</f>
        <v>http://sigma.ontologyportal.org:8080/sigma/WordNet.jsp?word=concepts&amp;POS=1</v>
      </c>
      <c r="F5" s="6" t="n">
        <v>105835747</v>
      </c>
      <c r="G5" s="6" t="s">
        <v>46</v>
      </c>
      <c r="H5" s="6" t="s">
        <v>47</v>
      </c>
      <c r="I5" s="6"/>
      <c r="J5" s="6"/>
      <c r="K5" s="6"/>
    </row>
    <row r="6" customFormat="false" ht="13.8" hidden="false" customHeight="false" outlineLevel="0" collapsed="false">
      <c r="A6" s="68" t="s">
        <v>35</v>
      </c>
      <c r="B6" s="66" t="s">
        <v>528</v>
      </c>
      <c r="C6" s="66" t="s">
        <v>528</v>
      </c>
      <c r="D6" s="66"/>
      <c r="E6" s="72" t="str">
        <f aca="false">HYPERLINK(CONCATENATE("http://sigma.ontologyportal.org:8080/sigma/WordNet.jsp?word=",C6,"&amp;POS=1"))</f>
        <v>http://sigma.ontologyportal.org:8080/sigma/WordNet.jsp?word=results&amp;POS=1</v>
      </c>
      <c r="F6" s="6" t="n">
        <v>115308357</v>
      </c>
      <c r="G6" s="6" t="s">
        <v>38</v>
      </c>
      <c r="H6" s="6" t="s">
        <v>39</v>
      </c>
      <c r="I6" s="6"/>
      <c r="J6" s="6"/>
      <c r="K6" s="6"/>
    </row>
    <row r="7" customFormat="false" ht="13.8" hidden="false" customHeight="false" outlineLevel="0" collapsed="false">
      <c r="A7" s="68" t="s">
        <v>35</v>
      </c>
      <c r="B7" s="66" t="s">
        <v>643</v>
      </c>
      <c r="C7" s="66" t="s">
        <v>643</v>
      </c>
      <c r="D7" s="66"/>
      <c r="E7" s="72" t="str">
        <f aca="false">HYPERLINK(CONCATENATE("http://sigma.ontologyportal.org:8080/sigma/WordNet.jsp?word=",C7,"&amp;POS=1"))</f>
        <v>http://sigma.ontologyportal.org:8080/sigma/WordNet.jsp?word=size&amp;POS=1</v>
      </c>
      <c r="F7" s="6" t="n">
        <v>105098942</v>
      </c>
      <c r="G7" s="6" t="s">
        <v>46</v>
      </c>
      <c r="H7" s="6" t="s">
        <v>61</v>
      </c>
      <c r="I7" s="6"/>
      <c r="J7" s="6"/>
      <c r="K7" s="6"/>
    </row>
    <row r="8" customFormat="false" ht="13.8" hidden="false" customHeight="false" outlineLevel="0" collapsed="false">
      <c r="A8" s="68" t="s">
        <v>35</v>
      </c>
      <c r="B8" s="66" t="s">
        <v>75</v>
      </c>
      <c r="C8" s="66" t="s">
        <v>75</v>
      </c>
      <c r="D8" s="66"/>
      <c r="E8" s="72" t="str">
        <f aca="false">HYPERLINK(CONCATENATE("http://sigma.ontologyportal.org:8080/sigma/WordNet.jsp?word=",C8,"&amp;POS=1"))</f>
        <v>http://sigma.ontologyportal.org:8080/sigma/WordNet.jsp?word=alternatives&amp;POS=1</v>
      </c>
      <c r="F8" s="6" t="n">
        <v>105790944</v>
      </c>
      <c r="G8" s="6" t="s">
        <v>46</v>
      </c>
      <c r="H8" s="6" t="s">
        <v>61</v>
      </c>
      <c r="I8" s="6"/>
      <c r="J8" s="6"/>
      <c r="K8" s="6"/>
    </row>
    <row r="9" customFormat="false" ht="13.8" hidden="false" customHeight="false" outlineLevel="0" collapsed="false">
      <c r="A9" s="68" t="s">
        <v>35</v>
      </c>
      <c r="B9" s="66" t="s">
        <v>167</v>
      </c>
      <c r="C9" s="66" t="s">
        <v>167</v>
      </c>
      <c r="D9" s="66"/>
      <c r="E9" s="72" t="str">
        <f aca="false">HYPERLINK(CONCATENATE("http://sigma.ontologyportal.org:8080/sigma/WordNet.jsp?word=",C9,"&amp;POS=1"))</f>
        <v>http://sigma.ontologyportal.org:8080/sigma/WordNet.jsp?word=possibilities&amp;POS=1</v>
      </c>
      <c r="F9" s="6" t="n">
        <v>105951180</v>
      </c>
      <c r="G9" s="6" t="s">
        <v>46</v>
      </c>
      <c r="H9" s="6" t="s">
        <v>61</v>
      </c>
      <c r="I9" s="6"/>
      <c r="J9" s="6"/>
      <c r="K9" s="6"/>
    </row>
    <row r="10" customFormat="false" ht="13.8" hidden="false" customHeight="false" outlineLevel="0" collapsed="false">
      <c r="A10" s="68" t="s">
        <v>35</v>
      </c>
      <c r="B10" s="66" t="s">
        <v>644</v>
      </c>
      <c r="C10" s="6" t="s">
        <v>645</v>
      </c>
      <c r="D10" s="6"/>
      <c r="E10" s="72" t="str">
        <f aca="false">HYPERLINK(CONCATENATE("http://sigma.ontologyportal.org:8080/sigma/WordNet.jsp?word=",C10,"&amp;POS=1"))</f>
        <v>http://sigma.ontologyportal.org:8080/sigma/WordNet.jsp?word=energy balance&amp;POS=1</v>
      </c>
      <c r="F10" s="6" t="n">
        <v>113897996</v>
      </c>
      <c r="G10" s="6" t="s">
        <v>46</v>
      </c>
      <c r="H10" s="6" t="s">
        <v>61</v>
      </c>
      <c r="I10" s="6"/>
      <c r="J10" s="6"/>
      <c r="K10" s="6"/>
    </row>
    <row r="11" customFormat="false" ht="13.8" hidden="false" customHeight="false" outlineLevel="0" collapsed="false">
      <c r="A11" s="68" t="s">
        <v>35</v>
      </c>
      <c r="B11" s="66" t="s">
        <v>646</v>
      </c>
      <c r="C11" s="6" t="s">
        <v>647</v>
      </c>
      <c r="D11" s="6"/>
      <c r="E11" s="72" t="str">
        <f aca="false">HYPERLINK(CONCATENATE("http://sigma.ontologyportal.org:8080/sigma/WordNet.jsp?word=",C11,"&amp;POS=1"))</f>
        <v>http://sigma.ontologyportal.org:8080/sigma/WordNet.jsp?word=equilibrium&amp;POS=1</v>
      </c>
      <c r="F11" s="6" t="n">
        <v>113897996</v>
      </c>
      <c r="G11" s="6" t="s">
        <v>46</v>
      </c>
      <c r="H11" s="6" t="s">
        <v>61</v>
      </c>
      <c r="I11" s="6"/>
      <c r="J11" s="6"/>
      <c r="K11" s="6"/>
    </row>
    <row r="12" customFormat="false" ht="13.8" hidden="false" customHeight="false" outlineLevel="0" collapsed="false">
      <c r="A12" s="68" t="s">
        <v>35</v>
      </c>
      <c r="B12" s="66" t="s">
        <v>648</v>
      </c>
      <c r="C12" s="66" t="s">
        <v>648</v>
      </c>
      <c r="D12" s="66"/>
      <c r="E12" s="72" t="str">
        <f aca="false">HYPERLINK(CONCATENATE("http://sigma.ontologyportal.org:8080/sigma/WordNet.jsp?word=",C12,"&amp;POS=1"))</f>
        <v>http://sigma.ontologyportal.org:8080/sigma/WordNet.jsp?word=reaction&amp;POS=1</v>
      </c>
      <c r="F12" s="6" t="n">
        <v>113447361</v>
      </c>
      <c r="G12" s="6" t="s">
        <v>38</v>
      </c>
      <c r="H12" s="6" t="s">
        <v>39</v>
      </c>
      <c r="I12" s="6"/>
      <c r="J12" s="6"/>
      <c r="K12" s="6"/>
    </row>
    <row r="13" customFormat="false" ht="13.8" hidden="false" customHeight="false" outlineLevel="0" collapsed="false">
      <c r="A13" s="68" t="s">
        <v>35</v>
      </c>
      <c r="B13" s="66" t="s">
        <v>649</v>
      </c>
      <c r="C13" s="6" t="s">
        <v>650</v>
      </c>
      <c r="D13" s="6"/>
      <c r="E13" s="72" t="str">
        <f aca="false">HYPERLINK(CONCATENATE("http://sigma.ontologyportal.org:8080/sigma/WordNet.jsp?word=",C13,"&amp;POS=1"))</f>
        <v>http://sigma.ontologyportal.org:8080/sigma/WordNet.jsp?word=flash&amp;POS=1</v>
      </c>
      <c r="F13" s="6" t="n">
        <v>107412092</v>
      </c>
      <c r="G13" s="6" t="s">
        <v>38</v>
      </c>
      <c r="H13" s="6" t="s">
        <v>39</v>
      </c>
      <c r="I13" s="6"/>
      <c r="J13" s="6"/>
      <c r="K13" s="6"/>
    </row>
    <row r="14" customFormat="false" ht="13.8" hidden="false" customHeight="false" outlineLevel="0" collapsed="false">
      <c r="A14" s="73" t="s">
        <v>88</v>
      </c>
      <c r="B14" s="66" t="s">
        <v>651</v>
      </c>
      <c r="C14" s="66" t="s">
        <v>651</v>
      </c>
      <c r="D14" s="66"/>
      <c r="E14" s="72" t="str">
        <f aca="false">HYPERLINK(CONCATENATE("http://sigma.ontologyportal.org:8080/sigma/WordNet.jsp?word=",C14,"&amp;POS=1"))</f>
        <v>http://sigma.ontologyportal.org:8080/sigma/WordNet.jsp?word=step&amp;POS=1</v>
      </c>
      <c r="F14" s="6" t="n">
        <v>100174412</v>
      </c>
      <c r="G14" s="6" t="s">
        <v>46</v>
      </c>
      <c r="H14" s="6" t="s">
        <v>47</v>
      </c>
      <c r="I14" s="6"/>
      <c r="J14" s="6"/>
      <c r="K14" s="6"/>
    </row>
    <row r="15" customFormat="false" ht="13.8" hidden="false" customHeight="false" outlineLevel="0" collapsed="false">
      <c r="A15" s="73" t="s">
        <v>88</v>
      </c>
      <c r="B15" s="66" t="s">
        <v>652</v>
      </c>
      <c r="C15" s="6" t="s">
        <v>653</v>
      </c>
      <c r="D15" s="6"/>
      <c r="E15" s="72" t="str">
        <f aca="false">HYPERLINK(CONCATENATE("http://sigma.ontologyportal.org:8080/sigma/WordNet.jsp?word=",C15,"&amp;POS=1"))</f>
        <v>http://sigma.ontologyportal.org:8080/sigma/WordNet.jsp?word=deciplen&amp;POS=1</v>
      </c>
      <c r="F15" s="6"/>
      <c r="G15" s="6"/>
      <c r="H15" s="6"/>
      <c r="I15" s="6"/>
      <c r="J15" s="6"/>
      <c r="K15" s="6"/>
    </row>
    <row r="16" customFormat="false" ht="13.8" hidden="false" customHeight="false" outlineLevel="0" collapsed="false">
      <c r="A16" s="73" t="s">
        <v>88</v>
      </c>
      <c r="B16" s="66" t="s">
        <v>654</v>
      </c>
      <c r="C16" s="66" t="s">
        <v>654</v>
      </c>
      <c r="D16" s="66"/>
      <c r="E16" s="72" t="str">
        <f aca="false">HYPERLINK(CONCATENATE("http://sigma.ontologyportal.org:8080/sigma/WordNet.jsp?word=",C16,"&amp;POS=1"))</f>
        <v>http://sigma.ontologyportal.org:8080/sigma/WordNet.jsp?word=risk&amp;POS=1</v>
      </c>
      <c r="F16" s="6" t="n">
        <v>114541853</v>
      </c>
      <c r="G16" s="6" t="s">
        <v>46</v>
      </c>
      <c r="H16" s="6" t="s">
        <v>61</v>
      </c>
      <c r="I16" s="6"/>
      <c r="J16" s="6"/>
      <c r="K16" s="6"/>
    </row>
    <row r="17" customFormat="false" ht="13.8" hidden="false" customHeight="false" outlineLevel="0" collapsed="false">
      <c r="A17" s="73" t="s">
        <v>88</v>
      </c>
      <c r="B17" s="66" t="s">
        <v>73</v>
      </c>
      <c r="C17" s="66" t="s">
        <v>73</v>
      </c>
      <c r="D17" s="66"/>
      <c r="E17" s="72" t="str">
        <f aca="false">HYPERLINK(CONCATENATE("http://sigma.ontologyportal.org:8080/sigma/WordNet.jsp?word=",C17,"&amp;POS=1"))</f>
        <v>http://sigma.ontologyportal.org:8080/sigma/WordNet.jsp?word=options&amp;POS=1</v>
      </c>
      <c r="F17" s="6" t="n">
        <v>105790944</v>
      </c>
      <c r="G17" s="6" t="s">
        <v>46</v>
      </c>
      <c r="H17" s="6" t="s">
        <v>61</v>
      </c>
      <c r="I17" s="6"/>
      <c r="J17" s="6"/>
      <c r="K17" s="6"/>
    </row>
    <row r="18" customFormat="false" ht="13.8" hidden="false" customHeight="false" outlineLevel="0" collapsed="false">
      <c r="A18" s="73" t="s">
        <v>88</v>
      </c>
      <c r="B18" s="66" t="s">
        <v>533</v>
      </c>
      <c r="C18" s="66" t="s">
        <v>533</v>
      </c>
      <c r="D18" s="66"/>
      <c r="E18" s="72" t="str">
        <f aca="false">HYPERLINK(CONCATENATE("http://sigma.ontologyportal.org:8080/sigma/WordNet.jsp?word=",C18,"&amp;POS=1"))</f>
        <v>http://sigma.ontologyportal.org:8080/sigma/WordNet.jsp?word=schedule&amp;POS=1</v>
      </c>
      <c r="F18" s="6" t="n">
        <v>105910940</v>
      </c>
      <c r="G18" s="6" t="s">
        <v>46</v>
      </c>
      <c r="H18" s="6" t="s">
        <v>47</v>
      </c>
      <c r="I18" s="6"/>
      <c r="J18" s="6"/>
      <c r="K18" s="6"/>
    </row>
    <row r="19" customFormat="false" ht="13.8" hidden="false" customHeight="false" outlineLevel="0" collapsed="false">
      <c r="A19" s="73" t="s">
        <v>88</v>
      </c>
      <c r="B19" s="66" t="s">
        <v>655</v>
      </c>
      <c r="C19" s="66" t="s">
        <v>655</v>
      </c>
      <c r="D19" s="66"/>
      <c r="E19" s="72" t="str">
        <f aca="false">HYPERLINK(CONCATENATE("http://sigma.ontologyportal.org:8080/sigma/WordNet.jsp?word=",C19,"&amp;POS=1"))</f>
        <v>http://sigma.ontologyportal.org:8080/sigma/WordNet.jsp?word=assignment&amp;POS=1</v>
      </c>
      <c r="F19" s="6" t="n">
        <v>100796586</v>
      </c>
      <c r="G19" s="6" t="s">
        <v>38</v>
      </c>
      <c r="H19" s="6" t="s">
        <v>39</v>
      </c>
      <c r="I19" s="6"/>
      <c r="J19" s="6"/>
      <c r="K19" s="6"/>
    </row>
    <row r="20" customFormat="false" ht="13.8" hidden="false" customHeight="false" outlineLevel="0" collapsed="false">
      <c r="A20" s="73" t="s">
        <v>88</v>
      </c>
      <c r="B20" s="66" t="s">
        <v>656</v>
      </c>
      <c r="C20" s="66" t="s">
        <v>656</v>
      </c>
      <c r="D20" s="66"/>
      <c r="E20" s="72" t="str">
        <f aca="false">HYPERLINK(CONCATENATE("http://sigma.ontologyportal.org:8080/sigma/WordNet.jsp?word=",C20,"&amp;POS=1"))</f>
        <v>http://sigma.ontologyportal.org:8080/sigma/WordNet.jsp?word=effectiveness&amp;POS=1</v>
      </c>
      <c r="F20" s="6" t="n">
        <v>105199286</v>
      </c>
      <c r="G20" s="6" t="s">
        <v>46</v>
      </c>
      <c r="H20" s="6" t="s">
        <v>61</v>
      </c>
      <c r="I20" s="6"/>
      <c r="J20" s="6"/>
      <c r="K20" s="6"/>
    </row>
    <row r="21" customFormat="false" ht="13.8" hidden="false" customHeight="false" outlineLevel="0" collapsed="false">
      <c r="A21" s="73" t="s">
        <v>88</v>
      </c>
      <c r="B21" s="66" t="s">
        <v>657</v>
      </c>
      <c r="C21" s="66" t="s">
        <v>657</v>
      </c>
      <c r="D21" s="66"/>
      <c r="E21" s="72" t="str">
        <f aca="false">HYPERLINK(CONCATENATE("http://sigma.ontologyportal.org:8080/sigma/WordNet.jsp?word=",C21,"&amp;POS=1"))</f>
        <v>http://sigma.ontologyportal.org:8080/sigma/WordNet.jsp?word=mistakes&amp;POS=1</v>
      </c>
      <c r="F21" s="6" t="n">
        <v>100070965</v>
      </c>
      <c r="G21" s="6" t="s">
        <v>46</v>
      </c>
      <c r="H21" s="6" t="s">
        <v>61</v>
      </c>
      <c r="I21" s="6"/>
      <c r="J21" s="6"/>
      <c r="K21" s="6"/>
    </row>
    <row r="22" customFormat="false" ht="13.8" hidden="false" customHeight="false" outlineLevel="0" collapsed="false">
      <c r="A22" s="73" t="s">
        <v>88</v>
      </c>
      <c r="B22" s="66" t="s">
        <v>658</v>
      </c>
      <c r="C22" s="66" t="s">
        <v>658</v>
      </c>
      <c r="D22" s="66"/>
      <c r="E22" s="72" t="str">
        <f aca="false">HYPERLINK(CONCATENATE("http://sigma.ontologyportal.org:8080/sigma/WordNet.jsp?word=",C22,"&amp;POS=1"))</f>
        <v>http://sigma.ontologyportal.org:8080/sigma/WordNet.jsp?word=probability&amp;POS=1</v>
      </c>
      <c r="F22" s="6" t="n">
        <v>105091770</v>
      </c>
      <c r="G22" s="6" t="s">
        <v>46</v>
      </c>
      <c r="H22" s="6" t="s">
        <v>343</v>
      </c>
      <c r="I22" s="6"/>
      <c r="J22" s="6"/>
      <c r="K22" s="6"/>
    </row>
    <row r="23" customFormat="false" ht="13.8" hidden="false" customHeight="false" outlineLevel="0" collapsed="false">
      <c r="A23" s="73" t="s">
        <v>88</v>
      </c>
      <c r="B23" s="66" t="s">
        <v>659</v>
      </c>
      <c r="C23" s="66" t="s">
        <v>659</v>
      </c>
      <c r="D23" s="66"/>
      <c r="E23" s="72" t="str">
        <f aca="false">HYPERLINK(CONCATENATE("http://sigma.ontologyportal.org:8080/sigma/WordNet.jsp?word=",C23,"&amp;POS=1"))</f>
        <v>http://sigma.ontologyportal.org:8080/sigma/WordNet.jsp?word=efficiency&amp;POS=1</v>
      </c>
      <c r="F23" s="6" t="n">
        <v>113820993</v>
      </c>
      <c r="G23" s="6" t="s">
        <v>46</v>
      </c>
      <c r="H23" s="6" t="s">
        <v>105</v>
      </c>
      <c r="I23" s="6"/>
      <c r="J23" s="6"/>
      <c r="K23" s="6"/>
    </row>
    <row r="24" customFormat="false" ht="13.8" hidden="false" customHeight="false" outlineLevel="0" collapsed="false">
      <c r="A24" s="73" t="s">
        <v>88</v>
      </c>
      <c r="B24" s="66" t="s">
        <v>660</v>
      </c>
      <c r="C24" s="66" t="s">
        <v>660</v>
      </c>
      <c r="D24" s="66"/>
      <c r="E24" s="72" t="str">
        <f aca="false">HYPERLINK(CONCATENATE("http://sigma.ontologyportal.org:8080/sigma/WordNet.jsp?word=",C24,"&amp;POS=1"))</f>
        <v>http://sigma.ontologyportal.org:8080/sigma/WordNet.jsp?word=conditions&amp;POS=1</v>
      </c>
      <c r="F24" s="6" t="n">
        <v>113920835</v>
      </c>
      <c r="G24" s="6" t="s">
        <v>46</v>
      </c>
      <c r="H24" s="6" t="s">
        <v>61</v>
      </c>
      <c r="I24" s="6"/>
      <c r="J24" s="6"/>
      <c r="K24" s="6"/>
    </row>
    <row r="25" customFormat="false" ht="13.8" hidden="false" customHeight="false" outlineLevel="0" collapsed="false">
      <c r="A25" s="73" t="s">
        <v>88</v>
      </c>
      <c r="B25" s="66" t="s">
        <v>661</v>
      </c>
      <c r="C25" s="6" t="s">
        <v>662</v>
      </c>
      <c r="D25" s="6"/>
      <c r="E25" s="72" t="str">
        <f aca="false">HYPERLINK(CONCATENATE("http://sigma.ontologyportal.org:8080/sigma/WordNet.jsp?word=",C25,"&amp;POS=1"))</f>
        <v>http://sigma.ontologyportal.org:8080/sigma/WordNet.jsp?word=relationship&amp;POS=1</v>
      </c>
      <c r="F25" s="6" t="n">
        <v>100031921</v>
      </c>
      <c r="G25" s="6" t="s">
        <v>46</v>
      </c>
      <c r="H25" s="6" t="s">
        <v>343</v>
      </c>
      <c r="I25" s="6"/>
      <c r="J25" s="6"/>
      <c r="K25" s="6"/>
    </row>
    <row r="26" customFormat="false" ht="13.8" hidden="false" customHeight="false" outlineLevel="0" collapsed="false">
      <c r="A26" s="73" t="s">
        <v>88</v>
      </c>
      <c r="B26" s="66" t="s">
        <v>663</v>
      </c>
      <c r="C26" s="66" t="s">
        <v>663</v>
      </c>
      <c r="D26" s="66"/>
      <c r="E26" s="72" t="str">
        <f aca="false">HYPERLINK(CONCATENATE("http://sigma.ontologyportal.org:8080/sigma/WordNet.jsp?word=",C26,"&amp;POS=1"))</f>
        <v>http://sigma.ontologyportal.org:8080/sigma/WordNet.jsp?word=complexity&amp;POS=1</v>
      </c>
      <c r="F26" s="6" t="n">
        <v>104766275</v>
      </c>
      <c r="G26" s="6" t="s">
        <v>46</v>
      </c>
      <c r="H26" s="6" t="s">
        <v>61</v>
      </c>
      <c r="I26" s="6"/>
      <c r="J26" s="6"/>
      <c r="K26" s="6"/>
    </row>
    <row r="27" customFormat="false" ht="13.8" hidden="false" customHeight="false" outlineLevel="0" collapsed="false">
      <c r="A27" s="73" t="s">
        <v>88</v>
      </c>
      <c r="B27" s="66" t="s">
        <v>664</v>
      </c>
      <c r="C27" s="6" t="s">
        <v>665</v>
      </c>
      <c r="D27" s="6"/>
      <c r="E27" s="72" t="str">
        <f aca="false">HYPERLINK(CONCATENATE("http://sigma.ontologyportal.org:8080/sigma/WordNet.jsp?word=",C27,"&amp;POS=1"))</f>
        <v>http://sigma.ontologyportal.org:8080/sigma/WordNet.jsp?word=characterization&amp;POS=1</v>
      </c>
      <c r="F27" s="6" t="n">
        <v>107201562</v>
      </c>
      <c r="G27" s="6" t="s">
        <v>38</v>
      </c>
      <c r="H27" s="6" t="s">
        <v>39</v>
      </c>
      <c r="I27" s="6"/>
      <c r="J27" s="6"/>
      <c r="K27" s="6"/>
    </row>
    <row r="28" customFormat="false" ht="13.8" hidden="false" customHeight="false" outlineLevel="0" collapsed="false">
      <c r="A28" s="25" t="s">
        <v>133</v>
      </c>
      <c r="B28" s="66" t="s">
        <v>666</v>
      </c>
      <c r="C28" s="6" t="s">
        <v>667</v>
      </c>
      <c r="D28" s="6"/>
      <c r="E28" s="72" t="str">
        <f aca="false">HYPERLINK(CONCATENATE("http://sigma.ontologyportal.org:8080/sigma/WordNet.jsp?word=",C28,"&amp;POS=1"))</f>
        <v>http://sigma.ontologyportal.org:8080/sigma/WordNet.jsp?word=diagram&amp;POS=1</v>
      </c>
      <c r="F28" s="6" t="n">
        <v>103186399</v>
      </c>
      <c r="G28" s="6" t="s">
        <v>38</v>
      </c>
      <c r="H28" s="6" t="s">
        <v>91</v>
      </c>
      <c r="I28" s="6"/>
      <c r="J28" s="6"/>
      <c r="K28" s="6"/>
    </row>
    <row r="29" customFormat="false" ht="13.8" hidden="false" customHeight="false" outlineLevel="0" collapsed="false">
      <c r="A29" s="25" t="s">
        <v>133</v>
      </c>
      <c r="B29" s="66" t="s">
        <v>668</v>
      </c>
      <c r="C29" s="66" t="s">
        <v>668</v>
      </c>
      <c r="D29" s="66"/>
      <c r="E29" s="72" t="str">
        <f aca="false">HYPERLINK(CONCATENATE("http://sigma.ontologyportal.org:8080/sigma/WordNet.jsp?word=",C29,"&amp;POS=1"))</f>
        <v>http://sigma.ontologyportal.org:8080/sigma/WordNet.jsp?word=behavior&amp;POS=1</v>
      </c>
      <c r="F29" s="6" t="n">
        <v>114008342</v>
      </c>
      <c r="G29" s="6" t="s">
        <v>38</v>
      </c>
      <c r="H29" s="6" t="s">
        <v>39</v>
      </c>
      <c r="I29" s="6"/>
      <c r="J29" s="6"/>
      <c r="K29" s="6"/>
    </row>
    <row r="30" customFormat="false" ht="13.8" hidden="false" customHeight="false" outlineLevel="0" collapsed="false">
      <c r="A30" s="25" t="s">
        <v>133</v>
      </c>
      <c r="B30" s="66" t="s">
        <v>669</v>
      </c>
      <c r="C30" s="66" t="s">
        <v>669</v>
      </c>
      <c r="D30" s="66"/>
      <c r="E30" s="72" t="str">
        <f aca="false">HYPERLINK(CONCATENATE("http://sigma.ontologyportal.org:8080/sigma/WordNet.jsp?word=",C30,"&amp;POS=1"))</f>
        <v>http://sigma.ontologyportal.org:8080/sigma/WordNet.jsp?word=algorithms&amp;POS=1</v>
      </c>
      <c r="F30" s="6" t="n">
        <v>105847438</v>
      </c>
      <c r="G30" s="6" t="s">
        <v>46</v>
      </c>
      <c r="H30" s="6" t="s">
        <v>47</v>
      </c>
      <c r="I30" s="6"/>
      <c r="J30" s="6"/>
      <c r="K30" s="6"/>
    </row>
    <row r="31" customFormat="false" ht="13.8" hidden="false" customHeight="false" outlineLevel="0" collapsed="false">
      <c r="A31" s="25" t="s">
        <v>133</v>
      </c>
      <c r="B31" s="66" t="s">
        <v>113</v>
      </c>
      <c r="C31" s="66" t="s">
        <v>113</v>
      </c>
      <c r="D31" s="66"/>
      <c r="E31" s="72" t="str">
        <f aca="false">HYPERLINK(CONCATENATE("http://sigma.ontologyportal.org:8080/sigma/WordNet.jsp?word=",C31,"&amp;POS=1"))</f>
        <v>http://sigma.ontologyportal.org:8080/sigma/WordNet.jsp?word=data&amp;POS=1</v>
      </c>
      <c r="F31" s="6" t="n">
        <v>108462320</v>
      </c>
      <c r="G31" s="6" t="s">
        <v>46</v>
      </c>
      <c r="H31" s="6" t="s">
        <v>91</v>
      </c>
      <c r="I31" s="6"/>
      <c r="J31" s="6"/>
      <c r="K31" s="6"/>
    </row>
    <row r="32" customFormat="false" ht="13.8" hidden="false" customHeight="false" outlineLevel="0" collapsed="false">
      <c r="A32" s="25" t="s">
        <v>133</v>
      </c>
      <c r="B32" s="66" t="s">
        <v>545</v>
      </c>
      <c r="C32" s="66" t="s">
        <v>545</v>
      </c>
      <c r="D32" s="66"/>
      <c r="E32" s="72" t="str">
        <f aca="false">HYPERLINK(CONCATENATE("http://sigma.ontologyportal.org:8080/sigma/WordNet.jsp?word=",C32,"&amp;POS=1"))</f>
        <v>http://sigma.ontologyportal.org:8080/sigma/WordNet.jsp?word=choice&amp;POS=1</v>
      </c>
      <c r="F32" s="6" t="n">
        <v>105790944</v>
      </c>
      <c r="G32" s="6" t="s">
        <v>46</v>
      </c>
      <c r="H32" s="6" t="s">
        <v>61</v>
      </c>
      <c r="I32" s="6"/>
      <c r="J32" s="6"/>
      <c r="K32" s="6"/>
    </row>
    <row r="33" customFormat="false" ht="13.8" hidden="false" customHeight="false" outlineLevel="0" collapsed="false">
      <c r="A33" s="25" t="s">
        <v>133</v>
      </c>
      <c r="B33" s="66" t="s">
        <v>670</v>
      </c>
      <c r="C33" s="66" t="s">
        <v>670</v>
      </c>
      <c r="D33" s="66"/>
      <c r="E33" s="72" t="str">
        <f aca="false">HYPERLINK(CONCATENATE("http://sigma.ontologyportal.org:8080/sigma/WordNet.jsp?word=",C33,"&amp;POS=1"))</f>
        <v>http://sigma.ontologyportal.org:8080/sigma/WordNet.jsp?word=implementations&amp;POS=1</v>
      </c>
      <c r="F33" s="6" t="n">
        <v>101127379</v>
      </c>
      <c r="G33" s="6" t="s">
        <v>38</v>
      </c>
      <c r="H33" s="6" t="s">
        <v>39</v>
      </c>
      <c r="I33" s="6"/>
      <c r="J33" s="6"/>
      <c r="K33" s="6"/>
    </row>
    <row r="34" customFormat="false" ht="13.8" hidden="false" customHeight="false" outlineLevel="0" collapsed="false">
      <c r="A34" s="25" t="s">
        <v>133</v>
      </c>
      <c r="B34" s="66" t="s">
        <v>671</v>
      </c>
      <c r="C34" s="66" t="s">
        <v>671</v>
      </c>
      <c r="D34" s="66"/>
      <c r="E34" s="72" t="str">
        <f aca="false">HYPERLINK(CONCATENATE("http://sigma.ontologyportal.org:8080/sigma/WordNet.jsp?word=",C34,"&amp;POS=1"))</f>
        <v>http://sigma.ontologyportal.org:8080/sigma/WordNet.jsp?word=classes&amp;POS=1</v>
      </c>
      <c r="F34" s="6" t="n">
        <v>115314476</v>
      </c>
      <c r="G34" s="6" t="s">
        <v>208</v>
      </c>
      <c r="H34" s="6"/>
      <c r="I34" s="6"/>
      <c r="J34" s="6"/>
      <c r="K34" s="6"/>
    </row>
    <row r="35" customFormat="false" ht="13.8" hidden="false" customHeight="false" outlineLevel="0" collapsed="false">
      <c r="A35" s="25" t="s">
        <v>133</v>
      </c>
      <c r="B35" s="66" t="s">
        <v>317</v>
      </c>
      <c r="C35" s="66" t="s">
        <v>317</v>
      </c>
      <c r="D35" s="66"/>
      <c r="E35" s="72" t="str">
        <f aca="false">HYPERLINK(CONCATENATE("http://sigma.ontologyportal.org:8080/sigma/WordNet.jsp?word=",C35,"&amp;POS=1"))</f>
        <v>http://sigma.ontologyportal.org:8080/sigma/WordNet.jsp?word=structure&amp;POS=1</v>
      </c>
      <c r="F35" s="6" t="n">
        <v>104931965</v>
      </c>
      <c r="G35" s="6" t="s">
        <v>46</v>
      </c>
      <c r="H35" s="6" t="s">
        <v>61</v>
      </c>
      <c r="I35" s="6"/>
      <c r="J35" s="6"/>
      <c r="K35" s="6"/>
    </row>
    <row r="36" customFormat="false" ht="13.8" hidden="false" customHeight="false" outlineLevel="0" collapsed="false">
      <c r="A36" s="25" t="s">
        <v>133</v>
      </c>
      <c r="B36" s="66" t="s">
        <v>672</v>
      </c>
      <c r="C36" s="6" t="s">
        <v>673</v>
      </c>
      <c r="D36" s="6"/>
      <c r="E36" s="72" t="str">
        <f aca="false">HYPERLINK(CONCATENATE("http://sigma.ontologyportal.org:8080/sigma/WordNet.jsp?word=",C36,"&amp;POS=1"))</f>
        <v>http://sigma.ontologyportal.org:8080/sigma/WordNet.jsp?word=patterns&amp;POS=1</v>
      </c>
      <c r="F36" s="6" t="n">
        <v>105930736</v>
      </c>
      <c r="G36" s="6" t="s">
        <v>46</v>
      </c>
      <c r="H36" s="6" t="s">
        <v>61</v>
      </c>
      <c r="I36" s="6"/>
      <c r="J36" s="6"/>
      <c r="K36" s="6"/>
    </row>
    <row r="37" customFormat="false" ht="13.8" hidden="false" customHeight="false" outlineLevel="0" collapsed="false">
      <c r="A37" s="74" t="s">
        <v>151</v>
      </c>
      <c r="B37" s="66" t="s">
        <v>674</v>
      </c>
      <c r="C37" s="6" t="s">
        <v>547</v>
      </c>
      <c r="D37" s="6"/>
      <c r="E37" s="72" t="str">
        <f aca="false">HYPERLINK(CONCATENATE("http://sigma.ontologyportal.org:8080/sigma/WordNet.jsp?word=",C37,"&amp;POS=1"))</f>
        <v>http://sigma.ontologyportal.org:8080/sigma/WordNet.jsp?word=topology&amp;POS=1</v>
      </c>
      <c r="F37" s="6" t="n">
        <v>106017594</v>
      </c>
      <c r="G37" s="6" t="s">
        <v>46</v>
      </c>
      <c r="H37" s="6" t="s">
        <v>47</v>
      </c>
      <c r="I37" s="6"/>
      <c r="J37" s="6"/>
      <c r="K37" s="6"/>
    </row>
    <row r="38" customFormat="false" ht="13.8" hidden="false" customHeight="false" outlineLevel="0" collapsed="false">
      <c r="A38" s="74" t="s">
        <v>151</v>
      </c>
      <c r="B38" s="66" t="s">
        <v>675</v>
      </c>
      <c r="C38" s="6" t="s">
        <v>562</v>
      </c>
      <c r="D38" s="6"/>
      <c r="E38" s="72" t="str">
        <f aca="false">HYPERLINK(CONCATENATE("http://sigma.ontologyportal.org:8080/sigma/WordNet.jsp?word=",C38,"&amp;POS=1"))</f>
        <v>http://sigma.ontologyportal.org:8080/sigma/WordNet.jsp?word=principles&amp;POS=1</v>
      </c>
      <c r="F38" s="6" t="n">
        <v>105874232</v>
      </c>
      <c r="G38" s="6" t="s">
        <v>46</v>
      </c>
      <c r="H38" s="6" t="s">
        <v>47</v>
      </c>
      <c r="I38" s="6"/>
      <c r="J38" s="6"/>
      <c r="K38" s="6"/>
    </row>
    <row r="39" customFormat="false" ht="13.8" hidden="false" customHeight="false" outlineLevel="0" collapsed="false">
      <c r="A39" s="74" t="s">
        <v>151</v>
      </c>
      <c r="B39" s="66" t="s">
        <v>676</v>
      </c>
      <c r="C39" s="6" t="s">
        <v>677</v>
      </c>
      <c r="D39" s="6"/>
      <c r="E39" s="72" t="str">
        <f aca="false">HYPERLINK(CONCATENATE("http://sigma.ontologyportal.org:8080/sigma/WordNet.jsp?word=",C39,"&amp;POS=1"))</f>
        <v>http://sigma.ontologyportal.org:8080/sigma/WordNet.jsp?word=math&amp;POS=1</v>
      </c>
      <c r="F39" s="6" t="n">
        <v>106000644</v>
      </c>
      <c r="G39" s="6" t="s">
        <v>46</v>
      </c>
      <c r="H39" s="6" t="s">
        <v>47</v>
      </c>
      <c r="I39" s="6"/>
      <c r="J39" s="6"/>
      <c r="K39" s="6"/>
    </row>
    <row r="40" customFormat="false" ht="13.8" hidden="false" customHeight="false" outlineLevel="0" collapsed="false">
      <c r="A40" s="74" t="s">
        <v>151</v>
      </c>
      <c r="B40" s="66" t="s">
        <v>678</v>
      </c>
      <c r="C40" s="6" t="s">
        <v>679</v>
      </c>
      <c r="D40" s="6"/>
      <c r="E40" s="72" t="str">
        <f aca="false">HYPERLINK(CONCATENATE("http://sigma.ontologyportal.org:8080/sigma/WordNet.jsp?word=",C40,"&amp;POS=1"))</f>
        <v>http://sigma.ontologyportal.org:8080/sigma/WordNet.jsp?word=converter&amp;POS=1</v>
      </c>
      <c r="F40" s="6" t="n">
        <v>103099945</v>
      </c>
      <c r="G40" s="6" t="s">
        <v>38</v>
      </c>
      <c r="H40" s="6" t="s">
        <v>91</v>
      </c>
      <c r="I40" s="6"/>
      <c r="J40" s="6"/>
      <c r="K40" s="6"/>
    </row>
    <row r="41" customFormat="false" ht="13.8" hidden="false" customHeight="false" outlineLevel="0" collapsed="false">
      <c r="A41" s="74" t="s">
        <v>151</v>
      </c>
      <c r="B41" s="66" t="s">
        <v>680</v>
      </c>
      <c r="C41" s="6" t="s">
        <v>681</v>
      </c>
      <c r="D41" s="6"/>
      <c r="E41" s="72" t="str">
        <f aca="false">HYPERLINK(CONCATENATE("http://sigma.ontologyportal.org:8080/sigma/WordNet.jsp?word=",C41,"&amp;POS=1"))</f>
        <v>http://sigma.ontologyportal.org:8080/sigma/WordNet.jsp?word=circuit&amp;POS=1</v>
      </c>
      <c r="F41" s="6" t="n">
        <v>103033362</v>
      </c>
      <c r="G41" s="6" t="s">
        <v>38</v>
      </c>
      <c r="H41" s="6" t="s">
        <v>91</v>
      </c>
      <c r="I41" s="6"/>
      <c r="J41" s="6"/>
      <c r="K41" s="6"/>
    </row>
    <row r="42" customFormat="false" ht="13.8" hidden="false" customHeight="false" outlineLevel="0" collapsed="false">
      <c r="A42" s="74" t="s">
        <v>151</v>
      </c>
      <c r="B42" s="66" t="s">
        <v>682</v>
      </c>
      <c r="C42" s="6" t="s">
        <v>587</v>
      </c>
      <c r="D42" s="6"/>
      <c r="E42" s="72" t="str">
        <f aca="false">HYPERLINK(CONCATENATE("http://sigma.ontologyportal.org:8080/sigma/WordNet.jsp?word=",C42,"&amp;POS=1"))</f>
        <v>http://sigma.ontologyportal.org:8080/sigma/WordNet.jsp?word=parameters&amp;POS=1</v>
      </c>
      <c r="F42" s="6" t="n">
        <v>107328305</v>
      </c>
      <c r="G42" s="6" t="s">
        <v>208</v>
      </c>
      <c r="H42" s="6"/>
      <c r="I42" s="6"/>
      <c r="J42" s="6"/>
      <c r="K42" s="6"/>
    </row>
    <row r="43" customFormat="false" ht="13.8" hidden="false" customHeight="false" outlineLevel="0" collapsed="false">
      <c r="A43" s="74" t="s">
        <v>151</v>
      </c>
      <c r="B43" s="66" t="s">
        <v>275</v>
      </c>
      <c r="C43" s="66" t="s">
        <v>275</v>
      </c>
      <c r="D43" s="66"/>
      <c r="E43" s="72" t="str">
        <f aca="false">HYPERLINK(CONCATENATE("http://sigma.ontologyportal.org:8080/sigma/WordNet.jsp?word=",C43,"&amp;POS=1"))</f>
        <v>http://sigma.ontologyportal.org:8080/sigma/WordNet.jsp?word=limitations&amp;POS=1</v>
      </c>
      <c r="F43" s="6" t="n">
        <v>105846355</v>
      </c>
      <c r="G43" s="6" t="s">
        <v>46</v>
      </c>
      <c r="H43" s="6" t="s">
        <v>61</v>
      </c>
      <c r="I43" s="6"/>
      <c r="J43" s="6"/>
      <c r="K43" s="6"/>
    </row>
    <row r="44" customFormat="false" ht="13.8" hidden="false" customHeight="false" outlineLevel="0" collapsed="false">
      <c r="A44" s="74" t="s">
        <v>151</v>
      </c>
      <c r="B44" s="66" t="s">
        <v>218</v>
      </c>
      <c r="C44" s="66" t="s">
        <v>218</v>
      </c>
      <c r="D44" s="66"/>
      <c r="E44" s="72" t="str">
        <f aca="false">HYPERLINK(CONCATENATE("http://sigma.ontologyportal.org:8080/sigma/WordNet.jsp?word=",C44,"&amp;POS=1"))</f>
        <v>http://sigma.ontologyportal.org:8080/sigma/WordNet.jsp?word=system&amp;POS=1</v>
      </c>
      <c r="F44" s="6" t="n">
        <v>105902872</v>
      </c>
      <c r="G44" s="6" t="s">
        <v>46</v>
      </c>
      <c r="H44" s="6" t="s">
        <v>47</v>
      </c>
      <c r="I44" s="6"/>
      <c r="J44" s="6"/>
      <c r="K44" s="6"/>
    </row>
    <row r="45" customFormat="false" ht="13.8" hidden="false" customHeight="false" outlineLevel="0" collapsed="false">
      <c r="A45" s="74" t="s">
        <v>151</v>
      </c>
      <c r="B45" s="66" t="s">
        <v>145</v>
      </c>
      <c r="C45" s="66" t="s">
        <v>145</v>
      </c>
      <c r="D45" s="66"/>
      <c r="E45" s="72" t="str">
        <f aca="false">HYPERLINK(CONCATENATE("http://sigma.ontologyportal.org:8080/sigma/WordNet.jsp?word=",C45,"&amp;POS=1"))</f>
        <v>http://sigma.ontologyportal.org:8080/sigma/WordNet.jsp?word=requirements&amp;POS=1</v>
      </c>
      <c r="F45" s="6" t="n">
        <v>109367203</v>
      </c>
      <c r="G45" s="6" t="s">
        <v>46</v>
      </c>
      <c r="H45" s="6" t="s">
        <v>61</v>
      </c>
      <c r="I45" s="6"/>
      <c r="J45" s="6"/>
      <c r="K45" s="6"/>
    </row>
    <row r="46" customFormat="false" ht="13.8" hidden="false" customHeight="false" outlineLevel="0" collapsed="false">
      <c r="A46" s="74" t="s">
        <v>151</v>
      </c>
      <c r="B46" s="66" t="s">
        <v>683</v>
      </c>
      <c r="C46" s="66" t="s">
        <v>683</v>
      </c>
      <c r="D46" s="66"/>
      <c r="E46" s="72" t="str">
        <f aca="false">HYPERLINK(CONCATENATE("http://sigma.ontologyportal.org:8080/sigma/WordNet.jsp?word=",C46,"&amp;POS=1"))</f>
        <v>http://sigma.ontologyportal.org:8080/sigma/WordNet.jsp?word=approaches&amp;POS=1</v>
      </c>
      <c r="F46" s="6" t="n">
        <v>100941140</v>
      </c>
      <c r="G46" s="6" t="s">
        <v>46</v>
      </c>
      <c r="H46" s="6" t="s">
        <v>47</v>
      </c>
      <c r="I46" s="6"/>
      <c r="J46" s="6"/>
      <c r="K46" s="6"/>
    </row>
    <row r="47" customFormat="false" ht="13.8" hidden="false" customHeight="false" outlineLevel="0" collapsed="false">
      <c r="A47" s="74" t="s">
        <v>151</v>
      </c>
      <c r="B47" s="66" t="s">
        <v>623</v>
      </c>
      <c r="C47" s="66" t="s">
        <v>623</v>
      </c>
      <c r="D47" s="66"/>
      <c r="E47" s="72" t="str">
        <f aca="false">HYPERLINK(CONCATENATE("http://sigma.ontologyportal.org:8080/sigma/WordNet.jsp?word=",C47,"&amp;POS=1"))</f>
        <v>http://sigma.ontologyportal.org:8080/sigma/WordNet.jsp?word=software&amp;POS=1</v>
      </c>
      <c r="F47" s="6" t="n">
        <v>106566077</v>
      </c>
      <c r="G47" s="6" t="s">
        <v>46</v>
      </c>
      <c r="H47" s="6" t="s">
        <v>47</v>
      </c>
      <c r="I47" s="6"/>
      <c r="J47" s="6"/>
      <c r="K47" s="6"/>
    </row>
    <row r="48" customFormat="false" ht="13.8" hidden="false" customHeight="false" outlineLevel="0" collapsed="false">
      <c r="A48" s="74" t="s">
        <v>151</v>
      </c>
      <c r="B48" s="66" t="s">
        <v>684</v>
      </c>
      <c r="C48" s="6" t="s">
        <v>685</v>
      </c>
      <c r="D48" s="6"/>
      <c r="E48" s="72" t="str">
        <f aca="false">HYPERLINK(CONCATENATE("http://sigma.ontologyportal.org:8080/sigma/WordNet.jsp?word=",C48,"&amp;POS=1"))</f>
        <v>http://sigma.ontologyportal.org:8080/sigma/WordNet.jsp?word=work&amp;POS=1</v>
      </c>
      <c r="F48" s="6" t="n">
        <v>100575741</v>
      </c>
      <c r="G48" s="6" t="s">
        <v>38</v>
      </c>
      <c r="H48" s="6" t="s">
        <v>39</v>
      </c>
      <c r="I48" s="6"/>
      <c r="J48" s="6"/>
      <c r="K48" s="6"/>
    </row>
    <row r="49" customFormat="false" ht="13.8" hidden="false" customHeight="false" outlineLevel="0" collapsed="false">
      <c r="A49" s="74" t="s">
        <v>151</v>
      </c>
      <c r="B49" s="66" t="s">
        <v>206</v>
      </c>
      <c r="C49" s="66" t="s">
        <v>206</v>
      </c>
      <c r="D49" s="66"/>
      <c r="E49" s="72" t="str">
        <f aca="false">HYPERLINK(CONCATENATE("http://sigma.ontologyportal.org:8080/sigma/WordNet.jsp?word=",C49,"&amp;POS=1"))</f>
        <v>http://sigma.ontologyportal.org:8080/sigma/WordNet.jsp?word=failure&amp;POS=1</v>
      </c>
      <c r="F49" s="6" t="n">
        <v>107317764</v>
      </c>
      <c r="G49" s="6" t="s">
        <v>46</v>
      </c>
      <c r="H49" s="6" t="s">
        <v>61</v>
      </c>
      <c r="I49" s="6"/>
      <c r="J49" s="6"/>
      <c r="K49" s="6"/>
    </row>
    <row r="50" customFormat="false" ht="13.8" hidden="false" customHeight="false" outlineLevel="0" collapsed="false">
      <c r="A50" s="74" t="s">
        <v>151</v>
      </c>
      <c r="B50" s="66" t="s">
        <v>686</v>
      </c>
      <c r="C50" s="66" t="s">
        <v>686</v>
      </c>
      <c r="D50" s="66"/>
      <c r="E50" s="72" t="str">
        <f aca="false">HYPERLINK(CONCATENATE("http://sigma.ontologyportal.org:8080/sigma/WordNet.jsp?word=",C50,"&amp;POS=1"))</f>
        <v>http://sigma.ontologyportal.org:8080/sigma/WordNet.jsp?word=skills&amp;POS=1</v>
      </c>
      <c r="F50" s="6" t="n">
        <v>105636887</v>
      </c>
      <c r="G50" s="6" t="s">
        <v>46</v>
      </c>
      <c r="H50" s="6" t="s">
        <v>47</v>
      </c>
      <c r="I50" s="6"/>
      <c r="J50" s="6"/>
      <c r="K50" s="6"/>
    </row>
    <row r="51" customFormat="false" ht="13.8" hidden="false" customHeight="false" outlineLevel="0" collapsed="false">
      <c r="A51" s="74" t="s">
        <v>151</v>
      </c>
      <c r="B51" s="66" t="s">
        <v>687</v>
      </c>
      <c r="C51" s="66" t="s">
        <v>687</v>
      </c>
      <c r="D51" s="66"/>
      <c r="E51" s="72" t="str">
        <f aca="false">HYPERLINK(CONCATENATE("http://sigma.ontologyportal.org:8080/sigma/WordNet.jsp?word=",C51,"&amp;POS=1"))</f>
        <v>http://sigma.ontologyportal.org:8080/sigma/WordNet.jsp?word=errors&amp;POS=1</v>
      </c>
      <c r="F51" s="6" t="n">
        <v>100070965</v>
      </c>
      <c r="G51" s="6" t="s">
        <v>46</v>
      </c>
      <c r="H51" s="6" t="s">
        <v>61</v>
      </c>
      <c r="I51" s="6"/>
      <c r="J51" s="6"/>
      <c r="K51" s="6"/>
    </row>
    <row r="52" customFormat="false" ht="13.8" hidden="false" customHeight="false" outlineLevel="0" collapsed="false">
      <c r="A52" s="74" t="s">
        <v>192</v>
      </c>
      <c r="B52" s="66" t="s">
        <v>688</v>
      </c>
      <c r="C52" s="6" t="s">
        <v>279</v>
      </c>
      <c r="D52" s="6"/>
      <c r="E52" s="72" t="str">
        <f aca="false">HYPERLINK(CONCATENATE("http://sigma.ontologyportal.org:8080/sigma/WordNet.jsp?word=",C52,"&amp;POS=1"))</f>
        <v>http://sigma.ontologyportal.org:8080/sigma/WordNet.jsp?word=materials&amp;POS=1</v>
      </c>
      <c r="F52" s="6" t="n">
        <v>114580897</v>
      </c>
      <c r="G52" s="6" t="s">
        <v>38</v>
      </c>
      <c r="H52" s="6" t="s">
        <v>91</v>
      </c>
      <c r="I52" s="6"/>
      <c r="J52" s="6"/>
      <c r="K52" s="6"/>
    </row>
    <row r="53" customFormat="false" ht="13.8" hidden="false" customHeight="false" outlineLevel="0" collapsed="false">
      <c r="A53" s="74" t="s">
        <v>192</v>
      </c>
      <c r="B53" s="66" t="s">
        <v>689</v>
      </c>
      <c r="C53" s="66" t="s">
        <v>689</v>
      </c>
      <c r="D53" s="66"/>
      <c r="E53" s="72" t="str">
        <f aca="false">HYPERLINK(CONCATENATE("http://sigma.ontologyportal.org:8080/sigma/WordNet.jsp?word=",C53,"&amp;POS=1"))</f>
        <v>http://sigma.ontologyportal.org:8080/sigma/WordNet.jsp?word=suppliers&amp;POS=1</v>
      </c>
      <c r="F53" s="6" t="n">
        <v>110677271</v>
      </c>
      <c r="G53" s="6" t="s">
        <v>46</v>
      </c>
      <c r="H53" s="6" t="s">
        <v>61</v>
      </c>
      <c r="I53" s="6"/>
      <c r="J53" s="6"/>
      <c r="K53" s="6"/>
    </row>
    <row r="54" customFormat="false" ht="13.8" hidden="false" customHeight="false" outlineLevel="0" collapsed="false">
      <c r="A54" s="74" t="s">
        <v>192</v>
      </c>
      <c r="B54" s="66" t="s">
        <v>690</v>
      </c>
      <c r="C54" s="66" t="s">
        <v>690</v>
      </c>
      <c r="D54" s="66"/>
      <c r="E54" s="72" t="str">
        <f aca="false">HYPERLINK(CONCATENATE("http://sigma.ontologyportal.org:8080/sigma/WordNet.jsp?word=",C54,"&amp;POS=1"))</f>
        <v>http://sigma.ontologyportal.org:8080/sigma/WordNet.jsp?word=samples&amp;POS=1</v>
      </c>
      <c r="F54" s="6" t="n">
        <v>106026635</v>
      </c>
      <c r="G54" s="6" t="s">
        <v>38</v>
      </c>
      <c r="H54" s="6" t="s">
        <v>91</v>
      </c>
      <c r="I54" s="6"/>
      <c r="J54" s="6"/>
      <c r="K54" s="6"/>
    </row>
    <row r="55" customFormat="false" ht="13.8" hidden="false" customHeight="false" outlineLevel="0" collapsed="false">
      <c r="A55" s="74" t="s">
        <v>192</v>
      </c>
      <c r="B55" s="66" t="s">
        <v>691</v>
      </c>
      <c r="C55" s="66" t="s">
        <v>691</v>
      </c>
      <c r="D55" s="66"/>
      <c r="E55" s="72" t="str">
        <f aca="false">HYPERLINK(CONCATENATE("http://sigma.ontologyportal.org:8080/sigma/WordNet.jsp?word=",C55,"&amp;POS=1"))</f>
        <v>http://sigma.ontologyportal.org:8080/sigma/WordNet.jsp?word=equations&amp;POS=1</v>
      </c>
      <c r="F55" s="6" t="n">
        <v>106669864</v>
      </c>
      <c r="G55" s="6" t="s">
        <v>46</v>
      </c>
      <c r="H55" s="6" t="s">
        <v>47</v>
      </c>
      <c r="I55" s="6"/>
      <c r="J55" s="6"/>
      <c r="K55" s="6"/>
    </row>
    <row r="56" customFormat="false" ht="13.8" hidden="false" customHeight="false" outlineLevel="0" collapsed="false">
      <c r="A56" s="74" t="s">
        <v>192</v>
      </c>
      <c r="B56" s="66" t="s">
        <v>692</v>
      </c>
      <c r="C56" s="66" t="s">
        <v>692</v>
      </c>
      <c r="D56" s="66"/>
      <c r="E56" s="72" t="str">
        <f aca="false">HYPERLINK(CONCATENATE("http://sigma.ontologyportal.org:8080/sigma/WordNet.jsp?word=",C56,"&amp;POS=1"))</f>
        <v>http://sigma.ontologyportal.org:8080/sigma/WordNet.jsp?word=load&amp;POS=1</v>
      </c>
      <c r="F56" s="6" t="n">
        <v>103679986</v>
      </c>
      <c r="G56" s="6" t="s">
        <v>38</v>
      </c>
      <c r="H56" s="6" t="s">
        <v>91</v>
      </c>
      <c r="I56" s="6"/>
      <c r="J56" s="6"/>
      <c r="K56" s="6"/>
    </row>
    <row r="57" customFormat="false" ht="13.8" hidden="false" customHeight="false" outlineLevel="0" collapsed="false">
      <c r="A57" s="74" t="s">
        <v>192</v>
      </c>
      <c r="B57" s="66" t="s">
        <v>693</v>
      </c>
      <c r="C57" s="66" t="s">
        <v>693</v>
      </c>
      <c r="D57" s="66"/>
      <c r="E57" s="72" t="str">
        <f aca="false">HYPERLINK(CONCATENATE("http://sigma.ontologyportal.org:8080/sigma/WordNet.jsp?word=",C57,"&amp;POS=1"))</f>
        <v>http://sigma.ontologyportal.org:8080/sigma/WordNet.jsp?word=stress&amp;POS=1</v>
      </c>
      <c r="F57" s="6" t="n">
        <v>111514805</v>
      </c>
      <c r="G57" s="6" t="s">
        <v>38</v>
      </c>
      <c r="H57" s="6" t="s">
        <v>39</v>
      </c>
      <c r="I57" s="6"/>
      <c r="J57" s="6"/>
      <c r="K57" s="6"/>
    </row>
    <row r="58" customFormat="false" ht="13.8" hidden="false" customHeight="false" outlineLevel="0" collapsed="false">
      <c r="A58" s="74" t="s">
        <v>192</v>
      </c>
      <c r="B58" s="66" t="s">
        <v>694</v>
      </c>
      <c r="C58" s="6" t="s">
        <v>695</v>
      </c>
      <c r="D58" s="6"/>
      <c r="E58" s="72" t="str">
        <f aca="false">HYPERLINK(CONCATENATE("http://sigma.ontologyportal.org:8080/sigma/WordNet.jsp?word=",C58,"&amp;POS=1"))</f>
        <v>http://sigma.ontologyportal.org:8080/sigma/WordNet.jsp?word=technique&amp;POS=1</v>
      </c>
      <c r="F58" s="6" t="n">
        <v>105665146</v>
      </c>
      <c r="G58" s="6" t="s">
        <v>46</v>
      </c>
      <c r="H58" s="6" t="s">
        <v>47</v>
      </c>
      <c r="I58" s="6"/>
      <c r="J58" s="6"/>
      <c r="K58" s="6"/>
    </row>
    <row r="59" customFormat="false" ht="13.8" hidden="false" customHeight="false" outlineLevel="0" collapsed="false">
      <c r="A59" s="74" t="s">
        <v>192</v>
      </c>
      <c r="B59" s="66" t="s">
        <v>696</v>
      </c>
      <c r="C59" s="6" t="s">
        <v>697</v>
      </c>
      <c r="D59" s="6"/>
      <c r="E59" s="72" t="str">
        <f aca="false">HYPERLINK(CONCATENATE("http://sigma.ontologyportal.org:8080/sigma/WordNet.jsp?word=",C59,"&amp;POS=1"))</f>
        <v>http://sigma.ontologyportal.org:8080/sigma/WordNet.jsp?word=response&amp;POS=1</v>
      </c>
      <c r="F59" s="6" t="n">
        <v>105212808</v>
      </c>
      <c r="G59" s="6" t="s">
        <v>46</v>
      </c>
      <c r="H59" s="6" t="s">
        <v>61</v>
      </c>
      <c r="I59" s="6"/>
      <c r="J59" s="6"/>
      <c r="K59" s="6"/>
    </row>
    <row r="60" customFormat="false" ht="13.8" hidden="false" customHeight="false" outlineLevel="0" collapsed="false">
      <c r="A60" s="74" t="s">
        <v>192</v>
      </c>
      <c r="B60" s="66" t="s">
        <v>698</v>
      </c>
      <c r="C60" s="66" t="s">
        <v>698</v>
      </c>
      <c r="D60" s="66"/>
      <c r="E60" s="72" t="str">
        <f aca="false">HYPERLINK(CONCATENATE("http://sigma.ontologyportal.org:8080/sigma/WordNet.jsp?word=",C60,"&amp;POS=1"))</f>
        <v>http://sigma.ontologyportal.org:8080/sigma/WordNet.jsp?word=fundamentals&amp;POS=1</v>
      </c>
      <c r="F60" s="6" t="n">
        <v>107328058</v>
      </c>
      <c r="G60" s="6" t="s">
        <v>38</v>
      </c>
      <c r="H60" s="6" t="s">
        <v>39</v>
      </c>
      <c r="I60" s="6"/>
      <c r="J60" s="6"/>
      <c r="K60" s="6"/>
    </row>
    <row r="61" customFormat="false" ht="13.8" hidden="false" customHeight="false" outlineLevel="0" collapsed="false">
      <c r="A61" s="74" t="s">
        <v>192</v>
      </c>
      <c r="B61" s="66" t="s">
        <v>699</v>
      </c>
      <c r="C61" s="66" t="s">
        <v>699</v>
      </c>
      <c r="D61" s="66"/>
      <c r="E61" s="72" t="str">
        <f aca="false">HYPERLINK(CONCATENATE("http://sigma.ontologyportal.org:8080/sigma/WordNet.jsp?word=",C61,"&amp;POS=1"))</f>
        <v>http://sigma.ontologyportal.org:8080/sigma/WordNet.jsp?word=idea&amp;POS=1</v>
      </c>
      <c r="F61" s="6" t="n">
        <v>105833840</v>
      </c>
      <c r="G61" s="6" t="s">
        <v>46</v>
      </c>
      <c r="H61" s="6" t="s">
        <v>47</v>
      </c>
      <c r="I61" s="6"/>
      <c r="J61" s="6"/>
      <c r="K61" s="6"/>
    </row>
    <row r="62" customFormat="false" ht="13.8" hidden="false" customHeight="false" outlineLevel="0" collapsed="false">
      <c r="A62" s="74" t="s">
        <v>192</v>
      </c>
      <c r="B62" s="66" t="s">
        <v>700</v>
      </c>
      <c r="C62" s="66" t="s">
        <v>700</v>
      </c>
      <c r="D62" s="66"/>
      <c r="E62" s="72" t="str">
        <f aca="false">HYPERLINK(CONCATENATE("http://sigma.ontologyportal.org:8080/sigma/WordNet.jsp?word=",C62,"&amp;POS=1"))</f>
        <v>http://sigma.ontologyportal.org:8080/sigma/WordNet.jsp?word=relevance&amp;POS=1</v>
      </c>
      <c r="F62" s="6" t="n">
        <v>113794417</v>
      </c>
      <c r="G62" s="6" t="s">
        <v>46</v>
      </c>
      <c r="H62" s="6" t="s">
        <v>343</v>
      </c>
      <c r="I62" s="6"/>
      <c r="J62" s="6"/>
      <c r="K62" s="6"/>
    </row>
    <row r="63" customFormat="false" ht="13.8" hidden="false" customHeight="false" outlineLevel="0" collapsed="false">
      <c r="A63" s="74" t="s">
        <v>192</v>
      </c>
      <c r="B63" s="66" t="s">
        <v>701</v>
      </c>
      <c r="C63" s="66" t="s">
        <v>701</v>
      </c>
      <c r="D63" s="66"/>
      <c r="E63" s="72" t="str">
        <f aca="false">HYPERLINK(CONCATENATE("http://sigma.ontologyportal.org:8080/sigma/WordNet.jsp?word=",C63,"&amp;POS=1"))</f>
        <v>http://sigma.ontologyportal.org:8080/sigma/WordNet.jsp?word=specification&amp;POS=1</v>
      </c>
      <c r="F63" s="6" t="n">
        <v>106725067</v>
      </c>
      <c r="G63" s="6" t="s">
        <v>46</v>
      </c>
      <c r="H63" s="6" t="s">
        <v>47</v>
      </c>
      <c r="I63" s="6"/>
      <c r="J63" s="6"/>
      <c r="K63" s="6"/>
    </row>
    <row r="64" customFormat="false" ht="13.8" hidden="false" customHeight="false" outlineLevel="0" collapsed="false">
      <c r="A64" s="74" t="s">
        <v>192</v>
      </c>
      <c r="B64" s="66" t="s">
        <v>702</v>
      </c>
      <c r="C64" s="66" t="s">
        <v>702</v>
      </c>
      <c r="D64" s="66"/>
      <c r="E64" s="72" t="str">
        <f aca="false">HYPERLINK(CONCATENATE("http://sigma.ontologyportal.org:8080/sigma/WordNet.jsp?word=",C64,"&amp;POS=1"))</f>
        <v>http://sigma.ontologyportal.org:8080/sigma/WordNet.jsp?word=sub-systems&amp;POS=1</v>
      </c>
      <c r="F64" s="6" t="n">
        <v>105902872</v>
      </c>
      <c r="G64" s="6" t="s">
        <v>46</v>
      </c>
      <c r="H64" s="6" t="s">
        <v>47</v>
      </c>
      <c r="I64" s="6"/>
      <c r="J64" s="6"/>
      <c r="K64" s="6"/>
    </row>
    <row r="65" customFormat="false" ht="13.8" hidden="false" customHeight="false" outlineLevel="0" collapsed="false">
      <c r="A65" s="74" t="s">
        <v>219</v>
      </c>
      <c r="B65" s="66" t="s">
        <v>703</v>
      </c>
      <c r="C65" s="66" t="s">
        <v>703</v>
      </c>
      <c r="D65" s="66"/>
      <c r="E65" s="72" t="str">
        <f aca="false">HYPERLINK(CONCATENATE("http://sigma.ontologyportal.org:8080/sigma/WordNet.jsp?word=",C65,"&amp;POS=1"))</f>
        <v>http://sigma.ontologyportal.org:8080/sigma/WordNet.jsp?word=deadlines&amp;POS=1</v>
      </c>
      <c r="F65" s="6" t="n">
        <v>115180082</v>
      </c>
      <c r="G65" s="6" t="s">
        <v>46</v>
      </c>
      <c r="H65" s="6" t="s">
        <v>105</v>
      </c>
      <c r="I65" s="6"/>
      <c r="J65" s="6"/>
      <c r="K65" s="6"/>
    </row>
    <row r="66" customFormat="false" ht="13.8" hidden="false" customHeight="false" outlineLevel="0" collapsed="false">
      <c r="A66" s="74" t="s">
        <v>219</v>
      </c>
      <c r="B66" s="66" t="s">
        <v>704</v>
      </c>
      <c r="C66" s="66" t="s">
        <v>704</v>
      </c>
      <c r="D66" s="66"/>
      <c r="E66" s="72" t="str">
        <f aca="false">HYPERLINK(CONCATENATE("http://sigma.ontologyportal.org:8080/sigma/WordNet.jsp?word=",C66,"&amp;POS=1"))</f>
        <v>http://sigma.ontologyportal.org:8080/sigma/WordNet.jsp?word=acceptability&amp;POS=1</v>
      </c>
      <c r="F66" s="6" t="n">
        <v>104792679</v>
      </c>
      <c r="G66" s="6" t="s">
        <v>46</v>
      </c>
      <c r="H66" s="6" t="s">
        <v>61</v>
      </c>
      <c r="I66" s="6"/>
      <c r="J66" s="6"/>
      <c r="K66" s="6"/>
    </row>
    <row r="67" customFormat="false" ht="13.8" hidden="false" customHeight="false" outlineLevel="0" collapsed="false">
      <c r="A67" s="74" t="s">
        <v>219</v>
      </c>
      <c r="B67" s="66" t="s">
        <v>535</v>
      </c>
      <c r="C67" s="66" t="s">
        <v>535</v>
      </c>
      <c r="D67" s="66"/>
      <c r="E67" s="72" t="str">
        <f aca="false">HYPERLINK(CONCATENATE("http://sigma.ontologyportal.org:8080/sigma/WordNet.jsp?word=",C67,"&amp;POS=1"))</f>
        <v>http://sigma.ontologyportal.org:8080/sigma/WordNet.jsp?word=feasibility&amp;POS=1</v>
      </c>
      <c r="F67" s="6" t="n">
        <v>105152364</v>
      </c>
      <c r="G67" s="6" t="s">
        <v>46</v>
      </c>
      <c r="H67" s="6" t="s">
        <v>61</v>
      </c>
      <c r="I67" s="6"/>
      <c r="J67" s="6"/>
      <c r="K67" s="6"/>
    </row>
    <row r="68" customFormat="false" ht="13.8" hidden="false" customHeight="false" outlineLevel="0" collapsed="false">
      <c r="A68" s="74" t="s">
        <v>219</v>
      </c>
      <c r="B68" s="66" t="s">
        <v>705</v>
      </c>
      <c r="C68" s="66" t="s">
        <v>705</v>
      </c>
      <c r="D68" s="66"/>
      <c r="E68" s="72" t="str">
        <f aca="false">HYPERLINK(CONCATENATE("http://sigma.ontologyportal.org:8080/sigma/WordNet.jsp?word=",C68,"&amp;POS=1"))</f>
        <v>http://sigma.ontologyportal.org:8080/sigma/WordNet.jsp?word=flow&amp;POS=1</v>
      </c>
      <c r="F68" s="6" t="n">
        <v>113482330</v>
      </c>
      <c r="G68" s="6" t="s">
        <v>38</v>
      </c>
      <c r="H68" s="6" t="s">
        <v>39</v>
      </c>
      <c r="I68" s="6"/>
      <c r="J68" s="6"/>
      <c r="K68" s="6"/>
    </row>
    <row r="69" customFormat="false" ht="13.8" hidden="false" customHeight="false" outlineLevel="0" collapsed="false">
      <c r="A69" s="74" t="s">
        <v>219</v>
      </c>
      <c r="B69" s="66" t="s">
        <v>706</v>
      </c>
      <c r="C69" s="6" t="s">
        <v>290</v>
      </c>
      <c r="D69" s="6"/>
      <c r="E69" s="72" t="str">
        <f aca="false">HYPERLINK(CONCATENATE("http://sigma.ontologyportal.org:8080/sigma/WordNet.jsp?word=",C69,"&amp;POS=1"))</f>
        <v>http://sigma.ontologyportal.org:8080/sigma/WordNet.jsp?word=models&amp;POS=1</v>
      </c>
      <c r="F69" s="6" t="n">
        <v>103777283</v>
      </c>
      <c r="G69" s="6" t="s">
        <v>38</v>
      </c>
      <c r="H69" s="6" t="s">
        <v>91</v>
      </c>
      <c r="I69" s="6"/>
      <c r="J69" s="6"/>
      <c r="K69" s="6"/>
    </row>
    <row r="70" customFormat="false" ht="13.8" hidden="false" customHeight="false" outlineLevel="0" collapsed="false">
      <c r="A70" s="74" t="s">
        <v>219</v>
      </c>
      <c r="B70" s="66" t="s">
        <v>707</v>
      </c>
      <c r="C70" s="66" t="s">
        <v>707</v>
      </c>
      <c r="D70" s="66"/>
      <c r="E70" s="72" t="str">
        <f aca="false">HYPERLINK(CONCATENATE("http://sigma.ontologyportal.org:8080/sigma/WordNet.jsp?word=",C70,"&amp;POS=1"))</f>
        <v>http://sigma.ontologyportal.org:8080/sigma/WordNet.jsp?word=losses&amp;POS=1</v>
      </c>
      <c r="F70" s="6" t="n">
        <v>115306053</v>
      </c>
      <c r="G70" s="6" t="s">
        <v>46</v>
      </c>
      <c r="H70" s="6" t="s">
        <v>343</v>
      </c>
      <c r="I70" s="6"/>
      <c r="J70" s="6"/>
      <c r="K70" s="6"/>
    </row>
    <row r="71" customFormat="false" ht="13.8" hidden="false" customHeight="false" outlineLevel="0" collapsed="false">
      <c r="A71" s="74" t="s">
        <v>219</v>
      </c>
      <c r="B71" s="66" t="s">
        <v>708</v>
      </c>
      <c r="C71" s="66" t="s">
        <v>708</v>
      </c>
      <c r="D71" s="66"/>
      <c r="E71" s="72" t="str">
        <f aca="false">HYPERLINK(CONCATENATE("http://sigma.ontologyportal.org:8080/sigma/WordNet.jsp?word=",C71,"&amp;POS=1"))</f>
        <v>http://sigma.ontologyportal.org:8080/sigma/WordNet.jsp?word=proposal&amp;POS=1</v>
      </c>
      <c r="F71" s="6" t="n">
        <v>107162194</v>
      </c>
      <c r="G71" s="6" t="s">
        <v>38</v>
      </c>
      <c r="H71" s="6" t="s">
        <v>39</v>
      </c>
      <c r="I71" s="6"/>
      <c r="J71" s="6"/>
      <c r="K71" s="6"/>
    </row>
    <row r="72" customFormat="false" ht="13.8" hidden="false" customHeight="false" outlineLevel="0" collapsed="false">
      <c r="A72" s="74" t="s">
        <v>219</v>
      </c>
      <c r="B72" s="66" t="s">
        <v>709</v>
      </c>
      <c r="C72" s="66" t="s">
        <v>709</v>
      </c>
      <c r="D72" s="66"/>
      <c r="E72" s="72" t="str">
        <f aca="false">HYPERLINK(CONCATENATE("http://sigma.ontologyportal.org:8080/sigma/WordNet.jsp?word=",C72,"&amp;POS=1"))</f>
        <v>http://sigma.ontologyportal.org:8080/sigma/WordNet.jsp?word=need&amp;POS=1</v>
      </c>
      <c r="F72" s="6" t="n">
        <v>109367991</v>
      </c>
      <c r="G72" s="6" t="s">
        <v>46</v>
      </c>
      <c r="H72" s="6" t="s">
        <v>61</v>
      </c>
      <c r="I72" s="6"/>
      <c r="J72" s="6"/>
      <c r="K72" s="6"/>
    </row>
    <row r="73" customFormat="false" ht="13.8" hidden="false" customHeight="false" outlineLevel="0" collapsed="false">
      <c r="A73" s="74" t="s">
        <v>219</v>
      </c>
      <c r="B73" s="66" t="s">
        <v>710</v>
      </c>
      <c r="C73" s="66" t="s">
        <v>711</v>
      </c>
      <c r="D73" s="66"/>
      <c r="E73" s="72" t="str">
        <f aca="false">HYPERLINK(CONCATENATE("http://sigma.ontologyportal.org:8080/sigma/WordNet.jsp?word=",C73,"&amp;POS=1"))</f>
        <v>http://sigma.ontologyportal.org:8080/sigma/WordNet.jsp?word=statistics&amp;POS=1</v>
      </c>
      <c r="F73" s="6" t="n">
        <v>106021499</v>
      </c>
      <c r="G73" s="6" t="s">
        <v>46</v>
      </c>
      <c r="H73" s="6" t="s">
        <v>105</v>
      </c>
      <c r="I73" s="6"/>
      <c r="J73" s="6"/>
      <c r="K73" s="6"/>
    </row>
    <row r="74" customFormat="false" ht="13.8" hidden="false" customHeight="false" outlineLevel="0" collapsed="false">
      <c r="A74" s="74" t="s">
        <v>219</v>
      </c>
      <c r="B74" s="66" t="s">
        <v>712</v>
      </c>
      <c r="C74" s="66" t="s">
        <v>712</v>
      </c>
      <c r="D74" s="66"/>
      <c r="E74" s="72" t="str">
        <f aca="false">HYPERLINK(CONCATENATE("http://sigma.ontologyportal.org:8080/sigma/WordNet.jsp?word=",C74,"&amp;POS=1"))</f>
        <v>http://sigma.ontologyportal.org:8080/sigma/WordNet.jsp?word=create&amp;POS=1</v>
      </c>
      <c r="F74" s="6"/>
      <c r="G74" s="6" t="s">
        <v>38</v>
      </c>
      <c r="H74" s="6" t="s">
        <v>39</v>
      </c>
      <c r="I74" s="6"/>
      <c r="J74" s="6"/>
      <c r="K74" s="6"/>
    </row>
    <row r="75" customFormat="false" ht="13.8" hidden="false" customHeight="false" outlineLevel="0" collapsed="false">
      <c r="A75" s="74" t="s">
        <v>219</v>
      </c>
      <c r="B75" s="66" t="s">
        <v>713</v>
      </c>
      <c r="C75" s="66" t="s">
        <v>713</v>
      </c>
      <c r="D75" s="66"/>
      <c r="E75" s="72" t="str">
        <f aca="false">HYPERLINK(CONCATENATE("http://sigma.ontologyportal.org:8080/sigma/WordNet.jsp?word=",C75,"&amp;POS=1"))</f>
        <v>http://sigma.ontologyportal.org:8080/sigma/WordNet.jsp?word=parts&amp;POS=1</v>
      </c>
      <c r="F75" s="6" t="n">
        <v>105867413</v>
      </c>
      <c r="G75" s="6" t="s">
        <v>714</v>
      </c>
      <c r="H75" s="6"/>
      <c r="I75" s="6"/>
      <c r="J75" s="6"/>
      <c r="K75" s="6"/>
    </row>
    <row r="76" customFormat="false" ht="13.8" hidden="false" customHeight="false" outlineLevel="0" collapsed="false">
      <c r="A76" s="74" t="s">
        <v>219</v>
      </c>
      <c r="B76" s="66" t="s">
        <v>223</v>
      </c>
      <c r="C76" s="66" t="s">
        <v>223</v>
      </c>
      <c r="D76" s="66"/>
      <c r="E76" s="72" t="str">
        <f aca="false">HYPERLINK(CONCATENATE("http://sigma.ontologyportal.org:8080/sigma/WordNet.jsp?word=",C76,"&amp;POS=1"))</f>
        <v>http://sigma.ontologyportal.org:8080/sigma/WordNet.jsp?word=chart&amp;POS=1</v>
      </c>
      <c r="F76" s="6" t="n">
        <v>115302899</v>
      </c>
      <c r="G76" s="6" t="s">
        <v>38</v>
      </c>
      <c r="H76" s="6" t="s">
        <v>91</v>
      </c>
      <c r="I76" s="6"/>
      <c r="J76" s="6"/>
      <c r="K76" s="6"/>
    </row>
    <row r="77" customFormat="false" ht="13.8" hidden="false" customHeight="false" outlineLevel="0" collapsed="false">
      <c r="A77" s="74" t="s">
        <v>219</v>
      </c>
      <c r="B77" s="66" t="s">
        <v>715</v>
      </c>
      <c r="C77" s="6" t="s">
        <v>716</v>
      </c>
      <c r="D77" s="6"/>
      <c r="E77" s="72" t="str">
        <f aca="false">HYPERLINK(CONCATENATE("http://sigma.ontologyportal.org:8080/sigma/WordNet.jsp?word=",C77,"&amp;POS=1"))</f>
        <v>http://sigma.ontologyportal.org:8080/sigma/WordNet.jsp?word=effort&amp;POS=1</v>
      </c>
      <c r="F77" s="6" t="n">
        <v>100786195</v>
      </c>
      <c r="G77" s="6" t="s">
        <v>38</v>
      </c>
      <c r="H77" s="6" t="s">
        <v>39</v>
      </c>
      <c r="I77" s="6"/>
      <c r="J77" s="6"/>
      <c r="K77" s="6"/>
    </row>
    <row r="78" customFormat="false" ht="13.8" hidden="false" customHeight="false" outlineLevel="0" collapsed="false">
      <c r="A78" s="74" t="s">
        <v>219</v>
      </c>
      <c r="B78" s="66" t="s">
        <v>717</v>
      </c>
      <c r="C78" s="66" t="s">
        <v>717</v>
      </c>
      <c r="D78" s="66"/>
      <c r="E78" s="72" t="str">
        <f aca="false">HYPERLINK(CONCATENATE("http://sigma.ontologyportal.org:8080/sigma/WordNet.jsp?word=",C78,"&amp;POS=1"))</f>
        <v>http://sigma.ontologyportal.org:8080/sigma/WordNet.jsp?word=opportunities&amp;POS=1</v>
      </c>
      <c r="F78" s="6" t="n">
        <v>114483917</v>
      </c>
      <c r="G78" s="6" t="s">
        <v>46</v>
      </c>
      <c r="H78" s="6" t="s">
        <v>61</v>
      </c>
      <c r="I78" s="6"/>
      <c r="J78" s="6"/>
      <c r="K78" s="6"/>
    </row>
    <row r="79" customFormat="false" ht="13.8" hidden="false" customHeight="false" outlineLevel="0" collapsed="false">
      <c r="A79" s="74" t="s">
        <v>219</v>
      </c>
      <c r="B79" s="66" t="s">
        <v>718</v>
      </c>
      <c r="C79" s="6" t="s">
        <v>719</v>
      </c>
      <c r="D79" s="6"/>
      <c r="E79" s="72" t="str">
        <f aca="false">HYPERLINK(CONCATENATE("http://sigma.ontologyportal.org:8080/sigma/WordNet.jsp?word=",C79,"&amp;POS=1"))</f>
        <v>http://sigma.ontologyportal.org:8080/sigma/WordNet.jsp?word=path&amp;POS=1</v>
      </c>
      <c r="F79" s="6" t="n">
        <v>100415676</v>
      </c>
      <c r="G79" s="6" t="s">
        <v>46</v>
      </c>
      <c r="H79" s="6" t="s">
        <v>61</v>
      </c>
      <c r="I79" s="6"/>
      <c r="J79" s="6"/>
      <c r="K79" s="6"/>
    </row>
    <row r="80" customFormat="false" ht="13.8" hidden="false" customHeight="false" outlineLevel="0" collapsed="false">
      <c r="A80" s="74" t="s">
        <v>219</v>
      </c>
      <c r="B80" s="66" t="s">
        <v>720</v>
      </c>
      <c r="C80" s="66" t="s">
        <v>720</v>
      </c>
      <c r="D80" s="66"/>
      <c r="E80" s="72" t="str">
        <f aca="false">HYPERLINK(CONCATENATE("http://sigma.ontologyportal.org:8080/sigma/WordNet.jsp?word=",C80,"&amp;POS=1"))</f>
        <v>http://sigma.ontologyportal.org:8080/sigma/WordNet.jsp?word=performance&amp;POS=1</v>
      </c>
      <c r="F80" s="6" t="n">
        <v>113525549</v>
      </c>
      <c r="G80" s="6" t="s">
        <v>38</v>
      </c>
      <c r="H80" s="6" t="s">
        <v>39</v>
      </c>
      <c r="I80" s="6"/>
      <c r="J80" s="6"/>
      <c r="K80" s="6"/>
    </row>
    <row r="81" customFormat="false" ht="13.8" hidden="false" customHeight="false" outlineLevel="0" collapsed="false">
      <c r="A81" s="74" t="s">
        <v>219</v>
      </c>
      <c r="B81" s="66" t="s">
        <v>721</v>
      </c>
      <c r="C81" s="6" t="s">
        <v>721</v>
      </c>
      <c r="D81" s="6"/>
      <c r="E81" s="72" t="str">
        <f aca="false">HYPERLINK(CONCATENATE("http://sigma.ontologyportal.org:8080/sigma/WordNet.jsp?word=",C81,"&amp;POS=1"))</f>
        <v>http://sigma.ontologyportal.org:8080/sigma/WordNet.jsp?word=decision matrix&amp;POS=1</v>
      </c>
      <c r="F81" s="6" t="n">
        <v>108267640</v>
      </c>
      <c r="G81" s="6" t="s">
        <v>38</v>
      </c>
      <c r="H81" s="6" t="s">
        <v>91</v>
      </c>
      <c r="I81" s="6"/>
      <c r="J81" s="6"/>
      <c r="K81" s="6"/>
    </row>
    <row r="82" customFormat="false" ht="13.8" hidden="false" customHeight="false" outlineLevel="0" collapsed="false">
      <c r="A82" s="74" t="s">
        <v>219</v>
      </c>
      <c r="B82" s="66" t="s">
        <v>566</v>
      </c>
      <c r="C82" s="66" t="s">
        <v>566</v>
      </c>
      <c r="D82" s="66"/>
      <c r="E82" s="72" t="str">
        <f aca="false">HYPERLINK(CONCATENATE("http://sigma.ontologyportal.org:8080/sigma/WordNet.jsp?word=",C82,"&amp;POS=1"))</f>
        <v>http://sigma.ontologyportal.org:8080/sigma/WordNet.jsp?word=methodology&amp;POS=1</v>
      </c>
      <c r="F82" s="6" t="n">
        <v>105661400</v>
      </c>
      <c r="G82" s="6" t="s">
        <v>46</v>
      </c>
      <c r="H82" s="6" t="s">
        <v>47</v>
      </c>
      <c r="I82" s="6"/>
      <c r="J82" s="6"/>
      <c r="K82" s="6"/>
    </row>
    <row r="83" customFormat="false" ht="13.8" hidden="false" customHeight="false" outlineLevel="0" collapsed="false">
      <c r="A83" s="74" t="s">
        <v>219</v>
      </c>
      <c r="B83" s="66" t="s">
        <v>722</v>
      </c>
      <c r="C83" s="6" t="s">
        <v>723</v>
      </c>
      <c r="D83" s="6"/>
      <c r="E83" s="72" t="str">
        <f aca="false">HYPERLINK(CONCATENATE("http://sigma.ontologyportal.org:8080/sigma/WordNet.jsp?word=",C83,"&amp;POS=1"))</f>
        <v>http://sigma.ontologyportal.org:8080/sigma/WordNet.jsp?word=scenario&amp;POS=1</v>
      </c>
      <c r="F83" s="6" t="n">
        <v>106756111</v>
      </c>
      <c r="G83" s="6" t="s">
        <v>38</v>
      </c>
      <c r="H83" s="6" t="s">
        <v>91</v>
      </c>
      <c r="I83" s="6"/>
      <c r="J83" s="6"/>
      <c r="K83" s="6"/>
    </row>
    <row r="84" customFormat="false" ht="13.8" hidden="false" customHeight="false" outlineLevel="0" collapsed="false">
      <c r="A84" s="74" t="s">
        <v>219</v>
      </c>
      <c r="B84" s="66" t="s">
        <v>724</v>
      </c>
      <c r="C84" s="6" t="s">
        <v>725</v>
      </c>
      <c r="D84" s="6"/>
      <c r="E84" s="72" t="str">
        <f aca="false">HYPERLINK(CONCATENATE("http://sigma.ontologyportal.org:8080/sigma/WordNet.jsp?word=",C84,"&amp;POS=1"))</f>
        <v>http://sigma.ontologyportal.org:8080/sigma/WordNet.jsp?word=function&amp;POS=1</v>
      </c>
      <c r="F84" s="6" t="n">
        <v>105149325</v>
      </c>
      <c r="G84" s="6" t="s">
        <v>46</v>
      </c>
      <c r="H84" s="6" t="s">
        <v>61</v>
      </c>
      <c r="I84" s="6"/>
      <c r="J84" s="6"/>
      <c r="K84" s="6"/>
    </row>
    <row r="85" customFormat="false" ht="13.8" hidden="false" customHeight="false" outlineLevel="0" collapsed="false">
      <c r="A85" s="74" t="s">
        <v>219</v>
      </c>
      <c r="B85" s="66" t="s">
        <v>562</v>
      </c>
      <c r="C85" s="66" t="s">
        <v>562</v>
      </c>
      <c r="D85" s="66"/>
      <c r="E85" s="72" t="str">
        <f aca="false">HYPERLINK(CONCATENATE("http://sigma.ontologyportal.org:8080/sigma/WordNet.jsp?word=",C85,"&amp;POS=1"))</f>
        <v>http://sigma.ontologyportal.org:8080/sigma/WordNet.jsp?word=principles&amp;POS=1</v>
      </c>
      <c r="F85" s="6" t="n">
        <v>105874232</v>
      </c>
      <c r="G85" s="6" t="s">
        <v>46</v>
      </c>
      <c r="H85" s="6" t="s">
        <v>47</v>
      </c>
      <c r="I85" s="6"/>
      <c r="J85" s="6"/>
      <c r="K85" s="6"/>
    </row>
    <row r="86" customFormat="false" ht="13.8" hidden="false" customHeight="false" outlineLevel="0" collapsed="false">
      <c r="A86" s="74" t="s">
        <v>219</v>
      </c>
      <c r="B86" s="66" t="s">
        <v>726</v>
      </c>
      <c r="C86" s="66" t="s">
        <v>726</v>
      </c>
      <c r="D86" s="66"/>
      <c r="E86" s="72" t="str">
        <f aca="false">HYPERLINK(CONCATENATE("http://sigma.ontologyportal.org:8080/sigma/WordNet.jsp?word=",C86,"&amp;POS=1"))</f>
        <v>http://sigma.ontologyportal.org:8080/sigma/WordNet.jsp?word=3d model&amp;POS=1</v>
      </c>
      <c r="F86" s="6" t="n">
        <v>115306552</v>
      </c>
      <c r="G86" s="6" t="s">
        <v>292</v>
      </c>
      <c r="H86" s="6"/>
      <c r="I86" s="6"/>
      <c r="J86" s="6"/>
      <c r="K86" s="6"/>
    </row>
    <row r="87" customFormat="false" ht="13.8" hidden="false" customHeight="false" outlineLevel="0" collapsed="false">
      <c r="A87" s="74" t="s">
        <v>219</v>
      </c>
      <c r="B87" s="66" t="s">
        <v>727</v>
      </c>
      <c r="C87" s="6" t="s">
        <v>272</v>
      </c>
      <c r="D87" s="6"/>
      <c r="E87" s="72" t="str">
        <f aca="false">HYPERLINK(CONCATENATE("http://sigma.ontologyportal.org:8080/sigma/WordNet.jsp?word=",C87,"&amp;POS=1"))</f>
        <v>http://sigma.ontologyportal.org:8080/sigma/WordNet.jsp?word=rationale&amp;POS=1</v>
      </c>
      <c r="F87" s="6" t="n">
        <v>105793210</v>
      </c>
      <c r="G87" s="6" t="s">
        <v>38</v>
      </c>
      <c r="H87" s="6" t="s">
        <v>39</v>
      </c>
      <c r="I87" s="6"/>
      <c r="J87" s="6"/>
      <c r="K87" s="6"/>
    </row>
    <row r="88" customFormat="false" ht="13.8" hidden="false" customHeight="false" outlineLevel="0" collapsed="false">
      <c r="A88" s="74" t="s">
        <v>219</v>
      </c>
      <c r="B88" s="66" t="s">
        <v>728</v>
      </c>
      <c r="C88" s="6" t="s">
        <v>729</v>
      </c>
      <c r="D88" s="6"/>
      <c r="E88" s="72" t="str">
        <f aca="false">HYPERLINK(CONCATENATE("http://sigma.ontologyportal.org:8080/sigma/WordNet.jsp?word=",C88,"&amp;POS=1"))</f>
        <v>http://sigma.ontologyportal.org:8080/sigma/WordNet.jsp?word=saying&amp;POS=1</v>
      </c>
      <c r="F88" s="6" t="n">
        <v>107151380</v>
      </c>
      <c r="G88" s="6" t="s">
        <v>38</v>
      </c>
      <c r="H88" s="6" t="s">
        <v>39</v>
      </c>
      <c r="I88" s="6"/>
      <c r="J88" s="6"/>
      <c r="K88" s="6"/>
    </row>
    <row r="89" customFormat="false" ht="13.8" hidden="false" customHeight="false" outlineLevel="0" collapsed="false">
      <c r="A89" s="74" t="s">
        <v>219</v>
      </c>
      <c r="B89" s="66" t="s">
        <v>561</v>
      </c>
      <c r="C89" s="66" t="s">
        <v>561</v>
      </c>
      <c r="D89" s="66"/>
      <c r="E89" s="72" t="str">
        <f aca="false">HYPERLINK(CONCATENATE("http://sigma.ontologyportal.org:8080/sigma/WordNet.jsp?word=",C89,"&amp;POS=1"))</f>
        <v>http://sigma.ontologyportal.org:8080/sigma/WordNet.jsp?word=weakness&amp;POS=1</v>
      </c>
      <c r="F89" s="6" t="n">
        <v>105204982</v>
      </c>
      <c r="G89" s="6" t="s">
        <v>46</v>
      </c>
      <c r="H89" s="6" t="s">
        <v>61</v>
      </c>
      <c r="I89" s="6"/>
      <c r="J89" s="6"/>
      <c r="K89" s="6"/>
    </row>
    <row r="90" customFormat="false" ht="13.8" hidden="false" customHeight="false" outlineLevel="0" collapsed="false">
      <c r="A90" s="74" t="s">
        <v>219</v>
      </c>
      <c r="B90" s="66" t="s">
        <v>730</v>
      </c>
      <c r="C90" s="66" t="s">
        <v>730</v>
      </c>
      <c r="D90" s="66"/>
      <c r="E90" s="72" t="str">
        <f aca="false">HYPERLINK(CONCATENATE("http://sigma.ontologyportal.org:8080/sigma/WordNet.jsp?word=",C90,"&amp;POS=1"))</f>
        <v>http://sigma.ontologyportal.org:8080/sigma/WordNet.jsp?word=strength&amp;POS=1</v>
      </c>
      <c r="F90" s="6" t="n">
        <v>105053688</v>
      </c>
      <c r="G90" s="6" t="s">
        <v>46</v>
      </c>
      <c r="H90" s="6" t="s">
        <v>61</v>
      </c>
      <c r="I90" s="6"/>
      <c r="J90" s="6"/>
      <c r="K90" s="6"/>
    </row>
    <row r="91" customFormat="false" ht="13.8" hidden="false" customHeight="false" outlineLevel="0" collapsed="false">
      <c r="A91" s="74" t="s">
        <v>219</v>
      </c>
      <c r="B91" s="66" t="s">
        <v>731</v>
      </c>
      <c r="C91" s="6" t="s">
        <v>732</v>
      </c>
      <c r="D91" s="6"/>
      <c r="E91" s="72" t="str">
        <f aca="false">HYPERLINK(CONCATENATE("http://sigma.ontologyportal.org:8080/sigma/WordNet.jsp?word=",C91,"&amp;POS=1"))</f>
        <v>http://sigma.ontologyportal.org:8080/sigma/WordNet.jsp?word=synergies&amp;POS=1</v>
      </c>
      <c r="F91" s="6" t="n">
        <v>113564910</v>
      </c>
      <c r="G91" s="6" t="s">
        <v>38</v>
      </c>
      <c r="H91" s="6" t="s">
        <v>39</v>
      </c>
      <c r="I91" s="6"/>
      <c r="J91" s="6"/>
      <c r="K91" s="6"/>
    </row>
    <row r="92" customFormat="false" ht="13.8" hidden="false" customHeight="false" outlineLevel="0" collapsed="false">
      <c r="A92" s="74" t="s">
        <v>219</v>
      </c>
      <c r="B92" s="66" t="s">
        <v>733</v>
      </c>
      <c r="C92" s="66" t="s">
        <v>733</v>
      </c>
      <c r="D92" s="66"/>
      <c r="E92" s="72" t="str">
        <f aca="false">HYPERLINK(CONCATENATE("http://sigma.ontologyportal.org:8080/sigma/WordNet.jsp?word=",C92,"&amp;POS=1"))</f>
        <v>http://sigma.ontologyportal.org:8080/sigma/WordNet.jsp?word=operation&amp;POS=1</v>
      </c>
      <c r="F92" s="6" t="n">
        <v>100577068</v>
      </c>
      <c r="G92" s="6" t="s">
        <v>38</v>
      </c>
      <c r="H92" s="6" t="s">
        <v>39</v>
      </c>
      <c r="I92" s="6"/>
      <c r="J92" s="6"/>
      <c r="K92" s="6"/>
    </row>
    <row r="93" customFormat="false" ht="13.8" hidden="false" customHeight="false" outlineLevel="0" collapsed="false">
      <c r="A93" s="74" t="s">
        <v>219</v>
      </c>
      <c r="B93" s="66" t="s">
        <v>77</v>
      </c>
      <c r="C93" s="66" t="s">
        <v>77</v>
      </c>
      <c r="D93" s="66"/>
      <c r="E93" s="72" t="str">
        <f aca="false">HYPERLINK(CONCATENATE("http://sigma.ontologyportal.org:8080/sigma/WordNet.jsp?word=",C93,"&amp;POS=1"))</f>
        <v>http://sigma.ontologyportal.org:8080/sigma/WordNet.jsp?word=constraints&amp;POS=1</v>
      </c>
      <c r="F93" s="6"/>
      <c r="G93" s="6" t="s">
        <v>46</v>
      </c>
      <c r="H93" s="6" t="s">
        <v>61</v>
      </c>
      <c r="I93" s="6"/>
      <c r="J93" s="6"/>
      <c r="K93" s="6"/>
    </row>
    <row r="94" customFormat="false" ht="13.8" hidden="false" customHeight="false" outlineLevel="0" collapsed="false">
      <c r="A94" s="74" t="s">
        <v>219</v>
      </c>
      <c r="B94" s="66" t="s">
        <v>734</v>
      </c>
      <c r="C94" s="66" t="s">
        <v>734</v>
      </c>
      <c r="D94" s="66"/>
      <c r="E94" s="72" t="str">
        <f aca="false">HYPERLINK(CONCATENATE("http://sigma.ontologyportal.org:8080/sigma/WordNet.jsp?word=",C94,"&amp;POS=1"))</f>
        <v>http://sigma.ontologyportal.org:8080/sigma/WordNet.jsp?word=standards&amp;POS=1</v>
      </c>
      <c r="F94" s="6" t="n">
        <v>107260623</v>
      </c>
      <c r="G94" s="6" t="s">
        <v>46</v>
      </c>
      <c r="H94" s="6" t="s">
        <v>61</v>
      </c>
      <c r="I94" s="6"/>
      <c r="J94" s="6"/>
      <c r="K94" s="6"/>
    </row>
    <row r="95" customFormat="false" ht="13.8" hidden="false" customHeight="false" outlineLevel="0" collapsed="false">
      <c r="A95" s="74" t="s">
        <v>219</v>
      </c>
      <c r="B95" s="66" t="s">
        <v>735</v>
      </c>
      <c r="C95" s="66" t="s">
        <v>735</v>
      </c>
      <c r="D95" s="66"/>
      <c r="E95" s="72" t="str">
        <f aca="false">HYPERLINK(CONCATENATE("http://sigma.ontologyportal.org:8080/sigma/WordNet.jsp?word=",C95,"&amp;POS=1"))</f>
        <v>http://sigma.ontologyportal.org:8080/sigma/WordNet.jsp?word=regulations&amp;POS=1</v>
      </c>
      <c r="F95" s="6" t="n">
        <v>106664051</v>
      </c>
      <c r="G95" s="6" t="s">
        <v>46</v>
      </c>
      <c r="H95" s="6" t="s">
        <v>61</v>
      </c>
      <c r="I95" s="6"/>
      <c r="J95" s="6"/>
      <c r="K95" s="6"/>
    </row>
    <row r="96" customFormat="false" ht="13.8" hidden="false" customHeight="false" outlineLevel="0" collapsed="false">
      <c r="A96" s="74" t="s">
        <v>219</v>
      </c>
      <c r="B96" s="66" t="s">
        <v>286</v>
      </c>
      <c r="C96" s="66" t="s">
        <v>286</v>
      </c>
      <c r="D96" s="66"/>
      <c r="E96" s="72" t="str">
        <f aca="false">HYPERLINK(CONCATENATE("http://sigma.ontologyportal.org:8080/sigma/WordNet.jsp?word=",C96,"&amp;POS=1"))</f>
        <v>http://sigma.ontologyportal.org:8080/sigma/WordNet.jsp?word=stages&amp;POS=1</v>
      </c>
      <c r="F96" s="6" t="n">
        <v>115290337</v>
      </c>
      <c r="G96" s="6" t="s">
        <v>46</v>
      </c>
      <c r="H96" s="6" t="s">
        <v>105</v>
      </c>
      <c r="I96" s="6"/>
      <c r="J96" s="6"/>
      <c r="K96" s="6"/>
    </row>
    <row r="97" customFormat="false" ht="13.8" hidden="false" customHeight="false" outlineLevel="0" collapsed="false">
      <c r="A97" s="73" t="s">
        <v>298</v>
      </c>
      <c r="B97" s="66" t="s">
        <v>736</v>
      </c>
      <c r="C97" s="6" t="s">
        <v>636</v>
      </c>
      <c r="D97" s="6"/>
      <c r="E97" s="72" t="str">
        <f aca="false">HYPERLINK(CONCATENATE("http://sigma.ontologyportal.org:8080/sigma/WordNet.jsp?word=",C97,"&amp;POS=1"))</f>
        <v>http://sigma.ontologyportal.org:8080/sigma/WordNet.jsp?word=method&amp;POS=1</v>
      </c>
      <c r="F97" s="6" t="n">
        <v>105660268</v>
      </c>
      <c r="G97" s="6" t="s">
        <v>46</v>
      </c>
      <c r="H97" s="6" t="s">
        <v>47</v>
      </c>
      <c r="I97" s="6"/>
      <c r="J97" s="6"/>
      <c r="K97" s="6"/>
    </row>
    <row r="98" customFormat="false" ht="13.8" hidden="false" customHeight="false" outlineLevel="0" collapsed="false">
      <c r="A98" s="73" t="s">
        <v>298</v>
      </c>
      <c r="B98" s="66" t="s">
        <v>617</v>
      </c>
      <c r="C98" s="66" t="s">
        <v>617</v>
      </c>
      <c r="D98" s="66"/>
      <c r="E98" s="72" t="str">
        <f aca="false">HYPERLINK(CONCATENATE("http://sigma.ontologyportal.org:8080/sigma/WordNet.jsp?word=",C98,"&amp;POS=1"))</f>
        <v>http://sigma.ontologyportal.org:8080/sigma/WordNet.jsp?word=equipment&amp;POS=1</v>
      </c>
      <c r="F98" s="6" t="n">
        <v>103294048</v>
      </c>
      <c r="G98" s="6" t="s">
        <v>38</v>
      </c>
      <c r="H98" s="6" t="s">
        <v>91</v>
      </c>
      <c r="I98" s="6"/>
      <c r="J98" s="6"/>
      <c r="K98" s="6"/>
    </row>
    <row r="99" customFormat="false" ht="13.8" hidden="false" customHeight="false" outlineLevel="0" collapsed="false">
      <c r="A99" s="73" t="s">
        <v>298</v>
      </c>
      <c r="B99" s="66" t="s">
        <v>737</v>
      </c>
      <c r="C99" s="6" t="s">
        <v>738</v>
      </c>
      <c r="D99" s="6"/>
      <c r="E99" s="72" t="str">
        <f aca="false">HYPERLINK(CONCATENATE("http://sigma.ontologyportal.org:8080/sigma/WordNet.jsp?word=",C99,"&amp;POS=1"))</f>
        <v>http://sigma.ontologyportal.org:8080/sigma/WordNet.jsp?word=Problems&amp;POS=1</v>
      </c>
      <c r="F99" s="6" t="n">
        <v>105687338</v>
      </c>
      <c r="G99" s="6" t="s">
        <v>46</v>
      </c>
      <c r="H99" s="6" t="s">
        <v>61</v>
      </c>
      <c r="I99" s="6"/>
      <c r="J99" s="6"/>
      <c r="K99" s="6"/>
    </row>
    <row r="100" customFormat="false" ht="13.8" hidden="false" customHeight="false" outlineLevel="0" collapsed="false">
      <c r="A100" s="73" t="s">
        <v>298</v>
      </c>
      <c r="B100" s="66" t="s">
        <v>620</v>
      </c>
      <c r="C100" s="66" t="s">
        <v>620</v>
      </c>
      <c r="D100" s="66"/>
      <c r="E100" s="72" t="str">
        <f aca="false">HYPERLINK(CONCATENATE("http://sigma.ontologyportal.org:8080/sigma/WordNet.jsp?word=",C100,"&amp;POS=1"))</f>
        <v>http://sigma.ontologyportal.org:8080/sigma/WordNet.jsp?word=reserve&amp;POS=1</v>
      </c>
      <c r="F100" s="6" t="n">
        <v>113368052</v>
      </c>
      <c r="G100" s="6" t="s">
        <v>38</v>
      </c>
      <c r="H100" s="6" t="s">
        <v>39</v>
      </c>
      <c r="I100" s="6"/>
      <c r="J100" s="6"/>
      <c r="K100" s="6"/>
    </row>
    <row r="101" customFormat="false" ht="13.8" hidden="false" customHeight="false" outlineLevel="0" collapsed="false">
      <c r="A101" s="73" t="s">
        <v>298</v>
      </c>
      <c r="B101" s="66" t="s">
        <v>739</v>
      </c>
      <c r="C101" s="6" t="s">
        <v>740</v>
      </c>
      <c r="D101" s="6"/>
      <c r="E101" s="72" t="str">
        <f aca="false">HYPERLINK(CONCATENATE("http://sigma.ontologyportal.org:8080/sigma/WordNet.jsp?word=",C101,"&amp;POS=1"))</f>
        <v>http://sigma.ontologyportal.org:8080/sigma/WordNet.jsp?word=Profit&amp;POS=1</v>
      </c>
      <c r="F101" s="6" t="n">
        <v>113258362</v>
      </c>
      <c r="G101" s="6" t="s">
        <v>46</v>
      </c>
      <c r="H101" s="6" t="s">
        <v>105</v>
      </c>
      <c r="I101" s="6"/>
      <c r="J101" s="6"/>
      <c r="K101" s="6"/>
    </row>
    <row r="102" customFormat="false" ht="13.8" hidden="false" customHeight="false" outlineLevel="0" collapsed="false">
      <c r="A102" s="73" t="s">
        <v>298</v>
      </c>
      <c r="B102" s="66" t="s">
        <v>741</v>
      </c>
      <c r="C102" s="6" t="s">
        <v>742</v>
      </c>
      <c r="D102" s="6"/>
      <c r="E102" s="72" t="str">
        <f aca="false">HYPERLINK(CONCATENATE("http://sigma.ontologyportal.org:8080/sigma/WordNet.jsp?word=",C102,"&amp;POS=1"))</f>
        <v>http://sigma.ontologyportal.org:8080/sigma/WordNet.jsp?word=Waste&amp;POS=1</v>
      </c>
      <c r="F102" s="6" t="n">
        <v>114856263</v>
      </c>
      <c r="G102" s="6" t="s">
        <v>38</v>
      </c>
      <c r="H102" s="6" t="s">
        <v>91</v>
      </c>
      <c r="I102" s="6"/>
      <c r="J102" s="6"/>
      <c r="K102" s="6"/>
    </row>
    <row r="103" customFormat="false" ht="13.8" hidden="false" customHeight="false" outlineLevel="0" collapsed="false">
      <c r="A103" s="73" t="s">
        <v>298</v>
      </c>
      <c r="B103" s="66" t="s">
        <v>743</v>
      </c>
      <c r="C103" s="66" t="s">
        <v>743</v>
      </c>
      <c r="D103" s="66"/>
      <c r="E103" s="72" t="str">
        <f aca="false">HYPERLINK(CONCATENATE("http://sigma.ontologyportal.org:8080/sigma/WordNet.jsp?word=",C103,"&amp;POS=1"))</f>
        <v>http://sigma.ontologyportal.org:8080/sigma/WordNet.jsp?word=properties&amp;POS=1</v>
      </c>
      <c r="F103" s="6" t="n">
        <v>104916342</v>
      </c>
      <c r="G103" s="6" t="s">
        <v>46</v>
      </c>
      <c r="H103" s="6" t="s">
        <v>61</v>
      </c>
      <c r="I103" s="6"/>
      <c r="J103" s="6"/>
      <c r="K103" s="6"/>
    </row>
    <row r="104" customFormat="false" ht="13.8" hidden="false" customHeight="false" outlineLevel="0" collapsed="false">
      <c r="A104" s="73" t="s">
        <v>298</v>
      </c>
      <c r="B104" s="66" t="s">
        <v>744</v>
      </c>
      <c r="C104" s="66" t="s">
        <v>744</v>
      </c>
      <c r="D104" s="66"/>
      <c r="E104" s="72" t="str">
        <f aca="false">HYPERLINK(CONCATENATE("http://sigma.ontologyportal.org:8080/sigma/WordNet.jsp?word=",C104,"&amp;POS=1"))</f>
        <v>http://sigma.ontologyportal.org:8080/sigma/WordNet.jsp?word=solution&amp;POS=1</v>
      </c>
      <c r="F104" s="6" t="n">
        <v>105661668</v>
      </c>
      <c r="G104" s="6" t="s">
        <v>46</v>
      </c>
      <c r="H104" s="6" t="s">
        <v>47</v>
      </c>
      <c r="I104" s="6"/>
      <c r="J104" s="6"/>
      <c r="K104" s="6"/>
    </row>
    <row r="105" customFormat="false" ht="13.8" hidden="false" customHeight="false" outlineLevel="0" collapsed="false">
      <c r="A105" s="73" t="s">
        <v>298</v>
      </c>
      <c r="B105" s="66" t="s">
        <v>745</v>
      </c>
      <c r="C105" s="66" t="s">
        <v>745</v>
      </c>
      <c r="D105" s="66"/>
      <c r="E105" s="72" t="str">
        <f aca="false">HYPERLINK(CONCATENATE("http://sigma.ontologyportal.org:8080/sigma/WordNet.jsp?word=",C105,"&amp;POS=1"))</f>
        <v>http://sigma.ontologyportal.org:8080/sigma/WordNet.jsp?word=mechanisms&amp;POS=1</v>
      </c>
      <c r="F105" s="6" t="n">
        <v>100098385</v>
      </c>
      <c r="G105" s="6" t="s">
        <v>46</v>
      </c>
      <c r="H105" s="6" t="s">
        <v>47</v>
      </c>
      <c r="I105" s="6"/>
      <c r="J105" s="6"/>
      <c r="K105" s="6"/>
    </row>
    <row r="106" customFormat="false" ht="13.8" hidden="false" customHeight="false" outlineLevel="0" collapsed="false">
      <c r="A106" s="73" t="s">
        <v>298</v>
      </c>
      <c r="B106" s="66" t="s">
        <v>242</v>
      </c>
      <c r="C106" s="66" t="s">
        <v>242</v>
      </c>
      <c r="D106" s="66"/>
      <c r="E106" s="72" t="str">
        <f aca="false">HYPERLINK(CONCATENATE("http://sigma.ontologyportal.org:8080/sigma/WordNet.jsp?word=",C106,"&amp;POS=1"))</f>
        <v>http://sigma.ontologyportal.org:8080/sigma/WordNet.jsp?word=reports&amp;POS=1</v>
      </c>
      <c r="F106" s="6" t="n">
        <v>115308313</v>
      </c>
      <c r="G106" s="6" t="s">
        <v>38</v>
      </c>
      <c r="H106" s="6" t="s">
        <v>91</v>
      </c>
      <c r="I106" s="6"/>
      <c r="J106" s="6"/>
      <c r="K106" s="6"/>
    </row>
    <row r="107" customFormat="false" ht="13.8" hidden="false" customHeight="false" outlineLevel="0" collapsed="false">
      <c r="A107" s="73" t="s">
        <v>298</v>
      </c>
      <c r="B107" s="66" t="s">
        <v>610</v>
      </c>
      <c r="C107" s="66" t="s">
        <v>610</v>
      </c>
      <c r="D107" s="66"/>
      <c r="E107" s="72" t="str">
        <f aca="false">HYPERLINK(CONCATENATE("http://sigma.ontologyportal.org:8080/sigma/WordNet.jsp?word=",C107,"&amp;POS=1"))</f>
        <v>http://sigma.ontologyportal.org:8080/sigma/WordNet.jsp?word=outcomes&amp;POS=1</v>
      </c>
      <c r="F107" s="6" t="n">
        <v>111410625</v>
      </c>
      <c r="G107" s="6" t="s">
        <v>38</v>
      </c>
      <c r="H107" s="6" t="s">
        <v>39</v>
      </c>
      <c r="I107" s="6"/>
      <c r="J107" s="6"/>
      <c r="K107" s="6"/>
    </row>
    <row r="108" customFormat="false" ht="13.8" hidden="false" customHeight="false" outlineLevel="0" collapsed="false">
      <c r="A108" s="25" t="s">
        <v>318</v>
      </c>
      <c r="B108" s="66" t="s">
        <v>746</v>
      </c>
      <c r="C108" s="6" t="s">
        <v>213</v>
      </c>
      <c r="D108" s="6"/>
      <c r="E108" s="72" t="str">
        <f aca="false">HYPERLINK(CONCATENATE("http://sigma.ontologyportal.org:8080/sigma/WordNet.jsp?word=",C108,"&amp;POS=1"))</f>
        <v>http://sigma.ontologyportal.org:8080/sigma/WordNet.jsp?word=knowledge&amp;POS=1</v>
      </c>
      <c r="F108" s="6" t="n">
        <v>100023271</v>
      </c>
      <c r="G108" s="6" t="s">
        <v>46</v>
      </c>
      <c r="H108" s="6" t="s">
        <v>61</v>
      </c>
      <c r="I108" s="6"/>
      <c r="J108" s="6"/>
      <c r="K108" s="6"/>
    </row>
    <row r="109" customFormat="false" ht="13.8" hidden="false" customHeight="false" outlineLevel="0" collapsed="false">
      <c r="A109" s="25" t="s">
        <v>318</v>
      </c>
      <c r="B109" s="66" t="s">
        <v>747</v>
      </c>
      <c r="C109" s="6" t="s">
        <v>175</v>
      </c>
      <c r="D109" s="6"/>
      <c r="E109" s="72" t="str">
        <f aca="false">HYPERLINK(CONCATENATE("http://sigma.ontologyportal.org:8080/sigma/WordNet.jsp?word=",C109,"&amp;POS=1"))</f>
        <v>http://sigma.ontologyportal.org:8080/sigma/WordNet.jsp?word=design&amp;POS=1</v>
      </c>
      <c r="F109" s="6" t="n">
        <v>105902327</v>
      </c>
      <c r="G109" s="6" t="s">
        <v>46</v>
      </c>
      <c r="H109" s="6" t="s">
        <v>47</v>
      </c>
      <c r="I109" s="6"/>
      <c r="J109" s="6"/>
      <c r="K109" s="6"/>
    </row>
    <row r="110" customFormat="false" ht="13.8" hidden="false" customHeight="false" outlineLevel="0" collapsed="false">
      <c r="A110" s="25" t="s">
        <v>318</v>
      </c>
      <c r="B110" s="66" t="s">
        <v>748</v>
      </c>
      <c r="C110" s="6" t="s">
        <v>749</v>
      </c>
      <c r="D110" s="6"/>
      <c r="E110" s="72" t="str">
        <f aca="false">HYPERLINK(CONCATENATE("http://sigma.ontologyportal.org:8080/sigma/WordNet.jsp?word=",C110,"&amp;POS=1"))</f>
        <v>http://sigma.ontologyportal.org:8080/sigma/WordNet.jsp?word=example&amp;POS=1</v>
      </c>
      <c r="F110" s="6" t="n">
        <v>105820620</v>
      </c>
      <c r="G110" s="6" t="s">
        <v>208</v>
      </c>
      <c r="H110" s="6"/>
      <c r="I110" s="6"/>
      <c r="J110" s="6"/>
      <c r="K110" s="6"/>
    </row>
    <row r="111" customFormat="false" ht="13.8" hidden="false" customHeight="false" outlineLevel="0" collapsed="false">
      <c r="A111" s="25" t="s">
        <v>318</v>
      </c>
      <c r="B111" s="66" t="s">
        <v>750</v>
      </c>
      <c r="C111" s="6" t="s">
        <v>532</v>
      </c>
      <c r="D111" s="6"/>
      <c r="E111" s="72" t="str">
        <f aca="false">HYPERLINK(CONCATENATE("http://sigma.ontologyportal.org:8080/sigma/WordNet.jsp?word=",C111,"&amp;POS=1"))</f>
        <v>http://sigma.ontologyportal.org:8080/sigma/WordNet.jsp?word=task&amp;POS=1</v>
      </c>
      <c r="F111" s="6" t="n">
        <v>100795720</v>
      </c>
      <c r="G111" s="6" t="s">
        <v>38</v>
      </c>
      <c r="H111" s="6" t="s">
        <v>39</v>
      </c>
      <c r="I111" s="6"/>
      <c r="J111" s="6"/>
      <c r="K111" s="6"/>
    </row>
    <row r="112" customFormat="false" ht="13.8" hidden="false" customHeight="false" outlineLevel="0" collapsed="false">
      <c r="A112" s="25" t="s">
        <v>318</v>
      </c>
      <c r="B112" s="66" t="s">
        <v>751</v>
      </c>
      <c r="C112" s="6" t="s">
        <v>543</v>
      </c>
      <c r="D112" s="6"/>
      <c r="E112" s="72" t="str">
        <f aca="false">HYPERLINK(CONCATENATE("http://sigma.ontologyportal.org:8080/sigma/WordNet.jsp?word=",C112,"&amp;POS=1"))</f>
        <v>http://sigma.ontologyportal.org:8080/sigma/WordNet.jsp?word=components&amp;POS=1</v>
      </c>
      <c r="F112" s="6" t="n">
        <v>103081021</v>
      </c>
      <c r="G112" s="6" t="s">
        <v>38</v>
      </c>
      <c r="H112" s="6" t="s">
        <v>91</v>
      </c>
      <c r="I112" s="6"/>
      <c r="J112" s="6"/>
      <c r="K112" s="6"/>
    </row>
    <row r="113" customFormat="false" ht="13.8" hidden="false" customHeight="false" outlineLevel="0" collapsed="false">
      <c r="A113" s="25" t="s">
        <v>318</v>
      </c>
      <c r="B113" s="66" t="s">
        <v>752</v>
      </c>
      <c r="C113" s="6" t="s">
        <v>313</v>
      </c>
      <c r="D113" s="6"/>
      <c r="E113" s="72" t="str">
        <f aca="false">HYPERLINK(CONCATENATE("http://sigma.ontologyportal.org:8080/sigma/WordNet.jsp?word=",C113,"&amp;POS=1"))</f>
        <v>http://sigma.ontologyportal.org:8080/sigma/WordNet.jsp?word=life&amp;POS=1</v>
      </c>
      <c r="F113" s="6" t="n">
        <v>115140405</v>
      </c>
      <c r="G113" s="6" t="s">
        <v>46</v>
      </c>
      <c r="H113" s="6" t="s">
        <v>105</v>
      </c>
      <c r="I113" s="6"/>
      <c r="J113" s="6"/>
      <c r="K113" s="6"/>
    </row>
    <row r="114" customFormat="false" ht="13.8" hidden="false" customHeight="false" outlineLevel="0" collapsed="false">
      <c r="A114" s="25" t="s">
        <v>318</v>
      </c>
      <c r="B114" s="66" t="s">
        <v>753</v>
      </c>
      <c r="C114" s="6" t="s">
        <v>164</v>
      </c>
      <c r="D114" s="6"/>
      <c r="E114" s="72" t="str">
        <f aca="false">HYPERLINK(CONCATENATE("http://sigma.ontologyportal.org:8080/sigma/WordNet.jsp?word=",C114,"&amp;POS=1"))</f>
        <v>http://sigma.ontologyportal.org:8080/sigma/WordNet.jsp?word=cost&amp;POS=1</v>
      </c>
      <c r="F114" s="6" t="n">
        <v>113275847</v>
      </c>
      <c r="G114" s="6" t="s">
        <v>46</v>
      </c>
      <c r="H114" s="6" t="s">
        <v>105</v>
      </c>
      <c r="I114" s="6"/>
      <c r="J114" s="6"/>
      <c r="K114" s="6"/>
    </row>
    <row r="115" customFormat="false" ht="13.8" hidden="false" customHeight="false" outlineLevel="0" collapsed="false">
      <c r="A115" s="25" t="s">
        <v>318</v>
      </c>
      <c r="B115" s="66" t="s">
        <v>754</v>
      </c>
      <c r="C115" s="6" t="s">
        <v>549</v>
      </c>
      <c r="D115" s="6"/>
      <c r="E115" s="72" t="str">
        <f aca="false">HYPERLINK(CONCATENATE("http://sigma.ontologyportal.org:8080/sigma/WordNet.jsp?word=",C115,"&amp;POS=1"))</f>
        <v>http://sigma.ontologyportal.org:8080/sigma/WordNet.jsp?word=advantage&amp;POS=1</v>
      </c>
      <c r="F115" s="6" t="n">
        <v>105142863</v>
      </c>
      <c r="G115" s="6" t="s">
        <v>46</v>
      </c>
      <c r="H115" s="6" t="s">
        <v>61</v>
      </c>
      <c r="I115" s="6"/>
      <c r="J115" s="6"/>
      <c r="K115"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20"/>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14" activeCellId="0" sqref="A114"/>
    </sheetView>
  </sheetViews>
  <sheetFormatPr defaultRowHeight="13.8"/>
  <cols>
    <col collapsed="false" hidden="false" max="1" min="1" style="75" width="9.10526315789474"/>
    <col collapsed="false" hidden="false" max="4" min="2" style="0" width="35.4574898785425"/>
    <col collapsed="false" hidden="false" max="5" min="5" style="0" width="82.4817813765182"/>
    <col collapsed="false" hidden="false" max="9" min="6" style="0" width="26.7813765182186"/>
    <col collapsed="false" hidden="false" max="11" min="10" style="34" width="26.7813765182186"/>
    <col collapsed="false" hidden="false" max="1025" min="12" style="0" width="8.57085020242915"/>
  </cols>
  <sheetData>
    <row r="1" customFormat="false" ht="13.8" hidden="false" customHeight="false" outlineLevel="0" collapsed="false">
      <c r="A1" s="4" t="s">
        <v>20</v>
      </c>
      <c r="B1" s="4" t="s">
        <v>21</v>
      </c>
      <c r="C1" s="4" t="s">
        <v>22</v>
      </c>
      <c r="D1" s="4" t="s">
        <v>637</v>
      </c>
      <c r="E1" s="4" t="s">
        <v>24</v>
      </c>
      <c r="F1" s="4" t="s">
        <v>25</v>
      </c>
      <c r="G1" s="4" t="s">
        <v>755</v>
      </c>
      <c r="H1" s="4" t="s">
        <v>516</v>
      </c>
      <c r="I1" s="4" t="s">
        <v>517</v>
      </c>
      <c r="J1" s="4" t="s">
        <v>518</v>
      </c>
      <c r="K1" s="4" t="s">
        <v>34</v>
      </c>
    </row>
    <row r="2" customFormat="false" ht="13.8" hidden="false" customHeight="false" outlineLevel="0" collapsed="false">
      <c r="A2" s="4" t="s">
        <v>35</v>
      </c>
      <c r="B2" s="66" t="s">
        <v>663</v>
      </c>
      <c r="C2" s="66" t="s">
        <v>663</v>
      </c>
      <c r="D2" s="66"/>
      <c r="E2" s="72" t="str">
        <f aca="false">HYPERLINK(CONCATENATE("http://sigma.ontologyportal.org:8080/sigma/WordNet.jsp?word=",C2,"&amp;POS=1"))</f>
        <v>http://sigma.ontologyportal.org:8080/sigma/WordNet.jsp?word=complexity&amp;POS=1</v>
      </c>
      <c r="F2" s="6" t="n">
        <v>104766275</v>
      </c>
      <c r="G2" s="66" t="s">
        <v>46</v>
      </c>
      <c r="H2" s="66" t="s">
        <v>61</v>
      </c>
      <c r="I2" s="6"/>
      <c r="J2" s="76"/>
      <c r="K2" s="76"/>
    </row>
    <row r="3" customFormat="false" ht="13.8" hidden="false" customHeight="false" outlineLevel="0" collapsed="false">
      <c r="A3" s="4" t="s">
        <v>35</v>
      </c>
      <c r="B3" s="66" t="s">
        <v>687</v>
      </c>
      <c r="C3" s="66" t="s">
        <v>687</v>
      </c>
      <c r="D3" s="66"/>
      <c r="E3" s="72" t="str">
        <f aca="false">HYPERLINK(CONCATENATE("http://sigma.ontologyportal.org:8080/sigma/WordNet.jsp?word=",C3,"&amp;POS=1"))</f>
        <v>http://sigma.ontologyportal.org:8080/sigma/WordNet.jsp?word=errors&amp;POS=1</v>
      </c>
      <c r="F3" s="6" t="n">
        <v>100070965</v>
      </c>
      <c r="G3" s="66" t="s">
        <v>46</v>
      </c>
      <c r="H3" s="66" t="s">
        <v>61</v>
      </c>
      <c r="I3" s="6"/>
      <c r="J3" s="76"/>
      <c r="K3" s="76"/>
    </row>
    <row r="4" customFormat="false" ht="13.8" hidden="false" customHeight="false" outlineLevel="0" collapsed="false">
      <c r="A4" s="4" t="s">
        <v>35</v>
      </c>
      <c r="B4" s="66" t="s">
        <v>617</v>
      </c>
      <c r="C4" s="66" t="s">
        <v>617</v>
      </c>
      <c r="D4" s="66"/>
      <c r="E4" s="72" t="str">
        <f aca="false">HYPERLINK(CONCATENATE("http://sigma.ontologyportal.org:8080/sigma/WordNet.jsp?word=",C4,"&amp;POS=1"))</f>
        <v>http://sigma.ontologyportal.org:8080/sigma/WordNet.jsp?word=equipment&amp;POS=1</v>
      </c>
      <c r="F4" s="6" t="n">
        <v>103294048</v>
      </c>
      <c r="G4" s="66" t="s">
        <v>38</v>
      </c>
      <c r="H4" s="66" t="s">
        <v>91</v>
      </c>
      <c r="I4" s="6"/>
      <c r="J4" s="76"/>
      <c r="K4" s="76"/>
    </row>
    <row r="5" customFormat="false" ht="13.8" hidden="false" customHeight="false" outlineLevel="0" collapsed="false">
      <c r="A5" s="4" t="s">
        <v>35</v>
      </c>
      <c r="B5" s="66" t="s">
        <v>196</v>
      </c>
      <c r="C5" s="66" t="s">
        <v>196</v>
      </c>
      <c r="D5" s="66"/>
      <c r="E5" s="72" t="str">
        <f aca="false">HYPERLINK(CONCATENATE("http://sigma.ontologyportal.org:8080/sigma/WordNet.jsp?word=",C5,"&amp;POS=1"))</f>
        <v>http://sigma.ontologyportal.org:8080/sigma/WordNet.jsp?word=product&amp;POS=1</v>
      </c>
      <c r="F5" s="6" t="n">
        <v>104007894</v>
      </c>
      <c r="G5" s="66" t="s">
        <v>38</v>
      </c>
      <c r="H5" s="66" t="s">
        <v>91</v>
      </c>
      <c r="I5" s="6"/>
      <c r="J5" s="76"/>
      <c r="K5" s="76"/>
    </row>
    <row r="6" customFormat="false" ht="13.8" hidden="false" customHeight="false" outlineLevel="0" collapsed="false">
      <c r="A6" s="4" t="s">
        <v>35</v>
      </c>
      <c r="B6" s="66" t="s">
        <v>668</v>
      </c>
      <c r="C6" s="66" t="s">
        <v>668</v>
      </c>
      <c r="D6" s="66"/>
      <c r="E6" s="72" t="str">
        <f aca="false">HYPERLINK(CONCATENATE("http://sigma.ontologyportal.org:8080/sigma/WordNet.jsp?word=",C6,"&amp;POS=1"))</f>
        <v>http://sigma.ontologyportal.org:8080/sigma/WordNet.jsp?word=behavior&amp;POS=1</v>
      </c>
      <c r="F6" s="6" t="n">
        <v>114008342</v>
      </c>
      <c r="G6" s="66" t="s">
        <v>38</v>
      </c>
      <c r="H6" s="66" t="s">
        <v>39</v>
      </c>
      <c r="I6" s="6"/>
      <c r="J6" s="76"/>
      <c r="K6" s="76"/>
    </row>
    <row r="7" customFormat="false" ht="13.8" hidden="false" customHeight="false" outlineLevel="0" collapsed="false">
      <c r="A7" s="4" t="s">
        <v>35</v>
      </c>
      <c r="B7" s="66" t="s">
        <v>554</v>
      </c>
      <c r="C7" s="66" t="s">
        <v>554</v>
      </c>
      <c r="D7" s="66"/>
      <c r="E7" s="72" t="str">
        <f aca="false">HYPERLINK(CONCATENATE("http://sigma.ontologyportal.org:8080/sigma/WordNet.jsp?word=",C7,"&amp;POS=1"))</f>
        <v>http://sigma.ontologyportal.org:8080/sigma/WordNet.jsp?word=approach&amp;POS=1</v>
      </c>
      <c r="F7" s="6" t="n">
        <v>100941140</v>
      </c>
      <c r="G7" s="66" t="s">
        <v>46</v>
      </c>
      <c r="H7" s="66" t="s">
        <v>47</v>
      </c>
      <c r="I7" s="6"/>
      <c r="J7" s="76"/>
      <c r="K7" s="76"/>
    </row>
    <row r="8" customFormat="false" ht="13.8" hidden="false" customHeight="false" outlineLevel="0" collapsed="false">
      <c r="A8" s="4" t="s">
        <v>35</v>
      </c>
      <c r="B8" s="66" t="s">
        <v>756</v>
      </c>
      <c r="C8" s="66" t="s">
        <v>757</v>
      </c>
      <c r="D8" s="66"/>
      <c r="E8" s="72" t="str">
        <f aca="false">HYPERLINK(CONCATENATE("http://sigma.ontologyportal.org:8080/sigma/WordNet.jsp?word=",C8,"&amp;POS=1"))</f>
        <v>http://sigma.ontologyportal.org:8080/sigma/WordNet.jsp?word=descriptions&amp;POS=1</v>
      </c>
      <c r="F8" s="6" t="n">
        <v>106724763</v>
      </c>
      <c r="G8" s="66" t="s">
        <v>38</v>
      </c>
      <c r="H8" s="66" t="s">
        <v>39</v>
      </c>
      <c r="I8" s="6"/>
      <c r="J8" s="76"/>
      <c r="K8" s="76"/>
    </row>
    <row r="9" customFormat="false" ht="13.8" hidden="false" customHeight="false" outlineLevel="0" collapsed="false">
      <c r="A9" s="4" t="s">
        <v>35</v>
      </c>
      <c r="B9" s="66" t="s">
        <v>587</v>
      </c>
      <c r="C9" s="66" t="s">
        <v>587</v>
      </c>
      <c r="D9" s="66"/>
      <c r="E9" s="72" t="str">
        <f aca="false">HYPERLINK(CONCATENATE("http://sigma.ontologyportal.org:8080/sigma/WordNet.jsp?word=",C9,"&amp;POS=1"))</f>
        <v>http://sigma.ontologyportal.org:8080/sigma/WordNet.jsp?word=parameters&amp;POS=1</v>
      </c>
      <c r="F9" s="6" t="n">
        <v>107328305</v>
      </c>
      <c r="G9" s="66" t="s">
        <v>714</v>
      </c>
      <c r="H9" s="66"/>
      <c r="I9" s="6"/>
      <c r="J9" s="76"/>
      <c r="K9" s="76"/>
    </row>
    <row r="10" customFormat="false" ht="13.8" hidden="false" customHeight="false" outlineLevel="0" collapsed="false">
      <c r="A10" s="4" t="s">
        <v>35</v>
      </c>
      <c r="B10" s="66" t="s">
        <v>758</v>
      </c>
      <c r="C10" s="66" t="s">
        <v>586</v>
      </c>
      <c r="D10" s="66"/>
      <c r="E10" s="72" t="str">
        <f aca="false">HYPERLINK(CONCATENATE("http://sigma.ontologyportal.org:8080/sigma/WordNet.jsp?word=",C10,"&amp;POS=1"))</f>
        <v>http://sigma.ontologyportal.org:8080/sigma/WordNet.jsp?word=interactions&amp;POS=1</v>
      </c>
      <c r="F10" s="6" t="n">
        <v>100039021</v>
      </c>
      <c r="G10" s="66" t="s">
        <v>38</v>
      </c>
      <c r="H10" s="66" t="s">
        <v>39</v>
      </c>
      <c r="I10" s="6"/>
      <c r="J10" s="76"/>
      <c r="K10" s="76"/>
    </row>
    <row r="11" customFormat="false" ht="13.8" hidden="false" customHeight="false" outlineLevel="0" collapsed="false">
      <c r="A11" s="4" t="s">
        <v>35</v>
      </c>
      <c r="B11" s="66" t="s">
        <v>275</v>
      </c>
      <c r="C11" s="66" t="s">
        <v>275</v>
      </c>
      <c r="D11" s="66"/>
      <c r="E11" s="72" t="str">
        <f aca="false">HYPERLINK(CONCATENATE("http://sigma.ontologyportal.org:8080/sigma/WordNet.jsp?word=",C11,"&amp;POS=1"))</f>
        <v>http://sigma.ontologyportal.org:8080/sigma/WordNet.jsp?word=limitations&amp;POS=1</v>
      </c>
      <c r="F11" s="6" t="n">
        <v>105846355</v>
      </c>
      <c r="G11" s="66" t="s">
        <v>46</v>
      </c>
      <c r="H11" s="66" t="s">
        <v>61</v>
      </c>
      <c r="I11" s="6"/>
      <c r="J11" s="76"/>
      <c r="K11" s="76"/>
    </row>
    <row r="12" customFormat="false" ht="13.8" hidden="false" customHeight="false" outlineLevel="0" collapsed="false">
      <c r="A12" s="4" t="s">
        <v>35</v>
      </c>
      <c r="B12" s="66" t="s">
        <v>82</v>
      </c>
      <c r="C12" s="66" t="s">
        <v>82</v>
      </c>
      <c r="D12" s="66" t="s">
        <v>83</v>
      </c>
      <c r="E12" s="72" t="str">
        <f aca="false">HYPERLINK(CONCATENATE("http://sigma.ontologyportal.org:8080/sigma/WordNet.jsp?word=",D12,"&amp;POS=1"))</f>
        <v>http://sigma.ontologyportal.org:8080/sigma/WordNet.jsp?word=criterion&amp;POS=1</v>
      </c>
      <c r="F12" s="6" t="n">
        <v>107260623</v>
      </c>
      <c r="G12" s="66" t="s">
        <v>46</v>
      </c>
      <c r="H12" s="66" t="s">
        <v>61</v>
      </c>
      <c r="I12" s="6"/>
      <c r="J12" s="76"/>
      <c r="K12" s="76"/>
    </row>
    <row r="13" customFormat="false" ht="13.8" hidden="false" customHeight="false" outlineLevel="0" collapsed="false">
      <c r="A13" s="4" t="s">
        <v>35</v>
      </c>
      <c r="B13" s="66" t="s">
        <v>759</v>
      </c>
      <c r="C13" s="66" t="s">
        <v>759</v>
      </c>
      <c r="D13" s="66"/>
      <c r="E13" s="72" t="str">
        <f aca="false">HYPERLINK(CONCATENATE("http://sigma.ontologyportal.org:8080/sigma/WordNet.jsp?word=",C13,"&amp;POS=1"))</f>
        <v>http://sigma.ontologyportal.org:8080/sigma/WordNet.jsp?word=systems&amp;POS=1</v>
      </c>
      <c r="F13" s="6" t="n">
        <v>105661996</v>
      </c>
      <c r="G13" s="66" t="s">
        <v>46</v>
      </c>
      <c r="H13" s="66" t="s">
        <v>47</v>
      </c>
      <c r="I13" s="6"/>
      <c r="J13" s="76"/>
      <c r="K13" s="76"/>
    </row>
    <row r="14" customFormat="false" ht="13.8" hidden="false" customHeight="false" outlineLevel="0" collapsed="false">
      <c r="A14" s="4" t="s">
        <v>88</v>
      </c>
      <c r="B14" s="66" t="s">
        <v>75</v>
      </c>
      <c r="C14" s="66" t="s">
        <v>75</v>
      </c>
      <c r="D14" s="66"/>
      <c r="E14" s="72" t="str">
        <f aca="false">HYPERLINK(CONCATENATE("http://sigma.ontologyportal.org:8080/sigma/WordNet.jsp?word=",C14,"&amp;POS=1"))</f>
        <v>http://sigma.ontologyportal.org:8080/sigma/WordNet.jsp?word=alternatives&amp;POS=1</v>
      </c>
      <c r="F14" s="6" t="n">
        <v>105790944</v>
      </c>
      <c r="G14" s="66" t="s">
        <v>46</v>
      </c>
      <c r="H14" s="66" t="s">
        <v>61</v>
      </c>
      <c r="I14" s="6"/>
      <c r="J14" s="76"/>
      <c r="K14" s="76"/>
    </row>
    <row r="15" customFormat="false" ht="13.8" hidden="false" customHeight="false" outlineLevel="0" collapsed="false">
      <c r="A15" s="4" t="s">
        <v>88</v>
      </c>
      <c r="B15" s="66" t="s">
        <v>716</v>
      </c>
      <c r="C15" s="66" t="s">
        <v>716</v>
      </c>
      <c r="D15" s="66"/>
      <c r="E15" s="72" t="str">
        <f aca="false">HYPERLINK(CONCATENATE("http://sigma.ontologyportal.org:8080/sigma/WordNet.jsp?word=",C15,"&amp;POS=1"))</f>
        <v>http://sigma.ontologyportal.org:8080/sigma/WordNet.jsp?word=effort&amp;POS=1</v>
      </c>
      <c r="F15" s="6" t="n">
        <v>100786195</v>
      </c>
      <c r="G15" s="66" t="s">
        <v>38</v>
      </c>
      <c r="H15" s="66" t="s">
        <v>39</v>
      </c>
      <c r="I15" s="6"/>
      <c r="J15" s="76"/>
      <c r="K15" s="76"/>
    </row>
    <row r="16" customFormat="false" ht="13.8" hidden="false" customHeight="false" outlineLevel="0" collapsed="false">
      <c r="A16" s="4" t="s">
        <v>88</v>
      </c>
      <c r="B16" s="66" t="s">
        <v>760</v>
      </c>
      <c r="C16" s="66" t="s">
        <v>760</v>
      </c>
      <c r="D16" s="66"/>
      <c r="E16" s="72" t="str">
        <f aca="false">HYPERLINK(CONCATENATE("http://sigma.ontologyportal.org:8080/sigma/WordNet.jsp?word=",C16,"&amp;POS=1"))</f>
        <v>http://sigma.ontologyportal.org:8080/sigma/WordNet.jsp?word=choices&amp;POS=1</v>
      </c>
      <c r="F16" s="6" t="n">
        <v>105790944</v>
      </c>
      <c r="G16" s="66" t="s">
        <v>46</v>
      </c>
      <c r="H16" s="66" t="s">
        <v>61</v>
      </c>
      <c r="I16" s="6"/>
      <c r="J16" s="76"/>
      <c r="K16" s="76"/>
    </row>
    <row r="17" customFormat="false" ht="13.8" hidden="false" customHeight="false" outlineLevel="0" collapsed="false">
      <c r="A17" s="4" t="s">
        <v>88</v>
      </c>
      <c r="B17" s="66" t="s">
        <v>761</v>
      </c>
      <c r="C17" s="66" t="s">
        <v>761</v>
      </c>
      <c r="D17" s="66"/>
      <c r="E17" s="72" t="str">
        <f aca="false">HYPERLINK(CONCATENATE("http://sigma.ontologyportal.org:8080/sigma/WordNet.jsp?word=",C17,"&amp;POS=1"))</f>
        <v>http://sigma.ontologyportal.org:8080/sigma/WordNet.jsp?word=conflicts&amp;POS=1</v>
      </c>
      <c r="F17" s="6" t="n">
        <v>107181935</v>
      </c>
      <c r="G17" s="66" t="s">
        <v>38</v>
      </c>
      <c r="H17" s="66" t="s">
        <v>39</v>
      </c>
      <c r="I17" s="6"/>
      <c r="J17" s="76"/>
      <c r="K17" s="76"/>
    </row>
    <row r="18" customFormat="false" ht="13.8" hidden="false" customHeight="false" outlineLevel="0" collapsed="false">
      <c r="A18" s="4" t="s">
        <v>88</v>
      </c>
      <c r="B18" s="66" t="s">
        <v>145</v>
      </c>
      <c r="C18" s="66" t="s">
        <v>145</v>
      </c>
      <c r="D18" s="66"/>
      <c r="E18" s="72" t="str">
        <f aca="false">HYPERLINK(CONCATENATE("http://sigma.ontologyportal.org:8080/sigma/WordNet.jsp?word=",C18,"&amp;POS=1"))</f>
        <v>http://sigma.ontologyportal.org:8080/sigma/WordNet.jsp?word=requirements&amp;POS=1</v>
      </c>
      <c r="F18" s="6" t="n">
        <v>109367203</v>
      </c>
      <c r="G18" s="66" t="s">
        <v>46</v>
      </c>
      <c r="H18" s="66" t="s">
        <v>61</v>
      </c>
      <c r="I18" s="6"/>
      <c r="J18" s="76"/>
      <c r="K18" s="76"/>
    </row>
    <row r="19" customFormat="false" ht="13.8" hidden="false" customHeight="false" outlineLevel="0" collapsed="false">
      <c r="A19" s="4" t="s">
        <v>88</v>
      </c>
      <c r="B19" s="66" t="s">
        <v>654</v>
      </c>
      <c r="C19" s="66" t="s">
        <v>654</v>
      </c>
      <c r="D19" s="66"/>
      <c r="E19" s="72" t="str">
        <f aca="false">HYPERLINK(CONCATENATE("http://sigma.ontologyportal.org:8080/sigma/WordNet.jsp?word=",C19,"&amp;POS=1"))</f>
        <v>http://sigma.ontologyportal.org:8080/sigma/WordNet.jsp?word=risk&amp;POS=1</v>
      </c>
      <c r="F19" s="6" t="n">
        <v>114541852</v>
      </c>
      <c r="G19" s="66" t="s">
        <v>46</v>
      </c>
      <c r="H19" s="66" t="s">
        <v>61</v>
      </c>
      <c r="I19" s="6"/>
      <c r="J19" s="76"/>
      <c r="K19" s="76"/>
    </row>
    <row r="20" customFormat="false" ht="13.8" hidden="false" customHeight="false" outlineLevel="0" collapsed="false">
      <c r="A20" s="4" t="s">
        <v>88</v>
      </c>
      <c r="B20" s="66" t="s">
        <v>720</v>
      </c>
      <c r="C20" s="66" t="s">
        <v>720</v>
      </c>
      <c r="D20" s="66"/>
      <c r="E20" s="72" t="str">
        <f aca="false">HYPERLINK(CONCATENATE("http://sigma.ontologyportal.org:8080/sigma/WordNet.jsp?word=",C20,"&amp;POS=1"))</f>
        <v>http://sigma.ontologyportal.org:8080/sigma/WordNet.jsp?word=performance&amp;POS=1</v>
      </c>
      <c r="F20" s="6" t="n">
        <v>113525549</v>
      </c>
      <c r="G20" s="66" t="s">
        <v>38</v>
      </c>
      <c r="H20" s="66" t="s">
        <v>39</v>
      </c>
      <c r="I20" s="6"/>
      <c r="J20" s="76"/>
      <c r="K20" s="76"/>
    </row>
    <row r="21" customFormat="false" ht="13.8" hidden="false" customHeight="false" outlineLevel="0" collapsed="false">
      <c r="A21" s="4" t="s">
        <v>88</v>
      </c>
      <c r="B21" s="66" t="s">
        <v>762</v>
      </c>
      <c r="C21" s="66" t="s">
        <v>762</v>
      </c>
      <c r="D21" s="66"/>
      <c r="E21" s="72" t="str">
        <f aca="false">HYPERLINK(CONCATENATE("http://sigma.ontologyportal.org:8080/sigma/WordNet.jsp?word=",C21,"&amp;POS=1"))</f>
        <v>http://sigma.ontologyportal.org:8080/sigma/WordNet.jsp?word=things&amp;POS=1</v>
      </c>
      <c r="F21" s="6" t="n">
        <v>104424218</v>
      </c>
      <c r="G21" s="66" t="s">
        <v>38</v>
      </c>
      <c r="H21" s="66" t="s">
        <v>91</v>
      </c>
      <c r="I21" s="6"/>
      <c r="J21" s="76"/>
      <c r="K21" s="76"/>
    </row>
    <row r="22" customFormat="false" ht="13.8" hidden="false" customHeight="false" outlineLevel="0" collapsed="false">
      <c r="A22" s="4" t="s">
        <v>88</v>
      </c>
      <c r="B22" s="66" t="s">
        <v>528</v>
      </c>
      <c r="C22" s="66" t="s">
        <v>528</v>
      </c>
      <c r="D22" s="66"/>
      <c r="E22" s="72" t="str">
        <f aca="false">HYPERLINK(CONCATENATE("http://sigma.ontologyportal.org:8080/sigma/WordNet.jsp?word=",C22,"&amp;POS=1"))</f>
        <v>http://sigma.ontologyportal.org:8080/sigma/WordNet.jsp?word=results&amp;POS=1</v>
      </c>
      <c r="F22" s="6" t="n">
        <v>115308357</v>
      </c>
      <c r="G22" s="66" t="s">
        <v>38</v>
      </c>
      <c r="H22" s="66" t="s">
        <v>39</v>
      </c>
      <c r="I22" s="6"/>
      <c r="J22" s="76"/>
      <c r="K22" s="76"/>
    </row>
    <row r="23" customFormat="false" ht="13.8" hidden="false" customHeight="false" outlineLevel="0" collapsed="false">
      <c r="A23" s="4" t="s">
        <v>88</v>
      </c>
      <c r="B23" s="66" t="s">
        <v>525</v>
      </c>
      <c r="C23" s="66" t="s">
        <v>525</v>
      </c>
      <c r="D23" s="66"/>
      <c r="E23" s="72" t="str">
        <f aca="false">HYPERLINK(CONCATENATE("http://sigma.ontologyportal.org:8080/sigma/WordNet.jsp?word=",C23,"&amp;POS=1"))</f>
        <v>http://sigma.ontologyportal.org:8080/sigma/WordNet.jsp?word=differences&amp;POS=1</v>
      </c>
      <c r="F23" s="6" t="n">
        <v>107366289</v>
      </c>
      <c r="G23" s="66" t="s">
        <v>46</v>
      </c>
      <c r="H23" s="66" t="s">
        <v>61</v>
      </c>
      <c r="I23" s="6"/>
      <c r="J23" s="76"/>
      <c r="K23" s="76"/>
    </row>
    <row r="24" customFormat="false" ht="13.8" hidden="false" customHeight="false" outlineLevel="0" collapsed="false">
      <c r="A24" s="4" t="s">
        <v>88</v>
      </c>
      <c r="B24" s="66" t="s">
        <v>138</v>
      </c>
      <c r="C24" s="66" t="s">
        <v>138</v>
      </c>
      <c r="D24" s="66"/>
      <c r="E24" s="72" t="str">
        <f aca="false">HYPERLINK(CONCATENATE("http://sigma.ontologyportal.org:8080/sigma/WordNet.jsp?word=",C24,"&amp;POS=1"))</f>
        <v>http://sigma.ontologyportal.org:8080/sigma/WordNet.jsp?word=needs&amp;POS=1</v>
      </c>
      <c r="F24" s="6" t="n">
        <v>109367991</v>
      </c>
      <c r="G24" s="66" t="s">
        <v>46</v>
      </c>
      <c r="H24" s="66" t="s">
        <v>61</v>
      </c>
      <c r="I24" s="6"/>
      <c r="J24" s="76"/>
      <c r="K24" s="76"/>
    </row>
    <row r="25" customFormat="false" ht="13.8" hidden="false" customHeight="false" outlineLevel="0" collapsed="false">
      <c r="A25" s="4" t="s">
        <v>88</v>
      </c>
      <c r="B25" s="66" t="s">
        <v>73</v>
      </c>
      <c r="C25" s="66" t="s">
        <v>73</v>
      </c>
      <c r="D25" s="66"/>
      <c r="E25" s="72" t="str">
        <f aca="false">HYPERLINK(CONCATENATE("http://sigma.ontologyportal.org:8080/sigma/WordNet.jsp?word=",C25,"&amp;POS=1"))</f>
        <v>http://sigma.ontologyportal.org:8080/sigma/WordNet.jsp?word=options&amp;POS=1</v>
      </c>
      <c r="F25" s="6" t="n">
        <v>105790944</v>
      </c>
      <c r="G25" s="66" t="s">
        <v>46</v>
      </c>
      <c r="H25" s="66" t="s">
        <v>61</v>
      </c>
      <c r="I25" s="6"/>
      <c r="J25" s="76"/>
      <c r="K25" s="76"/>
    </row>
    <row r="26" customFormat="false" ht="13.8" hidden="false" customHeight="false" outlineLevel="0" collapsed="false">
      <c r="A26" s="4" t="s">
        <v>88</v>
      </c>
      <c r="B26" s="66" t="s">
        <v>763</v>
      </c>
      <c r="C26" s="66" t="s">
        <v>763</v>
      </c>
      <c r="D26" s="66"/>
      <c r="E26" s="72" t="str">
        <f aca="false">HYPERLINK(CONCATENATE("http://sigma.ontologyportal.org:8080/sigma/WordNet.jsp?word=",C26,"&amp;POS=1"))</f>
        <v>http://sigma.ontologyportal.org:8080/sigma/WordNet.jsp?word=loads&amp;POS=1</v>
      </c>
      <c r="F26" s="6" t="n">
        <v>103679986</v>
      </c>
      <c r="G26" s="66" t="s">
        <v>38</v>
      </c>
      <c r="H26" s="66" t="s">
        <v>91</v>
      </c>
      <c r="I26" s="6"/>
      <c r="J26" s="76"/>
      <c r="K26" s="76"/>
    </row>
    <row r="27" customFormat="false" ht="13.8" hidden="false" customHeight="false" outlineLevel="0" collapsed="false">
      <c r="A27" s="4" t="s">
        <v>133</v>
      </c>
      <c r="B27" s="66" t="s">
        <v>764</v>
      </c>
      <c r="C27" s="66" t="s">
        <v>764</v>
      </c>
      <c r="D27" s="66"/>
      <c r="E27" s="72" t="str">
        <f aca="false">HYPERLINK(CONCATENATE("http://sigma.ontologyportal.org:8080/sigma/WordNet.jsp?word=",C27,"&amp;POS=1"))</f>
        <v>http://sigma.ontologyportal.org:8080/sigma/WordNet.jsp?word=code&amp;POS=1</v>
      </c>
      <c r="F27" s="6" t="n">
        <v>106667317</v>
      </c>
      <c r="G27" s="66" t="s">
        <v>46</v>
      </c>
      <c r="H27" s="66" t="s">
        <v>61</v>
      </c>
      <c r="I27" s="6"/>
      <c r="J27" s="76"/>
      <c r="K27" s="76"/>
    </row>
    <row r="28" customFormat="false" ht="13.8" hidden="false" customHeight="false" outlineLevel="0" collapsed="false">
      <c r="A28" s="4" t="s">
        <v>133</v>
      </c>
      <c r="B28" s="66" t="s">
        <v>765</v>
      </c>
      <c r="C28" s="66" t="s">
        <v>766</v>
      </c>
      <c r="D28" s="66"/>
      <c r="E28" s="72" t="str">
        <f aca="false">HYPERLINK(CONCATENATE("http://sigma.ontologyportal.org:8080/sigma/WordNet.jsp?word=",C28,"&amp;POS=1"))</f>
        <v>http://sigma.ontologyportal.org:8080/sigma/WordNet.jsp?word=framework&amp;POS=1</v>
      </c>
      <c r="F28" s="6" t="n">
        <v>105890249</v>
      </c>
      <c r="G28" s="66" t="s">
        <v>46</v>
      </c>
      <c r="H28" s="66" t="s">
        <v>47</v>
      </c>
      <c r="I28" s="6"/>
      <c r="J28" s="76"/>
      <c r="K28" s="76"/>
    </row>
    <row r="29" customFormat="false" ht="13.8" hidden="false" customHeight="false" outlineLevel="0" collapsed="false">
      <c r="A29" s="4" t="s">
        <v>133</v>
      </c>
      <c r="B29" s="66" t="s">
        <v>767</v>
      </c>
      <c r="C29" s="66" t="s">
        <v>768</v>
      </c>
      <c r="D29" s="66"/>
      <c r="E29" s="72" t="str">
        <f aca="false">HYPERLINK(CONCATENATE("http://sigma.ontologyportal.org:8080/sigma/WordNet.jsp?word=",C29,"&amp;POS=1"))</f>
        <v>http://sigma.ontologyportal.org:8080/sigma/WordNet.jsp?word=changes&amp;POS=1</v>
      </c>
      <c r="F29" s="6" t="n">
        <v>100191142</v>
      </c>
      <c r="G29" s="66" t="s">
        <v>38</v>
      </c>
      <c r="H29" s="66" t="s">
        <v>39</v>
      </c>
      <c r="I29" s="6"/>
      <c r="J29" s="76"/>
      <c r="K29" s="76"/>
    </row>
    <row r="30" customFormat="false" ht="13.8" hidden="false" customHeight="false" outlineLevel="0" collapsed="false">
      <c r="A30" s="4" t="s">
        <v>133</v>
      </c>
      <c r="B30" s="66" t="s">
        <v>769</v>
      </c>
      <c r="C30" s="66" t="s">
        <v>770</v>
      </c>
      <c r="D30" s="66"/>
      <c r="E30" s="72" t="str">
        <f aca="false">HYPERLINK(CONCATENATE("http://sigma.ontologyportal.org:8080/sigma/WordNet.jsp?word=",C30,"&amp;POS=1"))</f>
        <v>http://sigma.ontologyportal.org:8080/sigma/WordNet.jsp?word=diagrams&amp;POS=1</v>
      </c>
      <c r="F30" s="6" t="n">
        <v>103186399</v>
      </c>
      <c r="G30" s="66" t="s">
        <v>38</v>
      </c>
      <c r="H30" s="66" t="s">
        <v>91</v>
      </c>
      <c r="I30" s="6"/>
      <c r="J30" s="76"/>
      <c r="K30" s="76"/>
    </row>
    <row r="31" customFormat="false" ht="13.8" hidden="false" customHeight="false" outlineLevel="0" collapsed="false">
      <c r="A31" s="4" t="s">
        <v>133</v>
      </c>
      <c r="B31" s="66" t="s">
        <v>771</v>
      </c>
      <c r="C31" s="66" t="s">
        <v>199</v>
      </c>
      <c r="D31" s="66"/>
      <c r="E31" s="72" t="str">
        <f aca="false">HYPERLINK(CONCATENATE("http://sigma.ontologyportal.org:8080/sigma/WordNet.jsp?word=",C31,"&amp;POS=1"))</f>
        <v>http://sigma.ontologyportal.org:8080/sigma/WordNet.jsp?word=solutions&amp;POS=1</v>
      </c>
      <c r="F31" s="6" t="n">
        <v>105661668</v>
      </c>
      <c r="G31" s="66" t="s">
        <v>46</v>
      </c>
      <c r="H31" s="66" t="s">
        <v>47</v>
      </c>
      <c r="I31" s="6"/>
      <c r="J31" s="76"/>
      <c r="K31" s="76"/>
    </row>
    <row r="32" customFormat="false" ht="13.8" hidden="false" customHeight="false" outlineLevel="0" collapsed="false">
      <c r="A32" s="4" t="s">
        <v>133</v>
      </c>
      <c r="B32" s="66" t="s">
        <v>772</v>
      </c>
      <c r="C32" s="66" t="s">
        <v>104</v>
      </c>
      <c r="D32" s="66"/>
      <c r="E32" s="72" t="str">
        <f aca="false">HYPERLINK(CONCATENATE("http://sigma.ontologyportal.org:8080/sigma/WordNet.jsp?word=",C32,"&amp;POS=1"))</f>
        <v>http://sigma.ontologyportal.org:8080/sigma/WordNet.jsp?word=time&amp;POS=1</v>
      </c>
      <c r="F32" s="6" t="n">
        <v>115270431</v>
      </c>
      <c r="G32" s="66" t="s">
        <v>46</v>
      </c>
      <c r="H32" s="66" t="s">
        <v>105</v>
      </c>
      <c r="I32" s="6"/>
      <c r="J32" s="76"/>
      <c r="K32" s="76"/>
    </row>
    <row r="33" customFormat="false" ht="13.8" hidden="false" customHeight="false" outlineLevel="0" collapsed="false">
      <c r="A33" s="68" t="s">
        <v>151</v>
      </c>
      <c r="B33" s="66" t="s">
        <v>713</v>
      </c>
      <c r="C33" s="66" t="s">
        <v>713</v>
      </c>
      <c r="D33" s="66"/>
      <c r="E33" s="72" t="str">
        <f aca="false">HYPERLINK(CONCATENATE("http://sigma.ontologyportal.org:8080/sigma/WordNet.jsp?word=",C33,"&amp;POS=1"))</f>
        <v>http://sigma.ontologyportal.org:8080/sigma/WordNet.jsp?word=parts&amp;POS=1</v>
      </c>
      <c r="F33" s="6" t="n">
        <v>105867413</v>
      </c>
      <c r="G33" s="66" t="s">
        <v>208</v>
      </c>
      <c r="H33" s="66"/>
      <c r="I33" s="6"/>
      <c r="J33" s="76"/>
      <c r="K33" s="76"/>
    </row>
    <row r="34" customFormat="false" ht="13.8" hidden="false" customHeight="false" outlineLevel="0" collapsed="false">
      <c r="A34" s="68" t="s">
        <v>151</v>
      </c>
      <c r="B34" s="66" t="s">
        <v>773</v>
      </c>
      <c r="C34" s="66" t="s">
        <v>774</v>
      </c>
      <c r="D34" s="66"/>
      <c r="E34" s="72" t="str">
        <f aca="false">HYPERLINK(CONCATENATE("http://sigma.ontologyportal.org:8080/sigma/WordNet.jsp?word=",C34,"&amp;POS=1"))</f>
        <v>http://sigma.ontologyportal.org:8080/sigma/WordNet.jsp?word=principle&amp;POS=1</v>
      </c>
      <c r="F34" s="6" t="n">
        <v>105874232</v>
      </c>
      <c r="G34" s="66" t="s">
        <v>46</v>
      </c>
      <c r="H34" s="66" t="s">
        <v>47</v>
      </c>
      <c r="I34" s="6"/>
      <c r="J34" s="76"/>
      <c r="K34" s="76"/>
    </row>
    <row r="35" customFormat="false" ht="13.8" hidden="false" customHeight="false" outlineLevel="0" collapsed="false">
      <c r="A35" s="68" t="s">
        <v>151</v>
      </c>
      <c r="B35" s="66" t="s">
        <v>775</v>
      </c>
      <c r="C35" s="66" t="s">
        <v>776</v>
      </c>
      <c r="D35" s="66"/>
      <c r="E35" s="72" t="str">
        <f aca="false">HYPERLINK(CONCATENATE("http://sigma.ontologyportal.org:8080/sigma/WordNet.jsp?word=",C35,"&amp;POS=1"))</f>
        <v>http://sigma.ontologyportal.org:8080/sigma/WordNet.jsp?word=exam&amp;POS=1</v>
      </c>
      <c r="F35" s="6" t="n">
        <v>107197021</v>
      </c>
      <c r="G35" s="66" t="s">
        <v>38</v>
      </c>
      <c r="H35" s="66" t="s">
        <v>91</v>
      </c>
      <c r="I35" s="6"/>
      <c r="J35" s="76"/>
      <c r="K35" s="76"/>
    </row>
    <row r="36" customFormat="false" ht="13.8" hidden="false" customHeight="false" outlineLevel="0" collapsed="false">
      <c r="A36" s="68" t="s">
        <v>151</v>
      </c>
      <c r="B36" s="66" t="s">
        <v>777</v>
      </c>
      <c r="C36" s="66" t="s">
        <v>777</v>
      </c>
      <c r="D36" s="66"/>
      <c r="E36" s="72" t="str">
        <f aca="false">HYPERLINK(CONCATENATE("http://sigma.ontologyportal.org:8080/sigma/WordNet.jsp?word=",C36,"&amp;POS=1"))</f>
        <v>http://sigma.ontologyportal.org:8080/sigma/WordNet.jsp?word=paper&amp;POS=1</v>
      </c>
      <c r="F36" s="6" t="n">
        <v>106269956</v>
      </c>
      <c r="G36" s="66" t="s">
        <v>38</v>
      </c>
      <c r="H36" s="66" t="s">
        <v>91</v>
      </c>
      <c r="I36" s="6"/>
      <c r="J36" s="76"/>
      <c r="K36" s="76"/>
    </row>
    <row r="37" customFormat="false" ht="13.8" hidden="false" customHeight="false" outlineLevel="0" collapsed="false">
      <c r="A37" s="68" t="s">
        <v>151</v>
      </c>
      <c r="B37" s="66" t="s">
        <v>778</v>
      </c>
      <c r="C37" s="66" t="s">
        <v>778</v>
      </c>
      <c r="D37" s="66"/>
      <c r="E37" s="72" t="str">
        <f aca="false">HYPERLINK(CONCATENATE("http://sigma.ontologyportal.org:8080/sigma/WordNet.jsp?word=",C37,"&amp;POS=1"))</f>
        <v>http://sigma.ontologyportal.org:8080/sigma/WordNet.jsp?word=loss&amp;POS=1</v>
      </c>
      <c r="F37" s="6" t="n">
        <v>105162985</v>
      </c>
      <c r="G37" s="66" t="s">
        <v>46</v>
      </c>
      <c r="H37" s="66" t="s">
        <v>61</v>
      </c>
      <c r="I37" s="6"/>
      <c r="J37" s="76"/>
      <c r="K37" s="76"/>
    </row>
    <row r="38" customFormat="false" ht="13.8" hidden="false" customHeight="false" outlineLevel="0" collapsed="false">
      <c r="A38" s="68" t="s">
        <v>151</v>
      </c>
      <c r="B38" s="66" t="s">
        <v>779</v>
      </c>
      <c r="C38" s="66" t="s">
        <v>780</v>
      </c>
      <c r="D38" s="66"/>
      <c r="E38" s="72" t="str">
        <f aca="false">HYPERLINK(CONCATENATE("http://sigma.ontologyportal.org:8080/sigma/WordNet.jsp?word=",C38,"&amp;POS=1"))</f>
        <v>http://sigma.ontologyportal.org:8080/sigma/WordNet.jsp?word=tool&amp;POS=1</v>
      </c>
      <c r="F38" s="6" t="n">
        <v>100173761</v>
      </c>
      <c r="G38" s="66" t="s">
        <v>38</v>
      </c>
      <c r="H38" s="66" t="s">
        <v>91</v>
      </c>
      <c r="I38" s="6"/>
      <c r="J38" s="76"/>
      <c r="K38" s="76"/>
    </row>
    <row r="39" customFormat="false" ht="13.8" hidden="false" customHeight="false" outlineLevel="0" collapsed="false">
      <c r="A39" s="68" t="s">
        <v>151</v>
      </c>
      <c r="B39" s="66" t="s">
        <v>781</v>
      </c>
      <c r="C39" s="66" t="s">
        <v>782</v>
      </c>
      <c r="D39" s="66"/>
      <c r="E39" s="72" t="str">
        <f aca="false">HYPERLINK(CONCATENATE("http://sigma.ontologyportal.org:8080/sigma/WordNet.jsp?word=",C39,"&amp;POS=1"))</f>
        <v>http://sigma.ontologyportal.org:8080/sigma/WordNet.jsp?word=cases&amp;POS=1</v>
      </c>
      <c r="F39" s="6" t="n">
        <v>113943400</v>
      </c>
      <c r="G39" s="66" t="s">
        <v>46</v>
      </c>
      <c r="H39" s="66" t="s">
        <v>61</v>
      </c>
      <c r="I39" s="6"/>
      <c r="J39" s="76"/>
      <c r="K39" s="76"/>
    </row>
    <row r="40" customFormat="false" ht="13.8" hidden="false" customHeight="false" outlineLevel="0" collapsed="false">
      <c r="A40" s="68" t="s">
        <v>151</v>
      </c>
      <c r="B40" s="66" t="s">
        <v>678</v>
      </c>
      <c r="C40" s="66" t="s">
        <v>679</v>
      </c>
      <c r="D40" s="66"/>
      <c r="E40" s="72" t="str">
        <f aca="false">HYPERLINK(CONCATENATE("http://sigma.ontologyportal.org:8080/sigma/WordNet.jsp?word=",C40,"&amp;POS=1"))</f>
        <v>http://sigma.ontologyportal.org:8080/sigma/WordNet.jsp?word=converter&amp;POS=1</v>
      </c>
      <c r="F40" s="6" t="n">
        <v>103099945</v>
      </c>
      <c r="G40" s="66" t="s">
        <v>38</v>
      </c>
      <c r="H40" s="66" t="s">
        <v>91</v>
      </c>
      <c r="I40" s="6"/>
      <c r="J40" s="76"/>
      <c r="K40" s="76"/>
    </row>
    <row r="41" customFormat="false" ht="13.8" hidden="false" customHeight="false" outlineLevel="0" collapsed="false">
      <c r="A41" s="68" t="s">
        <v>151</v>
      </c>
      <c r="B41" s="66" t="s">
        <v>783</v>
      </c>
      <c r="C41" s="66" t="s">
        <v>783</v>
      </c>
      <c r="D41" s="66"/>
      <c r="E41" s="72" t="str">
        <f aca="false">HYPERLINK(CONCATENATE("http://sigma.ontologyportal.org:8080/sigma/WordNet.jsp?word=",C41,"&amp;POS=1"))</f>
        <v>http://sigma.ontologyportal.org:8080/sigma/WordNet.jsp?word=packaging&amp;POS=1</v>
      </c>
      <c r="F41" s="6" t="n">
        <v>103871524</v>
      </c>
      <c r="G41" s="66" t="s">
        <v>38</v>
      </c>
      <c r="H41" s="66" t="s">
        <v>91</v>
      </c>
      <c r="I41" s="6"/>
      <c r="J41" s="76"/>
      <c r="K41" s="76"/>
    </row>
    <row r="42" customFormat="false" ht="13.8" hidden="false" customHeight="false" outlineLevel="0" collapsed="false">
      <c r="A42" s="68" t="s">
        <v>151</v>
      </c>
      <c r="B42" s="66" t="s">
        <v>784</v>
      </c>
      <c r="C42" s="66" t="s">
        <v>785</v>
      </c>
      <c r="D42" s="66"/>
      <c r="E42" s="72" t="str">
        <f aca="false">HYPERLINK(CONCATENATE("http://sigma.ontologyportal.org:8080/sigma/WordNet.jsp?word=",C42,"&amp;POS=1"))</f>
        <v>http://sigma.ontologyportal.org:8080/sigma/WordNet.jsp?word=range&amp;POS=1</v>
      </c>
      <c r="F42" s="6" t="n">
        <v>105125377</v>
      </c>
      <c r="G42" s="66" t="s">
        <v>46</v>
      </c>
      <c r="H42" s="66" t="s">
        <v>61</v>
      </c>
      <c r="I42" s="6"/>
      <c r="J42" s="76"/>
      <c r="K42" s="76"/>
    </row>
    <row r="43" customFormat="false" ht="13.8" hidden="false" customHeight="false" outlineLevel="0" collapsed="false">
      <c r="A43" s="68" t="s">
        <v>151</v>
      </c>
      <c r="B43" s="66" t="s">
        <v>592</v>
      </c>
      <c r="C43" s="66" t="s">
        <v>592</v>
      </c>
      <c r="D43" s="66"/>
      <c r="E43" s="72" t="str">
        <f aca="false">HYPERLINK(CONCATENATE("http://sigma.ontologyportal.org:8080/sigma/WordNet.jsp?word=",C43,"&amp;POS=1"))</f>
        <v>http://sigma.ontologyportal.org:8080/sigma/WordNet.jsp?word=prototype&amp;POS=1</v>
      </c>
      <c r="F43" s="6" t="n">
        <v>105937524</v>
      </c>
      <c r="G43" s="66" t="s">
        <v>46</v>
      </c>
      <c r="H43" s="66" t="s">
        <v>61</v>
      </c>
      <c r="I43" s="6"/>
      <c r="J43" s="76"/>
      <c r="K43" s="76"/>
    </row>
    <row r="44" customFormat="false" ht="13.8" hidden="false" customHeight="false" outlineLevel="0" collapsed="false">
      <c r="A44" s="68" t="s">
        <v>151</v>
      </c>
      <c r="B44" s="66" t="s">
        <v>786</v>
      </c>
      <c r="C44" s="66" t="s">
        <v>167</v>
      </c>
      <c r="D44" s="66"/>
      <c r="E44" s="72" t="str">
        <f aca="false">HYPERLINK(CONCATENATE("http://sigma.ontologyportal.org:8080/sigma/WordNet.jsp?word=",C44,"&amp;POS=1"))</f>
        <v>http://sigma.ontologyportal.org:8080/sigma/WordNet.jsp?word=possibilities&amp;POS=1</v>
      </c>
      <c r="F44" s="6" t="n">
        <v>105951180</v>
      </c>
      <c r="G44" s="66" t="s">
        <v>46</v>
      </c>
      <c r="H44" s="66" t="s">
        <v>61</v>
      </c>
      <c r="I44" s="6"/>
      <c r="J44" s="76"/>
      <c r="K44" s="76"/>
    </row>
    <row r="45" customFormat="false" ht="13.8" hidden="false" customHeight="false" outlineLevel="0" collapsed="false">
      <c r="A45" s="68" t="s">
        <v>151</v>
      </c>
      <c r="B45" s="66" t="s">
        <v>175</v>
      </c>
      <c r="C45" s="66" t="s">
        <v>175</v>
      </c>
      <c r="D45" s="66"/>
      <c r="E45" s="72" t="str">
        <f aca="false">HYPERLINK(CONCATENATE("http://sigma.ontologyportal.org:8080/sigma/WordNet.jsp?word=",C45,"&amp;POS=1"))</f>
        <v>http://sigma.ontologyportal.org:8080/sigma/WordNet.jsp?word=design&amp;POS=1</v>
      </c>
      <c r="F45" s="6" t="n">
        <v>105902327</v>
      </c>
      <c r="G45" s="66" t="s">
        <v>46</v>
      </c>
      <c r="H45" s="66" t="s">
        <v>47</v>
      </c>
      <c r="I45" s="6"/>
      <c r="J45" s="76"/>
      <c r="K45" s="76"/>
    </row>
    <row r="46" customFormat="false" ht="13.8" hidden="false" customHeight="false" outlineLevel="0" collapsed="false">
      <c r="A46" s="68" t="s">
        <v>151</v>
      </c>
      <c r="B46" s="66" t="s">
        <v>787</v>
      </c>
      <c r="C46" s="66" t="s">
        <v>787</v>
      </c>
      <c r="D46" s="66"/>
      <c r="E46" s="72" t="str">
        <f aca="false">HYPERLINK(CONCATENATE("http://sigma.ontologyportal.org:8080/sigma/WordNet.jsp?word=",C46,"&amp;POS=1"))</f>
        <v>http://sigma.ontologyportal.org:8080/sigma/WordNet.jsp?word=iteration&amp;POS=1</v>
      </c>
      <c r="F46" s="6" t="n">
        <v>113503908</v>
      </c>
      <c r="G46" s="66" t="s">
        <v>46</v>
      </c>
      <c r="H46" s="66" t="s">
        <v>61</v>
      </c>
      <c r="I46" s="6"/>
      <c r="J46" s="76"/>
      <c r="K46" s="76"/>
    </row>
    <row r="47" customFormat="false" ht="13.8" hidden="false" customHeight="false" outlineLevel="0" collapsed="false">
      <c r="A47" s="68" t="s">
        <v>151</v>
      </c>
      <c r="B47" s="66" t="s">
        <v>788</v>
      </c>
      <c r="C47" s="66" t="s">
        <v>788</v>
      </c>
      <c r="D47" s="66"/>
      <c r="E47" s="72" t="str">
        <f aca="false">HYPERLINK(CONCATENATE("http://sigma.ontologyportal.org:8080/sigma/WordNet.jsp?word=",C47,"&amp;POS=1"))</f>
        <v>http://sigma.ontologyportal.org:8080/sigma/WordNet.jsp?word=details&amp;POS=1</v>
      </c>
      <c r="F47" s="6" t="n">
        <v>105817845</v>
      </c>
      <c r="G47" s="66" t="s">
        <v>38</v>
      </c>
      <c r="H47" s="66" t="s">
        <v>91</v>
      </c>
      <c r="I47" s="6"/>
      <c r="J47" s="76"/>
      <c r="K47" s="76"/>
    </row>
    <row r="48" customFormat="false" ht="13.8" hidden="false" customHeight="false" outlineLevel="0" collapsed="false">
      <c r="A48" s="68" t="s">
        <v>151</v>
      </c>
      <c r="B48" s="66" t="s">
        <v>576</v>
      </c>
      <c r="C48" s="66" t="s">
        <v>576</v>
      </c>
      <c r="D48" s="66"/>
      <c r="E48" s="72" t="str">
        <f aca="false">HYPERLINK(CONCATENATE("http://sigma.ontologyportal.org:8080/sigma/WordNet.jsp?word=",C48,"&amp;POS=1"))</f>
        <v>http://sigma.ontologyportal.org:8080/sigma/WordNet.jsp?word=values&amp;POS=1</v>
      </c>
      <c r="F48" s="6" t="n">
        <v>105856388</v>
      </c>
      <c r="G48" s="66" t="s">
        <v>46</v>
      </c>
      <c r="H48" s="66" t="s">
        <v>105</v>
      </c>
      <c r="I48" s="6"/>
      <c r="J48" s="76"/>
      <c r="K48" s="76"/>
    </row>
    <row r="49" customFormat="false" ht="13.8" hidden="false" customHeight="false" outlineLevel="0" collapsed="false">
      <c r="A49" s="68" t="s">
        <v>151</v>
      </c>
      <c r="B49" s="66" t="s">
        <v>669</v>
      </c>
      <c r="C49" s="66" t="s">
        <v>669</v>
      </c>
      <c r="D49" s="66"/>
      <c r="E49" s="72" t="str">
        <f aca="false">HYPERLINK(CONCATENATE("http://sigma.ontologyportal.org:8080/sigma/WordNet.jsp?word=",C49,"&amp;POS=1"))</f>
        <v>http://sigma.ontologyportal.org:8080/sigma/WordNet.jsp?word=algorithms&amp;POS=1</v>
      </c>
      <c r="F49" s="6" t="n">
        <v>105847438</v>
      </c>
      <c r="G49" s="66" t="s">
        <v>46</v>
      </c>
      <c r="H49" s="66" t="s">
        <v>47</v>
      </c>
      <c r="I49" s="6"/>
      <c r="J49" s="76"/>
      <c r="K49" s="76"/>
    </row>
    <row r="50" customFormat="false" ht="13.8" hidden="false" customHeight="false" outlineLevel="0" collapsed="false">
      <c r="A50" s="68" t="s">
        <v>151</v>
      </c>
      <c r="B50" s="66" t="s">
        <v>789</v>
      </c>
      <c r="C50" s="66" t="s">
        <v>789</v>
      </c>
      <c r="D50" s="66"/>
      <c r="E50" s="72" t="str">
        <f aca="false">HYPERLINK(CONCATENATE("http://sigma.ontologyportal.org:8080/sigma/WordNet.jsp?word=",C50,"&amp;POS=1"))</f>
        <v>http://sigma.ontologyportal.org:8080/sigma/WordNet.jsp?word=selections&amp;POS=1</v>
      </c>
      <c r="F50" s="6" t="n">
        <v>108399818</v>
      </c>
      <c r="G50" s="66" t="s">
        <v>38</v>
      </c>
      <c r="H50" s="66" t="s">
        <v>91</v>
      </c>
      <c r="I50" s="6"/>
      <c r="J50" s="76"/>
      <c r="K50" s="76"/>
    </row>
    <row r="51" customFormat="false" ht="13.8" hidden="false" customHeight="false" outlineLevel="0" collapsed="false">
      <c r="A51" s="68" t="s">
        <v>790</v>
      </c>
      <c r="B51" s="66" t="s">
        <v>791</v>
      </c>
      <c r="C51" s="66" t="s">
        <v>791</v>
      </c>
      <c r="D51" s="66"/>
      <c r="E51" s="72" t="str">
        <f aca="false">HYPERLINK(CONCATENATE("http://sigma.ontologyportal.org:8080/sigma/WordNet.jsp?word=",C51,"&amp;POS=1"))</f>
        <v>http://sigma.ontologyportal.org:8080/sigma/WordNet.jsp?word=costs&amp;POS=1</v>
      </c>
      <c r="F51" s="6" t="n">
        <v>113275847</v>
      </c>
      <c r="G51" s="66" t="s">
        <v>46</v>
      </c>
      <c r="H51" s="66" t="s">
        <v>105</v>
      </c>
      <c r="I51" s="6"/>
      <c r="J51" s="76"/>
      <c r="K51" s="76"/>
    </row>
    <row r="52" customFormat="false" ht="13.8" hidden="false" customHeight="false" outlineLevel="0" collapsed="false">
      <c r="A52" s="68" t="s">
        <v>790</v>
      </c>
      <c r="B52" s="66" t="s">
        <v>113</v>
      </c>
      <c r="C52" s="66" t="s">
        <v>113</v>
      </c>
      <c r="D52" s="66"/>
      <c r="E52" s="72" t="str">
        <f aca="false">HYPERLINK(CONCATENATE("http://sigma.ontologyportal.org:8080/sigma/WordNet.jsp?word=",C52,"&amp;POS=1"))</f>
        <v>http://sigma.ontologyportal.org:8080/sigma/WordNet.jsp?word=data&amp;POS=1</v>
      </c>
      <c r="F52" s="6" t="n">
        <v>108462320</v>
      </c>
      <c r="G52" s="66" t="s">
        <v>38</v>
      </c>
      <c r="H52" s="66" t="s">
        <v>91</v>
      </c>
      <c r="I52" s="6"/>
      <c r="J52" s="76"/>
      <c r="K52" s="76"/>
    </row>
    <row r="53" customFormat="false" ht="13.8" hidden="false" customHeight="false" outlineLevel="0" collapsed="false">
      <c r="A53" s="68" t="s">
        <v>790</v>
      </c>
      <c r="B53" s="66" t="s">
        <v>792</v>
      </c>
      <c r="C53" s="66" t="s">
        <v>792</v>
      </c>
      <c r="D53" s="66"/>
      <c r="E53" s="72" t="str">
        <f aca="false">HYPERLINK(CONCATENATE("http://sigma.ontologyportal.org:8080/sigma/WordNet.jsp?word=",C53,"&amp;POS=1"))</f>
        <v>http://sigma.ontologyportal.org:8080/sigma/WordNet.jsp?word=inputs&amp;POS=1</v>
      </c>
      <c r="F53" s="6" t="n">
        <v>105827684</v>
      </c>
      <c r="G53" s="66" t="s">
        <v>38</v>
      </c>
      <c r="H53" s="66" t="s">
        <v>39</v>
      </c>
      <c r="I53" s="6"/>
      <c r="J53" s="76"/>
      <c r="K53" s="76"/>
    </row>
    <row r="54" customFormat="false" ht="13.8" hidden="false" customHeight="false" outlineLevel="0" collapsed="false">
      <c r="A54" s="68" t="s">
        <v>790</v>
      </c>
      <c r="B54" s="66" t="s">
        <v>640</v>
      </c>
      <c r="C54" s="66" t="s">
        <v>640</v>
      </c>
      <c r="D54" s="66"/>
      <c r="E54" s="72" t="str">
        <f aca="false">HYPERLINK(CONCATENATE("http://sigma.ontologyportal.org:8080/sigma/WordNet.jsp?word=",C54,"&amp;POS=1"))</f>
        <v>http://sigma.ontologyportal.org:8080/sigma/WordNet.jsp?word=process&amp;POS=1</v>
      </c>
      <c r="F54" s="6" t="n">
        <v>100029677</v>
      </c>
      <c r="G54" s="66" t="s">
        <v>38</v>
      </c>
      <c r="H54" s="66" t="s">
        <v>39</v>
      </c>
      <c r="I54" s="6"/>
      <c r="J54" s="76"/>
      <c r="K54" s="76"/>
    </row>
    <row r="55" customFormat="false" ht="13.8" hidden="false" customHeight="false" outlineLevel="0" collapsed="false">
      <c r="A55" s="68" t="s">
        <v>790</v>
      </c>
      <c r="B55" s="66" t="s">
        <v>793</v>
      </c>
      <c r="C55" s="66" t="s">
        <v>793</v>
      </c>
      <c r="D55" s="66"/>
      <c r="E55" s="72" t="str">
        <f aca="false">HYPERLINK(CONCATENATE("http://sigma.ontologyportal.org:8080/sigma/WordNet.jsp?word=",C55,"&amp;POS=1"))</f>
        <v>http://sigma.ontologyportal.org:8080/sigma/WordNet.jsp?word=constraint&amp;POS=1</v>
      </c>
      <c r="F55" s="6" t="n">
        <v>101149621</v>
      </c>
      <c r="G55" s="66" t="s">
        <v>46</v>
      </c>
      <c r="H55" s="66" t="s">
        <v>61</v>
      </c>
      <c r="I55" s="6"/>
      <c r="J55" s="76"/>
      <c r="K55" s="76"/>
    </row>
    <row r="56" customFormat="false" ht="13.8" hidden="false" customHeight="false" outlineLevel="0" collapsed="false">
      <c r="A56" s="68" t="s">
        <v>790</v>
      </c>
      <c r="B56" s="66" t="s">
        <v>634</v>
      </c>
      <c r="C56" s="66" t="s">
        <v>634</v>
      </c>
      <c r="D56" s="66"/>
      <c r="E56" s="72" t="str">
        <f aca="false">HYPERLINK(CONCATENATE("http://sigma.ontologyportal.org:8080/sigma/WordNet.jsp?word=",C56,"&amp;POS=1"))</f>
        <v>http://sigma.ontologyportal.org:8080/sigma/WordNet.jsp?word=concept&amp;POS=1</v>
      </c>
      <c r="F56" s="6" t="n">
        <v>105835747</v>
      </c>
      <c r="G56" s="66" t="s">
        <v>46</v>
      </c>
      <c r="H56" s="66" t="s">
        <v>47</v>
      </c>
      <c r="I56" s="6"/>
      <c r="J56" s="76"/>
      <c r="K56" s="76"/>
    </row>
    <row r="57" customFormat="false" ht="13.8" hidden="false" customHeight="false" outlineLevel="0" collapsed="false">
      <c r="A57" s="68" t="s">
        <v>790</v>
      </c>
      <c r="B57" s="66" t="s">
        <v>794</v>
      </c>
      <c r="C57" s="66" t="s">
        <v>794</v>
      </c>
      <c r="D57" s="66"/>
      <c r="E57" s="72" t="str">
        <f aca="false">HYPERLINK(CONCATENATE("http://sigma.ontologyportal.org:8080/sigma/WordNet.jsp?word=",C57,"&amp;POS=1"))</f>
        <v>http://sigma.ontologyportal.org:8080/sigma/WordNet.jsp?word=ambiguity&amp;POS=1</v>
      </c>
      <c r="F57" s="6" t="n">
        <v>104825114</v>
      </c>
      <c r="G57" s="66" t="s">
        <v>46</v>
      </c>
      <c r="H57" s="66" t="s">
        <v>61</v>
      </c>
      <c r="I57" s="6"/>
      <c r="J57" s="76"/>
      <c r="K57" s="76"/>
    </row>
    <row r="58" customFormat="false" ht="13.8" hidden="false" customHeight="false" outlineLevel="0" collapsed="false">
      <c r="A58" s="68" t="s">
        <v>790</v>
      </c>
      <c r="B58" s="66" t="s">
        <v>795</v>
      </c>
      <c r="C58" s="66" t="s">
        <v>734</v>
      </c>
      <c r="D58" s="66"/>
      <c r="E58" s="72" t="str">
        <f aca="false">HYPERLINK(CONCATENATE("http://sigma.ontologyportal.org:8080/sigma/WordNet.jsp?word=",C58,"&amp;POS=1"))</f>
        <v>http://sigma.ontologyportal.org:8080/sigma/WordNet.jsp?word=standards&amp;POS=1</v>
      </c>
      <c r="F58" s="6" t="n">
        <v>107260623</v>
      </c>
      <c r="G58" s="66" t="s">
        <v>46</v>
      </c>
      <c r="H58" s="66" t="s">
        <v>61</v>
      </c>
      <c r="I58" s="6"/>
      <c r="J58" s="76"/>
      <c r="K58" s="76"/>
    </row>
    <row r="59" customFormat="false" ht="13.8" hidden="false" customHeight="false" outlineLevel="0" collapsed="false">
      <c r="A59" s="68" t="s">
        <v>790</v>
      </c>
      <c r="B59" s="66" t="s">
        <v>279</v>
      </c>
      <c r="C59" s="66" t="s">
        <v>279</v>
      </c>
      <c r="D59" s="66"/>
      <c r="E59" s="72" t="str">
        <f aca="false">HYPERLINK(CONCATENATE("http://sigma.ontologyportal.org:8080/sigma/WordNet.jsp?word=",C59,"&amp;POS=1"))</f>
        <v>http://sigma.ontologyportal.org:8080/sigma/WordNet.jsp?word=materials&amp;POS=1</v>
      </c>
      <c r="F59" s="6" t="n">
        <v>114580897</v>
      </c>
      <c r="G59" s="66" t="s">
        <v>38</v>
      </c>
      <c r="H59" s="66" t="s">
        <v>91</v>
      </c>
      <c r="I59" s="6"/>
      <c r="J59" s="76"/>
      <c r="K59" s="76"/>
    </row>
    <row r="60" customFormat="false" ht="13.8" hidden="false" customHeight="false" outlineLevel="0" collapsed="false">
      <c r="A60" s="68" t="s">
        <v>790</v>
      </c>
      <c r="B60" s="66" t="s">
        <v>796</v>
      </c>
      <c r="C60" s="66" t="s">
        <v>796</v>
      </c>
      <c r="D60" s="66"/>
      <c r="E60" s="72" t="str">
        <f aca="false">HYPERLINK(CONCATENATE("http://sigma.ontologyportal.org:8080/sigma/WordNet.jsp?word=",C60,"&amp;POS=1"))</f>
        <v>http://sigma.ontologyportal.org:8080/sigma/WordNet.jsp?word=people&amp;POS=1</v>
      </c>
      <c r="F60" s="6" t="n">
        <v>107942152</v>
      </c>
      <c r="G60" s="66" t="s">
        <v>38</v>
      </c>
      <c r="H60" s="66" t="s">
        <v>91</v>
      </c>
      <c r="I60" s="6"/>
      <c r="J60" s="76"/>
      <c r="K60" s="76"/>
    </row>
    <row r="61" customFormat="false" ht="13.8" hidden="false" customHeight="false" outlineLevel="0" collapsed="false">
      <c r="A61" s="68" t="s">
        <v>790</v>
      </c>
      <c r="B61" s="66" t="s">
        <v>743</v>
      </c>
      <c r="C61" s="66" t="s">
        <v>743</v>
      </c>
      <c r="D61" s="66"/>
      <c r="E61" s="72" t="str">
        <f aca="false">HYPERLINK(CONCATENATE("http://sigma.ontologyportal.org:8080/sigma/WordNet.jsp?word=",C61,"&amp;POS=1"))</f>
        <v>http://sigma.ontologyportal.org:8080/sigma/WordNet.jsp?word=properties&amp;POS=1</v>
      </c>
      <c r="F61" s="6" t="n">
        <v>105849040</v>
      </c>
      <c r="G61" s="66" t="s">
        <v>46</v>
      </c>
      <c r="H61" s="66" t="s">
        <v>61</v>
      </c>
      <c r="I61" s="6"/>
      <c r="J61" s="76"/>
      <c r="K61" s="76"/>
    </row>
    <row r="62" customFormat="false" ht="13.8" hidden="false" customHeight="false" outlineLevel="0" collapsed="false">
      <c r="A62" s="68" t="s">
        <v>790</v>
      </c>
      <c r="B62" s="66" t="s">
        <v>315</v>
      </c>
      <c r="C62" s="66" t="s">
        <v>315</v>
      </c>
      <c r="D62" s="66"/>
      <c r="E62" s="72" t="str">
        <f aca="false">HYPERLINK(CONCATENATE("http://sigma.ontologyportal.org:8080/sigma/WordNet.jsp?word=",C62,"&amp;POS=1"))</f>
        <v>http://sigma.ontologyportal.org:8080/sigma/WordNet.jsp?word=professionalism&amp;POS=1</v>
      </c>
      <c r="F62" s="6" t="n">
        <v>105641089</v>
      </c>
      <c r="G62" s="66" t="s">
        <v>46</v>
      </c>
      <c r="H62" s="66" t="s">
        <v>61</v>
      </c>
      <c r="I62" s="6"/>
      <c r="J62" s="76"/>
      <c r="K62" s="76"/>
    </row>
    <row r="63" customFormat="false" ht="13.8" hidden="false" customHeight="false" outlineLevel="0" collapsed="false">
      <c r="A63" s="68" t="s">
        <v>790</v>
      </c>
      <c r="B63" s="66" t="s">
        <v>583</v>
      </c>
      <c r="C63" s="66" t="s">
        <v>797</v>
      </c>
      <c r="D63" s="66"/>
      <c r="E63" s="72" t="str">
        <f aca="false">HYPERLINK(CONCATENATE("http://sigma.ontologyportal.org:8080/sigma/WordNet.jsp?word=",C63,"&amp;POS=1"))</f>
        <v>http://sigma.ontologyportal.org:8080/sigma/WordNet.jsp?word=expression&amp;POS=1</v>
      </c>
      <c r="F63" s="6" t="n">
        <v>106731802</v>
      </c>
      <c r="G63" s="66" t="s">
        <v>38</v>
      </c>
      <c r="H63" s="66" t="s">
        <v>91</v>
      </c>
      <c r="I63" s="6"/>
      <c r="J63" s="76"/>
      <c r="K63" s="76"/>
    </row>
    <row r="64" customFormat="false" ht="13.8" hidden="false" customHeight="false" outlineLevel="0" collapsed="false">
      <c r="A64" s="71" t="s">
        <v>219</v>
      </c>
      <c r="B64" s="66" t="s">
        <v>610</v>
      </c>
      <c r="C64" s="66" t="s">
        <v>610</v>
      </c>
      <c r="D64" s="66"/>
      <c r="E64" s="72" t="str">
        <f aca="false">HYPERLINK(CONCATENATE("http://sigma.ontologyportal.org:8080/sigma/WordNet.jsp?word=",C64,"&amp;POS=1"))</f>
        <v>http://sigma.ontologyportal.org:8080/sigma/WordNet.jsp?word=outcomes&amp;POS=1</v>
      </c>
      <c r="F64" s="6" t="n">
        <v>111410625</v>
      </c>
      <c r="G64" s="66" t="s">
        <v>38</v>
      </c>
      <c r="H64" s="66" t="s">
        <v>39</v>
      </c>
      <c r="I64" s="6"/>
      <c r="J64" s="76"/>
      <c r="K64" s="76"/>
    </row>
    <row r="65" customFormat="false" ht="13.8" hidden="false" customHeight="false" outlineLevel="0" collapsed="false">
      <c r="A65" s="71" t="s">
        <v>219</v>
      </c>
      <c r="B65" s="66" t="s">
        <v>798</v>
      </c>
      <c r="C65" s="66" t="s">
        <v>798</v>
      </c>
      <c r="D65" s="66"/>
      <c r="E65" s="72" t="str">
        <f aca="false">HYPERLINK(CONCATENATE("http://sigma.ontologyportal.org:8080/sigma/WordNet.jsp?word=",C65,"&amp;POS=1"))</f>
        <v>http://sigma.ontologyportal.org:8080/sigma/WordNet.jsp?word=terms&amp;POS=1</v>
      </c>
      <c r="F65" s="6" t="n">
        <v>106770875</v>
      </c>
      <c r="G65" s="66" t="s">
        <v>38</v>
      </c>
      <c r="H65" s="66" t="s">
        <v>91</v>
      </c>
      <c r="I65" s="6"/>
      <c r="J65" s="76"/>
      <c r="K65" s="76"/>
    </row>
    <row r="66" customFormat="false" ht="13.8" hidden="false" customHeight="false" outlineLevel="0" collapsed="false">
      <c r="A66" s="71" t="s">
        <v>219</v>
      </c>
      <c r="B66" s="66" t="s">
        <v>799</v>
      </c>
      <c r="C66" s="66" t="s">
        <v>693</v>
      </c>
      <c r="D66" s="66"/>
      <c r="E66" s="72" t="str">
        <f aca="false">HYPERLINK(CONCATENATE("http://sigma.ontologyportal.org:8080/sigma/WordNet.jsp?word=",C66,"&amp;POS=1"))</f>
        <v>http://sigma.ontologyportal.org:8080/sigma/WordNet.jsp?word=stress&amp;POS=1</v>
      </c>
      <c r="F66" s="6" t="n">
        <v>111514805</v>
      </c>
      <c r="G66" s="66" t="s">
        <v>38</v>
      </c>
      <c r="H66" s="66" t="s">
        <v>39</v>
      </c>
      <c r="I66" s="6"/>
      <c r="J66" s="76"/>
      <c r="K66" s="76"/>
    </row>
    <row r="67" customFormat="false" ht="13.8" hidden="false" customHeight="false" outlineLevel="0" collapsed="false">
      <c r="A67" s="71" t="s">
        <v>219</v>
      </c>
      <c r="B67" s="66" t="s">
        <v>800</v>
      </c>
      <c r="C67" s="66" t="s">
        <v>800</v>
      </c>
      <c r="D67" s="66"/>
      <c r="E67" s="72" t="str">
        <f aca="false">HYPERLINK(CONCATENATE("http://sigma.ontologyportal.org:8080/sigma/WordNet.jsp?word=",C67,"&amp;POS=1"))</f>
        <v>http://sigma.ontologyportal.org:8080/sigma/WordNet.jsp?word=weight&amp;POS=1</v>
      </c>
      <c r="F67" s="6" t="n">
        <v>105026843</v>
      </c>
      <c r="G67" s="66" t="s">
        <v>46</v>
      </c>
      <c r="H67" s="66" t="s">
        <v>105</v>
      </c>
      <c r="I67" s="6"/>
      <c r="J67" s="76"/>
      <c r="K67" s="76"/>
    </row>
    <row r="68" customFormat="false" ht="13.8" hidden="false" customHeight="false" outlineLevel="0" collapsed="false">
      <c r="A68" s="71" t="s">
        <v>219</v>
      </c>
      <c r="B68" s="66" t="s">
        <v>87</v>
      </c>
      <c r="C68" s="66" t="s">
        <v>87</v>
      </c>
      <c r="D68" s="66"/>
      <c r="E68" s="72" t="str">
        <f aca="false">HYPERLINK(CONCATENATE("http://sigma.ontologyportal.org:8080/sigma/WordNet.jsp?word=",C68,"&amp;POS=1"))</f>
        <v>http://sigma.ontologyportal.org:8080/sigma/WordNet.jsp?word=ideas&amp;POS=1</v>
      </c>
      <c r="F68" s="6" t="n">
        <v>105833840</v>
      </c>
      <c r="G68" s="66" t="s">
        <v>46</v>
      </c>
      <c r="H68" s="66" t="s">
        <v>47</v>
      </c>
      <c r="I68" s="6"/>
      <c r="J68" s="76"/>
      <c r="K68" s="76"/>
    </row>
    <row r="69" customFormat="false" ht="13.8" hidden="false" customHeight="false" outlineLevel="0" collapsed="false">
      <c r="A69" s="71" t="s">
        <v>219</v>
      </c>
      <c r="B69" s="66" t="s">
        <v>801</v>
      </c>
      <c r="C69" s="66" t="s">
        <v>801</v>
      </c>
      <c r="D69" s="66"/>
      <c r="E69" s="72" t="str">
        <f aca="false">HYPERLINK(CONCATENATE("http://sigma.ontologyportal.org:8080/sigma/WordNet.jsp?word=",C69,"&amp;POS=1"))</f>
        <v>http://sigma.ontologyportal.org:8080/sigma/WordNet.jsp?word=drawings&amp;POS=1</v>
      </c>
      <c r="F69" s="6" t="n">
        <v>107003119</v>
      </c>
      <c r="G69" s="66" t="s">
        <v>38</v>
      </c>
      <c r="H69" s="66" t="s">
        <v>91</v>
      </c>
      <c r="I69" s="6"/>
      <c r="J69" s="76"/>
      <c r="K69" s="76"/>
    </row>
    <row r="70" customFormat="false" ht="13.8" hidden="false" customHeight="false" outlineLevel="0" collapsed="false">
      <c r="A70" s="71" t="s">
        <v>219</v>
      </c>
      <c r="B70" s="66" t="s">
        <v>802</v>
      </c>
      <c r="C70" s="66" t="s">
        <v>802</v>
      </c>
      <c r="D70" s="66"/>
      <c r="E70" s="72" t="str">
        <f aca="false">HYPERLINK(CONCATENATE("http://sigma.ontologyportal.org:8080/sigma/WordNet.jsp?word=",C70,"&amp;POS=1"))</f>
        <v>http://sigma.ontologyportal.org:8080/sigma/WordNet.jsp?word=stability&amp;POS=1</v>
      </c>
      <c r="F70" s="6" t="n">
        <v>104738641</v>
      </c>
      <c r="G70" s="66" t="s">
        <v>46</v>
      </c>
      <c r="H70" s="66" t="s">
        <v>61</v>
      </c>
      <c r="I70" s="6"/>
      <c r="J70" s="76"/>
      <c r="K70" s="76"/>
    </row>
    <row r="71" customFormat="false" ht="13.8" hidden="false" customHeight="false" outlineLevel="0" collapsed="false">
      <c r="A71" s="71" t="s">
        <v>219</v>
      </c>
      <c r="B71" s="66" t="s">
        <v>535</v>
      </c>
      <c r="C71" s="66" t="s">
        <v>535</v>
      </c>
      <c r="D71" s="66"/>
      <c r="E71" s="72" t="str">
        <f aca="false">HYPERLINK(CONCATENATE("http://sigma.ontologyportal.org:8080/sigma/WordNet.jsp?word=",C71,"&amp;POS=1"))</f>
        <v>http://sigma.ontologyportal.org:8080/sigma/WordNet.jsp?word=feasibility&amp;POS=1</v>
      </c>
      <c r="F71" s="6" t="n">
        <v>105152364</v>
      </c>
      <c r="G71" s="66" t="s">
        <v>46</v>
      </c>
      <c r="H71" s="66" t="s">
        <v>61</v>
      </c>
      <c r="I71" s="6"/>
      <c r="J71" s="76"/>
      <c r="K71" s="76"/>
    </row>
    <row r="72" customFormat="false" ht="13.8" hidden="false" customHeight="false" outlineLevel="0" collapsed="false">
      <c r="A72" s="71" t="s">
        <v>219</v>
      </c>
      <c r="B72" s="66" t="s">
        <v>803</v>
      </c>
      <c r="C72" s="66" t="s">
        <v>803</v>
      </c>
      <c r="D72" s="66"/>
      <c r="E72" s="72" t="str">
        <f aca="false">HYPERLINK(CONCATENATE("http://sigma.ontologyportal.org:8080/sigma/WordNet.jsp?word=",C72,"&amp;POS=1"))</f>
        <v>http://sigma.ontologyportal.org:8080/sigma/WordNet.jsp?word=forces&amp;POS=1</v>
      </c>
      <c r="F72" s="6" t="n">
        <v>115304457</v>
      </c>
      <c r="G72" s="66" t="s">
        <v>46</v>
      </c>
      <c r="H72" s="66" t="s">
        <v>105</v>
      </c>
      <c r="I72" s="6"/>
      <c r="J72" s="76"/>
      <c r="K72" s="76"/>
    </row>
    <row r="73" customFormat="false" ht="13.8" hidden="false" customHeight="false" outlineLevel="0" collapsed="false">
      <c r="A73" s="71" t="s">
        <v>219</v>
      </c>
      <c r="B73" s="66" t="s">
        <v>804</v>
      </c>
      <c r="C73" s="66" t="s">
        <v>804</v>
      </c>
      <c r="D73" s="66"/>
      <c r="E73" s="72" t="str">
        <f aca="false">HYPERLINK(CONCATENATE("http://sigma.ontologyportal.org:8080/sigma/WordNet.jsp?word=",C73,"&amp;POS=1"))</f>
        <v>http://sigma.ontologyportal.org:8080/sigma/WordNet.jsp?word=findings&amp;POS=1</v>
      </c>
      <c r="F73" s="6" t="n">
        <v>100151497</v>
      </c>
      <c r="G73" s="66" t="s">
        <v>38</v>
      </c>
      <c r="H73" s="66" t="s">
        <v>39</v>
      </c>
      <c r="I73" s="6"/>
      <c r="J73" s="76"/>
      <c r="K73" s="76"/>
    </row>
    <row r="74" customFormat="false" ht="13.8" hidden="false" customHeight="false" outlineLevel="0" collapsed="false">
      <c r="A74" s="71" t="s">
        <v>219</v>
      </c>
      <c r="B74" s="66" t="s">
        <v>611</v>
      </c>
      <c r="C74" s="66" t="s">
        <v>611</v>
      </c>
      <c r="D74" s="66"/>
      <c r="E74" s="72" t="str">
        <f aca="false">HYPERLINK(CONCATENATE("http://sigma.ontologyportal.org:8080/sigma/WordNet.jsp?word=",C74,"&amp;POS=1"))</f>
        <v>http://sigma.ontologyportal.org:8080/sigma/WordNet.jsp?word=analysis&amp;POS=1</v>
      </c>
      <c r="F74" s="6" t="n">
        <v>100634276</v>
      </c>
      <c r="G74" s="66" t="s">
        <v>38</v>
      </c>
      <c r="H74" s="66" t="s">
        <v>39</v>
      </c>
      <c r="I74" s="6"/>
      <c r="J74" s="76"/>
      <c r="K74" s="76"/>
    </row>
    <row r="75" customFormat="false" ht="13.8" hidden="false" customHeight="false" outlineLevel="0" collapsed="false">
      <c r="A75" s="71" t="s">
        <v>219</v>
      </c>
      <c r="B75" s="66" t="s">
        <v>805</v>
      </c>
      <c r="C75" s="66" t="s">
        <v>265</v>
      </c>
      <c r="D75" s="66"/>
      <c r="E75" s="72" t="str">
        <f aca="false">HYPERLINK(CONCATENATE("http://sigma.ontologyportal.org:8080/sigma/WordNet.jsp?word=",C75,"&amp;POS=1"))</f>
        <v>http://sigma.ontologyportal.org:8080/sigma/WordNet.jsp?word=engineering&amp;POS=1</v>
      </c>
      <c r="F75" s="6" t="n">
        <v>106125041</v>
      </c>
      <c r="G75" s="66" t="s">
        <v>46</v>
      </c>
      <c r="H75" s="66" t="s">
        <v>47</v>
      </c>
      <c r="I75" s="6"/>
      <c r="J75" s="76"/>
      <c r="K75" s="76"/>
    </row>
    <row r="76" customFormat="false" ht="13.8" hidden="false" customHeight="false" outlineLevel="0" collapsed="false">
      <c r="A76" s="71" t="s">
        <v>219</v>
      </c>
      <c r="B76" s="66" t="s">
        <v>267</v>
      </c>
      <c r="C76" s="66" t="s">
        <v>267</v>
      </c>
      <c r="D76" s="66"/>
      <c r="E76" s="72" t="str">
        <f aca="false">HYPERLINK(CONCATENATE("http://sigma.ontologyportal.org:8080/sigma/WordNet.jsp?word=",C76,"&amp;POS=1"))</f>
        <v>http://sigma.ontologyportal.org:8080/sigma/WordNet.jsp?word=reasoning&amp;POS=1</v>
      </c>
      <c r="F76" s="6" t="n">
        <v>105772356</v>
      </c>
      <c r="G76" s="66" t="s">
        <v>38</v>
      </c>
      <c r="H76" s="66" t="s">
        <v>39</v>
      </c>
      <c r="I76" s="6"/>
      <c r="J76" s="76"/>
      <c r="K76" s="76"/>
    </row>
    <row r="77" customFormat="false" ht="13.8" hidden="false" customHeight="false" outlineLevel="0" collapsed="false">
      <c r="A77" s="71" t="s">
        <v>219</v>
      </c>
      <c r="B77" s="66" t="s">
        <v>806</v>
      </c>
      <c r="C77" s="66" t="s">
        <v>806</v>
      </c>
      <c r="D77" s="66"/>
      <c r="E77" s="72" t="str">
        <f aca="false">HYPERLINK(CONCATENATE("http://sigma.ontologyportal.org:8080/sigma/WordNet.jsp?word=",C77,"&amp;POS=1"))</f>
        <v>http://sigma.ontologyportal.org:8080/sigma/WordNet.jsp?word=component&amp;POS=1</v>
      </c>
      <c r="F77" s="6" t="n">
        <v>103081021</v>
      </c>
      <c r="G77" s="66" t="s">
        <v>38</v>
      </c>
      <c r="H77" s="66" t="s">
        <v>91</v>
      </c>
      <c r="I77" s="6"/>
      <c r="J77" s="76"/>
      <c r="K77" s="76"/>
    </row>
    <row r="78" customFormat="false" ht="13.8" hidden="false" customHeight="false" outlineLevel="0" collapsed="false">
      <c r="A78" s="71" t="s">
        <v>219</v>
      </c>
      <c r="B78" s="66" t="s">
        <v>807</v>
      </c>
      <c r="C78" s="66" t="s">
        <v>313</v>
      </c>
      <c r="D78" s="66"/>
      <c r="E78" s="72" t="str">
        <f aca="false">HYPERLINK(CONCATENATE("http://sigma.ontologyportal.org:8080/sigma/WordNet.jsp?word=",C78,"&amp;POS=1"))</f>
        <v>http://sigma.ontologyportal.org:8080/sigma/WordNet.jsp?word=life&amp;POS=1</v>
      </c>
      <c r="F78" s="6" t="n">
        <v>115140405</v>
      </c>
      <c r="G78" s="66" t="s">
        <v>46</v>
      </c>
      <c r="H78" s="66" t="s">
        <v>105</v>
      </c>
      <c r="I78" s="6"/>
      <c r="J78" s="76"/>
      <c r="K78" s="76"/>
    </row>
    <row r="79" customFormat="false" ht="13.8" hidden="false" customHeight="false" outlineLevel="0" collapsed="false">
      <c r="A79" s="71" t="s">
        <v>219</v>
      </c>
      <c r="B79" s="66" t="s">
        <v>730</v>
      </c>
      <c r="C79" s="66" t="s">
        <v>730</v>
      </c>
      <c r="D79" s="66"/>
      <c r="E79" s="72" t="str">
        <f aca="false">HYPERLINK(CONCATENATE("http://sigma.ontologyportal.org:8080/sigma/WordNet.jsp?word=",C79,"&amp;POS=1"))</f>
        <v>http://sigma.ontologyportal.org:8080/sigma/WordNet.jsp?word=strength&amp;POS=1</v>
      </c>
      <c r="F79" s="6" t="n">
        <v>105053688</v>
      </c>
      <c r="G79" s="66" t="s">
        <v>46</v>
      </c>
      <c r="H79" s="66" t="s">
        <v>61</v>
      </c>
      <c r="I79" s="6"/>
      <c r="J79" s="76"/>
      <c r="K79" s="76"/>
    </row>
    <row r="80" customFormat="false" ht="13.8" hidden="false" customHeight="false" outlineLevel="0" collapsed="false">
      <c r="A80" s="71" t="s">
        <v>219</v>
      </c>
      <c r="B80" s="66" t="s">
        <v>808</v>
      </c>
      <c r="C80" s="66" t="s">
        <v>808</v>
      </c>
      <c r="D80" s="66"/>
      <c r="E80" s="72" t="str">
        <f aca="false">HYPERLINK(CONCATENATE("http://sigma.ontologyportal.org:8080/sigma/WordNet.jsp?word=",C80,"&amp;POS=1"))</f>
        <v>http://sigma.ontologyportal.org:8080/sigma/WordNet.jsp?word=formula&amp;POS=1</v>
      </c>
      <c r="F80" s="6" t="n">
        <v>106731802</v>
      </c>
      <c r="G80" s="66" t="s">
        <v>38</v>
      </c>
      <c r="H80" s="66" t="s">
        <v>91</v>
      </c>
      <c r="I80" s="6"/>
      <c r="J80" s="76"/>
      <c r="K80" s="76"/>
    </row>
    <row r="81" customFormat="false" ht="13.8" hidden="false" customHeight="false" outlineLevel="0" collapsed="false">
      <c r="A81" s="71" t="s">
        <v>219</v>
      </c>
      <c r="B81" s="66" t="s">
        <v>240</v>
      </c>
      <c r="C81" s="66" t="s">
        <v>240</v>
      </c>
      <c r="D81" s="66"/>
      <c r="E81" s="72" t="str">
        <f aca="false">HYPERLINK(CONCATENATE("http://sigma.ontologyportal.org:8080/sigma/WordNet.jsp?word=",C81,"&amp;POS=1"))</f>
        <v>http://sigma.ontologyportal.org:8080/sigma/WordNet.jsp?word=information&amp;POS=1</v>
      </c>
      <c r="F81" s="6" t="n">
        <v>108462320</v>
      </c>
      <c r="G81" s="66" t="s">
        <v>38</v>
      </c>
      <c r="H81" s="66" t="s">
        <v>91</v>
      </c>
      <c r="I81" s="6"/>
      <c r="J81" s="76"/>
      <c r="K81" s="76"/>
    </row>
    <row r="82" customFormat="false" ht="13.8" hidden="false" customHeight="false" outlineLevel="0" collapsed="false">
      <c r="A82" s="71" t="s">
        <v>219</v>
      </c>
      <c r="B82" s="66" t="s">
        <v>809</v>
      </c>
      <c r="C82" s="66" t="s">
        <v>809</v>
      </c>
      <c r="D82" s="66" t="s">
        <v>623</v>
      </c>
      <c r="E82" s="72" t="str">
        <f aca="false">HYPERLINK(CONCATENATE("http://sigma.ontologyportal.org:8080/sigma/WordNet.jsp?word=",D82,"&amp;POS=1"))</f>
        <v>http://sigma.ontologyportal.org:8080/sigma/WordNet.jsp?word=software&amp;POS=1</v>
      </c>
      <c r="F82" s="6" t="n">
        <v>106566077</v>
      </c>
      <c r="G82" s="66" t="s">
        <v>46</v>
      </c>
      <c r="H82" s="66" t="s">
        <v>47</v>
      </c>
      <c r="I82" s="6"/>
      <c r="J82" s="76"/>
      <c r="K82" s="76"/>
    </row>
    <row r="83" customFormat="false" ht="13.8" hidden="false" customHeight="false" outlineLevel="0" collapsed="false">
      <c r="A83" s="71" t="s">
        <v>219</v>
      </c>
      <c r="B83" s="66" t="s">
        <v>810</v>
      </c>
      <c r="C83" s="66" t="s">
        <v>810</v>
      </c>
      <c r="D83" s="66"/>
      <c r="E83" s="72" t="str">
        <f aca="false">HYPERLINK(CONCATENATE("http://sigma.ontologyportal.org:8080/sigma/WordNet.jsp?word=",C83,"&amp;POS=1"))</f>
        <v>http://sigma.ontologyportal.org:8080/sigma/WordNet.jsp?word=calculations&amp;POS=1</v>
      </c>
      <c r="F83" s="6" t="n">
        <v>105802185</v>
      </c>
      <c r="G83" s="66" t="s">
        <v>38</v>
      </c>
      <c r="H83" s="66" t="s">
        <v>39</v>
      </c>
      <c r="I83" s="6"/>
      <c r="J83" s="76"/>
      <c r="K83" s="76"/>
    </row>
    <row r="84" customFormat="false" ht="13.8" hidden="false" customHeight="false" outlineLevel="0" collapsed="false">
      <c r="A84" s="71" t="s">
        <v>219</v>
      </c>
      <c r="B84" s="66" t="s">
        <v>811</v>
      </c>
      <c r="C84" s="66" t="s">
        <v>811</v>
      </c>
      <c r="D84" s="66"/>
      <c r="E84" s="72" t="str">
        <f aca="false">HYPERLINK(CONCATENATE("http://sigma.ontologyportal.org:8080/sigma/WordNet.jsp?word=",C84,"&amp;POS=1"))</f>
        <v>http://sigma.ontologyportal.org:8080/sigma/WordNet.jsp?word=BOM&amp;POS=1</v>
      </c>
      <c r="F84" s="6"/>
      <c r="G84" s="66" t="s">
        <v>46</v>
      </c>
      <c r="H84" s="66" t="s">
        <v>105</v>
      </c>
      <c r="I84" s="6"/>
      <c r="J84" s="76"/>
      <c r="K84" s="76"/>
    </row>
    <row r="85" customFormat="false" ht="13.8" hidden="false" customHeight="false" outlineLevel="0" collapsed="false">
      <c r="A85" s="71" t="s">
        <v>219</v>
      </c>
      <c r="B85" s="66" t="s">
        <v>812</v>
      </c>
      <c r="C85" s="66" t="s">
        <v>555</v>
      </c>
      <c r="D85" s="66"/>
      <c r="E85" s="72" t="str">
        <f aca="false">HYPERLINK(CONCATENATE("http://sigma.ontologyportal.org:8080/sigma/WordNet.jsp?word=",C85,"&amp;POS=1"))</f>
        <v>http://sigma.ontologyportal.org:8080/sigma/WordNet.jsp?word=equation&amp;POS=1</v>
      </c>
      <c r="F85" s="6" t="n">
        <v>106669864</v>
      </c>
      <c r="G85" s="66" t="s">
        <v>46</v>
      </c>
      <c r="H85" s="66" t="s">
        <v>47</v>
      </c>
      <c r="I85" s="6"/>
      <c r="J85" s="76"/>
      <c r="K85" s="76"/>
    </row>
    <row r="86" customFormat="false" ht="13.8" hidden="false" customHeight="false" outlineLevel="0" collapsed="false">
      <c r="A86" s="71" t="s">
        <v>219</v>
      </c>
      <c r="B86" s="66" t="s">
        <v>813</v>
      </c>
      <c r="C86" s="66" t="s">
        <v>813</v>
      </c>
      <c r="D86" s="66"/>
      <c r="E86" s="72" t="str">
        <f aca="false">HYPERLINK(CONCATENATE("http://sigma.ontologyportal.org:8080/sigma/WordNet.jsp?word=",C86,"&amp;POS=1"))</f>
        <v>http://sigma.ontologyportal.org:8080/sigma/WordNet.jsp?word=quantity&amp;POS=1</v>
      </c>
      <c r="F86" s="6" t="n">
        <v>115314789</v>
      </c>
      <c r="G86" s="66" t="s">
        <v>46</v>
      </c>
      <c r="H86" s="66" t="s">
        <v>105</v>
      </c>
      <c r="I86" s="6"/>
      <c r="J86" s="76"/>
      <c r="K86" s="76"/>
    </row>
    <row r="87" customFormat="false" ht="13.8" hidden="false" customHeight="false" outlineLevel="0" collapsed="false">
      <c r="A87" s="71" t="s">
        <v>219</v>
      </c>
      <c r="B87" s="66" t="s">
        <v>814</v>
      </c>
      <c r="C87" s="66" t="s">
        <v>815</v>
      </c>
      <c r="D87" s="66"/>
      <c r="E87" s="72" t="str">
        <f aca="false">HYPERLINK(CONCATENATE("http://sigma.ontologyportal.org:8080/sigma/WordNet.jsp?word=",C87,"&amp;POS=1"))</f>
        <v>http://sigma.ontologyportal.org:8080/sigma/WordNet.jsp?word=relations&amp;POS=1</v>
      </c>
      <c r="F87" s="6" t="n">
        <v>100031921</v>
      </c>
      <c r="G87" s="66" t="s">
        <v>46</v>
      </c>
      <c r="H87" s="66" t="s">
        <v>343</v>
      </c>
      <c r="I87" s="6"/>
      <c r="J87" s="76"/>
      <c r="K87" s="76"/>
    </row>
    <row r="88" customFormat="false" ht="13.8" hidden="false" customHeight="false" outlineLevel="0" collapsed="false">
      <c r="A88" s="71" t="s">
        <v>219</v>
      </c>
      <c r="B88" s="66" t="s">
        <v>816</v>
      </c>
      <c r="C88" s="66" t="s">
        <v>816</v>
      </c>
      <c r="D88" s="66"/>
      <c r="E88" s="72" t="str">
        <f aca="false">HYPERLINK(CONCATENATE("http://sigma.ontologyportal.org:8080/sigma/WordNet.jsp?word=",C88,"&amp;POS=1"))</f>
        <v>http://sigma.ontologyportal.org:8080/sigma/WordNet.jsp?word=manufacturability&amp;POS=1</v>
      </c>
      <c r="F88" s="6"/>
      <c r="G88" s="66" t="s">
        <v>46</v>
      </c>
      <c r="H88" s="66" t="s">
        <v>61</v>
      </c>
      <c r="I88" s="6"/>
      <c r="J88" s="76"/>
      <c r="K88" s="76"/>
    </row>
    <row r="89" customFormat="false" ht="13.8" hidden="false" customHeight="false" outlineLevel="0" collapsed="false">
      <c r="A89" s="71" t="s">
        <v>219</v>
      </c>
      <c r="B89" s="66" t="s">
        <v>817</v>
      </c>
      <c r="C89" s="66" t="s">
        <v>817</v>
      </c>
      <c r="D89" s="66"/>
      <c r="E89" s="72" t="str">
        <f aca="false">HYPERLINK(CONCATENATE("http://sigma.ontologyportal.org:8080/sigma/WordNet.jsp?word=",C89,"&amp;POS=1"))</f>
        <v>http://sigma.ontologyportal.org:8080/sigma/WordNet.jsp?word=support&amp;POS=1</v>
      </c>
      <c r="F89" s="6" t="n">
        <v>104359589</v>
      </c>
      <c r="G89" s="66" t="s">
        <v>38</v>
      </c>
      <c r="H89" s="66" t="s">
        <v>91</v>
      </c>
      <c r="I89" s="6"/>
      <c r="J89" s="76"/>
      <c r="K89" s="76"/>
    </row>
    <row r="90" customFormat="false" ht="13.8" hidden="false" customHeight="false" outlineLevel="0" collapsed="false">
      <c r="A90" s="71" t="s">
        <v>219</v>
      </c>
      <c r="B90" s="66" t="s">
        <v>818</v>
      </c>
      <c r="C90" s="66" t="s">
        <v>605</v>
      </c>
      <c r="D90" s="66"/>
      <c r="E90" s="72" t="str">
        <f aca="false">HYPERLINK(CONCATENATE("http://sigma.ontologyportal.org:8080/sigma/WordNet.jsp?word=",C90,"&amp;POS=1"))</f>
        <v>http://sigma.ontologyportal.org:8080/sigma/WordNet.jsp?word=aspects&amp;POS=1</v>
      </c>
      <c r="F90" s="6" t="n">
        <v>104733118</v>
      </c>
      <c r="G90" s="66" t="s">
        <v>46</v>
      </c>
      <c r="H90" s="66" t="s">
        <v>61</v>
      </c>
      <c r="I90" s="6"/>
      <c r="J90" s="76"/>
      <c r="K90" s="76"/>
    </row>
    <row r="91" customFormat="false" ht="13.8" hidden="false" customHeight="false" outlineLevel="0" collapsed="false">
      <c r="A91" s="71" t="s">
        <v>219</v>
      </c>
      <c r="B91" s="66" t="s">
        <v>819</v>
      </c>
      <c r="C91" s="66" t="s">
        <v>819</v>
      </c>
      <c r="D91" s="66"/>
      <c r="E91" s="72" t="str">
        <f aca="false">HYPERLINK(CONCATENATE("http://sigma.ontologyportal.org:8080/sigma/WordNet.jsp?word=",C91,"&amp;POS=1"))</f>
        <v>http://sigma.ontologyportal.org:8080/sigma/WordNet.jsp?word=temperature&amp;POS=1</v>
      </c>
      <c r="F91" s="6" t="n">
        <v>105011790</v>
      </c>
      <c r="G91" s="66" t="s">
        <v>46</v>
      </c>
      <c r="H91" s="66" t="s">
        <v>105</v>
      </c>
      <c r="I91" s="6"/>
      <c r="J91" s="76"/>
      <c r="K91" s="76"/>
    </row>
    <row r="92" customFormat="false" ht="13.8" hidden="false" customHeight="false" outlineLevel="0" collapsed="false">
      <c r="A92" s="71" t="s">
        <v>219</v>
      </c>
      <c r="B92" s="66" t="s">
        <v>557</v>
      </c>
      <c r="C92" s="66" t="s">
        <v>557</v>
      </c>
      <c r="D92" s="66"/>
      <c r="E92" s="72" t="str">
        <f aca="false">HYPERLINK(CONCATENATE("http://sigma.ontologyportal.org:8080/sigma/WordNet.jsp?word=",C92,"&amp;POS=1"))</f>
        <v>http://sigma.ontologyportal.org:8080/sigma/WordNet.jsp?word=discipline&amp;POS=1</v>
      </c>
      <c r="F92" s="6" t="n">
        <v>105996646</v>
      </c>
      <c r="G92" s="66" t="s">
        <v>46</v>
      </c>
      <c r="H92" s="66" t="s">
        <v>47</v>
      </c>
      <c r="I92" s="6"/>
      <c r="J92" s="76"/>
      <c r="K92" s="76"/>
    </row>
    <row r="93" customFormat="false" ht="13.8" hidden="false" customHeight="false" outlineLevel="0" collapsed="false">
      <c r="A93" s="71" t="s">
        <v>219</v>
      </c>
      <c r="B93" s="66" t="s">
        <v>820</v>
      </c>
      <c r="C93" s="66" t="s">
        <v>820</v>
      </c>
      <c r="D93" s="66"/>
      <c r="E93" s="72" t="str">
        <f aca="false">HYPERLINK(CONCATENATE("http://sigma.ontologyportal.org:8080/sigma/WordNet.jsp?word=",C93,"&amp;POS=1"))</f>
        <v>http://sigma.ontologyportal.org:8080/sigma/WordNet.jsp?word=drawbacks&amp;POS=1</v>
      </c>
      <c r="F93" s="6" t="n">
        <v>105164521</v>
      </c>
      <c r="G93" s="66" t="s">
        <v>46</v>
      </c>
      <c r="H93" s="66" t="s">
        <v>61</v>
      </c>
      <c r="I93" s="6"/>
      <c r="J93" s="76"/>
      <c r="K93" s="76"/>
    </row>
    <row r="94" customFormat="false" ht="13.8" hidden="false" customHeight="false" outlineLevel="0" collapsed="false">
      <c r="A94" s="71" t="s">
        <v>219</v>
      </c>
      <c r="B94" s="66" t="s">
        <v>821</v>
      </c>
      <c r="C94" s="66" t="s">
        <v>821</v>
      </c>
      <c r="D94" s="66"/>
      <c r="E94" s="72" t="str">
        <f aca="false">HYPERLINK(CONCATENATE("http://sigma.ontologyportal.org:8080/sigma/WordNet.jsp?word=",C94,"&amp;POS=1"))</f>
        <v>http://sigma.ontologyportal.org:8080/sigma/WordNet.jsp?word=advantages&amp;POS=1</v>
      </c>
      <c r="F94" s="6" t="n">
        <v>105142863</v>
      </c>
      <c r="G94" s="66" t="s">
        <v>46</v>
      </c>
      <c r="H94" s="66" t="s">
        <v>61</v>
      </c>
      <c r="I94" s="6"/>
      <c r="J94" s="76"/>
      <c r="K94" s="76"/>
    </row>
    <row r="95" customFormat="false" ht="13.8" hidden="false" customHeight="false" outlineLevel="0" collapsed="false">
      <c r="A95" s="71" t="s">
        <v>219</v>
      </c>
      <c r="B95" s="66" t="s">
        <v>822</v>
      </c>
      <c r="C95" s="66" t="s">
        <v>822</v>
      </c>
      <c r="D95" s="66"/>
      <c r="E95" s="72" t="str">
        <f aca="false">HYPERLINK(CONCATENATE("http://sigma.ontologyportal.org:8080/sigma/WordNet.jsp?word=",C95,"&amp;POS=1"))</f>
        <v>http://sigma.ontologyportal.org:8080/sigma/WordNet.jsp?word=polymers&amp;POS=1</v>
      </c>
      <c r="F95" s="6" t="n">
        <v>114994328</v>
      </c>
      <c r="G95" s="66" t="s">
        <v>38</v>
      </c>
      <c r="H95" s="66" t="s">
        <v>91</v>
      </c>
      <c r="I95" s="6"/>
      <c r="J95" s="76"/>
      <c r="K95" s="76"/>
    </row>
    <row r="96" customFormat="false" ht="13.8" hidden="false" customHeight="false" outlineLevel="0" collapsed="false">
      <c r="A96" s="71" t="s">
        <v>219</v>
      </c>
      <c r="B96" s="66" t="s">
        <v>286</v>
      </c>
      <c r="C96" s="66" t="s">
        <v>286</v>
      </c>
      <c r="D96" s="66"/>
      <c r="E96" s="72" t="str">
        <f aca="false">HYPERLINK(CONCATENATE("http://sigma.ontologyportal.org:8080/sigma/WordNet.jsp?word=",C96,"&amp;POS=1"))</f>
        <v>http://sigma.ontologyportal.org:8080/sigma/WordNet.jsp?word=stages&amp;POS=1</v>
      </c>
      <c r="F96" s="6" t="n">
        <v>115290337</v>
      </c>
      <c r="G96" s="66" t="s">
        <v>46</v>
      </c>
      <c r="H96" s="66" t="s">
        <v>105</v>
      </c>
      <c r="I96" s="6"/>
      <c r="J96" s="76"/>
      <c r="K96" s="76"/>
    </row>
    <row r="97" customFormat="false" ht="13.8" hidden="false" customHeight="false" outlineLevel="0" collapsed="false">
      <c r="A97" s="68" t="s">
        <v>298</v>
      </c>
      <c r="B97" s="66" t="s">
        <v>823</v>
      </c>
      <c r="C97" s="66" t="s">
        <v>824</v>
      </c>
      <c r="D97" s="66"/>
      <c r="E97" s="72" t="str">
        <f aca="false">HYPERLINK(CONCATENATE("http://sigma.ontologyportal.org:8080/sigma/WordNet.jsp?word=",C97,"&amp;POS=1"))</f>
        <v>http://sigma.ontologyportal.org:8080/sigma/WordNet.jsp?word=blockmodel&amp;POS=1</v>
      </c>
      <c r="F97" s="6" t="n">
        <v>115306552</v>
      </c>
      <c r="G97" s="66" t="s">
        <v>292</v>
      </c>
      <c r="H97" s="66"/>
      <c r="I97" s="6"/>
      <c r="J97" s="76"/>
      <c r="K97" s="76"/>
    </row>
    <row r="98" customFormat="false" ht="13.8" hidden="false" customHeight="false" outlineLevel="0" collapsed="false">
      <c r="A98" s="68" t="s">
        <v>298</v>
      </c>
      <c r="B98" s="66" t="s">
        <v>825</v>
      </c>
      <c r="C98" s="66" t="s">
        <v>826</v>
      </c>
      <c r="D98" s="66"/>
      <c r="E98" s="72" t="str">
        <f aca="false">HYPERLINK(CONCATENATE("http://sigma.ontologyportal.org:8080/sigma/WordNet.jsp?word=",C98,"&amp;POS=1"))</f>
        <v>http://sigma.ontologyportal.org:8080/sigma/WordNet.jsp?word=map&amp;POS=1</v>
      </c>
      <c r="F98" s="6" t="n">
        <v>103720163</v>
      </c>
      <c r="G98" s="66" t="s">
        <v>38</v>
      </c>
      <c r="H98" s="66" t="s">
        <v>91</v>
      </c>
      <c r="I98" s="6"/>
      <c r="J98" s="76"/>
      <c r="K98" s="76"/>
    </row>
    <row r="99" customFormat="false" ht="13.8" hidden="false" customHeight="false" outlineLevel="0" collapsed="false">
      <c r="A99" s="68" t="s">
        <v>298</v>
      </c>
      <c r="B99" s="66" t="s">
        <v>827</v>
      </c>
      <c r="C99" s="66" t="s">
        <v>828</v>
      </c>
      <c r="D99" s="66"/>
      <c r="E99" s="72" t="str">
        <f aca="false">HYPERLINK(CONCATENATE("http://sigma.ontologyportal.org:8080/sigma/WordNet.jsp?word=",C99,"&amp;POS=1"))</f>
        <v>http://sigma.ontologyportal.org:8080/sigma/WordNet.jsp?word=network&amp;POS=1</v>
      </c>
      <c r="F99" s="6" t="n">
        <v>103820950</v>
      </c>
      <c r="G99" s="66" t="s">
        <v>38</v>
      </c>
      <c r="H99" s="66" t="s">
        <v>91</v>
      </c>
      <c r="I99" s="6"/>
      <c r="J99" s="76"/>
      <c r="K99" s="76"/>
    </row>
    <row r="100" customFormat="false" ht="13.8" hidden="false" customHeight="false" outlineLevel="0" collapsed="false">
      <c r="A100" s="68" t="s">
        <v>298</v>
      </c>
      <c r="B100" s="66" t="s">
        <v>829</v>
      </c>
      <c r="C100" s="66" t="s">
        <v>829</v>
      </c>
      <c r="D100" s="66"/>
      <c r="E100" s="72" t="str">
        <f aca="false">HYPERLINK(CONCATENATE("http://sigma.ontologyportal.org:8080/sigma/WordNet.jsp?word=",C100,"&amp;POS=1"))</f>
        <v>http://sigma.ontologyportal.org:8080/sigma/WordNet.jsp?word=closure&amp;POS=1</v>
      </c>
      <c r="F100" s="6" t="n">
        <v>100229260</v>
      </c>
      <c r="G100" s="66" t="s">
        <v>38</v>
      </c>
      <c r="H100" s="66" t="s">
        <v>39</v>
      </c>
      <c r="I100" s="6"/>
      <c r="J100" s="76"/>
      <c r="K100" s="76"/>
    </row>
    <row r="101" customFormat="false" ht="13.8" hidden="false" customHeight="false" outlineLevel="0" collapsed="false">
      <c r="A101" s="68" t="s">
        <v>298</v>
      </c>
      <c r="B101" s="66" t="s">
        <v>622</v>
      </c>
      <c r="C101" s="66" t="s">
        <v>830</v>
      </c>
      <c r="D101" s="66"/>
      <c r="E101" s="72" t="str">
        <f aca="false">HYPERLINK(CONCATENATE("http://sigma.ontologyportal.org:8080/sigma/WordNet.jsp?word=",C101,"&amp;POS=1"))</f>
        <v>http://sigma.ontologyportal.org:8080/sigma/WordNet.jsp?word=nothing&amp;POS=1</v>
      </c>
      <c r="F101" s="6"/>
      <c r="G101" s="66"/>
      <c r="H101" s="66"/>
      <c r="I101" s="6"/>
      <c r="J101" s="76"/>
      <c r="K101" s="76"/>
    </row>
    <row r="102" customFormat="false" ht="13.8" hidden="false" customHeight="false" outlineLevel="0" collapsed="false">
      <c r="A102" s="68" t="s">
        <v>298</v>
      </c>
      <c r="B102" s="77" t="s">
        <v>831</v>
      </c>
      <c r="C102" s="77" t="s">
        <v>832</v>
      </c>
      <c r="D102" s="77"/>
      <c r="E102" s="72" t="str">
        <f aca="false">HYPERLINK(CONCATENATE("http://sigma.ontologyportal.org:8080/sigma/WordNet.jsp?word=",C102,"&amp;POS=1"))</f>
        <v>http://sigma.ontologyportal.org:8080/sigma/WordNet.jsp?word=tonnage&amp;POS=1</v>
      </c>
      <c r="F102" s="6"/>
      <c r="G102" s="66"/>
      <c r="H102" s="66"/>
      <c r="I102" s="6"/>
      <c r="J102" s="76"/>
      <c r="K102" s="76"/>
    </row>
    <row r="103" customFormat="false" ht="13.8" hidden="false" customHeight="false" outlineLevel="0" collapsed="false">
      <c r="A103" s="68" t="s">
        <v>298</v>
      </c>
      <c r="B103" s="77" t="s">
        <v>833</v>
      </c>
      <c r="C103" s="77" t="s">
        <v>99</v>
      </c>
      <c r="D103" s="77"/>
      <c r="E103" s="72" t="str">
        <f aca="false">HYPERLINK(CONCATENATE("http://sigma.ontologyportal.org:8080/sigma/WordNet.jsp?word=",C103,"&amp;POS=1"))</f>
        <v>http://sigma.ontologyportal.org:8080/sigma/WordNet.jsp?word=plan&amp;POS=1</v>
      </c>
      <c r="F103" s="6" t="n">
        <v>115314669</v>
      </c>
      <c r="G103" s="66" t="s">
        <v>46</v>
      </c>
      <c r="H103" s="66" t="s">
        <v>47</v>
      </c>
      <c r="I103" s="6"/>
      <c r="J103" s="76"/>
      <c r="K103" s="76"/>
    </row>
    <row r="104" customFormat="false" ht="13.8" hidden="false" customHeight="false" outlineLevel="0" collapsed="false">
      <c r="A104" s="68" t="s">
        <v>298</v>
      </c>
      <c r="B104" s="66" t="s">
        <v>834</v>
      </c>
      <c r="C104" s="66" t="s">
        <v>835</v>
      </c>
      <c r="D104" s="66"/>
      <c r="E104" s="72" t="str">
        <f aca="false">HYPERLINK(CONCATENATE("http://sigma.ontologyportal.org:8080/sigma/WordNet.jsp?word=",C104,"&amp;POS=1"))</f>
        <v>http://sigma.ontologyportal.org:8080/sigma/WordNet.jsp?word=sequence&amp;POS=1</v>
      </c>
      <c r="F104" s="6" t="n">
        <v>105044822</v>
      </c>
      <c r="G104" s="66" t="s">
        <v>46</v>
      </c>
      <c r="H104" s="66" t="s">
        <v>343</v>
      </c>
      <c r="I104" s="6"/>
      <c r="J104" s="76"/>
      <c r="K104" s="76"/>
    </row>
    <row r="105" customFormat="false" ht="13.8" hidden="false" customHeight="false" outlineLevel="0" collapsed="false">
      <c r="A105" s="68" t="s">
        <v>298</v>
      </c>
      <c r="B105" s="66" t="s">
        <v>836</v>
      </c>
      <c r="C105" s="66" t="s">
        <v>253</v>
      </c>
      <c r="D105" s="66"/>
      <c r="E105" s="72" t="str">
        <f aca="false">HYPERLINK(CONCATENATE("http://sigma.ontologyportal.org:8080/sigma/WordNet.jsp?word=",C105,"&amp;POS=1"))</f>
        <v>http://sigma.ontologyportal.org:8080/sigma/WordNet.jsp?word=benefits&amp;POS=1</v>
      </c>
      <c r="F105" s="6" t="n">
        <v>105142641</v>
      </c>
      <c r="G105" s="66" t="s">
        <v>46</v>
      </c>
      <c r="H105" s="66" t="s">
        <v>61</v>
      </c>
      <c r="I105" s="6"/>
      <c r="J105" s="76"/>
      <c r="K105" s="76"/>
    </row>
    <row r="106" customFormat="false" ht="13.8" hidden="false" customHeight="false" outlineLevel="0" collapsed="false">
      <c r="A106" s="68" t="s">
        <v>298</v>
      </c>
      <c r="B106" s="66" t="s">
        <v>837</v>
      </c>
      <c r="C106" s="66" t="s">
        <v>838</v>
      </c>
      <c r="D106" s="66"/>
      <c r="E106" s="72" t="str">
        <f aca="false">HYPERLINK(CONCATENATE("http://sigma.ontologyportal.org:8080/sigma/WordNet.jsp?word=",C106,"&amp;POS=1"))</f>
        <v>http://sigma.ontologyportal.org:8080/sigma/WordNet.jsp?word=plant&amp;POS=1</v>
      </c>
      <c r="F106" s="6" t="n">
        <v>103956922</v>
      </c>
      <c r="G106" s="66" t="s">
        <v>38</v>
      </c>
      <c r="H106" s="66" t="s">
        <v>91</v>
      </c>
      <c r="I106" s="6"/>
      <c r="J106" s="76"/>
      <c r="K106" s="76"/>
    </row>
    <row r="107" customFormat="false" ht="13.8" hidden="false" customHeight="false" outlineLevel="0" collapsed="false">
      <c r="A107" s="68" t="s">
        <v>298</v>
      </c>
      <c r="B107" s="66" t="s">
        <v>839</v>
      </c>
      <c r="C107" s="66" t="s">
        <v>840</v>
      </c>
      <c r="D107" s="66"/>
      <c r="E107" s="72" t="str">
        <f aca="false">HYPERLINK(CONCATENATE("http://sigma.ontologyportal.org:8080/sigma/WordNet.jsp?word=",C107,"&amp;POS=1"))</f>
        <v>http://sigma.ontologyportal.org:8080/sigma/WordNet.jsp?word=economic&amp;POS=1</v>
      </c>
      <c r="F107" s="6" t="n">
        <v>108366753</v>
      </c>
      <c r="G107" s="66" t="s">
        <v>46</v>
      </c>
      <c r="H107" s="66" t="s">
        <v>61</v>
      </c>
      <c r="I107" s="6"/>
      <c r="J107" s="76"/>
      <c r="K107" s="76"/>
    </row>
    <row r="108" customFormat="false" ht="13.8" hidden="false" customHeight="false" outlineLevel="0" collapsed="false">
      <c r="A108" s="68" t="s">
        <v>298</v>
      </c>
      <c r="B108" s="66" t="s">
        <v>317</v>
      </c>
      <c r="C108" s="66" t="s">
        <v>317</v>
      </c>
      <c r="D108" s="66"/>
      <c r="E108" s="72" t="str">
        <f aca="false">HYPERLINK(CONCATENATE("http://sigma.ontologyportal.org:8080/sigma/WordNet.jsp?word=",C108,"&amp;POS=1"))</f>
        <v>http://sigma.ontologyportal.org:8080/sigma/WordNet.jsp?word=structure&amp;POS=1</v>
      </c>
      <c r="F108" s="6" t="n">
        <v>104341686</v>
      </c>
      <c r="G108" s="66" t="s">
        <v>38</v>
      </c>
      <c r="H108" s="66" t="s">
        <v>91</v>
      </c>
      <c r="I108" s="6"/>
      <c r="J108" s="76"/>
      <c r="K108" s="76"/>
    </row>
    <row r="109" customFormat="false" ht="13.8" hidden="false" customHeight="false" outlineLevel="0" collapsed="false">
      <c r="A109" s="68" t="s">
        <v>298</v>
      </c>
      <c r="B109" s="66" t="s">
        <v>841</v>
      </c>
      <c r="C109" s="66" t="s">
        <v>841</v>
      </c>
      <c r="D109" s="66"/>
      <c r="E109" s="72" t="str">
        <f aca="false">HYPERLINK(CONCATENATE("http://sigma.ontologyportal.org:8080/sigma/WordNet.jsp?word=",C109,"&amp;POS=1"))</f>
        <v>http://sigma.ontologyportal.org:8080/sigma/WordNet.jsp?word=factors of safety&amp;POS=1</v>
      </c>
      <c r="F109" s="6" t="n">
        <v>105858317</v>
      </c>
      <c r="G109" s="66" t="s">
        <v>46</v>
      </c>
      <c r="H109" s="66" t="s">
        <v>105</v>
      </c>
      <c r="I109" s="6"/>
      <c r="J109" s="76"/>
      <c r="K109" s="76"/>
    </row>
    <row r="110" customFormat="false" ht="13.8" hidden="false" customHeight="false" outlineLevel="0" collapsed="false">
      <c r="A110" s="68" t="s">
        <v>298</v>
      </c>
      <c r="B110" s="66" t="s">
        <v>242</v>
      </c>
      <c r="C110" s="66" t="s">
        <v>242</v>
      </c>
      <c r="D110" s="66"/>
      <c r="E110" s="72" t="str">
        <f aca="false">HYPERLINK(CONCATENATE("http://sigma.ontologyportal.org:8080/sigma/WordNet.jsp?word=",C110,"&amp;POS=1"))</f>
        <v>http://sigma.ontologyportal.org:8080/sigma/WordNet.jsp?word=reports&amp;POS=1</v>
      </c>
      <c r="F110" s="6" t="n">
        <v>107218470</v>
      </c>
      <c r="G110" s="66" t="s">
        <v>38</v>
      </c>
      <c r="H110" s="66" t="s">
        <v>91</v>
      </c>
      <c r="I110" s="6"/>
      <c r="J110" s="76"/>
      <c r="K110" s="76"/>
    </row>
    <row r="111" customFormat="false" ht="13.8" hidden="false" customHeight="false" outlineLevel="0" collapsed="false">
      <c r="A111" s="68" t="s">
        <v>298</v>
      </c>
      <c r="B111" s="66" t="s">
        <v>206</v>
      </c>
      <c r="C111" s="66" t="s">
        <v>206</v>
      </c>
      <c r="D111" s="66"/>
      <c r="E111" s="72" t="str">
        <f aca="false">HYPERLINK(CONCATENATE("http://sigma.ontologyportal.org:8080/sigma/WordNet.jsp?word=",C111,"&amp;POS=1"))</f>
        <v>http://sigma.ontologyportal.org:8080/sigma/WordNet.jsp?word=failure&amp;POS=1</v>
      </c>
      <c r="F111" s="6" t="n">
        <v>107317764</v>
      </c>
      <c r="G111" s="66" t="s">
        <v>46</v>
      </c>
      <c r="H111" s="66" t="s">
        <v>61</v>
      </c>
      <c r="I111" s="6"/>
      <c r="J111" s="76"/>
      <c r="K111" s="76"/>
    </row>
    <row r="112" customFormat="false" ht="13.8" hidden="false" customHeight="false" outlineLevel="0" collapsed="false">
      <c r="A112" s="68" t="s">
        <v>298</v>
      </c>
      <c r="B112" s="66" t="s">
        <v>842</v>
      </c>
      <c r="C112" s="66" t="s">
        <v>842</v>
      </c>
      <c r="D112" s="66"/>
      <c r="E112" s="72" t="str">
        <f aca="false">HYPERLINK(CONCATENATE("http://sigma.ontologyportal.org:8080/sigma/WordNet.jsp?word=",C112,"&amp;POS=1"))</f>
        <v>http://sigma.ontologyportal.org:8080/sigma/WordNet.jsp?word= mechanisms&amp;POS=1</v>
      </c>
      <c r="F112" s="6" t="n">
        <v>100098385</v>
      </c>
      <c r="G112" s="66" t="s">
        <v>46</v>
      </c>
      <c r="H112" s="66" t="s">
        <v>47</v>
      </c>
      <c r="I112" s="6"/>
      <c r="J112" s="76"/>
      <c r="K112" s="76"/>
    </row>
    <row r="113" customFormat="false" ht="13.8" hidden="false" customHeight="false" outlineLevel="0" collapsed="false">
      <c r="A113" s="68" t="s">
        <v>298</v>
      </c>
      <c r="B113" s="66" t="s">
        <v>843</v>
      </c>
      <c r="C113" s="66" t="s">
        <v>843</v>
      </c>
      <c r="D113" s="66"/>
      <c r="E113" s="72" t="str">
        <f aca="false">HYPERLINK(CONCATENATE("http://sigma.ontologyportal.org:8080/sigma/WordNet.jsp?word=",C113,"&amp;POS=1"))</f>
        <v>http://sigma.ontologyportal.org:8080/sigma/WordNet.jsp?word=displacement&amp;POS=1</v>
      </c>
      <c r="F113" s="6" t="n">
        <v>100330984</v>
      </c>
      <c r="G113" s="66" t="s">
        <v>38</v>
      </c>
      <c r="H113" s="66" t="s">
        <v>39</v>
      </c>
      <c r="I113" s="6"/>
      <c r="J113" s="76"/>
      <c r="K113" s="76"/>
    </row>
    <row r="114" customFormat="false" ht="13.8" hidden="false" customHeight="false" outlineLevel="0" collapsed="false">
      <c r="A114" s="4" t="s">
        <v>318</v>
      </c>
      <c r="B114" s="66" t="s">
        <v>844</v>
      </c>
      <c r="C114" s="66" t="s">
        <v>845</v>
      </c>
      <c r="D114" s="66"/>
      <c r="E114" s="72" t="str">
        <f aca="false">HYPERLINK(CONCATENATE("http://sigma.ontologyportal.org:8080/sigma/WordNet.jsp?word=",C114,"&amp;POS=1"))</f>
        <v>http://sigma.ontologyportal.org:8080/sigma/WordNet.jsp?word=representative&amp;POS=1</v>
      </c>
      <c r="F114" s="6" t="n">
        <v>105820620</v>
      </c>
      <c r="G114" s="66" t="s">
        <v>38</v>
      </c>
      <c r="H114" s="66" t="s">
        <v>91</v>
      </c>
      <c r="I114" s="6"/>
      <c r="J114" s="76"/>
      <c r="K114" s="76"/>
    </row>
    <row r="115" customFormat="false" ht="13.8" hidden="false" customHeight="false" outlineLevel="0" collapsed="false">
      <c r="A115" s="4" t="s">
        <v>318</v>
      </c>
      <c r="B115" s="66" t="s">
        <v>846</v>
      </c>
      <c r="C115" s="66" t="s">
        <v>847</v>
      </c>
      <c r="D115" s="66"/>
      <c r="E115" s="72" t="str">
        <f aca="false">HYPERLINK(CONCATENATE("http://sigma.ontologyportal.org:8080/sigma/WordNet.jsp?word=",C115,"&amp;POS=1"))</f>
        <v>http://sigma.ontologyportal.org:8080/sigma/WordNet.jsp?word=problems&amp;POS=1</v>
      </c>
      <c r="F115" s="6" t="n">
        <v>105687338</v>
      </c>
      <c r="G115" s="66" t="s">
        <v>46</v>
      </c>
      <c r="H115" s="66" t="s">
        <v>61</v>
      </c>
      <c r="I115" s="6"/>
      <c r="J115" s="76"/>
      <c r="K115" s="76"/>
    </row>
    <row r="116" customFormat="false" ht="13.8" hidden="false" customHeight="false" outlineLevel="0" collapsed="false">
      <c r="A116" s="4" t="s">
        <v>318</v>
      </c>
      <c r="B116" s="66" t="s">
        <v>848</v>
      </c>
      <c r="C116" s="66" t="s">
        <v>239</v>
      </c>
      <c r="D116" s="66"/>
      <c r="E116" s="72" t="str">
        <f aca="false">HYPERLINK(CONCATENATE("http://sigma.ontologyportal.org:8080/sigma/WordNet.jsp?word=",C116,"&amp;POS=1"))</f>
        <v>http://sigma.ontologyportal.org:8080/sigma/WordNet.jsp?word=meaning&amp;POS=1</v>
      </c>
      <c r="F116" s="6" t="n">
        <v>106601327</v>
      </c>
      <c r="G116" s="66" t="s">
        <v>46</v>
      </c>
      <c r="H116" s="66" t="s">
        <v>47</v>
      </c>
      <c r="I116" s="6"/>
      <c r="J116" s="76"/>
      <c r="K116" s="76"/>
    </row>
    <row r="117" customFormat="false" ht="13.8" hidden="false" customHeight="false" outlineLevel="0" collapsed="false">
      <c r="A117" s="4" t="s">
        <v>318</v>
      </c>
      <c r="B117" s="66" t="s">
        <v>849</v>
      </c>
      <c r="C117" s="66" t="s">
        <v>850</v>
      </c>
      <c r="D117" s="66"/>
      <c r="E117" s="72" t="str">
        <f aca="false">HYPERLINK(CONCATENATE("http://sigma.ontologyportal.org:8080/sigma/WordNet.jsp?word=",C117,"&amp;POS=1"))</f>
        <v>http://sigma.ontologyportal.org:8080/sigma/WordNet.jsp?word=subsystems&amp;POS=1</v>
      </c>
      <c r="F117" s="6" t="n">
        <v>108435937</v>
      </c>
      <c r="G117" s="66" t="s">
        <v>38</v>
      </c>
      <c r="H117" s="66" t="s">
        <v>91</v>
      </c>
      <c r="I117" s="6"/>
      <c r="J117" s="76"/>
      <c r="K117" s="76"/>
    </row>
    <row r="118" customFormat="false" ht="13.8" hidden="false" customHeight="false" outlineLevel="0" collapsed="false">
      <c r="A118" s="4" t="s">
        <v>318</v>
      </c>
      <c r="B118" s="66" t="s">
        <v>851</v>
      </c>
      <c r="C118" s="66" t="s">
        <v>213</v>
      </c>
      <c r="D118" s="66"/>
      <c r="E118" s="72" t="str">
        <f aca="false">HYPERLINK(CONCATENATE("http://sigma.ontologyportal.org:8080/sigma/WordNet.jsp?word=",C118,"&amp;POS=1"))</f>
        <v>http://sigma.ontologyportal.org:8080/sigma/WordNet.jsp?word=knowledge&amp;POS=1</v>
      </c>
      <c r="F118" s="6" t="n">
        <v>100023271</v>
      </c>
      <c r="G118" s="66" t="s">
        <v>46</v>
      </c>
      <c r="H118" s="66" t="s">
        <v>61</v>
      </c>
      <c r="I118" s="6"/>
      <c r="J118" s="76"/>
      <c r="K118" s="76"/>
    </row>
    <row r="119" customFormat="false" ht="13.8" hidden="false" customHeight="false" outlineLevel="0" collapsed="false">
      <c r="A119" s="4" t="s">
        <v>318</v>
      </c>
      <c r="B119" s="66" t="s">
        <v>852</v>
      </c>
      <c r="C119" s="66" t="s">
        <v>853</v>
      </c>
      <c r="D119" s="66"/>
      <c r="E119" s="72" t="str">
        <f aca="false">HYPERLINK(CONCATENATE("http://sigma.ontologyportal.org:8080/sigma/WordNet.jsp?word=",C119,"&amp;POS=1"))</f>
        <v>http://sigma.ontologyportal.org:8080/sigma/WordNet.jsp?word=methods&amp;POS=1</v>
      </c>
      <c r="F119" s="6" t="n">
        <v>105660268</v>
      </c>
      <c r="G119" s="66" t="s">
        <v>46</v>
      </c>
      <c r="H119" s="66" t="s">
        <v>47</v>
      </c>
      <c r="I119" s="6"/>
      <c r="J119" s="76"/>
      <c r="K119" s="76"/>
    </row>
    <row r="120" customFormat="false" ht="13.8" hidden="false" customHeight="false" outlineLevel="0" collapsed="false">
      <c r="A120" s="4" t="s">
        <v>318</v>
      </c>
      <c r="B120" s="66" t="s">
        <v>854</v>
      </c>
      <c r="C120" s="66" t="s">
        <v>725</v>
      </c>
      <c r="D120" s="66"/>
      <c r="E120" s="72" t="str">
        <f aca="false">HYPERLINK(CONCATENATE("http://sigma.ontologyportal.org:8080/sigma/WordNet.jsp?word=",C120,"&amp;POS=1"))</f>
        <v>http://sigma.ontologyportal.org:8080/sigma/WordNet.jsp?word=function&amp;POS=1</v>
      </c>
      <c r="F120" s="6" t="n">
        <v>105149325</v>
      </c>
      <c r="G120" s="66" t="s">
        <v>46</v>
      </c>
      <c r="H120" s="66" t="s">
        <v>61</v>
      </c>
      <c r="I120" s="6"/>
      <c r="J120" s="76"/>
      <c r="K120"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K121"/>
  <sheetViews>
    <sheetView windowProtection="false" showFormulas="false" showGridLines="true" showRowColHeaders="true" showZeros="true" rightToLeft="false" tabSelected="false" showOutlineSymbols="true" defaultGridColor="true" view="normal" topLeftCell="A103" colorId="64" zoomScale="75" zoomScaleNormal="75" zoomScalePageLayoutView="100" workbookViewId="0">
      <selection pane="topLeft" activeCell="A31" activeCellId="0" sqref="A31"/>
    </sheetView>
  </sheetViews>
  <sheetFormatPr defaultRowHeight="13.8"/>
  <cols>
    <col collapsed="false" hidden="false" max="1" min="1" style="75" width="9.10526315789474"/>
    <col collapsed="false" hidden="false" max="2" min="2" style="0" width="35.4574898785425"/>
    <col collapsed="false" hidden="false" max="4" min="3" style="0" width="26.7813765182186"/>
    <col collapsed="false" hidden="false" max="5" min="5" style="0" width="81.3036437246964"/>
    <col collapsed="false" hidden="false" max="6" min="6" style="48" width="15.2105263157895"/>
    <col collapsed="false" hidden="false" max="11" min="7" style="0" width="26.7813765182186"/>
    <col collapsed="false" hidden="false" max="1025" min="12" style="0" width="8.57085020242915"/>
  </cols>
  <sheetData>
    <row r="1" customFormat="false" ht="15" hidden="false" customHeight="true" outlineLevel="0" collapsed="false">
      <c r="A1" s="4" t="s">
        <v>20</v>
      </c>
      <c r="B1" s="4" t="s">
        <v>21</v>
      </c>
      <c r="C1" s="4" t="s">
        <v>22</v>
      </c>
      <c r="D1" s="4" t="s">
        <v>637</v>
      </c>
      <c r="E1" s="4" t="s">
        <v>24</v>
      </c>
      <c r="F1" s="15" t="s">
        <v>25</v>
      </c>
      <c r="G1" s="4" t="s">
        <v>638</v>
      </c>
      <c r="H1" s="4" t="s">
        <v>516</v>
      </c>
      <c r="I1" s="4" t="s">
        <v>517</v>
      </c>
      <c r="J1" s="64" t="s">
        <v>518</v>
      </c>
      <c r="K1" s="64" t="s">
        <v>34</v>
      </c>
    </row>
    <row r="2" customFormat="false" ht="15" hidden="false" customHeight="true" outlineLevel="0" collapsed="false">
      <c r="A2" s="67" t="s">
        <v>35</v>
      </c>
      <c r="B2" s="66" t="s">
        <v>659</v>
      </c>
      <c r="C2" s="66" t="s">
        <v>659</v>
      </c>
      <c r="D2" s="6"/>
      <c r="E2" s="72" t="str">
        <f aca="false">HYPERLINK(CONCATENATE("http://sigma.ontologyportal.org:8080/sigma/WordNet.jsp?word=",C2,"&amp;POS=1"))</f>
        <v>http://sigma.ontologyportal.org:8080/sigma/WordNet.jsp?word=efficiency&amp;POS=1</v>
      </c>
      <c r="F2" s="56" t="n">
        <v>113820993</v>
      </c>
      <c r="G2" s="66" t="s">
        <v>46</v>
      </c>
      <c r="H2" s="6" t="s">
        <v>105</v>
      </c>
      <c r="I2" s="6"/>
      <c r="J2" s="6"/>
      <c r="K2" s="6"/>
    </row>
    <row r="3" customFormat="false" ht="13.8" hidden="false" customHeight="false" outlineLevel="0" collapsed="false">
      <c r="A3" s="67" t="s">
        <v>35</v>
      </c>
      <c r="B3" s="66" t="s">
        <v>720</v>
      </c>
      <c r="C3" s="66" t="s">
        <v>720</v>
      </c>
      <c r="D3" s="6"/>
      <c r="E3" s="72" t="str">
        <f aca="false">HYPERLINK(CONCATENATE("http://sigma.ontologyportal.org:8080/sigma/WordNet.jsp?word=",C3,"&amp;POS=1"))</f>
        <v>http://sigma.ontologyportal.org:8080/sigma/WordNet.jsp?word=performance&amp;POS=1</v>
      </c>
      <c r="F3" s="56" t="n">
        <v>113525549</v>
      </c>
      <c r="G3" s="66" t="s">
        <v>38</v>
      </c>
      <c r="H3" s="6" t="s">
        <v>39</v>
      </c>
      <c r="I3" s="6"/>
      <c r="J3" s="6"/>
      <c r="K3" s="6"/>
    </row>
    <row r="4" customFormat="false" ht="13.8" hidden="false" customHeight="false" outlineLevel="0" collapsed="false">
      <c r="A4" s="67" t="s">
        <v>35</v>
      </c>
      <c r="B4" s="66" t="s">
        <v>554</v>
      </c>
      <c r="C4" s="66" t="s">
        <v>554</v>
      </c>
      <c r="D4" s="6"/>
      <c r="E4" s="72" t="str">
        <f aca="false">HYPERLINK(CONCATENATE("http://sigma.ontologyportal.org:8080/sigma/WordNet.jsp?word=",C4,"&amp;POS=1"))</f>
        <v>http://sigma.ontologyportal.org:8080/sigma/WordNet.jsp?word=approach&amp;POS=1</v>
      </c>
      <c r="F4" s="56" t="n">
        <v>100941140</v>
      </c>
      <c r="G4" s="66" t="s">
        <v>46</v>
      </c>
      <c r="H4" s="6" t="s">
        <v>47</v>
      </c>
      <c r="I4" s="6"/>
      <c r="J4" s="6"/>
      <c r="K4" s="6"/>
    </row>
    <row r="5" customFormat="false" ht="13.8" hidden="false" customHeight="false" outlineLevel="0" collapsed="false">
      <c r="A5" s="67" t="s">
        <v>35</v>
      </c>
      <c r="B5" s="66" t="s">
        <v>855</v>
      </c>
      <c r="C5" s="66" t="s">
        <v>855</v>
      </c>
      <c r="D5" s="6"/>
      <c r="E5" s="72" t="str">
        <f aca="false">HYPERLINK(CONCATENATE("http://sigma.ontologyportal.org:8080/sigma/WordNet.jsp?word=",C5,"&amp;POS=1"))</f>
        <v>http://sigma.ontologyportal.org:8080/sigma/WordNet.jsp?word=supplies&amp;POS=1</v>
      </c>
      <c r="F5" s="56" t="n">
        <v>113777344</v>
      </c>
      <c r="G5" s="66" t="s">
        <v>46</v>
      </c>
      <c r="H5" s="6" t="s">
        <v>105</v>
      </c>
      <c r="I5" s="6"/>
      <c r="J5" s="6"/>
      <c r="K5" s="6"/>
    </row>
    <row r="6" customFormat="false" ht="13.8" hidden="false" customHeight="false" outlineLevel="0" collapsed="false">
      <c r="A6" s="67" t="s">
        <v>35</v>
      </c>
      <c r="B6" s="66" t="s">
        <v>641</v>
      </c>
      <c r="C6" s="66" t="s">
        <v>641</v>
      </c>
      <c r="D6" s="6"/>
      <c r="E6" s="72" t="str">
        <f aca="false">HYPERLINK(CONCATENATE("http://sigma.ontologyportal.org:8080/sigma/WordNet.jsp?word=",C6,"&amp;POS=1"))</f>
        <v>http://sigma.ontologyportal.org:8080/sigma/WordNet.jsp?word=reactor&amp;POS=1</v>
      </c>
      <c r="F6" s="56" t="n">
        <v>103834040</v>
      </c>
      <c r="G6" s="66" t="s">
        <v>38</v>
      </c>
      <c r="H6" s="6" t="s">
        <v>91</v>
      </c>
      <c r="I6" s="6"/>
      <c r="J6" s="6"/>
      <c r="K6" s="6"/>
    </row>
    <row r="7" customFormat="false" ht="13.8" hidden="false" customHeight="false" outlineLevel="0" collapsed="false">
      <c r="A7" s="67" t="s">
        <v>35</v>
      </c>
      <c r="B7" s="66" t="s">
        <v>856</v>
      </c>
      <c r="C7" s="6" t="s">
        <v>113</v>
      </c>
      <c r="D7" s="6"/>
      <c r="E7" s="72" t="str">
        <f aca="false">HYPERLINK(CONCATENATE("http://sigma.ontologyportal.org:8080/sigma/WordNet.jsp?word=",C7,"&amp;POS=1"))</f>
        <v>http://sigma.ontologyportal.org:8080/sigma/WordNet.jsp?word=data&amp;POS=1</v>
      </c>
      <c r="F7" s="56" t="n">
        <v>108462320</v>
      </c>
      <c r="G7" s="66" t="s">
        <v>38</v>
      </c>
      <c r="H7" s="6" t="s">
        <v>91</v>
      </c>
      <c r="I7" s="6"/>
      <c r="J7" s="6"/>
      <c r="K7" s="6"/>
    </row>
    <row r="8" customFormat="false" ht="13.8" hidden="false" customHeight="false" outlineLevel="0" collapsed="false">
      <c r="A8" s="67" t="s">
        <v>35</v>
      </c>
      <c r="B8" s="66" t="s">
        <v>857</v>
      </c>
      <c r="C8" s="6" t="s">
        <v>858</v>
      </c>
      <c r="D8" s="6"/>
      <c r="E8" s="72" t="str">
        <f aca="false">HYPERLINK(CONCATENATE("http://sigma.ontologyportal.org:8080/sigma/WordNet.jsp?word=",C8,"&amp;POS=1"))</f>
        <v>http://sigma.ontologyportal.org:8080/sigma/WordNet.jsp?word=applicability&amp;POS=1</v>
      </c>
      <c r="F8" s="56" t="n">
        <v>113795180</v>
      </c>
      <c r="G8" s="66" t="s">
        <v>46</v>
      </c>
      <c r="H8" s="6" t="s">
        <v>343</v>
      </c>
      <c r="I8" s="6"/>
      <c r="J8" s="6"/>
      <c r="K8" s="6"/>
    </row>
    <row r="9" customFormat="false" ht="13.8" hidden="false" customHeight="false" outlineLevel="0" collapsed="false">
      <c r="A9" s="67" t="s">
        <v>35</v>
      </c>
      <c r="B9" s="66" t="s">
        <v>859</v>
      </c>
      <c r="C9" s="66" t="s">
        <v>859</v>
      </c>
      <c r="D9" s="6"/>
      <c r="E9" s="72" t="str">
        <f aca="false">HYPERLINK(CONCATENATE("http://sigma.ontologyportal.org:8080/sigma/WordNet.jsp?word=",C9,"&amp;POS=1"))</f>
        <v>http://sigma.ontologyportal.org:8080/sigma/WordNet.jsp?word=meeting&amp;POS=1</v>
      </c>
      <c r="F9" s="56" t="n">
        <v>100146856</v>
      </c>
      <c r="G9" s="66" t="s">
        <v>38</v>
      </c>
      <c r="H9" s="6" t="s">
        <v>39</v>
      </c>
      <c r="I9" s="6"/>
      <c r="J9" s="6"/>
      <c r="K9" s="6"/>
    </row>
    <row r="10" customFormat="false" ht="13.8" hidden="false" customHeight="false" outlineLevel="0" collapsed="false">
      <c r="A10" s="67" t="s">
        <v>35</v>
      </c>
      <c r="B10" s="66" t="s">
        <v>534</v>
      </c>
      <c r="C10" s="66" t="s">
        <v>534</v>
      </c>
      <c r="D10" s="6"/>
      <c r="E10" s="72" t="str">
        <f aca="false">HYPERLINK(CONCATENATE("http://sigma.ontologyportal.org:8080/sigma/WordNet.jsp?word=",C10,"&amp;POS=1"))</f>
        <v>http://sigma.ontologyportal.org:8080/sigma/WordNet.jsp?word=model&amp;POS=1</v>
      </c>
      <c r="F10" s="56" t="n">
        <v>115306552</v>
      </c>
      <c r="G10" s="66" t="s">
        <v>292</v>
      </c>
      <c r="H10" s="6"/>
      <c r="I10" s="6"/>
      <c r="J10" s="6"/>
      <c r="K10" s="6"/>
    </row>
    <row r="11" customFormat="false" ht="13.8" hidden="false" customHeight="false" outlineLevel="0" collapsed="false">
      <c r="A11" s="67" t="s">
        <v>35</v>
      </c>
      <c r="B11" s="66" t="s">
        <v>305</v>
      </c>
      <c r="C11" s="66" t="s">
        <v>305</v>
      </c>
      <c r="D11" s="6"/>
      <c r="E11" s="72" t="str">
        <f aca="false">HYPERLINK(CONCATENATE("http://sigma.ontologyportal.org:8080/sigma/WordNet.jsp?word=",C11,"&amp;POS=1"))</f>
        <v>http://sigma.ontologyportal.org:8080/sigma/WordNet.jsp?word=assumptions&amp;POS=1</v>
      </c>
      <c r="F11" s="56" t="n">
        <v>106753800</v>
      </c>
      <c r="G11" s="66" t="s">
        <v>38</v>
      </c>
      <c r="H11" s="6" t="s">
        <v>91</v>
      </c>
      <c r="I11" s="6"/>
      <c r="J11" s="6"/>
      <c r="K11" s="6"/>
    </row>
    <row r="12" customFormat="false" ht="13.8" hidden="false" customHeight="false" outlineLevel="0" collapsed="false">
      <c r="A12" s="67" t="s">
        <v>35</v>
      </c>
      <c r="B12" s="66" t="s">
        <v>708</v>
      </c>
      <c r="C12" s="66" t="s">
        <v>708</v>
      </c>
      <c r="D12" s="6"/>
      <c r="E12" s="72" t="str">
        <f aca="false">HYPERLINK(CONCATENATE("http://sigma.ontologyportal.org:8080/sigma/WordNet.jsp?word=",C12,"&amp;POS=1"))</f>
        <v>http://sigma.ontologyportal.org:8080/sigma/WordNet.jsp?word=proposal&amp;POS=1</v>
      </c>
      <c r="F12" s="56" t="n">
        <v>107162194</v>
      </c>
      <c r="G12" s="66" t="s">
        <v>38</v>
      </c>
      <c r="H12" s="6" t="s">
        <v>39</v>
      </c>
      <c r="I12" s="6"/>
      <c r="J12" s="6"/>
      <c r="K12" s="6"/>
    </row>
    <row r="13" customFormat="false" ht="13.8" hidden="false" customHeight="false" outlineLevel="0" collapsed="false">
      <c r="A13" s="67" t="s">
        <v>35</v>
      </c>
      <c r="B13" s="66" t="s">
        <v>265</v>
      </c>
      <c r="C13" s="66" t="s">
        <v>265</v>
      </c>
      <c r="D13" s="6"/>
      <c r="E13" s="72" t="str">
        <f aca="false">HYPERLINK(CONCATENATE("http://sigma.ontologyportal.org:8080/sigma/WordNet.jsp?word=",C13,"&amp;POS=1"))</f>
        <v>http://sigma.ontologyportal.org:8080/sigma/WordNet.jsp?word=engineering&amp;POS=1</v>
      </c>
      <c r="F13" s="56" t="n">
        <v>106125041</v>
      </c>
      <c r="G13" s="66" t="s">
        <v>46</v>
      </c>
      <c r="H13" s="6" t="s">
        <v>47</v>
      </c>
      <c r="I13" s="6"/>
      <c r="J13" s="6"/>
      <c r="K13" s="6"/>
    </row>
    <row r="14" customFormat="false" ht="13.8" hidden="false" customHeight="false" outlineLevel="0" collapsed="false">
      <c r="A14" s="67" t="s">
        <v>35</v>
      </c>
      <c r="B14" s="66" t="s">
        <v>860</v>
      </c>
      <c r="C14" s="66" t="s">
        <v>860</v>
      </c>
      <c r="D14" s="6"/>
      <c r="E14" s="72" t="str">
        <f aca="false">HYPERLINK(CONCATENATE("http://sigma.ontologyportal.org:8080/sigma/WordNet.jsp?word=",C14,"&amp;POS=1"))</f>
        <v>http://sigma.ontologyportal.org:8080/sigma/WordNet.jsp?word=conclusion&amp;POS=1</v>
      </c>
      <c r="F14" s="56" t="n">
        <v>115303244</v>
      </c>
      <c r="G14" s="66" t="s">
        <v>46</v>
      </c>
      <c r="H14" s="6" t="s">
        <v>343</v>
      </c>
      <c r="I14" s="6"/>
      <c r="J14" s="6"/>
      <c r="K14" s="6"/>
    </row>
    <row r="15" customFormat="false" ht="13.8" hidden="false" customHeight="false" outlineLevel="0" collapsed="false">
      <c r="A15" s="67" t="s">
        <v>35</v>
      </c>
      <c r="B15" s="66" t="s">
        <v>570</v>
      </c>
      <c r="C15" s="66" t="s">
        <v>570</v>
      </c>
      <c r="D15" s="6"/>
      <c r="E15" s="72" t="str">
        <f aca="false">HYPERLINK(CONCATENATE("http://sigma.ontologyportal.org:8080/sigma/WordNet.jsp?word=",C15,"&amp;POS=1"))</f>
        <v>http://sigma.ontologyportal.org:8080/sigma/WordNet.jsp?word=connections&amp;POS=1</v>
      </c>
      <c r="F15" s="56" t="n">
        <v>103091374</v>
      </c>
      <c r="G15" s="66" t="s">
        <v>38</v>
      </c>
      <c r="H15" s="6" t="s">
        <v>91</v>
      </c>
      <c r="I15" s="6"/>
      <c r="J15" s="6"/>
      <c r="K15" s="6"/>
    </row>
    <row r="16" customFormat="false" ht="13.8" hidden="false" customHeight="false" outlineLevel="0" collapsed="false">
      <c r="A16" s="67" t="s">
        <v>35</v>
      </c>
      <c r="B16" s="66" t="s">
        <v>744</v>
      </c>
      <c r="C16" s="66" t="s">
        <v>744</v>
      </c>
      <c r="D16" s="6"/>
      <c r="E16" s="72" t="str">
        <f aca="false">HYPERLINK(CONCATENATE("http://sigma.ontologyportal.org:8080/sigma/WordNet.jsp?word=",C16,"&amp;POS=1"))</f>
        <v>http://sigma.ontologyportal.org:8080/sigma/WordNet.jsp?word=solution&amp;POS=1</v>
      </c>
      <c r="F16" s="56" t="n">
        <v>105661668</v>
      </c>
      <c r="G16" s="66" t="s">
        <v>46</v>
      </c>
      <c r="H16" s="6" t="s">
        <v>47</v>
      </c>
      <c r="I16" s="6"/>
      <c r="J16" s="6"/>
      <c r="K16" s="6"/>
    </row>
    <row r="17" customFormat="false" ht="13.8" hidden="false" customHeight="false" outlineLevel="0" collapsed="false">
      <c r="A17" s="67" t="s">
        <v>88</v>
      </c>
      <c r="B17" s="66" t="s">
        <v>90</v>
      </c>
      <c r="C17" s="66" t="s">
        <v>90</v>
      </c>
      <c r="D17" s="6"/>
      <c r="E17" s="72" t="str">
        <f aca="false">HYPERLINK(CONCATENATE("http://sigma.ontologyportal.org:8080/sigma/WordNet.jsp?word=",C17,"&amp;POS=1"))</f>
        <v>http://sigma.ontologyportal.org:8080/sigma/WordNet.jsp?word=team&amp;POS=1</v>
      </c>
      <c r="F17" s="56" t="n">
        <v>108208560</v>
      </c>
      <c r="G17" s="66" t="s">
        <v>38</v>
      </c>
      <c r="H17" s="6" t="s">
        <v>91</v>
      </c>
      <c r="I17" s="6"/>
      <c r="J17" s="6"/>
      <c r="K17" s="6"/>
    </row>
    <row r="18" customFormat="false" ht="13.8" hidden="false" customHeight="false" outlineLevel="0" collapsed="false">
      <c r="A18" s="67" t="s">
        <v>88</v>
      </c>
      <c r="B18" s="66" t="s">
        <v>227</v>
      </c>
      <c r="C18" s="66" t="s">
        <v>227</v>
      </c>
      <c r="D18" s="6"/>
      <c r="E18" s="72" t="str">
        <f aca="false">HYPERLINK(CONCATENATE("http://sigma.ontologyportal.org:8080/sigma/WordNet.jsp?word=",C18,"&amp;POS=1"))</f>
        <v>http://sigma.ontologyportal.org:8080/sigma/WordNet.jsp?word=challenges&amp;POS=1</v>
      </c>
      <c r="F18" s="56" t="n">
        <v>113932948</v>
      </c>
      <c r="G18" s="66" t="s">
        <v>46</v>
      </c>
      <c r="H18" s="6" t="s">
        <v>61</v>
      </c>
      <c r="I18" s="6"/>
      <c r="J18" s="6"/>
      <c r="K18" s="6"/>
    </row>
    <row r="19" customFormat="false" ht="13.8" hidden="false" customHeight="false" outlineLevel="0" collapsed="false">
      <c r="A19" s="67" t="s">
        <v>88</v>
      </c>
      <c r="B19" s="66" t="s">
        <v>861</v>
      </c>
      <c r="C19" s="66" t="s">
        <v>861</v>
      </c>
      <c r="D19" s="6"/>
      <c r="E19" s="72" t="str">
        <f aca="false">HYPERLINK(CONCATENATE("http://sigma.ontologyportal.org:8080/sigma/WordNet.jsp?word=",C19,"&amp;POS=1"))</f>
        <v>http://sigma.ontologyportal.org:8080/sigma/WordNet.jsp?word=search&amp;POS=1</v>
      </c>
      <c r="F19" s="56" t="n">
        <v>113553560</v>
      </c>
      <c r="G19" s="66" t="s">
        <v>38</v>
      </c>
      <c r="H19" s="6" t="s">
        <v>39</v>
      </c>
      <c r="I19" s="6"/>
      <c r="J19" s="6"/>
      <c r="K19" s="6"/>
    </row>
    <row r="20" customFormat="false" ht="13.8" hidden="false" customHeight="false" outlineLevel="0" collapsed="false">
      <c r="A20" s="67" t="s">
        <v>88</v>
      </c>
      <c r="B20" s="66" t="s">
        <v>862</v>
      </c>
      <c r="C20" s="6" t="s">
        <v>863</v>
      </c>
      <c r="D20" s="6"/>
      <c r="E20" s="72" t="str">
        <f aca="false">HYPERLINK(CONCATENATE("http://sigma.ontologyportal.org:8080/sigma/WordNet.jsp?word=",C20,"&amp;POS=1"))</f>
        <v>http://sigma.ontologyportal.org:8080/sigma/WordNet.jsp?word=quality&amp;POS=1</v>
      </c>
      <c r="F20" s="56" t="n">
        <v>104728068</v>
      </c>
      <c r="G20" s="66" t="s">
        <v>46</v>
      </c>
      <c r="H20" s="6" t="s">
        <v>61</v>
      </c>
      <c r="I20" s="6"/>
      <c r="J20" s="6"/>
      <c r="K20" s="6"/>
    </row>
    <row r="21" customFormat="false" ht="13.8" hidden="false" customHeight="false" outlineLevel="0" collapsed="false">
      <c r="A21" s="67" t="s">
        <v>88</v>
      </c>
      <c r="B21" s="66" t="s">
        <v>864</v>
      </c>
      <c r="C21" s="66" t="s">
        <v>864</v>
      </c>
      <c r="D21" s="6"/>
      <c r="E21" s="72" t="str">
        <f aca="false">HYPERLINK(CONCATENATE("http://sigma.ontologyportal.org:8080/sigma/WordNet.jsp?word=",C21,"&amp;POS=1"))</f>
        <v>http://sigma.ontologyportal.org:8080/sigma/WordNet.jsp?word=importance&amp;POS=1</v>
      </c>
      <c r="F21" s="56" t="n">
        <v>105168261</v>
      </c>
      <c r="G21" s="66" t="s">
        <v>46</v>
      </c>
      <c r="H21" s="6" t="s">
        <v>61</v>
      </c>
      <c r="I21" s="6"/>
      <c r="J21" s="6"/>
      <c r="K21" s="6"/>
    </row>
    <row r="22" customFormat="false" ht="13.8" hidden="false" customHeight="false" outlineLevel="0" collapsed="false">
      <c r="A22" s="67" t="s">
        <v>88</v>
      </c>
      <c r="B22" s="66" t="s">
        <v>804</v>
      </c>
      <c r="C22" s="66" t="s">
        <v>804</v>
      </c>
      <c r="D22" s="6"/>
      <c r="E22" s="72" t="str">
        <f aca="false">HYPERLINK(CONCATENATE("http://sigma.ontologyportal.org:8080/sigma/WordNet.jsp?word=",C22,"&amp;POS=1"))</f>
        <v>http://sigma.ontologyportal.org:8080/sigma/WordNet.jsp?word=findings&amp;POS=1</v>
      </c>
      <c r="F22" s="56" t="n">
        <v>100151497</v>
      </c>
      <c r="G22" s="66" t="s">
        <v>38</v>
      </c>
      <c r="H22" s="6" t="s">
        <v>39</v>
      </c>
      <c r="I22" s="6"/>
      <c r="J22" s="6"/>
      <c r="K22" s="6"/>
    </row>
    <row r="23" customFormat="false" ht="13.8" hidden="false" customHeight="false" outlineLevel="0" collapsed="false">
      <c r="A23" s="67" t="s">
        <v>88</v>
      </c>
      <c r="B23" s="66" t="s">
        <v>865</v>
      </c>
      <c r="C23" s="6" t="s">
        <v>170</v>
      </c>
      <c r="D23" s="6"/>
      <c r="E23" s="72" t="str">
        <f aca="false">HYPERLINK(CONCATENATE("http://sigma.ontologyportal.org:8080/sigma/WordNet.jsp?word=",C23,"&amp;POS=1"))</f>
        <v>http://sigma.ontologyportal.org:8080/sigma/WordNet.jsp?word=outcome&amp;POS=1</v>
      </c>
      <c r="F23" s="56" t="n">
        <v>111410625</v>
      </c>
      <c r="G23" s="66" t="s">
        <v>38</v>
      </c>
      <c r="H23" s="6" t="s">
        <v>39</v>
      </c>
      <c r="I23" s="6"/>
      <c r="J23" s="6"/>
      <c r="K23" s="6"/>
    </row>
    <row r="24" customFormat="false" ht="13.8" hidden="false" customHeight="false" outlineLevel="0" collapsed="false">
      <c r="A24" s="67" t="s">
        <v>88</v>
      </c>
      <c r="B24" s="66" t="s">
        <v>866</v>
      </c>
      <c r="C24" s="66" t="s">
        <v>866</v>
      </c>
      <c r="D24" s="6"/>
      <c r="E24" s="72" t="str">
        <f aca="false">HYPERLINK(CONCATENATE("http://sigma.ontologyportal.org:8080/sigma/WordNet.jsp?word=",C24,"&amp;POS=1"))</f>
        <v>http://sigma.ontologyportal.org:8080/sigma/WordNet.jsp?word=priority&amp;POS=1</v>
      </c>
      <c r="F24" s="56" t="n">
        <v>113949802</v>
      </c>
      <c r="G24" s="66" t="s">
        <v>46</v>
      </c>
      <c r="H24" s="6" t="s">
        <v>61</v>
      </c>
      <c r="I24" s="6"/>
      <c r="J24" s="6"/>
      <c r="K24" s="6"/>
    </row>
    <row r="25" customFormat="false" ht="13.8" hidden="false" customHeight="false" outlineLevel="0" collapsed="false">
      <c r="A25" s="67" t="s">
        <v>88</v>
      </c>
      <c r="B25" s="66" t="s">
        <v>867</v>
      </c>
      <c r="C25" s="6" t="s">
        <v>138</v>
      </c>
      <c r="D25" s="6"/>
      <c r="E25" s="72" t="str">
        <f aca="false">HYPERLINK(CONCATENATE("http://sigma.ontologyportal.org:8080/sigma/WordNet.jsp?word=",C25,"&amp;POS=1"))</f>
        <v>http://sigma.ontologyportal.org:8080/sigma/WordNet.jsp?word=needs&amp;POS=1</v>
      </c>
      <c r="F25" s="56" t="n">
        <v>109367991</v>
      </c>
      <c r="G25" s="66" t="s">
        <v>46</v>
      </c>
      <c r="H25" s="6" t="s">
        <v>61</v>
      </c>
      <c r="I25" s="6"/>
      <c r="J25" s="6"/>
      <c r="K25" s="6"/>
    </row>
    <row r="26" customFormat="false" ht="13.8" hidden="false" customHeight="false" outlineLevel="0" collapsed="false">
      <c r="A26" s="67" t="s">
        <v>88</v>
      </c>
      <c r="B26" s="66" t="s">
        <v>73</v>
      </c>
      <c r="C26" s="66" t="s">
        <v>73</v>
      </c>
      <c r="D26" s="6"/>
      <c r="E26" s="72" t="str">
        <f aca="false">HYPERLINK(CONCATENATE("http://sigma.ontologyportal.org:8080/sigma/WordNet.jsp?word=",C26,"&amp;POS=1"))</f>
        <v>http://sigma.ontologyportal.org:8080/sigma/WordNet.jsp?word=options&amp;POS=1</v>
      </c>
      <c r="F26" s="56" t="n">
        <v>105790944</v>
      </c>
      <c r="G26" s="66" t="s">
        <v>46</v>
      </c>
      <c r="H26" s="6" t="s">
        <v>61</v>
      </c>
      <c r="I26" s="6"/>
      <c r="J26" s="6"/>
      <c r="K26" s="6"/>
    </row>
    <row r="27" customFormat="false" ht="13.8" hidden="false" customHeight="false" outlineLevel="0" collapsed="false">
      <c r="A27" s="67" t="s">
        <v>88</v>
      </c>
      <c r="B27" s="66" t="s">
        <v>763</v>
      </c>
      <c r="C27" s="66" t="s">
        <v>763</v>
      </c>
      <c r="D27" s="6"/>
      <c r="E27" s="72" t="str">
        <f aca="false">HYPERLINK(CONCATENATE("http://sigma.ontologyportal.org:8080/sigma/WordNet.jsp?word=",C27,"&amp;POS=1"))</f>
        <v>http://sigma.ontologyportal.org:8080/sigma/WordNet.jsp?word=loads&amp;POS=1</v>
      </c>
      <c r="F27" s="56" t="n">
        <v>103679986</v>
      </c>
      <c r="G27" s="66" t="s">
        <v>38</v>
      </c>
      <c r="H27" s="6" t="s">
        <v>91</v>
      </c>
      <c r="I27" s="6"/>
      <c r="J27" s="6"/>
      <c r="K27" s="6"/>
    </row>
    <row r="28" customFormat="false" ht="13.8" hidden="false" customHeight="false" outlineLevel="0" collapsed="false">
      <c r="A28" s="67" t="s">
        <v>88</v>
      </c>
      <c r="B28" s="66" t="s">
        <v>533</v>
      </c>
      <c r="C28" s="66" t="s">
        <v>533</v>
      </c>
      <c r="D28" s="6"/>
      <c r="E28" s="72" t="str">
        <f aca="false">HYPERLINK(CONCATENATE("http://sigma.ontologyportal.org:8080/sigma/WordNet.jsp?word=",C28,"&amp;POS=1"))</f>
        <v>http://sigma.ontologyportal.org:8080/sigma/WordNet.jsp?word=schedule&amp;POS=1</v>
      </c>
      <c r="F28" s="56" t="n">
        <v>105910940</v>
      </c>
      <c r="G28" s="66" t="s">
        <v>46</v>
      </c>
      <c r="H28" s="6" t="s">
        <v>47</v>
      </c>
      <c r="I28" s="6"/>
      <c r="J28" s="6"/>
      <c r="K28" s="6"/>
    </row>
    <row r="29" customFormat="false" ht="13.8" hidden="false" customHeight="false" outlineLevel="0" collapsed="false">
      <c r="A29" s="67" t="s">
        <v>88</v>
      </c>
      <c r="B29" s="66" t="s">
        <v>868</v>
      </c>
      <c r="C29" s="66" t="s">
        <v>868</v>
      </c>
      <c r="D29" s="6"/>
      <c r="E29" s="72" t="str">
        <f aca="false">HYPERLINK(CONCATENATE("http://sigma.ontologyportal.org:8080/sigma/WordNet.jsp?word=",C29,"&amp;POS=1"))</f>
        <v>http://sigma.ontologyportal.org:8080/sigma/WordNet.jsp?word=consequences&amp;POS=1</v>
      </c>
      <c r="F29" s="56" t="n">
        <v>105170574</v>
      </c>
      <c r="G29" s="66" t="s">
        <v>46</v>
      </c>
      <c r="H29" s="6" t="s">
        <v>61</v>
      </c>
      <c r="I29" s="6"/>
      <c r="J29" s="6"/>
      <c r="K29" s="6"/>
    </row>
    <row r="30" customFormat="false" ht="13.8" hidden="false" customHeight="false" outlineLevel="0" collapsed="false">
      <c r="A30" s="67" t="s">
        <v>88</v>
      </c>
      <c r="B30" s="66" t="s">
        <v>869</v>
      </c>
      <c r="C30" s="66" t="s">
        <v>869</v>
      </c>
      <c r="D30" s="6"/>
      <c r="E30" s="72" t="str">
        <f aca="false">HYPERLINK(CONCATENATE("http://sigma.ontologyportal.org:8080/sigma/WordNet.jsp?word=",C30,"&amp;POS=1"))</f>
        <v>http://sigma.ontologyportal.org:8080/sigma/WordNet.jsp?word=deformations&amp;POS=1</v>
      </c>
      <c r="F30" s="56" t="n">
        <v>107358060</v>
      </c>
      <c r="G30" s="66" t="s">
        <v>38</v>
      </c>
      <c r="H30" s="6" t="s">
        <v>39</v>
      </c>
      <c r="I30" s="6"/>
      <c r="J30" s="6"/>
      <c r="K30" s="6"/>
    </row>
    <row r="31" customFormat="false" ht="13.8" hidden="false" customHeight="false" outlineLevel="0" collapsed="false">
      <c r="A31" s="71" t="s">
        <v>133</v>
      </c>
      <c r="B31" s="66" t="s">
        <v>764</v>
      </c>
      <c r="C31" s="66" t="s">
        <v>764</v>
      </c>
      <c r="D31" s="6"/>
      <c r="E31" s="72" t="str">
        <f aca="false">HYPERLINK(CONCATENATE("http://sigma.ontologyportal.org:8080/sigma/WordNet.jsp?word=",C31,"&amp;POS=1"))</f>
        <v>http://sigma.ontologyportal.org:8080/sigma/WordNet.jsp?word=code&amp;POS=1</v>
      </c>
      <c r="F31" s="56" t="n">
        <v>106667317</v>
      </c>
      <c r="G31" s="66" t="s">
        <v>46</v>
      </c>
      <c r="H31" s="6" t="s">
        <v>61</v>
      </c>
      <c r="I31" s="6"/>
      <c r="J31" s="6"/>
      <c r="K31" s="6"/>
    </row>
    <row r="32" customFormat="false" ht="13.8" hidden="false" customHeight="false" outlineLevel="0" collapsed="false">
      <c r="A32" s="71" t="s">
        <v>133</v>
      </c>
      <c r="B32" s="66" t="s">
        <v>590</v>
      </c>
      <c r="C32" s="66" t="s">
        <v>590</v>
      </c>
      <c r="D32" s="6"/>
      <c r="E32" s="72" t="str">
        <f aca="false">HYPERLINK(CONCATENATE("http://sigma.ontologyportal.org:8080/sigma/WordNet.jsp?word=",C32,"&amp;POS=1"))</f>
        <v>http://sigma.ontologyportal.org:8080/sigma/WordNet.jsp?word=test&amp;POS=1</v>
      </c>
      <c r="F32" s="56" t="n">
        <v>100791078</v>
      </c>
      <c r="G32" s="66" t="s">
        <v>38</v>
      </c>
      <c r="H32" s="6" t="s">
        <v>39</v>
      </c>
      <c r="I32" s="6"/>
      <c r="J32" s="6"/>
      <c r="K32" s="6"/>
    </row>
    <row r="33" customFormat="false" ht="13.8" hidden="false" customHeight="false" outlineLevel="0" collapsed="false">
      <c r="A33" s="71" t="s">
        <v>133</v>
      </c>
      <c r="B33" s="66" t="s">
        <v>870</v>
      </c>
      <c r="C33" s="66" t="s">
        <v>870</v>
      </c>
      <c r="D33" s="6"/>
      <c r="E33" s="72" t="str">
        <f aca="false">HYPERLINK(CONCATENATE("http://sigma.ontologyportal.org:8080/sigma/WordNet.jsp?word=",C33,"&amp;POS=1"))</f>
        <v>http://sigma.ontologyportal.org:8080/sigma/WordNet.jsp?word=defects&amp;POS=1</v>
      </c>
      <c r="F33" s="56" t="n">
        <v>114464203</v>
      </c>
      <c r="G33" s="66" t="s">
        <v>46</v>
      </c>
      <c r="H33" s="6" t="s">
        <v>61</v>
      </c>
      <c r="I33" s="6"/>
      <c r="J33" s="6"/>
      <c r="K33" s="6"/>
    </row>
    <row r="34" customFormat="false" ht="13.8" hidden="false" customHeight="false" outlineLevel="0" collapsed="false">
      <c r="A34" s="71" t="s">
        <v>133</v>
      </c>
      <c r="B34" s="66" t="s">
        <v>175</v>
      </c>
      <c r="C34" s="66" t="s">
        <v>175</v>
      </c>
      <c r="D34" s="6"/>
      <c r="E34" s="72" t="str">
        <f aca="false">HYPERLINK(CONCATENATE("http://sigma.ontologyportal.org:8080/sigma/WordNet.jsp?word=",C34,"&amp;POS=1"))</f>
        <v>http://sigma.ontologyportal.org:8080/sigma/WordNet.jsp?word=design&amp;POS=1</v>
      </c>
      <c r="F34" s="56" t="n">
        <v>105902327</v>
      </c>
      <c r="G34" s="66" t="s">
        <v>46</v>
      </c>
      <c r="H34" s="6" t="s">
        <v>47</v>
      </c>
      <c r="I34" s="6"/>
      <c r="J34" s="6"/>
      <c r="K34" s="6"/>
    </row>
    <row r="35" customFormat="false" ht="13.8" hidden="false" customHeight="false" outlineLevel="0" collapsed="false">
      <c r="A35" s="67" t="s">
        <v>151</v>
      </c>
      <c r="B35" s="66" t="s">
        <v>871</v>
      </c>
      <c r="C35" s="6" t="s">
        <v>872</v>
      </c>
      <c r="D35" s="6"/>
      <c r="E35" s="72" t="str">
        <f aca="false">HYPERLINK(CONCATENATE("http://sigma.ontologyportal.org:8080/sigma/WordNet.jsp?word=",C35,"&amp;POS=1"))</f>
        <v>http://sigma.ontologyportal.org:8080/sigma/WordNet.jsp?word=summary&amp;POS=1</v>
      </c>
      <c r="F35" s="56" t="n">
        <v>106467007</v>
      </c>
      <c r="G35" s="6" t="s">
        <v>38</v>
      </c>
      <c r="H35" s="6" t="s">
        <v>91</v>
      </c>
      <c r="I35" s="6"/>
      <c r="J35" s="6"/>
      <c r="K35" s="6"/>
    </row>
    <row r="36" customFormat="false" ht="13.8" hidden="false" customHeight="false" outlineLevel="0" collapsed="false">
      <c r="A36" s="67" t="s">
        <v>151</v>
      </c>
      <c r="B36" s="66" t="s">
        <v>873</v>
      </c>
      <c r="C36" s="6" t="s">
        <v>681</v>
      </c>
      <c r="D36" s="6"/>
      <c r="E36" s="72" t="str">
        <f aca="false">HYPERLINK(CONCATENATE("http://sigma.ontologyportal.org:8080/sigma/WordNet.jsp?word=",C36,"&amp;POS=1"))</f>
        <v>http://sigma.ontologyportal.org:8080/sigma/WordNet.jsp?word=circuit&amp;POS=1</v>
      </c>
      <c r="F36" s="56" t="n">
        <v>103033362</v>
      </c>
      <c r="G36" s="6" t="s">
        <v>38</v>
      </c>
      <c r="H36" s="6" t="s">
        <v>91</v>
      </c>
      <c r="I36" s="6"/>
      <c r="J36" s="6"/>
      <c r="K36" s="6"/>
    </row>
    <row r="37" customFormat="false" ht="13.8" hidden="false" customHeight="false" outlineLevel="0" collapsed="false">
      <c r="A37" s="67" t="s">
        <v>151</v>
      </c>
      <c r="B37" s="66" t="s">
        <v>874</v>
      </c>
      <c r="C37" s="66" t="s">
        <v>874</v>
      </c>
      <c r="D37" s="6"/>
      <c r="E37" s="72" t="str">
        <f aca="false">HYPERLINK(CONCATENATE("http://sigma.ontologyportal.org:8080/sigma/WordNet.jsp?word=",C37,"&amp;POS=1"))</f>
        <v>http://sigma.ontologyportal.org:8080/sigma/WordNet.jsp?word=student&amp;POS=1</v>
      </c>
      <c r="F37" s="78" t="n">
        <v>115309252</v>
      </c>
      <c r="G37" s="6" t="s">
        <v>38</v>
      </c>
      <c r="H37" s="6" t="s">
        <v>91</v>
      </c>
      <c r="I37" s="6"/>
      <c r="J37" s="6"/>
      <c r="K37" s="6"/>
    </row>
    <row r="38" customFormat="false" ht="13.8" hidden="false" customHeight="false" outlineLevel="0" collapsed="false">
      <c r="A38" s="67" t="s">
        <v>151</v>
      </c>
      <c r="B38" s="66" t="s">
        <v>875</v>
      </c>
      <c r="C38" s="6" t="s">
        <v>104</v>
      </c>
      <c r="D38" s="6"/>
      <c r="E38" s="72" t="str">
        <f aca="false">HYPERLINK(CONCATENATE("http://sigma.ontologyportal.org:8080/sigma/WordNet.jsp?word=",C38,"&amp;POS=1"))</f>
        <v>http://sigma.ontologyportal.org:8080/sigma/WordNet.jsp?word=time&amp;POS=1</v>
      </c>
      <c r="F38" s="56" t="n">
        <v>115270431</v>
      </c>
      <c r="G38" s="6" t="s">
        <v>46</v>
      </c>
      <c r="H38" s="6" t="s">
        <v>105</v>
      </c>
      <c r="I38" s="6"/>
      <c r="J38" s="6"/>
      <c r="K38" s="6"/>
    </row>
    <row r="39" customFormat="false" ht="13.8" hidden="false" customHeight="false" outlineLevel="0" collapsed="false">
      <c r="A39" s="67" t="s">
        <v>151</v>
      </c>
      <c r="B39" s="66" t="s">
        <v>876</v>
      </c>
      <c r="C39" s="6" t="s">
        <v>877</v>
      </c>
      <c r="D39" s="6"/>
      <c r="E39" s="72" t="str">
        <f aca="false">HYPERLINK(CONCATENATE("http://sigma.ontologyportal.org:8080/sigma/WordNet.jsp?word=",C39,"&amp;POS=1"))</f>
        <v>http://sigma.ontologyportal.org:8080/sigma/WordNet.jsp?word=thesis&amp;POS=1</v>
      </c>
      <c r="F39" s="56" t="n">
        <v>106409085</v>
      </c>
      <c r="G39" s="6" t="s">
        <v>38</v>
      </c>
      <c r="H39" s="6" t="s">
        <v>91</v>
      </c>
      <c r="I39" s="6"/>
      <c r="J39" s="6"/>
      <c r="K39" s="6"/>
    </row>
    <row r="40" customFormat="false" ht="13.8" hidden="false" customHeight="false" outlineLevel="0" collapsed="false">
      <c r="A40" s="67" t="s">
        <v>151</v>
      </c>
      <c r="B40" s="66" t="s">
        <v>878</v>
      </c>
      <c r="C40" s="6" t="s">
        <v>777</v>
      </c>
      <c r="D40" s="6"/>
      <c r="E40" s="72" t="str">
        <f aca="false">HYPERLINK(CONCATENATE("http://sigma.ontologyportal.org:8080/sigma/WordNet.jsp?word=",C40,"&amp;POS=1"))</f>
        <v>http://sigma.ontologyportal.org:8080/sigma/WordNet.jsp?word=paper&amp;POS=1</v>
      </c>
      <c r="F40" s="56" t="n">
        <v>106269956</v>
      </c>
      <c r="G40" s="6" t="s">
        <v>38</v>
      </c>
      <c r="H40" s="6" t="s">
        <v>91</v>
      </c>
      <c r="I40" s="6"/>
      <c r="J40" s="6"/>
      <c r="K40" s="6"/>
    </row>
    <row r="41" customFormat="false" ht="13.8" hidden="false" customHeight="false" outlineLevel="0" collapsed="false">
      <c r="A41" s="67" t="s">
        <v>151</v>
      </c>
      <c r="B41" s="66" t="s">
        <v>879</v>
      </c>
      <c r="C41" s="6" t="s">
        <v>611</v>
      </c>
      <c r="D41" s="6"/>
      <c r="E41" s="72" t="str">
        <f aca="false">HYPERLINK(CONCATENATE("http://sigma.ontologyportal.org:8080/sigma/WordNet.jsp?word=",C41,"&amp;POS=1"))</f>
        <v>http://sigma.ontologyportal.org:8080/sigma/WordNet.jsp?word=analysis&amp;POS=1</v>
      </c>
      <c r="F41" s="56" t="n">
        <v>100634276</v>
      </c>
      <c r="G41" s="6" t="s">
        <v>38</v>
      </c>
      <c r="H41" s="6" t="s">
        <v>39</v>
      </c>
      <c r="I41" s="6"/>
      <c r="J41" s="6"/>
      <c r="K41" s="6"/>
    </row>
    <row r="42" customFormat="false" ht="13.8" hidden="false" customHeight="false" outlineLevel="0" collapsed="false">
      <c r="A42" s="67" t="s">
        <v>151</v>
      </c>
      <c r="B42" s="66" t="s">
        <v>880</v>
      </c>
      <c r="C42" s="6" t="s">
        <v>881</v>
      </c>
      <c r="D42" s="6"/>
      <c r="E42" s="72" t="str">
        <f aca="false">HYPERLINK(CONCATENATE("http://sigma.ontologyportal.org:8080/sigma/WordNet.jsp?word=",C42,"&amp;POS=1"))</f>
        <v>http://sigma.ontologyportal.org:8080/sigma/WordNet.jsp?word=bug&amp;POS=1</v>
      </c>
      <c r="F42" s="56" t="n">
        <v>114464675</v>
      </c>
      <c r="G42" s="6" t="s">
        <v>46</v>
      </c>
      <c r="H42" s="6" t="s">
        <v>61</v>
      </c>
      <c r="I42" s="6"/>
      <c r="J42" s="6"/>
      <c r="K42" s="6"/>
    </row>
    <row r="43" customFormat="false" ht="13.8" hidden="false" customHeight="false" outlineLevel="0" collapsed="false">
      <c r="A43" s="67" t="s">
        <v>151</v>
      </c>
      <c r="B43" s="66" t="s">
        <v>784</v>
      </c>
      <c r="C43" s="6" t="s">
        <v>785</v>
      </c>
      <c r="D43" s="6"/>
      <c r="E43" s="72" t="str">
        <f aca="false">HYPERLINK(CONCATENATE("http://sigma.ontologyportal.org:8080/sigma/WordNet.jsp?word=",C43,"&amp;POS=1"))</f>
        <v>http://sigma.ontologyportal.org:8080/sigma/WordNet.jsp?word=range&amp;POS=1</v>
      </c>
      <c r="F43" s="56" t="n">
        <v>105125377</v>
      </c>
      <c r="G43" s="6" t="s">
        <v>46</v>
      </c>
      <c r="H43" s="6" t="s">
        <v>61</v>
      </c>
      <c r="I43" s="6"/>
      <c r="J43" s="6"/>
      <c r="K43" s="6"/>
    </row>
    <row r="44" customFormat="false" ht="13.8" hidden="false" customHeight="false" outlineLevel="0" collapsed="false">
      <c r="A44" s="67" t="s">
        <v>151</v>
      </c>
      <c r="B44" s="66" t="s">
        <v>75</v>
      </c>
      <c r="C44" s="66" t="s">
        <v>75</v>
      </c>
      <c r="D44" s="6"/>
      <c r="E44" s="72" t="str">
        <f aca="false">HYPERLINK(CONCATENATE("http://sigma.ontologyportal.org:8080/sigma/WordNet.jsp?word=",C44,"&amp;POS=1"))</f>
        <v>http://sigma.ontologyportal.org:8080/sigma/WordNet.jsp?word=alternatives&amp;POS=1</v>
      </c>
      <c r="F44" s="56" t="n">
        <v>105790944</v>
      </c>
      <c r="G44" s="6" t="s">
        <v>46</v>
      </c>
      <c r="H44" s="6" t="s">
        <v>61</v>
      </c>
      <c r="I44" s="6"/>
      <c r="J44" s="6"/>
      <c r="K44" s="6"/>
    </row>
    <row r="45" customFormat="false" ht="13.8" hidden="false" customHeight="false" outlineLevel="0" collapsed="false">
      <c r="A45" s="67" t="s">
        <v>151</v>
      </c>
      <c r="B45" s="66" t="s">
        <v>810</v>
      </c>
      <c r="C45" s="66" t="s">
        <v>810</v>
      </c>
      <c r="D45" s="6"/>
      <c r="E45" s="72" t="str">
        <f aca="false">HYPERLINK(CONCATENATE("http://sigma.ontologyportal.org:8080/sigma/WordNet.jsp?word=",C45,"&amp;POS=1"))</f>
        <v>http://sigma.ontologyportal.org:8080/sigma/WordNet.jsp?word=calculations&amp;POS=1</v>
      </c>
      <c r="F45" s="56" t="n">
        <v>105802185</v>
      </c>
      <c r="G45" s="6" t="s">
        <v>38</v>
      </c>
      <c r="H45" s="6" t="s">
        <v>39</v>
      </c>
      <c r="I45" s="6"/>
      <c r="J45" s="6"/>
      <c r="K45" s="6"/>
    </row>
    <row r="46" customFormat="false" ht="13.8" hidden="false" customHeight="false" outlineLevel="0" collapsed="false">
      <c r="A46" s="67" t="s">
        <v>151</v>
      </c>
      <c r="B46" s="66" t="s">
        <v>129</v>
      </c>
      <c r="C46" s="66" t="s">
        <v>129</v>
      </c>
      <c r="D46" s="6"/>
      <c r="E46" s="72" t="str">
        <f aca="false">HYPERLINK(CONCATENATE("http://sigma.ontologyportal.org:8080/sigma/WordNet.jsp?word=",C46,"&amp;POS=1"))</f>
        <v>http://sigma.ontologyportal.org:8080/sigma/WordNet.jsp?word=project&amp;POS=1</v>
      </c>
      <c r="F46" s="56" t="n">
        <v>105910453</v>
      </c>
      <c r="G46" s="6" t="s">
        <v>46</v>
      </c>
      <c r="H46" s="6" t="s">
        <v>47</v>
      </c>
      <c r="I46" s="6"/>
      <c r="J46" s="6"/>
      <c r="K46" s="6"/>
    </row>
    <row r="47" customFormat="false" ht="13.8" hidden="false" customHeight="false" outlineLevel="0" collapsed="false">
      <c r="A47" s="67" t="s">
        <v>151</v>
      </c>
      <c r="B47" s="66" t="s">
        <v>882</v>
      </c>
      <c r="C47" s="66" t="s">
        <v>882</v>
      </c>
      <c r="D47" s="6"/>
      <c r="E47" s="72" t="str">
        <f aca="false">HYPERLINK(CONCATENATE("http://sigma.ontologyportal.org:8080/sigma/WordNet.jsp?word=",C47,"&amp;POS=1"))</f>
        <v>http://sigma.ontologyportal.org:8080/sigma/WordNet.jsp?word=error&amp;POS=1</v>
      </c>
      <c r="F47" s="56" t="n">
        <v>100070965</v>
      </c>
      <c r="G47" s="6" t="s">
        <v>46</v>
      </c>
      <c r="H47" s="6" t="s">
        <v>61</v>
      </c>
      <c r="I47" s="6"/>
      <c r="J47" s="6"/>
      <c r="K47" s="6"/>
    </row>
    <row r="48" customFormat="false" ht="13.8" hidden="false" customHeight="false" outlineLevel="0" collapsed="false">
      <c r="A48" s="67" t="s">
        <v>151</v>
      </c>
      <c r="B48" s="66" t="s">
        <v>587</v>
      </c>
      <c r="C48" s="66" t="s">
        <v>587</v>
      </c>
      <c r="D48" s="6"/>
      <c r="E48" s="72" t="str">
        <f aca="false">HYPERLINK(CONCATENATE("http://sigma.ontologyportal.org:8080/sigma/WordNet.jsp?word=",C48,"&amp;POS=1"))</f>
        <v>http://sigma.ontologyportal.org:8080/sigma/WordNet.jsp?word=parameters&amp;POS=1</v>
      </c>
      <c r="F48" s="56" t="n">
        <v>107328305</v>
      </c>
      <c r="G48" s="6" t="s">
        <v>714</v>
      </c>
      <c r="H48" s="6"/>
      <c r="I48" s="6"/>
      <c r="J48" s="6"/>
      <c r="K48" s="6"/>
    </row>
    <row r="49" customFormat="false" ht="13.8" hidden="false" customHeight="false" outlineLevel="0" collapsed="false">
      <c r="A49" s="67" t="s">
        <v>151</v>
      </c>
      <c r="B49" s="66" t="s">
        <v>549</v>
      </c>
      <c r="C49" s="66" t="s">
        <v>549</v>
      </c>
      <c r="D49" s="6"/>
      <c r="E49" s="72" t="str">
        <f aca="false">HYPERLINK(CONCATENATE("http://sigma.ontologyportal.org:8080/sigma/WordNet.jsp?word=",C49,"&amp;POS=1"))</f>
        <v>http://sigma.ontologyportal.org:8080/sigma/WordNet.jsp?word=advantage&amp;POS=1</v>
      </c>
      <c r="F49" s="56" t="n">
        <v>105142863</v>
      </c>
      <c r="G49" s="6" t="s">
        <v>46</v>
      </c>
      <c r="H49" s="6" t="s">
        <v>61</v>
      </c>
      <c r="I49" s="6"/>
      <c r="J49" s="6"/>
      <c r="K49" s="6"/>
    </row>
    <row r="50" customFormat="false" ht="13.8" hidden="false" customHeight="false" outlineLevel="0" collapsed="false">
      <c r="A50" s="67" t="s">
        <v>151</v>
      </c>
      <c r="B50" s="66" t="s">
        <v>883</v>
      </c>
      <c r="C50" s="66" t="s">
        <v>883</v>
      </c>
      <c r="D50" s="6"/>
      <c r="E50" s="72" t="str">
        <f aca="false">HYPERLINK(CONCATENATE("http://sigma.ontologyportal.org:8080/sigma/WordNet.jsp?word=",C50,"&amp;POS=1"))</f>
        <v>http://sigma.ontologyportal.org:8080/sigma/WordNet.jsp?word=deficiency&amp;POS=1</v>
      </c>
      <c r="F50" s="56" t="n">
        <v>105113133</v>
      </c>
      <c r="G50" s="6" t="s">
        <v>46</v>
      </c>
      <c r="H50" s="6" t="s">
        <v>61</v>
      </c>
      <c r="I50" s="6"/>
      <c r="J50" s="6"/>
      <c r="K50" s="6"/>
    </row>
    <row r="51" customFormat="false" ht="13.8" hidden="false" customHeight="false" outlineLevel="0" collapsed="false">
      <c r="A51" s="67" t="s">
        <v>151</v>
      </c>
      <c r="B51" s="66" t="s">
        <v>218</v>
      </c>
      <c r="C51" s="66" t="s">
        <v>218</v>
      </c>
      <c r="D51" s="6"/>
      <c r="E51" s="72" t="str">
        <f aca="false">HYPERLINK(CONCATENATE("http://sigma.ontologyportal.org:8080/sigma/WordNet.jsp?word=",C51,"&amp;POS=1"))</f>
        <v>http://sigma.ontologyportal.org:8080/sigma/WordNet.jsp?word=system&amp;POS=1</v>
      </c>
      <c r="F51" s="56" t="n">
        <v>105661996</v>
      </c>
      <c r="G51" s="6" t="s">
        <v>46</v>
      </c>
      <c r="H51" s="6" t="s">
        <v>47</v>
      </c>
      <c r="I51" s="6"/>
      <c r="J51" s="6"/>
      <c r="K51" s="6"/>
    </row>
    <row r="52" customFormat="false" ht="13.8" hidden="false" customHeight="false" outlineLevel="0" collapsed="false">
      <c r="A52" s="67" t="s">
        <v>151</v>
      </c>
      <c r="B52" s="66" t="s">
        <v>884</v>
      </c>
      <c r="C52" s="66" t="s">
        <v>884</v>
      </c>
      <c r="D52" s="6"/>
      <c r="E52" s="72" t="str">
        <f aca="false">HYPERLINK(CONCATENATE("http://sigma.ontologyportal.org:8080/sigma/WordNet.jsp?word=",C52,"&amp;POS=1"))</f>
        <v>http://sigma.ontologyportal.org:8080/sigma/WordNet.jsp?word=documentation&amp;POS=1</v>
      </c>
      <c r="F52" s="56" t="n">
        <v>106650431</v>
      </c>
      <c r="G52" s="6" t="s">
        <v>38</v>
      </c>
      <c r="H52" s="6" t="s">
        <v>91</v>
      </c>
      <c r="I52" s="6"/>
      <c r="J52" s="6"/>
      <c r="K52" s="6"/>
    </row>
    <row r="53" customFormat="false" ht="13.8" hidden="false" customHeight="false" outlineLevel="0" collapsed="false">
      <c r="A53" s="67" t="s">
        <v>151</v>
      </c>
      <c r="B53" s="66" t="s">
        <v>623</v>
      </c>
      <c r="C53" s="66" t="s">
        <v>623</v>
      </c>
      <c r="D53" s="6"/>
      <c r="E53" s="72" t="str">
        <f aca="false">HYPERLINK(CONCATENATE("http://sigma.ontologyportal.org:8080/sigma/WordNet.jsp?word=",C53,"&amp;POS=1"))</f>
        <v>http://sigma.ontologyportal.org:8080/sigma/WordNet.jsp?word=software&amp;POS=1</v>
      </c>
      <c r="F53" s="56" t="n">
        <v>106566077</v>
      </c>
      <c r="G53" s="6" t="s">
        <v>46</v>
      </c>
      <c r="H53" s="6" t="s">
        <v>47</v>
      </c>
      <c r="I53" s="6"/>
      <c r="J53" s="6"/>
      <c r="K53" s="6"/>
    </row>
    <row r="54" customFormat="false" ht="13.8" hidden="false" customHeight="false" outlineLevel="0" collapsed="false">
      <c r="A54" s="67" t="s">
        <v>151</v>
      </c>
      <c r="B54" s="66" t="s">
        <v>885</v>
      </c>
      <c r="C54" s="66" t="s">
        <v>885</v>
      </c>
      <c r="D54" s="6"/>
      <c r="E54" s="72" t="str">
        <f aca="false">HYPERLINK(CONCATENATE("http://sigma.ontologyportal.org:8080/sigma/WordNet.jsp?word=",C54,"&amp;POS=1"))</f>
        <v>http://sigma.ontologyportal.org:8080/sigma/WordNet.jsp?word=reliability&amp;POS=1</v>
      </c>
      <c r="F54" s="56" t="n">
        <v>104670022</v>
      </c>
      <c r="G54" s="6" t="s">
        <v>46</v>
      </c>
      <c r="H54" s="6" t="s">
        <v>61</v>
      </c>
      <c r="I54" s="6"/>
      <c r="J54" s="6"/>
      <c r="K54" s="6"/>
    </row>
    <row r="55" customFormat="false" ht="13.8" hidden="false" customHeight="false" outlineLevel="0" collapsed="false">
      <c r="A55" s="67" t="s">
        <v>151</v>
      </c>
      <c r="B55" s="66" t="s">
        <v>236</v>
      </c>
      <c r="C55" s="66" t="s">
        <v>236</v>
      </c>
      <c r="D55" s="6"/>
      <c r="E55" s="72" t="str">
        <f aca="false">HYPERLINK(CONCATENATE("http://sigma.ontologyportal.org:8080/sigma/WordNet.jsp?word=",C55,"&amp;POS=1"))</f>
        <v>http://sigma.ontologyportal.org:8080/sigma/WordNet.jsp?word=specifications&amp;POS=1</v>
      </c>
      <c r="F55" s="56" t="n">
        <v>106725067</v>
      </c>
      <c r="G55" s="6" t="s">
        <v>46</v>
      </c>
      <c r="H55" s="6" t="s">
        <v>47</v>
      </c>
      <c r="I55" s="6"/>
      <c r="J55" s="6"/>
      <c r="K55" s="6"/>
    </row>
    <row r="56" customFormat="false" ht="13.8" hidden="false" customHeight="false" outlineLevel="0" collapsed="false">
      <c r="A56" s="68" t="s">
        <v>192</v>
      </c>
      <c r="B56" s="66" t="s">
        <v>886</v>
      </c>
      <c r="C56" s="66" t="s">
        <v>886</v>
      </c>
      <c r="D56" s="6"/>
      <c r="E56" s="72" t="str">
        <f aca="false">HYPERLINK(CONCATENATE("http://sigma.ontologyportal.org:8080/sigma/WordNet.jsp?word=",C56,"&amp;POS=1"))</f>
        <v>http://sigma.ontologyportal.org:8080/sigma/WordNet.jsp?word=failures&amp;POS=1</v>
      </c>
      <c r="F56" s="56" t="n">
        <v>107317764</v>
      </c>
      <c r="G56" s="6" t="s">
        <v>46</v>
      </c>
      <c r="H56" s="6" t="s">
        <v>61</v>
      </c>
      <c r="I56" s="6"/>
      <c r="J56" s="6"/>
      <c r="K56" s="6"/>
    </row>
    <row r="57" customFormat="false" ht="13.8" hidden="false" customHeight="false" outlineLevel="0" collapsed="false">
      <c r="A57" s="68" t="s">
        <v>192</v>
      </c>
      <c r="B57" s="66" t="s">
        <v>743</v>
      </c>
      <c r="C57" s="66" t="s">
        <v>743</v>
      </c>
      <c r="D57" s="6"/>
      <c r="E57" s="72" t="str">
        <f aca="false">HYPERLINK(CONCATENATE("http://sigma.ontologyportal.org:8080/sigma/WordNet.jsp?word=",C57,"&amp;POS=1"))</f>
        <v>http://sigma.ontologyportal.org:8080/sigma/WordNet.jsp?word=properties&amp;POS=1</v>
      </c>
      <c r="F57" s="56" t="n">
        <v>105849040</v>
      </c>
      <c r="G57" s="6" t="s">
        <v>46</v>
      </c>
      <c r="H57" s="6" t="s">
        <v>61</v>
      </c>
      <c r="I57" s="6"/>
      <c r="J57" s="6"/>
      <c r="K57" s="6"/>
    </row>
    <row r="58" customFormat="false" ht="13.8" hidden="false" customHeight="false" outlineLevel="0" collapsed="false">
      <c r="A58" s="68" t="s">
        <v>192</v>
      </c>
      <c r="B58" s="66" t="s">
        <v>317</v>
      </c>
      <c r="C58" s="66" t="s">
        <v>317</v>
      </c>
      <c r="D58" s="6"/>
      <c r="E58" s="72" t="str">
        <f aca="false">HYPERLINK(CONCATENATE("http://sigma.ontologyportal.org:8080/sigma/WordNet.jsp?word=",C58,"&amp;POS=1"))</f>
        <v>http://sigma.ontologyportal.org:8080/sigma/WordNet.jsp?word=structure&amp;POS=1</v>
      </c>
      <c r="F58" s="56" t="n">
        <v>104341686</v>
      </c>
      <c r="G58" s="6" t="s">
        <v>38</v>
      </c>
      <c r="H58" s="6" t="s">
        <v>91</v>
      </c>
      <c r="I58" s="6"/>
      <c r="J58" s="6"/>
      <c r="K58" s="6"/>
    </row>
    <row r="59" customFormat="false" ht="13.8" hidden="false" customHeight="false" outlineLevel="0" collapsed="false">
      <c r="A59" s="68" t="s">
        <v>192</v>
      </c>
      <c r="B59" s="66" t="s">
        <v>275</v>
      </c>
      <c r="C59" s="66" t="s">
        <v>275</v>
      </c>
      <c r="D59" s="6"/>
      <c r="E59" s="72" t="str">
        <f aca="false">HYPERLINK(CONCATENATE("http://sigma.ontologyportal.org:8080/sigma/WordNet.jsp?word=",C59,"&amp;POS=1"))</f>
        <v>http://sigma.ontologyportal.org:8080/sigma/WordNet.jsp?word=limitations&amp;POS=1</v>
      </c>
      <c r="F59" s="56" t="n">
        <v>105846355</v>
      </c>
      <c r="G59" s="6" t="s">
        <v>46</v>
      </c>
      <c r="H59" s="6" t="s">
        <v>61</v>
      </c>
      <c r="I59" s="6"/>
      <c r="J59" s="6"/>
      <c r="K59" s="6"/>
    </row>
    <row r="60" customFormat="false" ht="13.8" hidden="false" customHeight="false" outlineLevel="0" collapsed="false">
      <c r="A60" s="68" t="s">
        <v>192</v>
      </c>
      <c r="B60" s="66" t="s">
        <v>887</v>
      </c>
      <c r="C60" s="66" t="s">
        <v>887</v>
      </c>
      <c r="D60" s="6"/>
      <c r="E60" s="72" t="str">
        <f aca="false">HYPERLINK(CONCATENATE("http://sigma.ontologyportal.org:8080/sigma/WordNet.jsp?word=",C60,"&amp;POS=1"))</f>
        <v>http://sigma.ontologyportal.org:8080/sigma/WordNet.jsp?word=mechanism&amp;POS=1</v>
      </c>
      <c r="F60" s="56" t="n">
        <v>113512506</v>
      </c>
      <c r="G60" s="6" t="s">
        <v>38</v>
      </c>
      <c r="H60" s="6" t="s">
        <v>39</v>
      </c>
      <c r="I60" s="6"/>
      <c r="J60" s="6"/>
      <c r="K60" s="6"/>
    </row>
    <row r="61" customFormat="false" ht="13.8" hidden="false" customHeight="false" outlineLevel="0" collapsed="false">
      <c r="A61" s="68" t="s">
        <v>192</v>
      </c>
      <c r="B61" s="66" t="s">
        <v>888</v>
      </c>
      <c r="C61" s="66" t="s">
        <v>888</v>
      </c>
      <c r="D61" s="6"/>
      <c r="E61" s="72" t="str">
        <f aca="false">HYPERLINK(CONCATENATE("http://sigma.ontologyportal.org:8080/sigma/WordNet.jsp?word=",C61,"&amp;POS=1"))</f>
        <v>http://sigma.ontologyportal.org:8080/sigma/WordNet.jsp?word=recommendation&amp;POS=1</v>
      </c>
      <c r="F61" s="56" t="n">
        <v>106671637</v>
      </c>
      <c r="G61" s="6" t="s">
        <v>38</v>
      </c>
      <c r="H61" s="6" t="s">
        <v>39</v>
      </c>
      <c r="I61" s="6"/>
      <c r="J61" s="6"/>
      <c r="K61" s="6"/>
    </row>
    <row r="62" customFormat="false" ht="13.8" hidden="false" customHeight="false" outlineLevel="0" collapsed="false">
      <c r="A62" s="68" t="s">
        <v>192</v>
      </c>
      <c r="B62" s="66" t="s">
        <v>537</v>
      </c>
      <c r="C62" s="66" t="s">
        <v>537</v>
      </c>
      <c r="D62" s="6" t="s">
        <v>889</v>
      </c>
      <c r="E62" s="72" t="str">
        <f aca="false">HYPERLINK(CONCATENATE("http://sigma.ontologyportal.org:8080/sigma/WordNet.jsp?word=",D62,"&amp;POS=1"))</f>
        <v>http://sigma.ontologyportal.org:8080/sigma/WordNet.jsp?word=relation&amp;POS=1</v>
      </c>
      <c r="F62" s="56" t="n">
        <v>100031921</v>
      </c>
      <c r="G62" s="6" t="s">
        <v>46</v>
      </c>
      <c r="H62" s="6" t="s">
        <v>343</v>
      </c>
      <c r="I62" s="6"/>
      <c r="J62" s="6"/>
      <c r="K62" s="6"/>
    </row>
    <row r="63" customFormat="false" ht="13.8" hidden="false" customHeight="false" outlineLevel="0" collapsed="false">
      <c r="A63" s="68" t="s">
        <v>192</v>
      </c>
      <c r="B63" s="66" t="s">
        <v>890</v>
      </c>
      <c r="C63" s="66" t="s">
        <v>890</v>
      </c>
      <c r="D63" s="6"/>
      <c r="E63" s="72" t="str">
        <f aca="false">HYPERLINK(CONCATENATE("http://sigma.ontologyportal.org:8080/sigma/WordNet.jsp?word=",C63,"&amp;POS=1"))</f>
        <v>http://sigma.ontologyportal.org:8080/sigma/WordNet.jsp?word=arguments&amp;POS=1</v>
      </c>
      <c r="F63" s="56" t="n">
        <v>105773049</v>
      </c>
      <c r="G63" s="6" t="s">
        <v>38</v>
      </c>
      <c r="H63" s="6" t="s">
        <v>39</v>
      </c>
      <c r="I63" s="6"/>
      <c r="J63" s="6"/>
      <c r="K63" s="6"/>
    </row>
    <row r="64" customFormat="false" ht="13.8" hidden="false" customHeight="false" outlineLevel="0" collapsed="false">
      <c r="A64" s="68" t="s">
        <v>192</v>
      </c>
      <c r="B64" s="66" t="s">
        <v>891</v>
      </c>
      <c r="C64" s="66" t="s">
        <v>891</v>
      </c>
      <c r="D64" s="6"/>
      <c r="E64" s="72" t="str">
        <f aca="false">HYPERLINK(CONCATENATE("http://sigma.ontologyportal.org:8080/sigma/WordNet.jsp?word=",C64,"&amp;POS=1"))</f>
        <v>http://sigma.ontologyportal.org:8080/sigma/WordNet.jsp?word=evidence&amp;POS=1</v>
      </c>
      <c r="F64" s="56" t="n">
        <v>115300492</v>
      </c>
      <c r="G64" s="6" t="s">
        <v>46</v>
      </c>
      <c r="H64" s="6" t="s">
        <v>343</v>
      </c>
      <c r="I64" s="6"/>
      <c r="J64" s="6"/>
      <c r="K64" s="6"/>
    </row>
    <row r="65" customFormat="false" ht="13.8" hidden="false" customHeight="false" outlineLevel="0" collapsed="false">
      <c r="A65" s="68" t="s">
        <v>192</v>
      </c>
      <c r="B65" s="66" t="s">
        <v>892</v>
      </c>
      <c r="C65" s="6" t="s">
        <v>893</v>
      </c>
      <c r="D65" s="6"/>
      <c r="E65" s="72" t="str">
        <f aca="false">HYPERLINK(CONCATENATE("http://sigma.ontologyportal.org:8080/sigma/WordNet.jsp?word=",C65,"&amp;POS=1"))</f>
        <v>http://sigma.ontologyportal.org:8080/sigma/WordNet.jsp?word=strain&amp;POS=1</v>
      </c>
      <c r="F65" s="56" t="n">
        <v>111515325</v>
      </c>
      <c r="G65" s="6" t="s">
        <v>38</v>
      </c>
      <c r="H65" s="6" t="s">
        <v>39</v>
      </c>
      <c r="I65" s="6"/>
      <c r="J65" s="6"/>
      <c r="K65" s="6"/>
    </row>
    <row r="66" customFormat="false" ht="13.8" hidden="false" customHeight="false" outlineLevel="0" collapsed="false">
      <c r="A66" s="68" t="s">
        <v>192</v>
      </c>
      <c r="B66" s="66" t="s">
        <v>894</v>
      </c>
      <c r="C66" s="66" t="s">
        <v>894</v>
      </c>
      <c r="D66" s="6" t="s">
        <v>895</v>
      </c>
      <c r="E66" s="72" t="str">
        <f aca="false">HYPERLINK(CONCATENATE("http://sigma.ontologyportal.org:8080/sigma/WordNet.jsp?word=",D66,"&amp;POS=1"))</f>
        <v>http://sigma.ontologyportal.org:8080/sigma/WordNet.jsp?word=Finance&amp;POS=1</v>
      </c>
      <c r="F66" s="56" t="n">
        <v>106150633</v>
      </c>
      <c r="G66" s="6" t="s">
        <v>46</v>
      </c>
      <c r="H66" s="6" t="s">
        <v>47</v>
      </c>
      <c r="I66" s="6"/>
      <c r="J66" s="6"/>
      <c r="K66" s="6"/>
    </row>
    <row r="67" customFormat="false" ht="13.8" hidden="false" customHeight="false" outlineLevel="0" collapsed="false">
      <c r="A67" s="68" t="s">
        <v>192</v>
      </c>
      <c r="B67" s="66" t="s">
        <v>87</v>
      </c>
      <c r="C67" s="66" t="s">
        <v>87</v>
      </c>
      <c r="D67" s="6"/>
      <c r="E67" s="72" t="str">
        <f aca="false">HYPERLINK(CONCATENATE("http://sigma.ontologyportal.org:8080/sigma/WordNet.jsp?word=",C67,"&amp;POS=1"))</f>
        <v>http://sigma.ontologyportal.org:8080/sigma/WordNet.jsp?word=ideas&amp;POS=1</v>
      </c>
      <c r="F67" s="56" t="n">
        <v>105833840</v>
      </c>
      <c r="G67" s="6" t="s">
        <v>46</v>
      </c>
      <c r="H67" s="6" t="s">
        <v>47</v>
      </c>
      <c r="I67" s="6"/>
      <c r="J67" s="6"/>
      <c r="K67" s="6"/>
    </row>
    <row r="68" customFormat="false" ht="13.8" hidden="false" customHeight="false" outlineLevel="0" collapsed="false">
      <c r="A68" s="68" t="s">
        <v>192</v>
      </c>
      <c r="B68" s="66" t="s">
        <v>540</v>
      </c>
      <c r="C68" s="66" t="s">
        <v>540</v>
      </c>
      <c r="D68" s="6"/>
      <c r="E68" s="72" t="str">
        <f aca="false">HYPERLINK(CONCATENATE("http://sigma.ontologyportal.org:8080/sigma/WordNet.jsp?word=",C68,"&amp;POS=1"))</f>
        <v>http://sigma.ontologyportal.org:8080/sigma/WordNet.jsp?word=variables&amp;POS=1</v>
      </c>
      <c r="F68" s="56" t="n">
        <v>109468959</v>
      </c>
      <c r="G68" s="6" t="s">
        <v>46</v>
      </c>
      <c r="H68" s="6" t="s">
        <v>343</v>
      </c>
      <c r="I68" s="6"/>
      <c r="J68" s="6"/>
      <c r="K68" s="6"/>
    </row>
    <row r="69" customFormat="false" ht="13.8" hidden="false" customHeight="false" outlineLevel="0" collapsed="false">
      <c r="A69" s="68" t="s">
        <v>192</v>
      </c>
      <c r="B69" s="66" t="s">
        <v>896</v>
      </c>
      <c r="C69" s="66" t="s">
        <v>896</v>
      </c>
      <c r="D69" s="6"/>
      <c r="E69" s="72" t="str">
        <f aca="false">HYPERLINK(CONCATENATE("http://sigma.ontologyportal.org:8080/sigma/WordNet.jsp?word=",C69,"&amp;POS=1"))</f>
        <v>http://sigma.ontologyportal.org:8080/sigma/WordNet.jsp?word=optimum&amp;POS=1</v>
      </c>
      <c r="F69" s="56" t="n">
        <v>105143864</v>
      </c>
      <c r="G69" s="6" t="s">
        <v>46</v>
      </c>
      <c r="H69" s="6" t="s">
        <v>61</v>
      </c>
      <c r="I69" s="6"/>
      <c r="J69" s="6"/>
      <c r="K69" s="6"/>
    </row>
    <row r="70" customFormat="false" ht="13.8" hidden="false" customHeight="false" outlineLevel="0" collapsed="false">
      <c r="A70" s="68" t="s">
        <v>192</v>
      </c>
      <c r="B70" s="66" t="s">
        <v>897</v>
      </c>
      <c r="C70" s="66" t="s">
        <v>897</v>
      </c>
      <c r="D70" s="6"/>
      <c r="E70" s="72" t="str">
        <f aca="false">HYPERLINK(CONCATENATE("http://sigma.ontologyportal.org:8080/sigma/WordNet.jsp?word=",C70,"&amp;POS=1"))</f>
        <v>http://sigma.ontologyportal.org:8080/sigma/WordNet.jsp?word=weaknesses&amp;POS=1</v>
      </c>
      <c r="F70" s="56" t="n">
        <v>105204982</v>
      </c>
      <c r="G70" s="6" t="s">
        <v>46</v>
      </c>
      <c r="H70" s="6" t="s">
        <v>61</v>
      </c>
      <c r="I70" s="6"/>
      <c r="J70" s="6"/>
      <c r="K70" s="6"/>
    </row>
    <row r="71" customFormat="false" ht="13.8" hidden="false" customHeight="false" outlineLevel="0" collapsed="false">
      <c r="A71" s="68" t="s">
        <v>192</v>
      </c>
      <c r="B71" s="66" t="s">
        <v>730</v>
      </c>
      <c r="C71" s="66" t="s">
        <v>730</v>
      </c>
      <c r="D71" s="6"/>
      <c r="E71" s="72" t="str">
        <f aca="false">HYPERLINK(CONCATENATE("http://sigma.ontologyportal.org:8080/sigma/WordNet.jsp?word=",C71,"&amp;POS=1"))</f>
        <v>http://sigma.ontologyportal.org:8080/sigma/WordNet.jsp?word=strength&amp;POS=1</v>
      </c>
      <c r="F71" s="56" t="n">
        <v>105053688</v>
      </c>
      <c r="G71" s="6" t="s">
        <v>46</v>
      </c>
      <c r="H71" s="6" t="s">
        <v>61</v>
      </c>
      <c r="I71" s="6"/>
      <c r="J71" s="6"/>
      <c r="K71" s="6"/>
    </row>
    <row r="72" customFormat="false" ht="13.8" hidden="false" customHeight="false" outlineLevel="0" collapsed="false">
      <c r="A72" s="68" t="s">
        <v>192</v>
      </c>
      <c r="B72" s="66" t="s">
        <v>693</v>
      </c>
      <c r="C72" s="66" t="s">
        <v>693</v>
      </c>
      <c r="D72" s="6"/>
      <c r="E72" s="72" t="str">
        <f aca="false">HYPERLINK(CONCATENATE("http://sigma.ontologyportal.org:8080/sigma/WordNet.jsp?word=",C72,"&amp;POS=1"))</f>
        <v>http://sigma.ontologyportal.org:8080/sigma/WordNet.jsp?word=stress&amp;POS=1</v>
      </c>
      <c r="F72" s="56" t="n">
        <v>111514805</v>
      </c>
      <c r="G72" s="6" t="s">
        <v>38</v>
      </c>
      <c r="H72" s="6" t="s">
        <v>39</v>
      </c>
      <c r="I72" s="6"/>
      <c r="J72" s="6"/>
      <c r="K72" s="6"/>
    </row>
    <row r="73" customFormat="false" ht="13.8" hidden="false" customHeight="false" outlineLevel="0" collapsed="false">
      <c r="A73" s="68" t="s">
        <v>192</v>
      </c>
      <c r="B73" s="66" t="s">
        <v>898</v>
      </c>
      <c r="C73" s="66" t="s">
        <v>898</v>
      </c>
      <c r="D73" s="6"/>
      <c r="E73" s="72" t="str">
        <f aca="false">HYPERLINK(CONCATENATE("http://sigma.ontologyportal.org:8080/sigma/WordNet.jsp?word=",C73,"&amp;POS=1"))</f>
        <v>http://sigma.ontologyportal.org:8080/sigma/WordNet.jsp?word=anomalies&amp;POS=1</v>
      </c>
      <c r="F73" s="56" t="n">
        <v>114505821</v>
      </c>
      <c r="G73" s="6" t="s">
        <v>46</v>
      </c>
      <c r="H73" s="6" t="s">
        <v>61</v>
      </c>
      <c r="I73" s="6"/>
      <c r="J73" s="6"/>
      <c r="K73" s="6"/>
    </row>
    <row r="74" customFormat="false" ht="13.8" hidden="false" customHeight="false" outlineLevel="0" collapsed="false">
      <c r="A74" s="71" t="s">
        <v>219</v>
      </c>
      <c r="B74" s="66" t="s">
        <v>899</v>
      </c>
      <c r="C74" s="66" t="s">
        <v>899</v>
      </c>
      <c r="D74" s="6"/>
      <c r="E74" s="72" t="str">
        <f aca="false">HYPERLINK(CONCATENATE("http://sigma.ontologyportal.org:8080/sigma/WordNet.jsp?word=",C74,"&amp;POS=1"))</f>
        <v>http://sigma.ontologyportal.org:8080/sigma/WordNet.jsp?word=controls&amp;POS=1</v>
      </c>
      <c r="F74" s="56" t="n">
        <v>105798569</v>
      </c>
      <c r="G74" s="6" t="s">
        <v>46</v>
      </c>
      <c r="H74" s="6" t="s">
        <v>61</v>
      </c>
      <c r="I74" s="6"/>
      <c r="J74" s="6"/>
      <c r="K74" s="6"/>
    </row>
    <row r="75" customFormat="false" ht="13.8" hidden="false" customHeight="false" outlineLevel="0" collapsed="false">
      <c r="A75" s="71" t="s">
        <v>219</v>
      </c>
      <c r="B75" s="66" t="s">
        <v>900</v>
      </c>
      <c r="C75" s="6" t="s">
        <v>830</v>
      </c>
      <c r="D75" s="6"/>
      <c r="E75" s="72" t="str">
        <f aca="false">HYPERLINK(CONCATENATE("http://sigma.ontologyportal.org:8080/sigma/WordNet.jsp?word=",C75,"&amp;POS=1"))</f>
        <v>http://sigma.ontologyportal.org:8080/sigma/WordNet.jsp?word=nothing&amp;POS=1</v>
      </c>
      <c r="F75" s="56"/>
      <c r="G75" s="6"/>
      <c r="H75" s="6"/>
      <c r="I75" s="6"/>
      <c r="J75" s="6"/>
      <c r="K75" s="6"/>
    </row>
    <row r="76" customFormat="false" ht="13.8" hidden="false" customHeight="false" outlineLevel="0" collapsed="false">
      <c r="A76" s="71" t="s">
        <v>219</v>
      </c>
      <c r="B76" s="66" t="s">
        <v>901</v>
      </c>
      <c r="C76" s="66" t="s">
        <v>901</v>
      </c>
      <c r="D76" s="6"/>
      <c r="E76" s="72" t="str">
        <f aca="false">HYPERLINK(CONCATENATE("http://sigma.ontologyportal.org:8080/sigma/WordNet.jsp?word=",C76,"&amp;POS=1"))</f>
        <v>http://sigma.ontologyportal.org:8080/sigma/WordNet.jsp?word=improvement&amp;POS=1</v>
      </c>
      <c r="F76" s="56" t="n">
        <v>107357388</v>
      </c>
      <c r="G76" s="66" t="s">
        <v>46</v>
      </c>
      <c r="H76" s="6" t="s">
        <v>61</v>
      </c>
      <c r="I76" s="6"/>
      <c r="J76" s="6"/>
      <c r="K76" s="6"/>
    </row>
    <row r="77" customFormat="false" ht="13.8" hidden="false" customHeight="false" outlineLevel="0" collapsed="false">
      <c r="A77" s="71" t="s">
        <v>219</v>
      </c>
      <c r="B77" s="77" t="s">
        <v>902</v>
      </c>
      <c r="C77" s="77" t="s">
        <v>902</v>
      </c>
      <c r="D77" s="6"/>
      <c r="E77" s="72" t="str">
        <f aca="false">HYPERLINK(CONCATENATE("http://sigma.ontologyportal.org:8080/sigma/WordNet.jsp?word=",C77,"&amp;POS=1"))</f>
        <v>http://sigma.ontologyportal.org:8080/sigma/WordNet.jsp?word=value&amp;POS=1</v>
      </c>
      <c r="F77" s="56" t="n">
        <v>105856388</v>
      </c>
      <c r="G77" s="66" t="s">
        <v>46</v>
      </c>
      <c r="H77" s="6" t="s">
        <v>105</v>
      </c>
      <c r="I77" s="6"/>
      <c r="J77" s="6"/>
      <c r="K77" s="6"/>
    </row>
    <row r="78" customFormat="false" ht="13.8" hidden="false" customHeight="false" outlineLevel="0" collapsed="false">
      <c r="A78" s="71" t="s">
        <v>219</v>
      </c>
      <c r="B78" s="77" t="s">
        <v>903</v>
      </c>
      <c r="C78" s="77" t="s">
        <v>903</v>
      </c>
      <c r="D78" s="6" t="s">
        <v>260</v>
      </c>
      <c r="E78" s="72" t="str">
        <f aca="false">HYPERLINK(CONCATENATE("http://sigma.ontologyportal.org:8080/sigma/WordNet.jsp?word=",D78,"&amp;POS=1"))</f>
        <v>http://sigma.ontologyportal.org:8080/sigma/WordNet.jsp?word=ethics&amp;POS=1</v>
      </c>
      <c r="F78" s="56" t="n">
        <v>106663617</v>
      </c>
      <c r="G78" s="66" t="s">
        <v>46</v>
      </c>
      <c r="H78" s="6" t="s">
        <v>61</v>
      </c>
      <c r="I78" s="6"/>
      <c r="J78" s="6"/>
      <c r="K78" s="6"/>
    </row>
    <row r="79" customFormat="false" ht="13.8" hidden="false" customHeight="false" outlineLevel="0" collapsed="false">
      <c r="A79" s="71" t="s">
        <v>219</v>
      </c>
      <c r="B79" s="66" t="s">
        <v>904</v>
      </c>
      <c r="C79" s="66" t="s">
        <v>904</v>
      </c>
      <c r="D79" s="6"/>
      <c r="E79" s="72" t="str">
        <f aca="false">HYPERLINK(CONCATENATE("http://sigma.ontologyportal.org:8080/sigma/WordNet.jsp?word=",C79,"&amp;POS=1"))</f>
        <v>http://sigma.ontologyportal.org:8080/sigma/WordNet.jsp?word=reasonableness&amp;POS=1</v>
      </c>
      <c r="F79" s="56" t="n">
        <v>105160574</v>
      </c>
      <c r="G79" s="66" t="s">
        <v>46</v>
      </c>
      <c r="H79" s="6" t="s">
        <v>61</v>
      </c>
      <c r="I79" s="6"/>
      <c r="J79" s="6"/>
      <c r="K79" s="6"/>
    </row>
    <row r="80" customFormat="false" ht="13.8" hidden="false" customHeight="false" outlineLevel="0" collapsed="false">
      <c r="A80" s="71" t="s">
        <v>219</v>
      </c>
      <c r="B80" s="66" t="s">
        <v>535</v>
      </c>
      <c r="C80" s="66" t="s">
        <v>535</v>
      </c>
      <c r="D80" s="6"/>
      <c r="E80" s="72" t="str">
        <f aca="false">HYPERLINK(CONCATENATE("http://sigma.ontologyportal.org:8080/sigma/WordNet.jsp?word=",C80,"&amp;POS=1"))</f>
        <v>http://sigma.ontologyportal.org:8080/sigma/WordNet.jsp?word=feasibility&amp;POS=1</v>
      </c>
      <c r="F80" s="56" t="n">
        <v>105152364</v>
      </c>
      <c r="G80" s="66" t="s">
        <v>46</v>
      </c>
      <c r="H80" s="6" t="s">
        <v>61</v>
      </c>
      <c r="I80" s="6"/>
      <c r="J80" s="6"/>
      <c r="K80" s="6"/>
    </row>
    <row r="81" customFormat="false" ht="13.8" hidden="false" customHeight="false" outlineLevel="0" collapsed="false">
      <c r="A81" s="71" t="s">
        <v>219</v>
      </c>
      <c r="B81" s="66" t="s">
        <v>801</v>
      </c>
      <c r="C81" s="66" t="s">
        <v>801</v>
      </c>
      <c r="D81" s="6"/>
      <c r="E81" s="72" t="str">
        <f aca="false">HYPERLINK(CONCATENATE("http://sigma.ontologyportal.org:8080/sigma/WordNet.jsp?word=",C81,"&amp;POS=1"))</f>
        <v>http://sigma.ontologyportal.org:8080/sigma/WordNet.jsp?word=drawings&amp;POS=1</v>
      </c>
      <c r="F81" s="56" t="n">
        <v>107003119</v>
      </c>
      <c r="G81" s="66" t="s">
        <v>38</v>
      </c>
      <c r="H81" s="6" t="s">
        <v>91</v>
      </c>
      <c r="I81" s="6"/>
      <c r="J81" s="6"/>
      <c r="K81" s="6"/>
    </row>
    <row r="82" customFormat="false" ht="13.8" hidden="false" customHeight="false" outlineLevel="0" collapsed="false">
      <c r="A82" s="71" t="s">
        <v>219</v>
      </c>
      <c r="B82" s="66" t="s">
        <v>159</v>
      </c>
      <c r="C82" s="66" t="s">
        <v>159</v>
      </c>
      <c r="D82" s="6"/>
      <c r="E82" s="72" t="str">
        <f aca="false">HYPERLINK(CONCATENATE("http://sigma.ontologyportal.org:8080/sigma/WordNet.jsp?word=",C82,"&amp;POS=1"))</f>
        <v>http://sigma.ontologyportal.org:8080/sigma/WordNet.jsp?word=electricity&amp;POS=1</v>
      </c>
      <c r="F82" s="56" t="n">
        <v>111450566</v>
      </c>
      <c r="G82" s="6" t="s">
        <v>38</v>
      </c>
      <c r="H82" s="6" t="s">
        <v>91</v>
      </c>
      <c r="I82" s="6"/>
      <c r="J82" s="6"/>
      <c r="K82" s="6"/>
    </row>
    <row r="83" customFormat="false" ht="13.8" hidden="false" customHeight="false" outlineLevel="0" collapsed="false">
      <c r="A83" s="71" t="s">
        <v>219</v>
      </c>
      <c r="B83" s="66" t="s">
        <v>519</v>
      </c>
      <c r="C83" s="66" t="s">
        <v>519</v>
      </c>
      <c r="D83" s="6"/>
      <c r="E83" s="72" t="str">
        <f aca="false">HYPERLINK(CONCATENATE("http://sigma.ontologyportal.org:8080/sigma/WordNet.jsp?word=",C83,"&amp;POS=1"))</f>
        <v>http://sigma.ontologyportal.org:8080/sigma/WordNet.jsp?word=hypothesis&amp;POS=1</v>
      </c>
      <c r="F83" s="56" t="n">
        <v>106782680</v>
      </c>
      <c r="G83" s="6" t="s">
        <v>46</v>
      </c>
      <c r="H83" s="6" t="s">
        <v>47</v>
      </c>
      <c r="I83" s="6"/>
      <c r="J83" s="6"/>
      <c r="K83" s="6"/>
    </row>
    <row r="84" customFormat="false" ht="13.8" hidden="false" customHeight="false" outlineLevel="0" collapsed="false">
      <c r="A84" s="71" t="s">
        <v>219</v>
      </c>
      <c r="B84" s="66" t="s">
        <v>905</v>
      </c>
      <c r="C84" s="66" t="s">
        <v>905</v>
      </c>
      <c r="D84" s="6"/>
      <c r="E84" s="72" t="str">
        <f aca="false">HYPERLINK(CONCATENATE("http://sigma.ontologyportal.org:8080/sigma/WordNet.jsp?word=",C84,"&amp;POS=1"))</f>
        <v>http://sigma.ontologyportal.org:8080/sigma/WordNet.jsp?word=shape&amp;POS=1</v>
      </c>
      <c r="F84" s="56" t="n">
        <v>105064037</v>
      </c>
      <c r="G84" s="6" t="s">
        <v>46</v>
      </c>
      <c r="H84" s="6" t="s">
        <v>61</v>
      </c>
      <c r="I84" s="6"/>
      <c r="J84" s="6"/>
      <c r="K84" s="6"/>
    </row>
    <row r="85" customFormat="false" ht="13.8" hidden="false" customHeight="false" outlineLevel="0" collapsed="false">
      <c r="A85" s="71" t="s">
        <v>219</v>
      </c>
      <c r="B85" s="66" t="s">
        <v>634</v>
      </c>
      <c r="C85" s="66" t="s">
        <v>634</v>
      </c>
      <c r="D85" s="6"/>
      <c r="E85" s="72" t="str">
        <f aca="false">HYPERLINK(CONCATENATE("http://sigma.ontologyportal.org:8080/sigma/WordNet.jsp?word=",C85,"&amp;POS=1"))</f>
        <v>http://sigma.ontologyportal.org:8080/sigma/WordNet.jsp?word=concept&amp;POS=1</v>
      </c>
      <c r="F85" s="56" t="n">
        <v>105835747</v>
      </c>
      <c r="G85" s="6" t="s">
        <v>46</v>
      </c>
      <c r="H85" s="6" t="s">
        <v>47</v>
      </c>
      <c r="I85" s="6"/>
      <c r="J85" s="6"/>
      <c r="K85" s="6"/>
    </row>
    <row r="86" customFormat="false" ht="13.8" hidden="false" customHeight="false" outlineLevel="0" collapsed="false">
      <c r="A86" s="71" t="s">
        <v>219</v>
      </c>
      <c r="B86" s="66" t="s">
        <v>906</v>
      </c>
      <c r="C86" s="66" t="s">
        <v>907</v>
      </c>
      <c r="D86" s="6"/>
      <c r="E86" s="72" t="str">
        <f aca="false">HYPERLINK(CONCATENATE("http://sigma.ontologyportal.org:8080/sigma/WordNet.jsp?word=",C86,"&amp;POS=1"))</f>
        <v>http://sigma.ontologyportal.org:8080/sigma/WordNet.jsp?word=meanings&amp;POS=1</v>
      </c>
      <c r="F86" s="56" t="n">
        <v>106601327</v>
      </c>
      <c r="G86" s="6" t="s">
        <v>46</v>
      </c>
      <c r="H86" s="6" t="s">
        <v>47</v>
      </c>
      <c r="I86" s="6"/>
      <c r="J86" s="6"/>
      <c r="K86" s="6"/>
    </row>
    <row r="87" customFormat="false" ht="13.8" hidden="false" customHeight="false" outlineLevel="0" collapsed="false">
      <c r="A87" s="71" t="s">
        <v>219</v>
      </c>
      <c r="B87" s="66" t="s">
        <v>787</v>
      </c>
      <c r="C87" s="66" t="s">
        <v>787</v>
      </c>
      <c r="D87" s="6"/>
      <c r="E87" s="72" t="str">
        <f aca="false">HYPERLINK(CONCATENATE("http://sigma.ontologyportal.org:8080/sigma/WordNet.jsp?word=",C87,"&amp;POS=1"))</f>
        <v>http://sigma.ontologyportal.org:8080/sigma/WordNet.jsp?word=iteration&amp;POS=1</v>
      </c>
      <c r="F87" s="56" t="n">
        <v>113503908</v>
      </c>
      <c r="G87" s="6" t="s">
        <v>38</v>
      </c>
      <c r="H87" s="6" t="s">
        <v>39</v>
      </c>
      <c r="I87" s="6"/>
      <c r="J87" s="6"/>
      <c r="K87" s="6"/>
    </row>
    <row r="88" customFormat="false" ht="13.8" hidden="false" customHeight="false" outlineLevel="0" collapsed="false">
      <c r="A88" s="71" t="s">
        <v>219</v>
      </c>
      <c r="B88" s="66" t="s">
        <v>760</v>
      </c>
      <c r="C88" s="66" t="s">
        <v>760</v>
      </c>
      <c r="D88" s="6"/>
      <c r="E88" s="72" t="str">
        <f aca="false">HYPERLINK(CONCATENATE("http://sigma.ontologyportal.org:8080/sigma/WordNet.jsp?word=",C88,"&amp;POS=1"))</f>
        <v>http://sigma.ontologyportal.org:8080/sigma/WordNet.jsp?word=choices&amp;POS=1</v>
      </c>
      <c r="F88" s="56" t="n">
        <v>105790944</v>
      </c>
      <c r="G88" s="6" t="s">
        <v>46</v>
      </c>
      <c r="H88" s="6" t="s">
        <v>61</v>
      </c>
      <c r="I88" s="6"/>
      <c r="J88" s="6"/>
      <c r="K88" s="6"/>
    </row>
    <row r="89" customFormat="false" ht="13.8" hidden="false" customHeight="false" outlineLevel="0" collapsed="false">
      <c r="A89" s="71" t="s">
        <v>219</v>
      </c>
      <c r="B89" s="66" t="s">
        <v>253</v>
      </c>
      <c r="C89" s="66" t="s">
        <v>253</v>
      </c>
      <c r="D89" s="6"/>
      <c r="E89" s="72" t="str">
        <f aca="false">HYPERLINK(CONCATENATE("http://sigma.ontologyportal.org:8080/sigma/WordNet.jsp?word=",C89,"&amp;POS=1"))</f>
        <v>http://sigma.ontologyportal.org:8080/sigma/WordNet.jsp?word=benefits&amp;POS=1</v>
      </c>
      <c r="F89" s="56" t="n">
        <v>105142641</v>
      </c>
      <c r="G89" s="6" t="s">
        <v>46</v>
      </c>
      <c r="H89" s="6" t="s">
        <v>61</v>
      </c>
      <c r="I89" s="6"/>
      <c r="J89" s="6"/>
      <c r="K89" s="6"/>
    </row>
    <row r="90" customFormat="false" ht="13.8" hidden="false" customHeight="false" outlineLevel="0" collapsed="false">
      <c r="A90" s="71" t="s">
        <v>219</v>
      </c>
      <c r="B90" s="66" t="s">
        <v>908</v>
      </c>
      <c r="C90" s="6" t="s">
        <v>37</v>
      </c>
      <c r="D90" s="6"/>
      <c r="E90" s="72" t="str">
        <f aca="false">HYPERLINK(CONCATENATE("http://sigma.ontologyportal.org:8080/sigma/WordNet.jsp?word=",C90,"&amp;POS=1"))</f>
        <v>http://sigma.ontologyportal.org:8080/sigma/WordNet.jsp?word=processes&amp;POS=1</v>
      </c>
      <c r="F90" s="56" t="n">
        <v>100029677</v>
      </c>
      <c r="G90" s="6" t="s">
        <v>38</v>
      </c>
      <c r="H90" s="6" t="s">
        <v>39</v>
      </c>
      <c r="I90" s="6"/>
      <c r="J90" s="6"/>
      <c r="K90" s="6"/>
    </row>
    <row r="91" customFormat="false" ht="13.8" hidden="false" customHeight="false" outlineLevel="0" collapsed="false">
      <c r="A91" s="71" t="s">
        <v>219</v>
      </c>
      <c r="B91" s="66" t="s">
        <v>909</v>
      </c>
      <c r="C91" s="6" t="s">
        <v>910</v>
      </c>
      <c r="D91" s="6"/>
      <c r="E91" s="72" t="str">
        <f aca="false">HYPERLINK(CONCATENATE("http://sigma.ontologyportal.org:8080/sigma/WordNet.jsp?word=",C91,"&amp;POS=1"))</f>
        <v>http://sigma.ontologyportal.org:8080/sigma/WordNet.jsp?word=simulation&amp;POS=1</v>
      </c>
      <c r="F91" s="56" t="n">
        <v>100899049</v>
      </c>
      <c r="G91" s="6" t="s">
        <v>38</v>
      </c>
      <c r="H91" s="6" t="s">
        <v>39</v>
      </c>
      <c r="I91" s="6"/>
      <c r="J91" s="6"/>
      <c r="K91" s="6"/>
    </row>
    <row r="92" customFormat="false" ht="13.8" hidden="false" customHeight="false" outlineLevel="0" collapsed="false">
      <c r="A92" s="71" t="s">
        <v>219</v>
      </c>
      <c r="B92" s="66" t="s">
        <v>911</v>
      </c>
      <c r="C92" s="6" t="s">
        <v>912</v>
      </c>
      <c r="D92" s="6"/>
      <c r="E92" s="72" t="str">
        <f aca="false">HYPERLINK(CONCATENATE("http://sigma.ontologyportal.org:8080/sigma/WordNet.jsp?word=",C92,"&amp;POS=1"))</f>
        <v>http://sigma.ontologyportal.org:8080/sigma/WordNet.jsp?word=uncertainty&amp;POS=1</v>
      </c>
      <c r="F92" s="56" t="n">
        <v>105698247</v>
      </c>
      <c r="G92" s="6" t="s">
        <v>46</v>
      </c>
      <c r="H92" s="6" t="s">
        <v>61</v>
      </c>
      <c r="I92" s="6"/>
      <c r="J92" s="6"/>
      <c r="K92" s="6"/>
    </row>
    <row r="93" customFormat="false" ht="13.8" hidden="false" customHeight="false" outlineLevel="0" collapsed="false">
      <c r="A93" s="71" t="s">
        <v>219</v>
      </c>
      <c r="B93" s="66" t="s">
        <v>913</v>
      </c>
      <c r="C93" s="6" t="s">
        <v>697</v>
      </c>
      <c r="D93" s="6"/>
      <c r="E93" s="72" t="str">
        <f aca="false">HYPERLINK(CONCATENATE("http://sigma.ontologyportal.org:8080/sigma/WordNet.jsp?word=",C93,"&amp;POS=1"))</f>
        <v>http://sigma.ontologyportal.org:8080/sigma/WordNet.jsp?word=response&amp;POS=1</v>
      </c>
      <c r="F93" s="56" t="n">
        <v>111416988</v>
      </c>
      <c r="G93" s="6" t="s">
        <v>38</v>
      </c>
      <c r="H93" s="6" t="s">
        <v>39</v>
      </c>
      <c r="I93" s="6"/>
      <c r="J93" s="6"/>
      <c r="K93" s="6"/>
    </row>
    <row r="94" customFormat="false" ht="13.8" hidden="false" customHeight="false" outlineLevel="0" collapsed="false">
      <c r="A94" s="71" t="s">
        <v>219</v>
      </c>
      <c r="B94" s="66" t="s">
        <v>914</v>
      </c>
      <c r="C94" s="6" t="s">
        <v>585</v>
      </c>
      <c r="D94" s="6"/>
      <c r="E94" s="72" t="str">
        <f aca="false">HYPERLINK(CONCATENATE("http://sigma.ontologyportal.org:8080/sigma/WordNet.jsp?word=",C94,"&amp;POS=1"))</f>
        <v>http://sigma.ontologyportal.org:8080/sigma/WordNet.jsp?word=physics&amp;POS=1</v>
      </c>
      <c r="F94" s="56"/>
      <c r="G94" s="6" t="s">
        <v>46</v>
      </c>
      <c r="H94" s="6" t="s">
        <v>47</v>
      </c>
      <c r="I94" s="6"/>
      <c r="J94" s="6"/>
      <c r="K94" s="6"/>
    </row>
    <row r="95" customFormat="false" ht="13.8" hidden="false" customHeight="false" outlineLevel="0" collapsed="false">
      <c r="A95" s="71" t="s">
        <v>219</v>
      </c>
      <c r="B95" s="66" t="s">
        <v>915</v>
      </c>
      <c r="C95" s="66" t="s">
        <v>915</v>
      </c>
      <c r="D95" s="6"/>
      <c r="E95" s="72" t="str">
        <f aca="false">HYPERLINK(CONCATENATE("http://sigma.ontologyportal.org:8080/sigma/WordNet.jsp?word=",C95,"&amp;POS=1"))</f>
        <v>http://sigma.ontologyportal.org:8080/sigma/WordNet.jsp?word=invention&amp;POS=1</v>
      </c>
      <c r="F95" s="56" t="n">
        <v>103582658</v>
      </c>
      <c r="G95" s="6" t="s">
        <v>38</v>
      </c>
      <c r="H95" s="6" t="s">
        <v>91</v>
      </c>
      <c r="I95" s="6"/>
      <c r="J95" s="6"/>
      <c r="K95" s="6"/>
    </row>
    <row r="96" customFormat="false" ht="13.8" hidden="false" customHeight="false" outlineLevel="0" collapsed="false">
      <c r="A96" s="71" t="s">
        <v>219</v>
      </c>
      <c r="B96" s="66" t="s">
        <v>916</v>
      </c>
      <c r="C96" s="66" t="s">
        <v>916</v>
      </c>
      <c r="D96" s="6"/>
      <c r="E96" s="72" t="str">
        <f aca="false">HYPERLINK(CONCATENATE("http://sigma.ontologyportal.org:8080/sigma/WordNet.jsp?word=",C96,"&amp;POS=1"))</f>
        <v>http://sigma.ontologyportal.org:8080/sigma/WordNet.jsp?word=compliance&amp;POS=1</v>
      </c>
      <c r="F96" s="56" t="n">
        <v>101203676</v>
      </c>
      <c r="G96" s="6" t="s">
        <v>46</v>
      </c>
      <c r="H96" s="6" t="s">
        <v>61</v>
      </c>
      <c r="I96" s="6"/>
      <c r="J96" s="6"/>
      <c r="K96" s="6"/>
    </row>
    <row r="97" customFormat="false" ht="13.8" hidden="false" customHeight="false" outlineLevel="0" collapsed="false">
      <c r="A97" s="71" t="s">
        <v>219</v>
      </c>
      <c r="B97" s="66" t="s">
        <v>196</v>
      </c>
      <c r="C97" s="66" t="s">
        <v>196</v>
      </c>
      <c r="D97" s="6"/>
      <c r="E97" s="72" t="str">
        <f aca="false">HYPERLINK(CONCATENATE("http://sigma.ontologyportal.org:8080/sigma/WordNet.jsp?word=",C97,"&amp;POS=1"))</f>
        <v>http://sigma.ontologyportal.org:8080/sigma/WordNet.jsp?word=product&amp;POS=1</v>
      </c>
      <c r="F97" s="56" t="n">
        <v>104007894</v>
      </c>
      <c r="G97" s="6" t="s">
        <v>38</v>
      </c>
      <c r="H97" s="6" t="s">
        <v>91</v>
      </c>
      <c r="I97" s="6"/>
      <c r="J97" s="6"/>
      <c r="K97" s="6"/>
    </row>
    <row r="98" customFormat="false" ht="13.8" hidden="false" customHeight="false" outlineLevel="0" collapsed="false">
      <c r="A98" s="71" t="s">
        <v>219</v>
      </c>
      <c r="B98" s="66" t="s">
        <v>820</v>
      </c>
      <c r="C98" s="66" t="s">
        <v>820</v>
      </c>
      <c r="D98" s="6"/>
      <c r="E98" s="72" t="str">
        <f aca="false">HYPERLINK(CONCATENATE("http://sigma.ontologyportal.org:8080/sigma/WordNet.jsp?word=",C98,"&amp;POS=1"))</f>
        <v>http://sigma.ontologyportal.org:8080/sigma/WordNet.jsp?word=drawbacks&amp;POS=1</v>
      </c>
      <c r="F98" s="56" t="n">
        <v>105164521</v>
      </c>
      <c r="G98" s="6" t="s">
        <v>46</v>
      </c>
      <c r="H98" s="6" t="s">
        <v>61</v>
      </c>
      <c r="I98" s="6"/>
      <c r="J98" s="6"/>
      <c r="K98" s="6"/>
    </row>
    <row r="99" customFormat="false" ht="13.8" hidden="false" customHeight="false" outlineLevel="0" collapsed="false">
      <c r="A99" s="71" t="s">
        <v>219</v>
      </c>
      <c r="B99" s="66" t="s">
        <v>578</v>
      </c>
      <c r="C99" s="66" t="s">
        <v>578</v>
      </c>
      <c r="D99" s="6"/>
      <c r="E99" s="72" t="str">
        <f aca="false">HYPERLINK(CONCATENATE("http://sigma.ontologyportal.org:8080/sigma/WordNet.jsp?word=",C99,"&amp;POS=1"))</f>
        <v>http://sigma.ontologyportal.org:8080/sigma/WordNet.jsp?word=pitfalls&amp;POS=1</v>
      </c>
      <c r="F99" s="56" t="n">
        <v>105688990</v>
      </c>
      <c r="G99" s="6" t="s">
        <v>46</v>
      </c>
      <c r="H99" s="6" t="s">
        <v>61</v>
      </c>
      <c r="I99" s="6"/>
      <c r="J99" s="6"/>
      <c r="K99" s="6"/>
    </row>
    <row r="100" customFormat="false" ht="13.8" hidden="false" customHeight="false" outlineLevel="0" collapsed="false">
      <c r="A100" s="71" t="s">
        <v>219</v>
      </c>
      <c r="B100" s="66" t="s">
        <v>917</v>
      </c>
      <c r="C100" s="6" t="s">
        <v>270</v>
      </c>
      <c r="D100" s="6"/>
      <c r="E100" s="72" t="str">
        <f aca="false">HYPERLINK(CONCATENATE("http://sigma.ontologyportal.org:8080/sigma/WordNet.jsp?word=",C100,"&amp;POS=1"))</f>
        <v>http://sigma.ontologyportal.org:8080/sigma/WordNet.jsp?word=decisions&amp;POS=1</v>
      </c>
      <c r="F100" s="56" t="n">
        <v>105838176</v>
      </c>
      <c r="G100" s="6" t="s">
        <v>38</v>
      </c>
      <c r="H100" s="6" t="s">
        <v>39</v>
      </c>
      <c r="I100" s="6"/>
      <c r="J100" s="6"/>
      <c r="K100" s="6"/>
    </row>
    <row r="101" customFormat="false" ht="13.8" hidden="false" customHeight="false" outlineLevel="0" collapsed="false">
      <c r="A101" s="4" t="s">
        <v>298</v>
      </c>
      <c r="B101" s="66" t="s">
        <v>164</v>
      </c>
      <c r="C101" s="6" t="s">
        <v>164</v>
      </c>
      <c r="D101" s="6"/>
      <c r="E101" s="72" t="str">
        <f aca="false">HYPERLINK(CONCATENATE("http://sigma.ontologyportal.org:8080/sigma/WordNet.jsp?word=",C101,"&amp;POS=1"))</f>
        <v>http://sigma.ontologyportal.org:8080/sigma/WordNet.jsp?word=cost&amp;POS=1</v>
      </c>
      <c r="F101" s="56" t="n">
        <v>113275847</v>
      </c>
      <c r="G101" s="6" t="s">
        <v>46</v>
      </c>
      <c r="H101" s="6" t="s">
        <v>105</v>
      </c>
      <c r="I101" s="6"/>
      <c r="J101" s="6"/>
      <c r="K101" s="6"/>
    </row>
    <row r="102" customFormat="false" ht="13.8" hidden="false" customHeight="false" outlineLevel="0" collapsed="false">
      <c r="A102" s="4" t="s">
        <v>298</v>
      </c>
      <c r="B102" s="66" t="s">
        <v>918</v>
      </c>
      <c r="C102" s="6" t="s">
        <v>620</v>
      </c>
      <c r="D102" s="6"/>
      <c r="E102" s="72" t="str">
        <f aca="false">HYPERLINK(CONCATENATE("http://sigma.ontologyportal.org:8080/sigma/WordNet.jsp?word=",C102,"&amp;POS=1"))</f>
        <v>http://sigma.ontologyportal.org:8080/sigma/WordNet.jsp?word=reserve&amp;POS=1</v>
      </c>
      <c r="F102" s="56" t="n">
        <v>113368052</v>
      </c>
      <c r="G102" s="6" t="s">
        <v>38</v>
      </c>
      <c r="H102" s="6" t="s">
        <v>91</v>
      </c>
      <c r="I102" s="6"/>
      <c r="J102" s="6"/>
      <c r="K102" s="6"/>
    </row>
    <row r="103" customFormat="false" ht="13.8" hidden="false" customHeight="false" outlineLevel="0" collapsed="false">
      <c r="A103" s="4" t="s">
        <v>298</v>
      </c>
      <c r="B103" s="66" t="s">
        <v>840</v>
      </c>
      <c r="C103" s="66" t="s">
        <v>840</v>
      </c>
      <c r="D103" s="6"/>
      <c r="E103" s="72" t="str">
        <f aca="false">HYPERLINK(CONCATENATE("http://sigma.ontologyportal.org:8080/sigma/WordNet.jsp?word=",C103,"&amp;POS=1"))</f>
        <v>http://sigma.ontologyportal.org:8080/sigma/WordNet.jsp?word=economic&amp;POS=1</v>
      </c>
      <c r="F103" s="56" t="n">
        <v>108366753</v>
      </c>
      <c r="G103" s="6" t="s">
        <v>46</v>
      </c>
      <c r="H103" s="6" t="s">
        <v>61</v>
      </c>
      <c r="I103" s="6"/>
      <c r="J103" s="6"/>
      <c r="K103" s="6"/>
    </row>
    <row r="104" customFormat="false" ht="13.8" hidden="false" customHeight="false" outlineLevel="0" collapsed="false">
      <c r="A104" s="4" t="s">
        <v>298</v>
      </c>
      <c r="B104" s="66" t="s">
        <v>919</v>
      </c>
      <c r="C104" s="6" t="s">
        <v>311</v>
      </c>
      <c r="D104" s="6"/>
      <c r="E104" s="72" t="str">
        <f aca="false">HYPERLINK(CONCATENATE("http://sigma.ontologyportal.org:8080/sigma/WordNet.jsp?word=",C104,"&amp;POS=1"))</f>
        <v>http://sigma.ontologyportal.org:8080/sigma/WordNet.jsp?word=problem&amp;POS=1</v>
      </c>
      <c r="F104" s="56" t="n">
        <v>105687338</v>
      </c>
      <c r="G104" s="6" t="s">
        <v>46</v>
      </c>
      <c r="H104" s="6" t="s">
        <v>61</v>
      </c>
      <c r="I104" s="6"/>
      <c r="J104" s="6"/>
      <c r="K104" s="6"/>
    </row>
    <row r="105" customFormat="false" ht="13.8" hidden="false" customHeight="false" outlineLevel="0" collapsed="false">
      <c r="A105" s="4" t="s">
        <v>298</v>
      </c>
      <c r="B105" s="66" t="s">
        <v>920</v>
      </c>
      <c r="C105" s="6" t="s">
        <v>921</v>
      </c>
      <c r="D105" s="6"/>
      <c r="E105" s="72" t="str">
        <f aca="false">HYPERLINK(CONCATENATE("http://sigma.ontologyportal.org:8080/sigma/WordNet.jsp?word=",C105,"&amp;POS=1"))</f>
        <v>http://sigma.ontologyportal.org:8080/sigma/WordNet.jsp?word=delay&amp;POS=1</v>
      </c>
      <c r="F105" s="56" t="n">
        <v>115272029</v>
      </c>
      <c r="G105" s="6" t="s">
        <v>46</v>
      </c>
      <c r="H105" s="6" t="s">
        <v>105</v>
      </c>
      <c r="I105" s="6"/>
      <c r="J105" s="6"/>
      <c r="K105" s="6"/>
    </row>
    <row r="106" customFormat="false" ht="13.8" hidden="false" customHeight="false" outlineLevel="0" collapsed="false">
      <c r="A106" s="4" t="s">
        <v>298</v>
      </c>
      <c r="B106" s="66" t="s">
        <v>922</v>
      </c>
      <c r="C106" s="6" t="s">
        <v>853</v>
      </c>
      <c r="D106" s="6"/>
      <c r="E106" s="72" t="str">
        <f aca="false">HYPERLINK(CONCATENATE("http://sigma.ontologyportal.org:8080/sigma/WordNet.jsp?word=",C106,"&amp;POS=1"))</f>
        <v>http://sigma.ontologyportal.org:8080/sigma/WordNet.jsp?word=methods&amp;POS=1</v>
      </c>
      <c r="F106" s="56" t="n">
        <v>105660268</v>
      </c>
      <c r="G106" s="6" t="s">
        <v>46</v>
      </c>
      <c r="H106" s="6" t="s">
        <v>47</v>
      </c>
      <c r="I106" s="6"/>
      <c r="J106" s="6"/>
      <c r="K106" s="6"/>
    </row>
    <row r="107" customFormat="false" ht="13.8" hidden="false" customHeight="false" outlineLevel="0" collapsed="false">
      <c r="A107" s="4" t="s">
        <v>298</v>
      </c>
      <c r="B107" s="66" t="s">
        <v>617</v>
      </c>
      <c r="C107" s="66" t="s">
        <v>617</v>
      </c>
      <c r="D107" s="6"/>
      <c r="E107" s="72" t="str">
        <f aca="false">HYPERLINK(CONCATENATE("http://sigma.ontologyportal.org:8080/sigma/WordNet.jsp?word=",C107,"&amp;POS=1"))</f>
        <v>http://sigma.ontologyportal.org:8080/sigma/WordNet.jsp?word=equipment&amp;POS=1</v>
      </c>
      <c r="F107" s="56" t="n">
        <v>103294048</v>
      </c>
      <c r="G107" s="6" t="s">
        <v>38</v>
      </c>
      <c r="H107" s="6" t="s">
        <v>91</v>
      </c>
      <c r="I107" s="6"/>
      <c r="J107" s="6"/>
      <c r="K107" s="6"/>
    </row>
    <row r="108" customFormat="false" ht="13.8" hidden="false" customHeight="false" outlineLevel="0" collapsed="false">
      <c r="A108" s="4" t="s">
        <v>298</v>
      </c>
      <c r="B108" s="66" t="s">
        <v>923</v>
      </c>
      <c r="C108" s="6" t="s">
        <v>924</v>
      </c>
      <c r="D108" s="6"/>
      <c r="E108" s="72" t="str">
        <f aca="false">HYPERLINK(CONCATENATE("http://sigma.ontologyportal.org:8080/sigma/WordNet.jsp?word=",C108,"&amp;POS=1"))</f>
        <v>http://sigma.ontologyportal.org:8080/sigma/WordNet.jsp?word=storage&amp;POS=1</v>
      </c>
      <c r="F108" s="56" t="n">
        <v>104329190</v>
      </c>
      <c r="G108" s="6" t="s">
        <v>38</v>
      </c>
      <c r="H108" s="6" t="s">
        <v>91</v>
      </c>
      <c r="I108" s="6"/>
      <c r="J108" s="6"/>
      <c r="K108" s="6"/>
    </row>
    <row r="109" customFormat="false" ht="13.8" hidden="false" customHeight="false" outlineLevel="0" collapsed="false">
      <c r="A109" s="4" t="s">
        <v>298</v>
      </c>
      <c r="B109" s="66" t="s">
        <v>925</v>
      </c>
      <c r="C109" s="6" t="s">
        <v>99</v>
      </c>
      <c r="D109" s="6"/>
      <c r="E109" s="72" t="str">
        <f aca="false">HYPERLINK(CONCATENATE("http://sigma.ontologyportal.org:8080/sigma/WordNet.jsp?word=",C109,"&amp;POS=1"))</f>
        <v>http://sigma.ontologyportal.org:8080/sigma/WordNet.jsp?word=plan&amp;POS=1</v>
      </c>
      <c r="F109" s="56" t="n">
        <v>103954199</v>
      </c>
      <c r="G109" s="6" t="s">
        <v>38</v>
      </c>
      <c r="H109" s="6" t="s">
        <v>91</v>
      </c>
      <c r="I109" s="6"/>
      <c r="J109" s="6"/>
      <c r="K109" s="6"/>
    </row>
    <row r="110" customFormat="false" ht="13.8" hidden="false" customHeight="false" outlineLevel="0" collapsed="false">
      <c r="A110" s="4" t="s">
        <v>298</v>
      </c>
      <c r="B110" s="66" t="s">
        <v>926</v>
      </c>
      <c r="C110" s="66" t="s">
        <v>926</v>
      </c>
      <c r="D110" s="6"/>
      <c r="E110" s="72" t="str">
        <f aca="false">HYPERLINK(CONCATENATE("http://sigma.ontologyportal.org:8080/sigma/WordNet.jsp?word=",C110,"&amp;POS=1"))</f>
        <v>http://sigma.ontologyportal.org:8080/sigma/WordNet.jsp?word=inspection&amp;POS=1</v>
      </c>
      <c r="F110" s="56" t="n">
        <v>100879271</v>
      </c>
      <c r="G110" s="6" t="s">
        <v>38</v>
      </c>
      <c r="H110" s="6" t="s">
        <v>39</v>
      </c>
      <c r="I110" s="6"/>
      <c r="J110" s="6"/>
      <c r="K110" s="6"/>
    </row>
    <row r="111" customFormat="false" ht="13.8" hidden="false" customHeight="false" outlineLevel="0" collapsed="false">
      <c r="A111" s="4" t="s">
        <v>298</v>
      </c>
      <c r="B111" s="66" t="s">
        <v>668</v>
      </c>
      <c r="C111" s="66" t="s">
        <v>668</v>
      </c>
      <c r="D111" s="6"/>
      <c r="E111" s="72" t="str">
        <f aca="false">HYPERLINK(CONCATENATE("http://sigma.ontologyportal.org:8080/sigma/WordNet.jsp?word=",C111,"&amp;POS=1"))</f>
        <v>http://sigma.ontologyportal.org:8080/sigma/WordNet.jsp?word=behavior&amp;POS=1</v>
      </c>
      <c r="F111" s="56" t="n">
        <v>114008342</v>
      </c>
      <c r="G111" s="6" t="s">
        <v>38</v>
      </c>
      <c r="H111" s="6" t="s">
        <v>39</v>
      </c>
      <c r="I111" s="6"/>
      <c r="J111" s="6"/>
      <c r="K111" s="6"/>
    </row>
    <row r="112" customFormat="false" ht="13.8" hidden="false" customHeight="false" outlineLevel="0" collapsed="false">
      <c r="A112" s="4" t="s">
        <v>298</v>
      </c>
      <c r="B112" s="66" t="s">
        <v>927</v>
      </c>
      <c r="C112" s="6" t="s">
        <v>928</v>
      </c>
      <c r="D112" s="6"/>
      <c r="E112" s="72" t="str">
        <f aca="false">HYPERLINK(CONCATENATE("http://sigma.ontologyportal.org:8080/sigma/WordNet.jsp?word=",C112,"&amp;POS=1"))</f>
        <v>http://sigma.ontologyportal.org:8080/sigma/WordNet.jsp?word=Factor&amp;POS=1</v>
      </c>
      <c r="F112" s="56" t="n">
        <v>105858317</v>
      </c>
      <c r="G112" s="6" t="s">
        <v>46</v>
      </c>
      <c r="H112" s="6" t="s">
        <v>105</v>
      </c>
      <c r="I112" s="6"/>
      <c r="J112" s="6"/>
      <c r="K112" s="6"/>
    </row>
    <row r="113" customFormat="false" ht="13.8" hidden="false" customHeight="false" outlineLevel="0" collapsed="false">
      <c r="A113" s="4" t="s">
        <v>298</v>
      </c>
      <c r="B113" s="66" t="s">
        <v>929</v>
      </c>
      <c r="C113" s="6" t="s">
        <v>930</v>
      </c>
      <c r="D113" s="6"/>
      <c r="E113" s="72" t="str">
        <f aca="false">HYPERLINK(CONCATENATE("http://sigma.ontologyportal.org:8080/sigma/WordNet.jsp?word=",C113,"&amp;POS=1"))</f>
        <v>http://sigma.ontologyportal.org:8080/sigma/WordNet.jsp?word=engineer&amp;POS=1</v>
      </c>
      <c r="F113" s="56" t="n">
        <v>109615807</v>
      </c>
      <c r="G113" s="6" t="s">
        <v>38</v>
      </c>
      <c r="H113" s="6" t="s">
        <v>91</v>
      </c>
      <c r="I113" s="6"/>
      <c r="J113" s="6"/>
      <c r="K113" s="6"/>
    </row>
    <row r="114" customFormat="false" ht="13.8" hidden="false" customHeight="false" outlineLevel="0" collapsed="false">
      <c r="A114" s="4" t="s">
        <v>298</v>
      </c>
      <c r="B114" s="66" t="s">
        <v>931</v>
      </c>
      <c r="C114" s="66" t="s">
        <v>931</v>
      </c>
      <c r="D114" s="6"/>
      <c r="E114" s="72" t="str">
        <f aca="false">HYPERLINK(CONCATENATE("http://sigma.ontologyportal.org:8080/sigma/WordNet.jsp?word=",C114,"&amp;POS=1"))</f>
        <v>http://sigma.ontologyportal.org:8080/sigma/WordNet.jsp?word=unknowns&amp;POS=1</v>
      </c>
      <c r="F114" s="56" t="n">
        <v>107271648</v>
      </c>
      <c r="G114" s="6" t="s">
        <v>38</v>
      </c>
      <c r="H114" s="6" t="s">
        <v>91</v>
      </c>
      <c r="I114" s="6"/>
      <c r="J114" s="6"/>
      <c r="K114" s="6"/>
    </row>
    <row r="115" customFormat="false" ht="13.8" hidden="false" customHeight="false" outlineLevel="0" collapsed="false">
      <c r="A115" s="67" t="s">
        <v>318</v>
      </c>
      <c r="B115" s="66" t="s">
        <v>932</v>
      </c>
      <c r="C115" s="6" t="s">
        <v>543</v>
      </c>
      <c r="D115" s="6"/>
      <c r="E115" s="72" t="str">
        <f aca="false">HYPERLINK(CONCATENATE("http://sigma.ontologyportal.org:8080/sigma/WordNet.jsp?word=",C115,"&amp;POS=1"))</f>
        <v>http://sigma.ontologyportal.org:8080/sigma/WordNet.jsp?word=components&amp;POS=1</v>
      </c>
      <c r="F115" s="56" t="n">
        <v>103081021</v>
      </c>
      <c r="G115" s="6" t="s">
        <v>38</v>
      </c>
      <c r="H115" s="6" t="s">
        <v>91</v>
      </c>
      <c r="I115" s="6"/>
      <c r="J115" s="6"/>
      <c r="K115" s="6"/>
    </row>
    <row r="116" customFormat="false" ht="13.8" hidden="false" customHeight="false" outlineLevel="0" collapsed="false">
      <c r="A116" s="67" t="s">
        <v>318</v>
      </c>
      <c r="B116" s="66" t="s">
        <v>933</v>
      </c>
      <c r="C116" s="6" t="s">
        <v>934</v>
      </c>
      <c r="D116" s="6"/>
      <c r="E116" s="72" t="str">
        <f aca="false">HYPERLINK(CONCATENATE("http://sigma.ontologyportal.org:8080/sigma/WordNet.jsp?word=",C116,"&amp;POS=1"))</f>
        <v>http://sigma.ontologyportal.org:8080/sigma/WordNet.jsp?word=report&amp;POS=1</v>
      </c>
      <c r="F116" s="56" t="n">
        <v>107218470</v>
      </c>
      <c r="G116" s="6" t="s">
        <v>38</v>
      </c>
      <c r="H116" s="6" t="s">
        <v>91</v>
      </c>
      <c r="I116" s="6"/>
      <c r="J116" s="6"/>
      <c r="K116" s="6"/>
    </row>
    <row r="117" customFormat="false" ht="13.8" hidden="false" customHeight="false" outlineLevel="0" collapsed="false">
      <c r="A117" s="67" t="s">
        <v>318</v>
      </c>
      <c r="B117" s="66" t="s">
        <v>935</v>
      </c>
      <c r="C117" s="6" t="s">
        <v>592</v>
      </c>
      <c r="D117" s="6"/>
      <c r="E117" s="72" t="str">
        <f aca="false">HYPERLINK(CONCATENATE("http://sigma.ontologyportal.org:8080/sigma/WordNet.jsp?word=",C117,"&amp;POS=1"))</f>
        <v>http://sigma.ontologyportal.org:8080/sigma/WordNet.jsp?word=prototype&amp;POS=1</v>
      </c>
      <c r="F117" s="56" t="n">
        <v>105937524</v>
      </c>
      <c r="G117" s="6" t="s">
        <v>46</v>
      </c>
      <c r="H117" s="6" t="s">
        <v>61</v>
      </c>
      <c r="I117" s="6"/>
      <c r="J117" s="6"/>
      <c r="K117" s="6"/>
    </row>
    <row r="118" customFormat="false" ht="13.8" hidden="false" customHeight="false" outlineLevel="0" collapsed="false">
      <c r="A118" s="67" t="s">
        <v>318</v>
      </c>
      <c r="B118" s="66" t="s">
        <v>936</v>
      </c>
      <c r="C118" s="6" t="s">
        <v>528</v>
      </c>
      <c r="D118" s="6"/>
      <c r="E118" s="72" t="str">
        <f aca="false">HYPERLINK(CONCATENATE("http://sigma.ontologyportal.org:8080/sigma/WordNet.jsp?word=",C118,"&amp;POS=1"))</f>
        <v>http://sigma.ontologyportal.org:8080/sigma/WordNet.jsp?word=results&amp;POS=1</v>
      </c>
      <c r="F118" s="56" t="n">
        <v>115308357</v>
      </c>
      <c r="G118" s="6" t="s">
        <v>46</v>
      </c>
      <c r="H118" s="6" t="s">
        <v>343</v>
      </c>
      <c r="I118" s="6"/>
      <c r="J118" s="6"/>
      <c r="K118" s="6"/>
    </row>
    <row r="119" customFormat="false" ht="13.8" hidden="false" customHeight="false" outlineLevel="0" collapsed="false">
      <c r="A119" s="67" t="s">
        <v>318</v>
      </c>
      <c r="B119" s="66" t="s">
        <v>937</v>
      </c>
      <c r="C119" s="6" t="s">
        <v>632</v>
      </c>
      <c r="D119" s="6"/>
      <c r="E119" s="72" t="str">
        <f aca="false">HYPERLINK(CONCATENATE("http://sigma.ontologyportal.org:8080/sigma/WordNet.jsp?word=",C119,"&amp;POS=1"))</f>
        <v>http://sigma.ontologyportal.org:8080/sigma/WordNet.jsp?word=functionality&amp;POS=1</v>
      </c>
      <c r="F119" s="56" t="n">
        <v>105151372</v>
      </c>
      <c r="G119" s="6" t="s">
        <v>46</v>
      </c>
      <c r="H119" s="6" t="s">
        <v>61</v>
      </c>
      <c r="I119" s="6"/>
      <c r="J119" s="6"/>
      <c r="K119" s="6"/>
    </row>
    <row r="120" customFormat="false" ht="13.8" hidden="false" customHeight="false" outlineLevel="0" collapsed="false">
      <c r="A120" s="67" t="s">
        <v>318</v>
      </c>
      <c r="B120" s="66" t="s">
        <v>938</v>
      </c>
      <c r="C120" s="6" t="s">
        <v>939</v>
      </c>
      <c r="D120" s="6" t="s">
        <v>939</v>
      </c>
      <c r="E120" s="72" t="str">
        <f aca="false">HYPERLINK(CONCATENATE("http://sigma.ontologyportal.org:8080/sigma/WordNet.jsp?word=",C120,"&amp;POS=1"))</f>
        <v>http://sigma.ontologyportal.org:8080/sigma/WordNet.jsp?word=workability&amp;POS=1</v>
      </c>
      <c r="F120" s="53"/>
      <c r="G120" s="6" t="s">
        <v>46</v>
      </c>
      <c r="H120" s="6" t="s">
        <v>61</v>
      </c>
      <c r="I120" s="6"/>
      <c r="J120" s="6"/>
      <c r="K120" s="6"/>
    </row>
    <row r="121" customFormat="false" ht="13.8" hidden="false" customHeight="false" outlineLevel="0" collapsed="false">
      <c r="A121" s="67" t="s">
        <v>318</v>
      </c>
      <c r="B121" s="66" t="s">
        <v>940</v>
      </c>
      <c r="C121" s="6" t="s">
        <v>194</v>
      </c>
      <c r="D121" s="6"/>
      <c r="E121" s="72" t="str">
        <f aca="false">HYPERLINK(CONCATENATE("http://sigma.ontologyportal.org:8080/sigma/WordNet.jsp?word=",C121,"&amp;POS=1"))</f>
        <v>http://sigma.ontologyportal.org:8080/sigma/WordNet.jsp?word=issues&amp;POS=1</v>
      </c>
      <c r="F121" s="53" t="n">
        <v>105814650</v>
      </c>
      <c r="G121" s="6" t="s">
        <v>46</v>
      </c>
      <c r="H121" s="6" t="s">
        <v>47</v>
      </c>
      <c r="I121" s="6"/>
      <c r="J121" s="6"/>
      <c r="K12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71"/>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7" activeCellId="0" sqref="B7"/>
    </sheetView>
  </sheetViews>
  <sheetFormatPr defaultRowHeight="13.8"/>
  <cols>
    <col collapsed="false" hidden="false" max="1" min="1" style="79" width="9.10526315789474"/>
    <col collapsed="false" hidden="false" max="2" min="2" style="0" width="35.4574898785425"/>
    <col collapsed="false" hidden="false" max="4" min="3" style="0" width="26.7813765182186"/>
    <col collapsed="false" hidden="false" max="5" min="5" style="0" width="86.6599190283401"/>
    <col collapsed="false" hidden="false" max="7" min="6" style="0" width="26.7813765182186"/>
    <col collapsed="false" hidden="false" max="8" min="8" style="14" width="26.7813765182186"/>
    <col collapsed="false" hidden="false" max="11" min="9" style="0" width="26.7813765182186"/>
    <col collapsed="false" hidden="false" max="1025" min="12" style="0" width="8.57085020242915"/>
  </cols>
  <sheetData>
    <row r="1" customFormat="false" ht="15" hidden="false" customHeight="true" outlineLevel="0" collapsed="false">
      <c r="A1" s="80" t="s">
        <v>20</v>
      </c>
      <c r="B1" s="4" t="s">
        <v>21</v>
      </c>
      <c r="C1" s="4" t="s">
        <v>22</v>
      </c>
      <c r="D1" s="4" t="s">
        <v>637</v>
      </c>
      <c r="E1" s="4" t="s">
        <v>24</v>
      </c>
      <c r="F1" s="4" t="s">
        <v>25</v>
      </c>
      <c r="G1" s="4" t="s">
        <v>638</v>
      </c>
      <c r="H1" s="4" t="s">
        <v>516</v>
      </c>
      <c r="I1" s="4" t="s">
        <v>517</v>
      </c>
      <c r="J1" s="64" t="s">
        <v>518</v>
      </c>
      <c r="K1" s="64" t="s">
        <v>34</v>
      </c>
    </row>
    <row r="2" customFormat="false" ht="15" hidden="false" customHeight="true" outlineLevel="0" collapsed="false">
      <c r="A2" s="4" t="s">
        <v>35</v>
      </c>
      <c r="B2" s="66" t="s">
        <v>571</v>
      </c>
      <c r="C2" s="66" t="s">
        <v>571</v>
      </c>
      <c r="D2" s="6"/>
      <c r="E2" s="72" t="str">
        <f aca="false">HYPERLINK(CONCATENATE("http://sigma.ontologyportal.org:8080/sigma/WordNet.jsp?word=",C2,"&amp;POS=1"))</f>
        <v>http://sigma.ontologyportal.org:8080/sigma/WordNet.jsp?word=trends&amp;POS=1</v>
      </c>
      <c r="F2" s="6" t="n">
        <v>106197664</v>
      </c>
      <c r="G2" s="66" t="s">
        <v>46</v>
      </c>
      <c r="H2" s="81" t="s">
        <v>61</v>
      </c>
      <c r="I2" s="6"/>
      <c r="J2" s="6"/>
      <c r="K2" s="6"/>
    </row>
    <row r="3" customFormat="false" ht="13.8" hidden="false" customHeight="false" outlineLevel="0" collapsed="false">
      <c r="A3" s="4" t="s">
        <v>35</v>
      </c>
      <c r="B3" s="66" t="s">
        <v>720</v>
      </c>
      <c r="C3" s="66" t="s">
        <v>720</v>
      </c>
      <c r="D3" s="6"/>
      <c r="E3" s="72" t="str">
        <f aca="false">HYPERLINK(CONCATENATE("http://sigma.ontologyportal.org:8080/sigma/WordNet.jsp?word=",C3,"&amp;POS=1"))</f>
        <v>http://sigma.ontologyportal.org:8080/sigma/WordNet.jsp?word=performance&amp;POS=1</v>
      </c>
      <c r="F3" s="6" t="n">
        <v>113525549</v>
      </c>
      <c r="G3" s="66" t="s">
        <v>38</v>
      </c>
      <c r="H3" s="66" t="s">
        <v>39</v>
      </c>
      <c r="I3" s="6"/>
      <c r="J3" s="6"/>
      <c r="K3" s="6"/>
    </row>
    <row r="4" customFormat="false" ht="13.8" hidden="false" customHeight="false" outlineLevel="0" collapsed="false">
      <c r="A4" s="4" t="s">
        <v>35</v>
      </c>
      <c r="B4" s="66" t="s">
        <v>196</v>
      </c>
      <c r="C4" s="66" t="s">
        <v>196</v>
      </c>
      <c r="D4" s="6"/>
      <c r="E4" s="72" t="str">
        <f aca="false">HYPERLINK(CONCATENATE("http://sigma.ontologyportal.org:8080/sigma/WordNet.jsp?word=",C4,"&amp;POS=1"))</f>
        <v>http://sigma.ontologyportal.org:8080/sigma/WordNet.jsp?word=product&amp;POS=1</v>
      </c>
      <c r="F4" s="6" t="n">
        <v>104007894</v>
      </c>
      <c r="G4" s="66" t="s">
        <v>38</v>
      </c>
      <c r="H4" s="66" t="s">
        <v>91</v>
      </c>
      <c r="I4" s="6"/>
      <c r="J4" s="6"/>
      <c r="K4" s="6"/>
    </row>
    <row r="5" customFormat="false" ht="13.8" hidden="false" customHeight="false" outlineLevel="0" collapsed="false">
      <c r="A5" s="4" t="s">
        <v>35</v>
      </c>
      <c r="B5" s="66" t="s">
        <v>941</v>
      </c>
      <c r="C5" s="66" t="s">
        <v>941</v>
      </c>
      <c r="D5" s="6"/>
      <c r="E5" s="72" t="str">
        <f aca="false">HYPERLINK(CONCATENATE("http://sigma.ontologyportal.org:8080/sigma/WordNet.jsp?word=",C5,"&amp;POS=1"))</f>
        <v>http://sigma.ontologyportal.org:8080/sigma/WordNet.jsp?word=deadline&amp;POS=1</v>
      </c>
      <c r="F5" s="6" t="n">
        <v>115180082</v>
      </c>
      <c r="G5" s="66" t="s">
        <v>46</v>
      </c>
      <c r="H5" s="66" t="s">
        <v>105</v>
      </c>
      <c r="I5" s="6"/>
      <c r="J5" s="6"/>
      <c r="K5" s="6"/>
    </row>
    <row r="6" customFormat="false" ht="13.8" hidden="false" customHeight="false" outlineLevel="0" collapsed="false">
      <c r="A6" s="4" t="s">
        <v>35</v>
      </c>
      <c r="B6" s="66" t="s">
        <v>129</v>
      </c>
      <c r="C6" s="66" t="s">
        <v>129</v>
      </c>
      <c r="D6" s="6"/>
      <c r="E6" s="72" t="str">
        <f aca="false">HYPERLINK(CONCATENATE("http://sigma.ontologyportal.org:8080/sigma/WordNet.jsp?word=",C6,"&amp;POS=1"))</f>
        <v>http://sigma.ontologyportal.org:8080/sigma/WordNet.jsp?word=project&amp;POS=1</v>
      </c>
      <c r="F6" s="6" t="n">
        <v>105910453</v>
      </c>
      <c r="G6" s="66" t="s">
        <v>46</v>
      </c>
      <c r="H6" s="66" t="s">
        <v>47</v>
      </c>
      <c r="I6" s="6"/>
      <c r="J6" s="6"/>
      <c r="K6" s="6"/>
    </row>
    <row r="7" customFormat="false" ht="13.8" hidden="false" customHeight="false" outlineLevel="0" collapsed="false">
      <c r="A7" s="4" t="s">
        <v>35</v>
      </c>
      <c r="B7" s="66" t="s">
        <v>942</v>
      </c>
      <c r="C7" s="66" t="s">
        <v>942</v>
      </c>
      <c r="D7" s="6"/>
      <c r="E7" s="72" t="str">
        <f aca="false">HYPERLINK(CONCATENATE("http://sigma.ontologyportal.org:8080/sigma/WordNet.jsp?word=",C7,"&amp;POS=1"))</f>
        <v>http://sigma.ontologyportal.org:8080/sigma/WordNet.jsp?word=poster&amp;POS=1</v>
      </c>
      <c r="F7" s="6" t="n">
        <v>106793426</v>
      </c>
      <c r="G7" s="66" t="s">
        <v>38</v>
      </c>
      <c r="H7" s="66" t="s">
        <v>91</v>
      </c>
      <c r="I7" s="6"/>
      <c r="J7" s="6"/>
      <c r="K7" s="6"/>
    </row>
    <row r="8" customFormat="false" ht="13.8" hidden="false" customHeight="false" outlineLevel="0" collapsed="false">
      <c r="A8" s="68" t="s">
        <v>88</v>
      </c>
      <c r="B8" s="66" t="s">
        <v>170</v>
      </c>
      <c r="C8" s="66" t="s">
        <v>170</v>
      </c>
      <c r="D8" s="6"/>
      <c r="E8" s="72" t="str">
        <f aca="false">HYPERLINK(CONCATENATE("http://sigma.ontologyportal.org:8080/sigma/WordNet.jsp?word=",C8,"&amp;POS=1"))</f>
        <v>http://sigma.ontologyportal.org:8080/sigma/WordNet.jsp?word=outcome&amp;POS=1</v>
      </c>
      <c r="F8" s="6" t="n">
        <v>111410625</v>
      </c>
      <c r="G8" s="66" t="s">
        <v>38</v>
      </c>
      <c r="H8" s="66" t="s">
        <v>39</v>
      </c>
      <c r="I8" s="6"/>
      <c r="J8" s="6"/>
      <c r="K8" s="6"/>
    </row>
    <row r="9" customFormat="false" ht="13.8" hidden="false" customHeight="false" outlineLevel="0" collapsed="false">
      <c r="A9" s="68" t="s">
        <v>88</v>
      </c>
      <c r="B9" s="66" t="s">
        <v>943</v>
      </c>
      <c r="C9" s="66" t="s">
        <v>943</v>
      </c>
      <c r="D9" s="6"/>
      <c r="E9" s="72" t="str">
        <f aca="false">HYPERLINK(CONCATENATE("http://sigma.ontologyportal.org:8080/sigma/WordNet.jsp?word=",C9,"&amp;POS=1"))</f>
        <v>http://sigma.ontologyportal.org:8080/sigma/WordNet.jsp?word=innovation&amp;POS=1</v>
      </c>
      <c r="F9" s="6" t="n">
        <v>100240184</v>
      </c>
      <c r="G9" s="66" t="s">
        <v>38</v>
      </c>
      <c r="H9" s="66" t="s">
        <v>39</v>
      </c>
      <c r="I9" s="6"/>
      <c r="J9" s="6"/>
      <c r="K9" s="6"/>
    </row>
    <row r="10" customFormat="false" ht="13.8" hidden="false" customHeight="false" outlineLevel="0" collapsed="false">
      <c r="A10" s="68" t="s">
        <v>88</v>
      </c>
      <c r="B10" s="66" t="s">
        <v>131</v>
      </c>
      <c r="C10" s="66" t="s">
        <v>131</v>
      </c>
      <c r="D10" s="6"/>
      <c r="E10" s="72" t="str">
        <f aca="false">HYPERLINK(CONCATENATE("http://sigma.ontologyportal.org:8080/sigma/WordNet.jsp?word=",C10,"&amp;POS=1"))</f>
        <v>http://sigma.ontologyportal.org:8080/sigma/WordNet.jsp?word=practices&amp;POS=1</v>
      </c>
      <c r="F10" s="6" t="n">
        <v>100411048</v>
      </c>
      <c r="G10" s="66" t="s">
        <v>38</v>
      </c>
      <c r="H10" s="66" t="s">
        <v>39</v>
      </c>
      <c r="I10" s="6"/>
      <c r="J10" s="6"/>
      <c r="K10" s="6"/>
    </row>
    <row r="11" customFormat="false" ht="13.8" hidden="false" customHeight="false" outlineLevel="0" collapsed="false">
      <c r="A11" s="68" t="s">
        <v>88</v>
      </c>
      <c r="B11" s="66" t="s">
        <v>944</v>
      </c>
      <c r="C11" s="66" t="s">
        <v>944</v>
      </c>
      <c r="D11" s="6"/>
      <c r="E11" s="72" t="str">
        <f aca="false">HYPERLINK(CONCATENATE("http://sigma.ontologyportal.org:8080/sigma/WordNet.jsp?word=",C11,"&amp;POS=1"))</f>
        <v>http://sigma.ontologyportal.org:8080/sigma/WordNet.jsp?word=option&amp;POS=1</v>
      </c>
      <c r="F11" s="6" t="n">
        <v>105790944</v>
      </c>
      <c r="G11" s="66" t="s">
        <v>46</v>
      </c>
      <c r="H11" s="66" t="s">
        <v>61</v>
      </c>
      <c r="I11" s="6"/>
      <c r="J11" s="6"/>
      <c r="K11" s="6"/>
    </row>
    <row r="12" customFormat="false" ht="13.8" hidden="false" customHeight="false" outlineLevel="0" collapsed="false">
      <c r="A12" s="68" t="s">
        <v>88</v>
      </c>
      <c r="B12" s="66" t="s">
        <v>744</v>
      </c>
      <c r="C12" s="66" t="s">
        <v>744</v>
      </c>
      <c r="D12" s="6"/>
      <c r="E12" s="72" t="str">
        <f aca="false">HYPERLINK(CONCATENATE("http://sigma.ontologyportal.org:8080/sigma/WordNet.jsp?word=",C12,"&amp;POS=1"))</f>
        <v>http://sigma.ontologyportal.org:8080/sigma/WordNet.jsp?word=solution&amp;POS=1</v>
      </c>
      <c r="F12" s="6" t="n">
        <v>105661668</v>
      </c>
      <c r="G12" s="66" t="s">
        <v>46</v>
      </c>
      <c r="H12" s="66" t="s">
        <v>47</v>
      </c>
      <c r="I12" s="6"/>
      <c r="J12" s="6"/>
      <c r="K12" s="6"/>
    </row>
    <row r="13" customFormat="false" ht="13.8" hidden="false" customHeight="false" outlineLevel="0" collapsed="false">
      <c r="A13" s="68" t="s">
        <v>88</v>
      </c>
      <c r="B13" s="66" t="s">
        <v>533</v>
      </c>
      <c r="C13" s="66" t="s">
        <v>533</v>
      </c>
      <c r="D13" s="6"/>
      <c r="E13" s="72" t="str">
        <f aca="false">HYPERLINK(CONCATENATE("http://sigma.ontologyportal.org:8080/sigma/WordNet.jsp?word=",C13,"&amp;POS=1"))</f>
        <v>http://sigma.ontologyportal.org:8080/sigma/WordNet.jsp?word=schedule&amp;POS=1</v>
      </c>
      <c r="F13" s="6" t="n">
        <v>105910940</v>
      </c>
      <c r="G13" s="66" t="s">
        <v>46</v>
      </c>
      <c r="H13" s="66" t="s">
        <v>47</v>
      </c>
      <c r="I13" s="6"/>
      <c r="J13" s="6"/>
      <c r="K13" s="6"/>
    </row>
    <row r="14" customFormat="false" ht="13.8" hidden="false" customHeight="false" outlineLevel="0" collapsed="false">
      <c r="A14" s="68" t="s">
        <v>88</v>
      </c>
      <c r="B14" s="66" t="s">
        <v>270</v>
      </c>
      <c r="C14" s="66" t="s">
        <v>270</v>
      </c>
      <c r="D14" s="6"/>
      <c r="E14" s="72" t="str">
        <f aca="false">HYPERLINK(CONCATENATE("http://sigma.ontologyportal.org:8080/sigma/WordNet.jsp?word=",C14,"&amp;POS=1"))</f>
        <v>http://sigma.ontologyportal.org:8080/sigma/WordNet.jsp?word=decisions&amp;POS=1</v>
      </c>
      <c r="F14" s="6" t="n">
        <v>105838176</v>
      </c>
      <c r="G14" s="66" t="s">
        <v>38</v>
      </c>
      <c r="H14" s="66" t="s">
        <v>39</v>
      </c>
      <c r="I14" s="6"/>
      <c r="J14" s="6"/>
      <c r="K14" s="6"/>
    </row>
    <row r="15" customFormat="false" ht="13.8" hidden="false" customHeight="false" outlineLevel="0" collapsed="false">
      <c r="A15" s="68" t="s">
        <v>88</v>
      </c>
      <c r="B15" s="66" t="s">
        <v>253</v>
      </c>
      <c r="C15" s="66" t="s">
        <v>253</v>
      </c>
      <c r="D15" s="6"/>
      <c r="E15" s="72" t="str">
        <f aca="false">HYPERLINK(CONCATENATE("http://sigma.ontologyportal.org:8080/sigma/WordNet.jsp?word=",C15,"&amp;POS=1"))</f>
        <v>http://sigma.ontologyportal.org:8080/sigma/WordNet.jsp?word=benefits&amp;POS=1</v>
      </c>
      <c r="F15" s="6" t="n">
        <v>105142641</v>
      </c>
      <c r="G15" s="66" t="s">
        <v>46</v>
      </c>
      <c r="H15" s="66" t="s">
        <v>61</v>
      </c>
      <c r="I15" s="6"/>
      <c r="J15" s="6"/>
      <c r="K15" s="6"/>
    </row>
    <row r="16" customFormat="false" ht="13.8" hidden="false" customHeight="false" outlineLevel="0" collapsed="false">
      <c r="A16" s="4" t="s">
        <v>133</v>
      </c>
      <c r="B16" s="66" t="s">
        <v>945</v>
      </c>
      <c r="C16" s="66" t="s">
        <v>945</v>
      </c>
      <c r="D16" s="6"/>
      <c r="E16" s="72" t="str">
        <f aca="false">HYPERLINK(CONCATENATE("http://sigma.ontologyportal.org:8080/sigma/WordNet.jsp?word=",C16,"&amp;POS=1"))</f>
        <v>http://sigma.ontologyportal.org:8080/sigma/WordNet.jsp?word=retrospectives&amp;POS=1</v>
      </c>
      <c r="F16" s="6" t="n">
        <v>108407969</v>
      </c>
      <c r="G16" s="6" t="s">
        <v>38</v>
      </c>
      <c r="H16" s="66" t="s">
        <v>39</v>
      </c>
      <c r="I16" s="6"/>
      <c r="J16" s="6"/>
      <c r="K16" s="6"/>
    </row>
    <row r="17" customFormat="false" ht="13.8" hidden="false" customHeight="false" outlineLevel="0" collapsed="false">
      <c r="A17" s="4" t="s">
        <v>133</v>
      </c>
      <c r="B17" s="66" t="s">
        <v>884</v>
      </c>
      <c r="C17" s="66" t="s">
        <v>884</v>
      </c>
      <c r="D17" s="6"/>
      <c r="E17" s="72" t="str">
        <f aca="false">HYPERLINK(CONCATENATE("http://sigma.ontologyportal.org:8080/sigma/WordNet.jsp?word=",C17,"&amp;POS=1"))</f>
        <v>http://sigma.ontologyportal.org:8080/sigma/WordNet.jsp?word=documentation&amp;POS=1</v>
      </c>
      <c r="F17" s="6" t="n">
        <v>106650431</v>
      </c>
      <c r="G17" s="6" t="s">
        <v>38</v>
      </c>
      <c r="H17" s="66" t="s">
        <v>91</v>
      </c>
      <c r="I17" s="6"/>
      <c r="J17" s="6"/>
      <c r="K17" s="6"/>
    </row>
    <row r="18" customFormat="false" ht="13.8" hidden="false" customHeight="false" outlineLevel="0" collapsed="false">
      <c r="A18" s="71" t="s">
        <v>151</v>
      </c>
      <c r="B18" s="66" t="s">
        <v>946</v>
      </c>
      <c r="C18" s="66" t="s">
        <v>946</v>
      </c>
      <c r="D18" s="6"/>
      <c r="E18" s="72" t="str">
        <f aca="false">HYPERLINK(CONCATENATE("http://sigma.ontologyportal.org:8080/sigma/WordNet.jsp?word=",C18,"&amp;POS=1"))</f>
        <v>http://sigma.ontologyportal.org:8080/sigma/WordNet.jsp?word=company&amp;POS=1</v>
      </c>
      <c r="F18" s="6" t="n">
        <v>108058098</v>
      </c>
      <c r="G18" s="6" t="s">
        <v>38</v>
      </c>
      <c r="H18" s="66" t="s">
        <v>91</v>
      </c>
      <c r="I18" s="6"/>
      <c r="J18" s="6"/>
      <c r="K18" s="6"/>
    </row>
    <row r="19" customFormat="false" ht="13.8" hidden="false" customHeight="false" outlineLevel="0" collapsed="false">
      <c r="A19" s="71" t="s">
        <v>151</v>
      </c>
      <c r="B19" s="66" t="s">
        <v>947</v>
      </c>
      <c r="C19" s="6" t="s">
        <v>948</v>
      </c>
      <c r="D19" s="6"/>
      <c r="E19" s="72" t="str">
        <f aca="false">HYPERLINK(CONCATENATE("http://sigma.ontologyportal.org:8080/sigma/WordNet.jsp?word=",C19,"&amp;POS=1"))</f>
        <v>http://sigma.ontologyportal.org:8080/sigma/WordNet.jsp?word=investors&amp;POS=1</v>
      </c>
      <c r="F19" s="6" t="n">
        <v>115305406</v>
      </c>
      <c r="G19" s="6" t="s">
        <v>46</v>
      </c>
      <c r="H19" s="66" t="s">
        <v>61</v>
      </c>
      <c r="I19" s="6"/>
      <c r="J19" s="6"/>
      <c r="K19" s="6"/>
    </row>
    <row r="20" customFormat="false" ht="13.8" hidden="false" customHeight="false" outlineLevel="0" collapsed="false">
      <c r="A20" s="71" t="s">
        <v>151</v>
      </c>
      <c r="B20" s="66" t="s">
        <v>167</v>
      </c>
      <c r="C20" s="66" t="s">
        <v>167</v>
      </c>
      <c r="D20" s="6"/>
      <c r="E20" s="72" t="str">
        <f aca="false">HYPERLINK(CONCATENATE("http://sigma.ontologyportal.org:8080/sigma/WordNet.jsp?word=",C20,"&amp;POS=1"))</f>
        <v>http://sigma.ontologyportal.org:8080/sigma/WordNet.jsp?word=possibilities&amp;POS=1</v>
      </c>
      <c r="F20" s="6" t="n">
        <v>105951180</v>
      </c>
      <c r="G20" s="6" t="s">
        <v>46</v>
      </c>
      <c r="H20" s="66" t="s">
        <v>61</v>
      </c>
      <c r="I20" s="6"/>
      <c r="J20" s="6"/>
      <c r="K20" s="6"/>
    </row>
    <row r="21" customFormat="false" ht="13.8" hidden="false" customHeight="false" outlineLevel="0" collapsed="false">
      <c r="A21" s="71" t="s">
        <v>151</v>
      </c>
      <c r="B21" s="66" t="s">
        <v>949</v>
      </c>
      <c r="C21" s="6" t="s">
        <v>636</v>
      </c>
      <c r="D21" s="6"/>
      <c r="E21" s="72" t="str">
        <f aca="false">HYPERLINK(CONCATENATE("http://sigma.ontologyportal.org:8080/sigma/WordNet.jsp?word=",C21,"&amp;POS=1"))</f>
        <v>http://sigma.ontologyportal.org:8080/sigma/WordNet.jsp?word=method&amp;POS=1</v>
      </c>
      <c r="F21" s="6" t="n">
        <v>105660268</v>
      </c>
      <c r="G21" s="6" t="s">
        <v>46</v>
      </c>
      <c r="H21" s="66" t="s">
        <v>47</v>
      </c>
      <c r="I21" s="6"/>
      <c r="J21" s="6"/>
      <c r="K21" s="6"/>
    </row>
    <row r="22" customFormat="false" ht="13.8" hidden="false" customHeight="false" outlineLevel="0" collapsed="false">
      <c r="A22" s="71" t="s">
        <v>151</v>
      </c>
      <c r="B22" s="66" t="s">
        <v>881</v>
      </c>
      <c r="C22" s="66" t="s">
        <v>881</v>
      </c>
      <c r="D22" s="6"/>
      <c r="E22" s="72" t="str">
        <f aca="false">HYPERLINK(CONCATENATE("http://sigma.ontologyportal.org:8080/sigma/WordNet.jsp?word=",C22,"&amp;POS=1"))</f>
        <v>http://sigma.ontologyportal.org:8080/sigma/WordNet.jsp?word=bug&amp;POS=1</v>
      </c>
      <c r="F22" s="6" t="n">
        <v>114464675</v>
      </c>
      <c r="G22" s="6" t="s">
        <v>46</v>
      </c>
      <c r="H22" s="66" t="s">
        <v>61</v>
      </c>
      <c r="I22" s="6"/>
      <c r="J22" s="6"/>
      <c r="K22" s="6"/>
    </row>
    <row r="23" customFormat="false" ht="13.8" hidden="false" customHeight="false" outlineLevel="0" collapsed="false">
      <c r="A23" s="71" t="s">
        <v>151</v>
      </c>
      <c r="B23" s="66" t="s">
        <v>950</v>
      </c>
      <c r="C23" s="6" t="s">
        <v>547</v>
      </c>
      <c r="D23" s="6"/>
      <c r="E23" s="72" t="str">
        <f aca="false">HYPERLINK(CONCATENATE("http://sigma.ontologyportal.org:8080/sigma/WordNet.jsp?word=",C23,"&amp;POS=1"))</f>
        <v>http://sigma.ontologyportal.org:8080/sigma/WordNet.jsp?word=topology&amp;POS=1</v>
      </c>
      <c r="F23" s="6" t="n">
        <v>106017594</v>
      </c>
      <c r="G23" s="6" t="s">
        <v>46</v>
      </c>
      <c r="H23" s="66" t="s">
        <v>47</v>
      </c>
      <c r="I23" s="6"/>
      <c r="J23" s="6"/>
      <c r="K23" s="6"/>
    </row>
    <row r="24" customFormat="false" ht="13.8" hidden="false" customHeight="false" outlineLevel="0" collapsed="false">
      <c r="A24" s="71" t="s">
        <v>151</v>
      </c>
      <c r="B24" s="66" t="s">
        <v>951</v>
      </c>
      <c r="C24" s="66" t="s">
        <v>951</v>
      </c>
      <c r="D24" s="6"/>
      <c r="E24" s="72" t="str">
        <f aca="false">HYPERLINK(CONCATENATE("http://sigma.ontologyportal.org:8080/sigma/WordNet.jsp?word=",C24,"&amp;POS=1"))</f>
        <v>http://sigma.ontologyportal.org:8080/sigma/WordNet.jsp?word=lifetime&amp;POS=1</v>
      </c>
      <c r="F24" s="6" t="n">
        <v>115140405</v>
      </c>
      <c r="G24" s="6" t="s">
        <v>46</v>
      </c>
      <c r="H24" s="66" t="s">
        <v>105</v>
      </c>
      <c r="I24" s="6"/>
      <c r="J24" s="6"/>
      <c r="K24" s="6"/>
    </row>
    <row r="25" customFormat="false" ht="13.8" hidden="false" customHeight="false" outlineLevel="0" collapsed="false">
      <c r="A25" s="71" t="s">
        <v>151</v>
      </c>
      <c r="B25" s="66" t="s">
        <v>543</v>
      </c>
      <c r="C25" s="66" t="s">
        <v>543</v>
      </c>
      <c r="D25" s="6"/>
      <c r="E25" s="72" t="str">
        <f aca="false">HYPERLINK(CONCATENATE("http://sigma.ontologyportal.org:8080/sigma/WordNet.jsp?word=",C25,"&amp;POS=1"))</f>
        <v>http://sigma.ontologyportal.org:8080/sigma/WordNet.jsp?word=components&amp;POS=1</v>
      </c>
      <c r="F25" s="6" t="n">
        <v>103081021</v>
      </c>
      <c r="G25" s="6" t="s">
        <v>38</v>
      </c>
      <c r="H25" s="66" t="s">
        <v>91</v>
      </c>
      <c r="I25" s="6"/>
      <c r="J25" s="6"/>
      <c r="K25" s="6"/>
    </row>
    <row r="26" customFormat="false" ht="13.8" hidden="false" customHeight="false" outlineLevel="0" collapsed="false">
      <c r="A26" s="71" t="s">
        <v>151</v>
      </c>
      <c r="B26" s="66" t="s">
        <v>952</v>
      </c>
      <c r="C26" s="66" t="s">
        <v>952</v>
      </c>
      <c r="D26" s="6"/>
      <c r="E26" s="72" t="str">
        <f aca="false">HYPERLINK(CONCATENATE("http://sigma.ontologyportal.org:8080/sigma/WordNet.jsp?word=",C26,"&amp;POS=1"))</f>
        <v>http://sigma.ontologyportal.org:8080/sigma/WordNet.jsp?word=datasheets&amp;POS=1</v>
      </c>
      <c r="F26" s="6" t="n">
        <v>108462320</v>
      </c>
      <c r="G26" s="6" t="s">
        <v>38</v>
      </c>
      <c r="H26" s="66" t="s">
        <v>91</v>
      </c>
      <c r="I26" s="6"/>
      <c r="J26" s="6"/>
      <c r="K26" s="6"/>
    </row>
    <row r="27" customFormat="false" ht="13.8" hidden="false" customHeight="false" outlineLevel="0" collapsed="false">
      <c r="A27" s="71" t="s">
        <v>151</v>
      </c>
      <c r="B27" s="66" t="s">
        <v>592</v>
      </c>
      <c r="C27" s="66" t="s">
        <v>592</v>
      </c>
      <c r="D27" s="6"/>
      <c r="E27" s="72" t="str">
        <f aca="false">HYPERLINK(CONCATENATE("http://sigma.ontologyportal.org:8080/sigma/WordNet.jsp?word=",C27,"&amp;POS=1"))</f>
        <v>http://sigma.ontologyportal.org:8080/sigma/WordNet.jsp?word=prototype&amp;POS=1</v>
      </c>
      <c r="F27" s="6" t="n">
        <v>105937524</v>
      </c>
      <c r="G27" s="6" t="s">
        <v>46</v>
      </c>
      <c r="H27" s="66" t="s">
        <v>61</v>
      </c>
      <c r="I27" s="6"/>
      <c r="J27" s="6"/>
      <c r="K27" s="6"/>
    </row>
    <row r="28" customFormat="false" ht="13.8" hidden="false" customHeight="false" outlineLevel="0" collapsed="false">
      <c r="A28" s="71" t="s">
        <v>151</v>
      </c>
      <c r="B28" s="66" t="s">
        <v>713</v>
      </c>
      <c r="C28" s="66" t="s">
        <v>713</v>
      </c>
      <c r="D28" s="6"/>
      <c r="E28" s="72" t="str">
        <f aca="false">HYPERLINK(CONCATENATE("http://sigma.ontologyportal.org:8080/sigma/WordNet.jsp?word=",C28,"&amp;POS=1"))</f>
        <v>http://sigma.ontologyportal.org:8080/sigma/WordNet.jsp?word=parts&amp;POS=1</v>
      </c>
      <c r="F28" s="6" t="n">
        <v>105867413</v>
      </c>
      <c r="G28" s="6" t="s">
        <v>208</v>
      </c>
      <c r="H28" s="66"/>
      <c r="I28" s="6"/>
      <c r="J28" s="6"/>
      <c r="K28" s="6"/>
    </row>
    <row r="29" customFormat="false" ht="13.8" hidden="false" customHeight="false" outlineLevel="0" collapsed="false">
      <c r="A29" s="71" t="s">
        <v>151</v>
      </c>
      <c r="B29" s="66" t="s">
        <v>270</v>
      </c>
      <c r="C29" s="66" t="s">
        <v>270</v>
      </c>
      <c r="D29" s="6"/>
      <c r="E29" s="72" t="str">
        <f aca="false">HYPERLINK(CONCATENATE("http://sigma.ontologyportal.org:8080/sigma/WordNet.jsp?word=",C29,"&amp;POS=1"))</f>
        <v>http://sigma.ontologyportal.org:8080/sigma/WordNet.jsp?word=decisions&amp;POS=1</v>
      </c>
      <c r="F29" s="6" t="n">
        <v>105838176</v>
      </c>
      <c r="G29" s="6" t="s">
        <v>38</v>
      </c>
      <c r="H29" s="66" t="s">
        <v>39</v>
      </c>
      <c r="I29" s="6"/>
      <c r="J29" s="6"/>
      <c r="K29" s="6"/>
    </row>
    <row r="30" customFormat="false" ht="13.8" hidden="false" customHeight="false" outlineLevel="0" collapsed="false">
      <c r="A30" s="71" t="s">
        <v>151</v>
      </c>
      <c r="B30" s="66" t="s">
        <v>760</v>
      </c>
      <c r="C30" s="66" t="s">
        <v>760</v>
      </c>
      <c r="D30" s="6"/>
      <c r="E30" s="72" t="str">
        <f aca="false">HYPERLINK(CONCATENATE("http://sigma.ontologyportal.org:8080/sigma/WordNet.jsp?word=",C30,"&amp;POS=1"))</f>
        <v>http://sigma.ontologyportal.org:8080/sigma/WordNet.jsp?word=choices&amp;POS=1</v>
      </c>
      <c r="F30" s="6" t="n">
        <v>105790944</v>
      </c>
      <c r="G30" s="6" t="s">
        <v>46</v>
      </c>
      <c r="H30" s="66" t="s">
        <v>61</v>
      </c>
      <c r="I30" s="6"/>
      <c r="J30" s="6"/>
      <c r="K30" s="6"/>
    </row>
    <row r="31" customFormat="false" ht="13.8" hidden="false" customHeight="false" outlineLevel="0" collapsed="false">
      <c r="A31" s="71" t="s">
        <v>151</v>
      </c>
      <c r="B31" s="66" t="s">
        <v>623</v>
      </c>
      <c r="C31" s="66" t="s">
        <v>623</v>
      </c>
      <c r="D31" s="6"/>
      <c r="E31" s="72" t="str">
        <f aca="false">HYPERLINK(CONCATENATE("http://sigma.ontologyportal.org:8080/sigma/WordNet.jsp?word=",C31,"&amp;POS=1"))</f>
        <v>http://sigma.ontologyportal.org:8080/sigma/WordNet.jsp?word=software&amp;POS=1</v>
      </c>
      <c r="F31" s="6" t="n">
        <v>106566077</v>
      </c>
      <c r="G31" s="6" t="s">
        <v>46</v>
      </c>
      <c r="H31" s="66" t="s">
        <v>47</v>
      </c>
      <c r="I31" s="6"/>
      <c r="J31" s="6"/>
      <c r="K31" s="6"/>
    </row>
    <row r="32" customFormat="false" ht="13.8" hidden="false" customHeight="false" outlineLevel="0" collapsed="false">
      <c r="A32" s="71" t="s">
        <v>151</v>
      </c>
      <c r="B32" s="66" t="s">
        <v>164</v>
      </c>
      <c r="C32" s="66" t="s">
        <v>164</v>
      </c>
      <c r="D32" s="6"/>
      <c r="E32" s="72" t="str">
        <f aca="false">HYPERLINK(CONCATENATE("http://sigma.ontologyportal.org:8080/sigma/WordNet.jsp?word=",C32,"&amp;POS=1"))</f>
        <v>http://sigma.ontologyportal.org:8080/sigma/WordNet.jsp?word=cost&amp;POS=1</v>
      </c>
      <c r="F32" s="6" t="n">
        <v>113275847</v>
      </c>
      <c r="G32" s="6" t="s">
        <v>46</v>
      </c>
      <c r="H32" s="66" t="s">
        <v>105</v>
      </c>
      <c r="I32" s="6"/>
      <c r="J32" s="6"/>
      <c r="K32" s="6"/>
    </row>
    <row r="33" customFormat="false" ht="13.8" hidden="false" customHeight="false" outlineLevel="0" collapsed="false">
      <c r="A33" s="4" t="s">
        <v>192</v>
      </c>
      <c r="B33" s="66" t="s">
        <v>528</v>
      </c>
      <c r="C33" s="66" t="s">
        <v>528</v>
      </c>
      <c r="D33" s="6"/>
      <c r="E33" s="72" t="str">
        <f aca="false">HYPERLINK(CONCATENATE("http://sigma.ontologyportal.org:8080/sigma/WordNet.jsp?word=",C33,"&amp;POS=1"))</f>
        <v>http://sigma.ontologyportal.org:8080/sigma/WordNet.jsp?word=results&amp;POS=1</v>
      </c>
      <c r="F33" s="6" t="n">
        <v>115308357</v>
      </c>
      <c r="G33" s="6" t="s">
        <v>46</v>
      </c>
      <c r="H33" s="66" t="s">
        <v>343</v>
      </c>
      <c r="I33" s="6"/>
      <c r="J33" s="6"/>
      <c r="K33" s="6"/>
    </row>
    <row r="34" customFormat="false" ht="13.8" hidden="false" customHeight="false" outlineLevel="0" collapsed="false">
      <c r="A34" s="4" t="s">
        <v>192</v>
      </c>
      <c r="B34" s="66" t="s">
        <v>953</v>
      </c>
      <c r="C34" s="6" t="s">
        <v>759</v>
      </c>
      <c r="D34" s="6"/>
      <c r="E34" s="72" t="str">
        <f aca="false">HYPERLINK(CONCATENATE("http://sigma.ontologyportal.org:8080/sigma/WordNet.jsp?word=",C34,"&amp;POS=1"))</f>
        <v>http://sigma.ontologyportal.org:8080/sigma/WordNet.jsp?word=systems&amp;POS=1</v>
      </c>
      <c r="F34" s="6" t="n">
        <v>105661996</v>
      </c>
      <c r="G34" s="6" t="s">
        <v>46</v>
      </c>
      <c r="H34" s="66" t="s">
        <v>47</v>
      </c>
      <c r="I34" s="6"/>
      <c r="J34" s="6"/>
      <c r="K34" s="6"/>
    </row>
    <row r="35" customFormat="false" ht="13.8" hidden="false" customHeight="false" outlineLevel="0" collapsed="false">
      <c r="A35" s="4" t="s">
        <v>192</v>
      </c>
      <c r="B35" s="66" t="s">
        <v>954</v>
      </c>
      <c r="C35" s="6" t="s">
        <v>206</v>
      </c>
      <c r="D35" s="6"/>
      <c r="E35" s="72" t="str">
        <f aca="false">HYPERLINK(CONCATENATE("http://sigma.ontologyportal.org:8080/sigma/WordNet.jsp?word=",C35,"&amp;POS=1"))</f>
        <v>http://sigma.ontologyportal.org:8080/sigma/WordNet.jsp?word=failure&amp;POS=1</v>
      </c>
      <c r="F35" s="6" t="n">
        <v>107317764</v>
      </c>
      <c r="G35" s="6" t="s">
        <v>46</v>
      </c>
      <c r="H35" s="66" t="s">
        <v>61</v>
      </c>
      <c r="I35" s="6"/>
      <c r="J35" s="6"/>
      <c r="K35" s="6"/>
    </row>
    <row r="36" customFormat="false" ht="13.8" hidden="false" customHeight="false" outlineLevel="0" collapsed="false">
      <c r="A36" s="4" t="s">
        <v>192</v>
      </c>
      <c r="B36" s="66" t="s">
        <v>955</v>
      </c>
      <c r="C36" s="6" t="s">
        <v>956</v>
      </c>
      <c r="D36" s="6"/>
      <c r="E36" s="72" t="str">
        <f aca="false">HYPERLINK(CONCATENATE("http://sigma.ontologyportal.org:8080/sigma/WordNet.jsp?word=",C36,"&amp;POS=1"))</f>
        <v>http://sigma.ontologyportal.org:8080/sigma/WordNet.jsp?word=variable&amp;POS=1</v>
      </c>
      <c r="F36" s="6" t="n">
        <v>105857459</v>
      </c>
      <c r="G36" s="6" t="s">
        <v>46</v>
      </c>
      <c r="H36" s="66" t="s">
        <v>105</v>
      </c>
      <c r="I36" s="6"/>
      <c r="J36" s="6"/>
      <c r="K36" s="6"/>
    </row>
    <row r="37" customFormat="false" ht="13.8" hidden="false" customHeight="false" outlineLevel="0" collapsed="false">
      <c r="A37" s="4" t="s">
        <v>192</v>
      </c>
      <c r="B37" s="66" t="s">
        <v>957</v>
      </c>
      <c r="C37" s="66" t="s">
        <v>957</v>
      </c>
      <c r="D37" s="6"/>
      <c r="E37" s="72" t="str">
        <f aca="false">HYPERLINK(CONCATENATE("http://sigma.ontologyportal.org:8080/sigma/WordNet.jsp?word=",C37,"&amp;POS=1"))</f>
        <v>http://sigma.ontologyportal.org:8080/sigma/WordNet.jsp?word=cause&amp;POS=1</v>
      </c>
      <c r="F37" s="6" t="n">
        <v>107326557</v>
      </c>
      <c r="G37" s="6" t="s">
        <v>38</v>
      </c>
      <c r="H37" s="66" t="s">
        <v>39</v>
      </c>
      <c r="I37" s="6"/>
      <c r="J37" s="6"/>
      <c r="K37" s="6"/>
    </row>
    <row r="38" customFormat="false" ht="13.8" hidden="false" customHeight="false" outlineLevel="0" collapsed="false">
      <c r="A38" s="4" t="s">
        <v>192</v>
      </c>
      <c r="B38" s="66" t="s">
        <v>745</v>
      </c>
      <c r="C38" s="66" t="s">
        <v>745</v>
      </c>
      <c r="D38" s="6"/>
      <c r="E38" s="72" t="str">
        <f aca="false">HYPERLINK(CONCATENATE("http://sigma.ontologyportal.org:8080/sigma/WordNet.jsp?word=",C38,"&amp;POS=1"))</f>
        <v>http://sigma.ontologyportal.org:8080/sigma/WordNet.jsp?word=mechanisms&amp;POS=1</v>
      </c>
      <c r="F38" s="6" t="n">
        <v>113512506</v>
      </c>
      <c r="G38" s="6" t="s">
        <v>38</v>
      </c>
      <c r="H38" s="66" t="s">
        <v>39</v>
      </c>
      <c r="I38" s="6"/>
      <c r="J38" s="6"/>
      <c r="K38" s="6"/>
    </row>
    <row r="39" customFormat="false" ht="13.8" hidden="false" customHeight="false" outlineLevel="0" collapsed="false">
      <c r="A39" s="4" t="s">
        <v>192</v>
      </c>
      <c r="B39" s="66" t="s">
        <v>744</v>
      </c>
      <c r="C39" s="66" t="s">
        <v>744</v>
      </c>
      <c r="D39" s="6"/>
      <c r="E39" s="72" t="str">
        <f aca="false">HYPERLINK(CONCATENATE("http://sigma.ontologyportal.org:8080/sigma/WordNet.jsp?word=",C39,"&amp;POS=1"))</f>
        <v>http://sigma.ontologyportal.org:8080/sigma/WordNet.jsp?word=solution&amp;POS=1</v>
      </c>
      <c r="F39" s="6" t="n">
        <v>105661668</v>
      </c>
      <c r="G39" s="6" t="s">
        <v>46</v>
      </c>
      <c r="H39" s="66" t="s">
        <v>47</v>
      </c>
      <c r="I39" s="6"/>
      <c r="J39" s="6"/>
      <c r="K39" s="6"/>
    </row>
    <row r="40" customFormat="false" ht="13.8" hidden="false" customHeight="false" outlineLevel="0" collapsed="false">
      <c r="A40" s="4" t="s">
        <v>192</v>
      </c>
      <c r="B40" s="66" t="s">
        <v>958</v>
      </c>
      <c r="C40" s="66" t="s">
        <v>958</v>
      </c>
      <c r="D40" s="6"/>
      <c r="E40" s="72" t="str">
        <f aca="false">HYPERLINK(CONCATENATE("http://sigma.ontologyportal.org:8080/sigma/WordNet.jsp?word=",C40,"&amp;POS=1"))</f>
        <v>http://sigma.ontologyportal.org:8080/sigma/WordNet.jsp?word=claims&amp;POS=1</v>
      </c>
      <c r="F40" s="6" t="n">
        <v>105181199</v>
      </c>
      <c r="G40" s="6" t="s">
        <v>46</v>
      </c>
      <c r="H40" s="66" t="s">
        <v>61</v>
      </c>
      <c r="I40" s="6"/>
      <c r="J40" s="6"/>
      <c r="K40" s="6"/>
    </row>
    <row r="41" customFormat="false" ht="13.8" hidden="false" customHeight="false" outlineLevel="0" collapsed="false">
      <c r="A41" s="4" t="s">
        <v>192</v>
      </c>
      <c r="B41" s="66" t="s">
        <v>37</v>
      </c>
      <c r="C41" s="66" t="s">
        <v>37</v>
      </c>
      <c r="D41" s="6"/>
      <c r="E41" s="72" t="str">
        <f aca="false">HYPERLINK(CONCATENATE("http://sigma.ontologyportal.org:8080/sigma/WordNet.jsp?word=",C41,"&amp;POS=1"))</f>
        <v>http://sigma.ontologyportal.org:8080/sigma/WordNet.jsp?word=processes&amp;POS=1</v>
      </c>
      <c r="F41" s="6" t="n">
        <v>100029677</v>
      </c>
      <c r="G41" s="6" t="s">
        <v>38</v>
      </c>
      <c r="H41" s="66" t="s">
        <v>39</v>
      </c>
      <c r="I41" s="6"/>
      <c r="J41" s="6"/>
      <c r="K41" s="6"/>
    </row>
    <row r="42" customFormat="false" ht="13.8" hidden="false" customHeight="false" outlineLevel="0" collapsed="false">
      <c r="A42" s="4" t="s">
        <v>192</v>
      </c>
      <c r="B42" s="66" t="s">
        <v>890</v>
      </c>
      <c r="C42" s="66" t="s">
        <v>890</v>
      </c>
      <c r="D42" s="6"/>
      <c r="E42" s="72" t="str">
        <f aca="false">HYPERLINK(CONCATENATE("http://sigma.ontologyportal.org:8080/sigma/WordNet.jsp?word=",C42,"&amp;POS=1"))</f>
        <v>http://sigma.ontologyportal.org:8080/sigma/WordNet.jsp?word=arguments&amp;POS=1</v>
      </c>
      <c r="F42" s="6" t="n">
        <v>105773049</v>
      </c>
      <c r="G42" s="6" t="s">
        <v>38</v>
      </c>
      <c r="H42" s="66" t="s">
        <v>39</v>
      </c>
      <c r="I42" s="6"/>
      <c r="J42" s="6"/>
      <c r="K42" s="6"/>
    </row>
    <row r="43" customFormat="false" ht="13.8" hidden="false" customHeight="false" outlineLevel="0" collapsed="false">
      <c r="A43" s="4" t="s">
        <v>192</v>
      </c>
      <c r="B43" s="66" t="s">
        <v>959</v>
      </c>
      <c r="C43" s="66" t="s">
        <v>564</v>
      </c>
      <c r="D43" s="6"/>
      <c r="E43" s="72" t="str">
        <f aca="false">HYPERLINK(CONCATENATE("http://sigma.ontologyportal.org:8080/sigma/WordNet.jsp?word=",C43,"&amp;POS=1"))</f>
        <v>http://sigma.ontologyportal.org:8080/sigma/WordNet.jsp?word=material&amp;POS=1</v>
      </c>
      <c r="F43" s="6" t="n">
        <v>114580897</v>
      </c>
      <c r="G43" s="6" t="s">
        <v>38</v>
      </c>
      <c r="H43" s="66" t="s">
        <v>91</v>
      </c>
      <c r="I43" s="6"/>
      <c r="J43" s="6"/>
      <c r="K43" s="6"/>
    </row>
    <row r="44" customFormat="false" ht="13.8" hidden="false" customHeight="false" outlineLevel="0" collapsed="false">
      <c r="A44" s="4" t="s">
        <v>192</v>
      </c>
      <c r="B44" s="66" t="s">
        <v>960</v>
      </c>
      <c r="C44" s="66" t="s">
        <v>961</v>
      </c>
      <c r="D44" s="6"/>
      <c r="E44" s="72" t="str">
        <f aca="false">HYPERLINK(CONCATENATE("http://sigma.ontologyportal.org:8080/sigma/WordNet.jsp?word=",C44,"&amp;POS=1"))</f>
        <v>http://sigma.ontologyportal.org:8080/sigma/WordNet.jsp?word=society&amp;POS=1</v>
      </c>
      <c r="F44" s="6" t="n">
        <v>107966140</v>
      </c>
      <c r="G44" s="6" t="s">
        <v>46</v>
      </c>
      <c r="H44" s="66" t="s">
        <v>61</v>
      </c>
      <c r="I44" s="6"/>
      <c r="J44" s="6"/>
      <c r="K44" s="6"/>
    </row>
    <row r="45" customFormat="false" ht="13.8" hidden="false" customHeight="false" outlineLevel="0" collapsed="false">
      <c r="A45" s="4" t="s">
        <v>192</v>
      </c>
      <c r="B45" s="66" t="s">
        <v>311</v>
      </c>
      <c r="C45" s="66" t="s">
        <v>311</v>
      </c>
      <c r="D45" s="6"/>
      <c r="E45" s="72" t="str">
        <f aca="false">HYPERLINK(CONCATENATE("http://sigma.ontologyportal.org:8080/sigma/WordNet.jsp?word=",C45,"&amp;POS=1"))</f>
        <v>http://sigma.ontologyportal.org:8080/sigma/WordNet.jsp?word=problem&amp;POS=1</v>
      </c>
      <c r="F45" s="6" t="n">
        <v>105687338</v>
      </c>
      <c r="G45" s="6" t="s">
        <v>46</v>
      </c>
      <c r="H45" s="66" t="s">
        <v>61</v>
      </c>
      <c r="I45" s="6"/>
      <c r="J45" s="6"/>
      <c r="K45" s="6"/>
    </row>
    <row r="46" customFormat="false" ht="13.8" hidden="false" customHeight="false" outlineLevel="0" collapsed="false">
      <c r="A46" s="68" t="s">
        <v>219</v>
      </c>
      <c r="B46" s="66" t="s">
        <v>811</v>
      </c>
      <c r="C46" s="66" t="s">
        <v>811</v>
      </c>
      <c r="D46" s="6"/>
      <c r="E46" s="72" t="str">
        <f aca="false">HYPERLINK(CONCATENATE("http://sigma.ontologyportal.org:8080/sigma/WordNet.jsp?word=",C46,"&amp;POS=1"))</f>
        <v>http://sigma.ontologyportal.org:8080/sigma/WordNet.jsp?word=BOM&amp;POS=1</v>
      </c>
      <c r="F46" s="6"/>
      <c r="G46" s="6" t="s">
        <v>46</v>
      </c>
      <c r="H46" s="66" t="s">
        <v>105</v>
      </c>
      <c r="I46" s="6"/>
      <c r="J46" s="6"/>
      <c r="K46" s="6"/>
    </row>
    <row r="47" customFormat="false" ht="13.8" hidden="false" customHeight="false" outlineLevel="0" collapsed="false">
      <c r="A47" s="68" t="s">
        <v>219</v>
      </c>
      <c r="B47" s="66" t="s">
        <v>104</v>
      </c>
      <c r="C47" s="66" t="s">
        <v>104</v>
      </c>
      <c r="D47" s="6"/>
      <c r="E47" s="72" t="str">
        <f aca="false">HYPERLINK(CONCATENATE("http://sigma.ontologyportal.org:8080/sigma/WordNet.jsp?word=",C47,"&amp;POS=1"))</f>
        <v>http://sigma.ontologyportal.org:8080/sigma/WordNet.jsp?word=time&amp;POS=1</v>
      </c>
      <c r="F47" s="6" t="n">
        <v>115270431</v>
      </c>
      <c r="G47" s="6" t="s">
        <v>46</v>
      </c>
      <c r="H47" s="66" t="s">
        <v>105</v>
      </c>
      <c r="I47" s="6"/>
      <c r="J47" s="6"/>
      <c r="K47" s="6"/>
    </row>
    <row r="48" customFormat="false" ht="13.8" hidden="false" customHeight="false" outlineLevel="0" collapsed="false">
      <c r="A48" s="68" t="s">
        <v>219</v>
      </c>
      <c r="B48" s="66" t="s">
        <v>962</v>
      </c>
      <c r="C48" s="66" t="s">
        <v>962</v>
      </c>
      <c r="D48" s="6"/>
      <c r="E48" s="72" t="str">
        <f aca="false">HYPERLINK(CONCATENATE("http://sigma.ontologyportal.org:8080/sigma/WordNet.jsp?word=",C48,"&amp;POS=1"))</f>
        <v>http://sigma.ontologyportal.org:8080/sigma/WordNet.jsp?word=study&amp;POS=1</v>
      </c>
      <c r="F48" s="6" t="n">
        <v>107218470</v>
      </c>
      <c r="G48" s="6" t="s">
        <v>38</v>
      </c>
      <c r="H48" s="66" t="s">
        <v>91</v>
      </c>
      <c r="I48" s="6"/>
      <c r="J48" s="6"/>
      <c r="K48" s="6"/>
    </row>
    <row r="49" customFormat="false" ht="13.8" hidden="false" customHeight="false" outlineLevel="0" collapsed="false">
      <c r="A49" s="68" t="s">
        <v>219</v>
      </c>
      <c r="B49" s="66" t="s">
        <v>239</v>
      </c>
      <c r="C49" s="66" t="s">
        <v>239</v>
      </c>
      <c r="D49" s="6"/>
      <c r="E49" s="72" t="str">
        <f aca="false">HYPERLINK(CONCATENATE("http://sigma.ontologyportal.org:8080/sigma/WordNet.jsp?word=",C49,"&amp;POS=1"))</f>
        <v>http://sigma.ontologyportal.org:8080/sigma/WordNet.jsp?word=meaning&amp;POS=1</v>
      </c>
      <c r="F49" s="6" t="n">
        <v>106601327</v>
      </c>
      <c r="G49" s="6" t="s">
        <v>46</v>
      </c>
      <c r="H49" s="66" t="s">
        <v>47</v>
      </c>
      <c r="I49" s="6"/>
      <c r="J49" s="6"/>
      <c r="K49" s="6"/>
    </row>
    <row r="50" customFormat="false" ht="13.8" hidden="false" customHeight="false" outlineLevel="0" collapsed="false">
      <c r="A50" s="68" t="s">
        <v>219</v>
      </c>
      <c r="B50" s="66" t="s">
        <v>545</v>
      </c>
      <c r="C50" s="66" t="s">
        <v>545</v>
      </c>
      <c r="D50" s="6"/>
      <c r="E50" s="72" t="str">
        <f aca="false">HYPERLINK(CONCATENATE("http://sigma.ontologyportal.org:8080/sigma/WordNet.jsp?word=",C50,"&amp;POS=1"))</f>
        <v>http://sigma.ontologyportal.org:8080/sigma/WordNet.jsp?word=choice&amp;POS=1</v>
      </c>
      <c r="F50" s="6" t="n">
        <v>105790944</v>
      </c>
      <c r="G50" s="6" t="s">
        <v>46</v>
      </c>
      <c r="H50" s="66" t="s">
        <v>61</v>
      </c>
      <c r="I50" s="6"/>
      <c r="J50" s="6"/>
      <c r="K50" s="6"/>
    </row>
    <row r="51" customFormat="false" ht="13.8" hidden="false" customHeight="false" outlineLevel="0" collapsed="false">
      <c r="A51" s="68" t="s">
        <v>219</v>
      </c>
      <c r="B51" s="66" t="s">
        <v>744</v>
      </c>
      <c r="C51" s="66" t="s">
        <v>744</v>
      </c>
      <c r="D51" s="6"/>
      <c r="E51" s="72" t="str">
        <f aca="false">HYPERLINK(CONCATENATE("http://sigma.ontologyportal.org:8080/sigma/WordNet.jsp?word=",C51,"&amp;POS=1"))</f>
        <v>http://sigma.ontologyportal.org:8080/sigma/WordNet.jsp?word=solution&amp;POS=1</v>
      </c>
      <c r="F51" s="6" t="n">
        <v>105661668</v>
      </c>
      <c r="G51" s="6" t="s">
        <v>46</v>
      </c>
      <c r="H51" s="66" t="s">
        <v>47</v>
      </c>
      <c r="I51" s="6"/>
      <c r="J51" s="6"/>
      <c r="K51" s="6"/>
    </row>
    <row r="52" customFormat="false" ht="13.8" hidden="false" customHeight="false" outlineLevel="0" collapsed="false">
      <c r="A52" s="68" t="s">
        <v>219</v>
      </c>
      <c r="B52" s="66" t="s">
        <v>73</v>
      </c>
      <c r="C52" s="66" t="s">
        <v>73</v>
      </c>
      <c r="D52" s="6"/>
      <c r="E52" s="72" t="str">
        <f aca="false">HYPERLINK(CONCATENATE("http://sigma.ontologyportal.org:8080/sigma/WordNet.jsp?word=",C52,"&amp;POS=1"))</f>
        <v>http://sigma.ontologyportal.org:8080/sigma/WordNet.jsp?word=options&amp;POS=1</v>
      </c>
      <c r="F52" s="6" t="n">
        <v>105790944</v>
      </c>
      <c r="G52" s="6" t="s">
        <v>46</v>
      </c>
      <c r="H52" s="66" t="s">
        <v>61</v>
      </c>
      <c r="I52" s="6"/>
      <c r="J52" s="6"/>
      <c r="K52" s="6"/>
    </row>
    <row r="53" customFormat="false" ht="13.8" hidden="false" customHeight="false" outlineLevel="0" collapsed="false">
      <c r="A53" s="68" t="s">
        <v>219</v>
      </c>
      <c r="B53" s="66" t="s">
        <v>801</v>
      </c>
      <c r="C53" s="66" t="s">
        <v>801</v>
      </c>
      <c r="D53" s="6"/>
      <c r="E53" s="72" t="str">
        <f aca="false">HYPERLINK(CONCATENATE("http://sigma.ontologyportal.org:8080/sigma/WordNet.jsp?word=",C53,"&amp;POS=1"))</f>
        <v>http://sigma.ontologyportal.org:8080/sigma/WordNet.jsp?word=drawings&amp;POS=1</v>
      </c>
      <c r="F53" s="6" t="n">
        <v>107003119</v>
      </c>
      <c r="G53" s="6" t="s">
        <v>38</v>
      </c>
      <c r="H53" s="66" t="s">
        <v>91</v>
      </c>
      <c r="I53" s="6"/>
      <c r="J53" s="6"/>
      <c r="K53" s="6"/>
    </row>
    <row r="54" customFormat="false" ht="13.8" hidden="false" customHeight="false" outlineLevel="0" collapsed="false">
      <c r="A54" s="68" t="s">
        <v>219</v>
      </c>
      <c r="B54" s="66" t="s">
        <v>963</v>
      </c>
      <c r="C54" s="6" t="s">
        <v>252</v>
      </c>
      <c r="D54" s="6"/>
      <c r="E54" s="72" t="str">
        <f aca="false">HYPERLINK(CONCATENATE("http://sigma.ontologyportal.org:8080/sigma/WordNet.jsp?word=",C54,"&amp;POS=1"))</f>
        <v>http://sigma.ontologyportal.org:8080/sigma/WordNet.jsp?word=list&amp;POS=1</v>
      </c>
      <c r="F54" s="6" t="n">
        <v>106481320</v>
      </c>
      <c r="G54" s="6" t="s">
        <v>38</v>
      </c>
      <c r="H54" s="66" t="s">
        <v>91</v>
      </c>
      <c r="I54" s="6"/>
      <c r="J54" s="6"/>
      <c r="K54" s="6"/>
    </row>
    <row r="55" customFormat="false" ht="13.8" hidden="false" customHeight="false" outlineLevel="0" collapsed="false">
      <c r="A55" s="68" t="s">
        <v>219</v>
      </c>
      <c r="B55" s="66" t="s">
        <v>964</v>
      </c>
      <c r="C55" s="66" t="s">
        <v>964</v>
      </c>
      <c r="D55" s="6"/>
      <c r="E55" s="72" t="str">
        <f aca="false">HYPERLINK(CONCATENATE("http://sigma.ontologyportal.org:8080/sigma/WordNet.jsp?word=",C55,"&amp;POS=1"))</f>
        <v>http://sigma.ontologyportal.org:8080/sigma/WordNet.jsp?word=expenditures&amp;POS=1</v>
      </c>
      <c r="F55" s="6" t="n">
        <v>100356367</v>
      </c>
      <c r="G55" s="66" t="s">
        <v>38</v>
      </c>
      <c r="H55" s="66" t="s">
        <v>39</v>
      </c>
      <c r="I55" s="6"/>
      <c r="J55" s="6"/>
      <c r="K55" s="6"/>
    </row>
    <row r="56" customFormat="false" ht="13.8" hidden="false" customHeight="false" outlineLevel="0" collapsed="false">
      <c r="A56" s="68" t="s">
        <v>219</v>
      </c>
      <c r="B56" s="77" t="s">
        <v>965</v>
      </c>
      <c r="C56" s="77" t="s">
        <v>965</v>
      </c>
      <c r="D56" s="6"/>
      <c r="E56" s="72" t="str">
        <f aca="false">HYPERLINK(CONCATENATE("http://sigma.ontologyportal.org:8080/sigma/WordNet.jsp?word=",C56,"&amp;POS=1"))</f>
        <v>http://sigma.ontologyportal.org:8080/sigma/WordNet.jsp?word=use&amp;POS=1</v>
      </c>
      <c r="F56" s="6" t="n">
        <v>113451804</v>
      </c>
      <c r="G56" s="66" t="s">
        <v>38</v>
      </c>
      <c r="H56" s="66" t="s">
        <v>39</v>
      </c>
      <c r="I56" s="6"/>
      <c r="J56" s="6"/>
      <c r="K56" s="6"/>
    </row>
    <row r="57" customFormat="false" ht="13.8" hidden="false" customHeight="false" outlineLevel="0" collapsed="false">
      <c r="A57" s="68" t="s">
        <v>219</v>
      </c>
      <c r="B57" s="66" t="s">
        <v>966</v>
      </c>
      <c r="C57" s="66" t="s">
        <v>966</v>
      </c>
      <c r="D57" s="6"/>
      <c r="E57" s="72" t="str">
        <f aca="false">HYPERLINK(CONCATENATE("http://sigma.ontologyportal.org:8080/sigma/WordNet.jsp?word=",C57,"&amp;POS=1"))</f>
        <v>http://sigma.ontologyportal.org:8080/sigma/WordNet.jsp?word=feedback&amp;POS=1</v>
      </c>
      <c r="F57" s="6" t="n">
        <v>115304287</v>
      </c>
      <c r="G57" s="6" t="s">
        <v>38</v>
      </c>
      <c r="H57" s="66" t="s">
        <v>91</v>
      </c>
      <c r="I57" s="6"/>
      <c r="J57" s="6"/>
      <c r="K57" s="6"/>
    </row>
    <row r="58" customFormat="false" ht="13.8" hidden="false" customHeight="false" outlineLevel="0" collapsed="false">
      <c r="A58" s="68" t="s">
        <v>219</v>
      </c>
      <c r="B58" s="66" t="s">
        <v>967</v>
      </c>
      <c r="C58" s="6" t="s">
        <v>733</v>
      </c>
      <c r="D58" s="6" t="s">
        <v>733</v>
      </c>
      <c r="E58" s="72" t="str">
        <f aca="false">HYPERLINK(CONCATENATE("http://sigma.ontologyportal.org:8080/sigma/WordNet.jsp?word=",C58,"&amp;POS=1"))</f>
        <v>http://sigma.ontologyportal.org:8080/sigma/WordNet.jsp?word=operation&amp;POS=1</v>
      </c>
      <c r="F58" s="6" t="n">
        <v>113525549</v>
      </c>
      <c r="G58" s="6" t="s">
        <v>38</v>
      </c>
      <c r="H58" s="66" t="s">
        <v>39</v>
      </c>
      <c r="I58" s="6"/>
      <c r="J58" s="6"/>
      <c r="K58" s="6"/>
    </row>
    <row r="59" customFormat="false" ht="13.8" hidden="false" customHeight="false" outlineLevel="0" collapsed="false">
      <c r="A59" s="68" t="s">
        <v>219</v>
      </c>
      <c r="B59" s="66" t="s">
        <v>968</v>
      </c>
      <c r="C59" s="66" t="s">
        <v>968</v>
      </c>
      <c r="D59" s="6"/>
      <c r="E59" s="72" t="str">
        <f aca="false">HYPERLINK(CONCATENATE("http://sigma.ontologyportal.org:8080/sigma/WordNet.jsp?word=",C59,"&amp;POS=1"))</f>
        <v>http://sigma.ontologyportal.org:8080/sigma/WordNet.jsp?word=tooling&amp;POS=1</v>
      </c>
      <c r="F59" s="6" t="n">
        <v>100173761</v>
      </c>
      <c r="G59" s="6" t="s">
        <v>38</v>
      </c>
      <c r="H59" s="66" t="s">
        <v>91</v>
      </c>
      <c r="I59" s="6"/>
      <c r="J59" s="6"/>
      <c r="K59" s="6"/>
    </row>
    <row r="60" customFormat="false" ht="13.8" hidden="false" customHeight="false" outlineLevel="0" collapsed="false">
      <c r="A60" s="68" t="s">
        <v>219</v>
      </c>
      <c r="B60" s="66" t="s">
        <v>87</v>
      </c>
      <c r="C60" s="66" t="s">
        <v>87</v>
      </c>
      <c r="D60" s="6"/>
      <c r="E60" s="72" t="str">
        <f aca="false">HYPERLINK(CONCATENATE("http://sigma.ontologyportal.org:8080/sigma/WordNet.jsp?word=",C60,"&amp;POS=1"))</f>
        <v>http://sigma.ontologyportal.org:8080/sigma/WordNet.jsp?word=ideas&amp;POS=1</v>
      </c>
      <c r="F60" s="6" t="n">
        <v>105833840</v>
      </c>
      <c r="G60" s="6" t="s">
        <v>46</v>
      </c>
      <c r="H60" s="66" t="s">
        <v>47</v>
      </c>
      <c r="I60" s="6"/>
      <c r="J60" s="6"/>
      <c r="K60" s="6"/>
    </row>
    <row r="61" customFormat="false" ht="13.8" hidden="false" customHeight="false" outlineLevel="0" collapsed="false">
      <c r="A61" s="68" t="s">
        <v>219</v>
      </c>
      <c r="B61" s="66" t="s">
        <v>969</v>
      </c>
      <c r="C61" s="6" t="s">
        <v>970</v>
      </c>
      <c r="D61" s="6"/>
      <c r="E61" s="72" t="str">
        <f aca="false">HYPERLINK(CONCATENATE("http://sigma.ontologyportal.org:8080/sigma/WordNet.jsp?word=",C61,"&amp;POS=1"))</f>
        <v>http://sigma.ontologyportal.org:8080/sigma/WordNet.jsp?word=present&amp;POS=1</v>
      </c>
      <c r="F61" s="6" t="n">
        <v>100521562</v>
      </c>
      <c r="G61" s="6" t="s">
        <v>38</v>
      </c>
      <c r="H61" s="66" t="s">
        <v>39</v>
      </c>
      <c r="I61" s="6"/>
      <c r="J61" s="6"/>
      <c r="K61" s="6"/>
    </row>
    <row r="62" customFormat="false" ht="13.8" hidden="false" customHeight="false" outlineLevel="0" collapsed="false">
      <c r="A62" s="68" t="s">
        <v>219</v>
      </c>
      <c r="B62" s="66" t="s">
        <v>971</v>
      </c>
      <c r="C62" s="6" t="s">
        <v>138</v>
      </c>
      <c r="D62" s="6"/>
      <c r="E62" s="72" t="str">
        <f aca="false">HYPERLINK(CONCATENATE("http://sigma.ontologyportal.org:8080/sigma/WordNet.jsp?word=",C62,"&amp;POS=1"))</f>
        <v>http://sigma.ontologyportal.org:8080/sigma/WordNet.jsp?word=needs&amp;POS=1</v>
      </c>
      <c r="F62" s="6" t="n">
        <v>109367991</v>
      </c>
      <c r="G62" s="6" t="s">
        <v>46</v>
      </c>
      <c r="H62" s="66" t="s">
        <v>61</v>
      </c>
      <c r="I62" s="6"/>
      <c r="J62" s="6"/>
      <c r="K62" s="6"/>
    </row>
    <row r="63" customFormat="false" ht="13.8" hidden="false" customHeight="false" outlineLevel="0" collapsed="false">
      <c r="A63" s="4" t="s">
        <v>298</v>
      </c>
      <c r="B63" s="66" t="s">
        <v>972</v>
      </c>
      <c r="C63" s="66" t="s">
        <v>972</v>
      </c>
      <c r="D63" s="6"/>
      <c r="E63" s="72" t="str">
        <f aca="false">HYPERLINK(CONCATENATE("http://sigma.ontologyportal.org:8080/sigma/WordNet.jsp?word=",C63,"&amp;POS=1"))</f>
        <v>http://sigma.ontologyportal.org:8080/sigma/WordNet.jsp?word=chapter&amp;POS=1</v>
      </c>
      <c r="F63" s="6" t="n">
        <v>115302894</v>
      </c>
      <c r="G63" s="6" t="s">
        <v>38</v>
      </c>
      <c r="H63" s="66" t="s">
        <v>91</v>
      </c>
      <c r="I63" s="6"/>
      <c r="J63" s="6"/>
      <c r="K63" s="6"/>
    </row>
    <row r="64" customFormat="false" ht="13.8" hidden="false" customHeight="false" outlineLevel="0" collapsed="false">
      <c r="A64" s="4" t="s">
        <v>298</v>
      </c>
      <c r="B64" s="66" t="s">
        <v>973</v>
      </c>
      <c r="C64" s="6" t="s">
        <v>934</v>
      </c>
      <c r="D64" s="6"/>
      <c r="E64" s="72" t="str">
        <f aca="false">HYPERLINK(CONCATENATE("http://sigma.ontologyportal.org:8080/sigma/WordNet.jsp?word=",C64,"&amp;POS=1"))</f>
        <v>http://sigma.ontologyportal.org:8080/sigma/WordNet.jsp?word=report&amp;POS=1</v>
      </c>
      <c r="F64" s="6" t="n">
        <v>107218470</v>
      </c>
      <c r="G64" s="6" t="s">
        <v>38</v>
      </c>
      <c r="H64" s="66" t="s">
        <v>91</v>
      </c>
      <c r="I64" s="6"/>
      <c r="J64" s="6"/>
      <c r="K64" s="6"/>
    </row>
    <row r="65" customFormat="false" ht="13.8" hidden="false" customHeight="false" outlineLevel="0" collapsed="false">
      <c r="A65" s="4" t="s">
        <v>298</v>
      </c>
      <c r="B65" s="66" t="s">
        <v>974</v>
      </c>
      <c r="C65" s="6" t="s">
        <v>975</v>
      </c>
      <c r="D65" s="6"/>
      <c r="E65" s="72" t="str">
        <f aca="false">HYPERLINK(CONCATENATE("http://sigma.ontologyportal.org:8080/sigma/WordNet.jsp?word=",C65,"&amp;POS=1"))</f>
        <v>http://sigma.ontologyportal.org:8080/sigma/WordNet.jsp?word=evaluation&amp;POS=1</v>
      </c>
      <c r="F65" s="6" t="n">
        <v>100874806</v>
      </c>
      <c r="G65" s="6" t="s">
        <v>38</v>
      </c>
      <c r="H65" s="66" t="s">
        <v>39</v>
      </c>
      <c r="I65" s="6"/>
      <c r="J65" s="6"/>
      <c r="K65" s="6"/>
    </row>
    <row r="66" customFormat="false" ht="13.8" hidden="false" customHeight="false" outlineLevel="0" collapsed="false">
      <c r="A66" s="4" t="s">
        <v>298</v>
      </c>
      <c r="B66" s="66" t="s">
        <v>976</v>
      </c>
      <c r="C66" s="66" t="s">
        <v>976</v>
      </c>
      <c r="D66" s="6"/>
      <c r="E66" s="72" t="str">
        <f aca="false">HYPERLINK(CONCATENATE("http://sigma.ontologyportal.org:8080/sigma/WordNet.jsp?word=",C66,"&amp;POS=1"))</f>
        <v>http://sigma.ontologyportal.org:8080/sigma/WordNet.jsp?word=cash flow&amp;POS=1</v>
      </c>
      <c r="F66" s="6" t="n">
        <v>113259199</v>
      </c>
      <c r="G66" s="6" t="s">
        <v>46</v>
      </c>
      <c r="H66" s="66" t="s">
        <v>105</v>
      </c>
      <c r="I66" s="6"/>
      <c r="J66" s="6"/>
      <c r="K66" s="6"/>
    </row>
    <row r="67" customFormat="false" ht="13.8" hidden="false" customHeight="false" outlineLevel="0" collapsed="false">
      <c r="A67" s="4" t="s">
        <v>298</v>
      </c>
      <c r="B67" s="66" t="s">
        <v>829</v>
      </c>
      <c r="C67" s="66" t="s">
        <v>829</v>
      </c>
      <c r="D67" s="6"/>
      <c r="E67" s="72" t="str">
        <f aca="false">HYPERLINK(CONCATENATE("http://sigma.ontologyportal.org:8080/sigma/WordNet.jsp?word=",C67,"&amp;POS=1"))</f>
        <v>http://sigma.ontologyportal.org:8080/sigma/WordNet.jsp?word=closure&amp;POS=1</v>
      </c>
      <c r="F67" s="6" t="n">
        <v>100229260</v>
      </c>
      <c r="G67" s="6" t="s">
        <v>38</v>
      </c>
      <c r="H67" s="66" t="s">
        <v>39</v>
      </c>
      <c r="I67" s="6"/>
      <c r="J67" s="6"/>
      <c r="K67" s="6"/>
    </row>
    <row r="68" customFormat="false" ht="13.8" hidden="false" customHeight="false" outlineLevel="0" collapsed="false">
      <c r="A68" s="71" t="s">
        <v>318</v>
      </c>
      <c r="B68" s="66" t="s">
        <v>977</v>
      </c>
      <c r="C68" s="6" t="s">
        <v>175</v>
      </c>
      <c r="D68" s="6"/>
      <c r="E68" s="72" t="str">
        <f aca="false">HYPERLINK(CONCATENATE("http://sigma.ontologyportal.org:8080/sigma/WordNet.jsp?word=",C68,"&amp;POS=1"))</f>
        <v>http://sigma.ontologyportal.org:8080/sigma/WordNet.jsp?word=design&amp;POS=1</v>
      </c>
      <c r="F68" s="6" t="n">
        <v>105902327</v>
      </c>
      <c r="G68" s="6" t="s">
        <v>46</v>
      </c>
      <c r="H68" s="66" t="s">
        <v>47</v>
      </c>
      <c r="I68" s="6"/>
      <c r="J68" s="6"/>
      <c r="K68" s="6"/>
    </row>
    <row r="69" customFormat="false" ht="13.8" hidden="false" customHeight="false" outlineLevel="0" collapsed="false">
      <c r="A69" s="71" t="s">
        <v>318</v>
      </c>
      <c r="B69" s="66" t="s">
        <v>978</v>
      </c>
      <c r="C69" s="6" t="s">
        <v>979</v>
      </c>
      <c r="D69" s="6"/>
      <c r="E69" s="72" t="str">
        <f aca="false">HYPERLINK(CONCATENATE("http://sigma.ontologyportal.org:8080/sigma/WordNet.jsp?word=",C69,"&amp;POS=1"))</f>
        <v>http://sigma.ontologyportal.org:8080/sigma/WordNet.jsp?word=diagnostics&amp;POS=1</v>
      </c>
      <c r="F69" s="6" t="n">
        <v>106053280</v>
      </c>
      <c r="G69" s="6" t="s">
        <v>46</v>
      </c>
      <c r="H69" s="66" t="s">
        <v>47</v>
      </c>
      <c r="I69" s="6"/>
      <c r="J69" s="6"/>
      <c r="K69" s="6"/>
    </row>
    <row r="70" customFormat="false" ht="13.8" hidden="false" customHeight="false" outlineLevel="0" collapsed="false">
      <c r="A70" s="71" t="s">
        <v>318</v>
      </c>
      <c r="B70" s="66" t="s">
        <v>938</v>
      </c>
      <c r="C70" s="6" t="s">
        <v>980</v>
      </c>
      <c r="D70" s="6"/>
      <c r="E70" s="72" t="str">
        <f aca="false">HYPERLINK(CONCATENATE("http://sigma.ontologyportal.org:8080/sigma/WordNet.jsp?word=",C70,"&amp;POS=1"))</f>
        <v>http://sigma.ontologyportal.org:8080/sigma/WordNet.jsp?word=works&amp;POS=1</v>
      </c>
      <c r="F70" s="6" t="n">
        <v>100575741</v>
      </c>
      <c r="G70" s="6" t="s">
        <v>38</v>
      </c>
      <c r="H70" s="66" t="s">
        <v>39</v>
      </c>
      <c r="I70" s="6"/>
      <c r="J70" s="6"/>
      <c r="K70" s="6"/>
    </row>
    <row r="71" customFormat="false" ht="13.8" hidden="false" customHeight="false" outlineLevel="0" collapsed="false">
      <c r="A71" s="71" t="s">
        <v>318</v>
      </c>
      <c r="B71" s="66" t="s">
        <v>981</v>
      </c>
      <c r="C71" s="6" t="s">
        <v>259</v>
      </c>
      <c r="D71" s="6"/>
      <c r="E71" s="72" t="str">
        <f aca="false">HYPERLINK(CONCATENATE("http://sigma.ontologyportal.org:8080/sigma/WordNet.jsp?word=",C71,"&amp;POS=1"))</f>
        <v>http://sigma.ontologyportal.org:8080/sigma/WordNet.jsp?word=functions&amp;POS=1</v>
      </c>
      <c r="F71" s="6" t="n">
        <v>105149325</v>
      </c>
      <c r="G71" s="6" t="s">
        <v>46</v>
      </c>
      <c r="H71" s="66" t="s">
        <v>61</v>
      </c>
      <c r="I71" s="6"/>
      <c r="J71" s="6"/>
      <c r="K7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2017-06-28T17:50:33Z</dcterms:created>
  <dc:creator>Mehwish Butt</dc:creator>
  <dc:description/>
  <dc:language>en-CA</dc:language>
  <cp:lastModifiedBy/>
  <cp:lastPrinted>2017-11-20T17:27:34Z</cp:lastPrinted>
  <dcterms:modified xsi:type="dcterms:W3CDTF">2018-03-27T16:07:31Z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