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image/gif" Extension="gif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commentsmeta11"/>
  <Override ContentType="application/binary" PartName="/xl/commentsmeta12"/>
  <Override ContentType="application/binary" PartName="/xl/commentsmeta13"/>
  <Override ContentType="application/binary" PartName="/xl/commentsmeta14"/>
  <Override ContentType="application/binary" PartName="/xl/commentsmeta10"/>
  <Override ContentType="application/binary" PartName="/xl/commentsmeta19"/>
  <Override ContentType="application/binary" PartName="/xl/commentsmeta15"/>
  <Override ContentType="application/binary" PartName="/xl/commentsmeta16"/>
  <Override ContentType="application/binary" PartName="/xl/commentsmeta17"/>
  <Override ContentType="application/binary" PartName="/xl/commentsmeta18"/>
  <Override ContentType="application/binary" PartName="/xl/commentsmeta22"/>
  <Override ContentType="application/binary" PartName="/xl/commentsmeta23"/>
  <Override ContentType="application/binary" PartName="/xl/commentsmeta20"/>
  <Override ContentType="application/binary" PartName="/xl/commentsmeta21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commentsmeta3"/>
  <Override ContentType="application/binary" PartName="/xl/commentsmeta0"/>
  <Override ContentType="application/binary" PartName="/xl/commentsmeta1"/>
  <Override ContentType="application/binary" PartName="/xl/commentsmeta8"/>
  <Override ContentType="application/binary" PartName="/xl/commentsmeta9"/>
  <Override ContentType="application/binary" PartName="/xl/commentsmeta6"/>
  <Override ContentType="application/binary" PartName="/xl/commentsmeta7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5.xml"/>
  <Override ContentType="application/vnd.openxmlformats-officedocument.spreadsheetml.comments+xml" PartName="/xl/comments21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23.xml"/>
  <Override ContentType="application/vnd.openxmlformats-officedocument.spreadsheetml.comments+xml" PartName="/xl/comments24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19.xml"/>
  <Override ContentType="application/vnd.openxmlformats-officedocument.spreadsheetml.comments+xml" PartName="/xl/comments2.xml"/>
  <Override ContentType="application/vnd.openxmlformats-officedocument.spreadsheetml.comments+xml" PartName="/xl/comments17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20.xml"/>
  <Override ContentType="application/vnd.openxmlformats-officedocument.spreadsheetml.comments+xml" PartName="/xl/comments22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spreadsheetml.comments+xml" PartName="/xl/comments3.xml"/>
  <Override ContentType="application/vnd.openxmlformats-officedocument.spreadsheetml.comments+xml" PartName="/xl/comments18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ortes" sheetId="1" r:id="rId4"/>
    <sheet state="visible" name="Controle Patrimonial" sheetId="2" r:id="rId5"/>
    <sheet state="visible" name="Objetivos" sheetId="3" r:id="rId6"/>
    <sheet state="visible" name="SELIC 2025" sheetId="4" r:id="rId7"/>
    <sheet state="visible" name="ITSA4" sheetId="5" r:id="rId8"/>
    <sheet state="visible" name="BOVA11" sheetId="6" r:id="rId9"/>
    <sheet state="visible" name="EGIE3" sheetId="7" r:id="rId10"/>
    <sheet state="visible" name="FLRY3" sheetId="8" r:id="rId11"/>
    <sheet state="visible" name="HYPE3" sheetId="9" r:id="rId12"/>
    <sheet state="visible" name="BBSE3" sheetId="10" r:id="rId13"/>
    <sheet state="visible" name="ENBR3" sheetId="11" r:id="rId14"/>
    <sheet state="visible" name="WEGE3" sheetId="12" r:id="rId15"/>
    <sheet state="visible" name="ALUP11" sheetId="13" r:id="rId16"/>
    <sheet state="visible" name="SANB3" sheetId="14" r:id="rId17"/>
    <sheet state="visible" name="B3SA3" sheetId="15" r:id="rId18"/>
    <sheet state="visible" name="VIVT4" sheetId="16" r:id="rId19"/>
    <sheet state="visible" name="QUAL3" sheetId="17" r:id="rId20"/>
    <sheet state="visible" name="MDIA3" sheetId="18" r:id="rId21"/>
    <sheet state="visible" name="GRND3" sheetId="19" r:id="rId22"/>
    <sheet state="visible" name="BRSR6" sheetId="20" r:id="rId23"/>
    <sheet state="visible" name="MYPK3" sheetId="21" r:id="rId24"/>
    <sheet state="visible" name="SBPB3" sheetId="22" r:id="rId25"/>
    <sheet state="visible" name="CCRO3" sheetId="23" r:id="rId26"/>
    <sheet state="visible" name="COGN3" sheetId="24" r:id="rId27"/>
    <sheet state="visible" name="PETR4" sheetId="25" r:id="rId28"/>
    <sheet state="visible" name="CIEL3" sheetId="26" r:id="rId29"/>
    <sheet state="visible" name="VISC11" sheetId="27" r:id="rId30"/>
    <sheet state="visible" name="KNRI11" sheetId="28" r:id="rId31"/>
  </sheets>
  <definedNames/>
  <calcPr/>
  <extLst>
    <ext uri="GoogleSheetsCustomDataVersion1">
      <go:sheetsCustomData xmlns:go="http://customooxmlschemas.google.com/" r:id="rId32" roundtripDataSignature="AMtx7mja6AYjt/triMRSNIbOwZr+Uk+ka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======
ID#AAAAKwCUSlk
Alexandre    (2020-11-10 16:43:59)
Alexandre:</t>
      </text>
    </comment>
  </commentList>
  <extLst>
    <ext uri="GoogleSheetsCustomDataVersion1">
      <go:sheetsCustomData xmlns:go="http://customooxmlschemas.google.com/" r:id="rId1" roundtripDataSignature="AMtx7mhXByCKjt9St0WsOoQaw82C0cZSmQ=="/>
    </ext>
  </extL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======
ID#AAAAKwCUSlc
Alexandre    (2020-11-10 16:43:59)
Alexandre:</t>
      </text>
    </comment>
  </commentList>
  <extLst>
    <ext uri="GoogleSheetsCustomDataVersion1">
      <go:sheetsCustomData xmlns:go="http://customooxmlschemas.google.com/" r:id="rId1" roundtripDataSignature="AMtx7mhQp6/y2BI7z5HAK7L66MRCupkxlw=="/>
    </ext>
  </extL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======
ID#AAAAKwCUSko
Alexandre    (2020-11-10 16:43:59)
Alexandre:</t>
      </text>
    </comment>
  </commentList>
  <extLst>
    <ext uri="GoogleSheetsCustomDataVersion1">
      <go:sheetsCustomData xmlns:go="http://customooxmlschemas.google.com/" r:id="rId1" roundtripDataSignature="AMtx7mh9HAu9ApN97HXOTWACSHOht2w9yA=="/>
    </ext>
  </extL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======
ID#AAAAKwCUSks
Alexandre    (2020-11-10 16:43:59)
Alexandre:</t>
      </text>
    </comment>
  </commentList>
  <extLst>
    <ext uri="GoogleSheetsCustomDataVersion1">
      <go:sheetsCustomData xmlns:go="http://customooxmlschemas.google.com/" r:id="rId1" roundtripDataSignature="AMtx7mjPs0BiB+4BFZsaT/QTXvr6Mc4nlw=="/>
    </ext>
  </extL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======
ID#AAAAKwCUSlw
Alexandre    (2020-11-10 16:43:59)
Alexandre:</t>
      </text>
    </comment>
  </commentList>
  <extLst>
    <ext uri="GoogleSheetsCustomDataVersion1">
      <go:sheetsCustomData xmlns:go="http://customooxmlschemas.google.com/" r:id="rId1" roundtripDataSignature="AMtx7mi3/2HFBzce5maS+D+pgQ3k8PMtbw=="/>
    </ext>
  </extL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======
ID#AAAAKwCUSlU
Alexandre    (2020-11-10 16:43:59)
Alexandre:</t>
      </text>
    </comment>
  </commentList>
  <extLst>
    <ext uri="GoogleSheetsCustomDataVersion1">
      <go:sheetsCustomData xmlns:go="http://customooxmlschemas.google.com/" r:id="rId1" roundtripDataSignature="AMtx7mi2NNqiYpwKce/GrfE2ijuqBYvMwg=="/>
    </ext>
  </extL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======
ID#AAAAKwCUSk0
Alexandre    (2020-11-10 16:43:59)
Alexandre:</t>
      </text>
    </comment>
  </commentList>
  <extLst>
    <ext uri="GoogleSheetsCustomDataVersion1">
      <go:sheetsCustomData xmlns:go="http://customooxmlschemas.google.com/" r:id="rId1" roundtripDataSignature="AMtx7miB5LiAR9DVIQf21tapoNFTcE/Yhg=="/>
    </ext>
  </extLst>
</comments>
</file>

<file path=xl/comments1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======
ID#AAAAKwCUSk4
Alexandre    (2020-11-10 16:43:59)
Alexandre:</t>
      </text>
    </comment>
  </commentList>
  <extLst>
    <ext uri="GoogleSheetsCustomDataVersion1">
      <go:sheetsCustomData xmlns:go="http://customooxmlschemas.google.com/" r:id="rId1" roundtripDataSignature="AMtx7mhIPDz4CAZYafh0x0GOHJUg8UK1zg=="/>
    </ext>
  </extLst>
</comments>
</file>

<file path=xl/comments1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======
ID#AAAAKwCUSlY
Alexandre    (2020-11-10 16:43:59)
Alexandre:</t>
      </text>
    </comment>
  </commentList>
  <extLst>
    <ext uri="GoogleSheetsCustomDataVersion1">
      <go:sheetsCustomData xmlns:go="http://customooxmlschemas.google.com/" r:id="rId1" roundtripDataSignature="AMtx7mj2+KdXqimSjRQOEIptbH45TaIQXA=="/>
    </ext>
  </extLst>
</comments>
</file>

<file path=xl/comments1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======
ID#AAAAKwCUSl0
Alexandre    (2020-11-10 16:43:59)
Alexandre:</t>
      </text>
    </comment>
  </commentList>
  <extLst>
    <ext uri="GoogleSheetsCustomDataVersion1">
      <go:sheetsCustomData xmlns:go="http://customooxmlschemas.google.com/" r:id="rId1" roundtripDataSignature="AMtx7mhH8V0xve2as4bA97aa7apqum4EpQ=="/>
    </ext>
  </extLst>
</comments>
</file>

<file path=xl/comments1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======
ID#AAAAKwCUSls
Alexandre    (2020-11-10 16:43:59)
Alexandre:</t>
      </text>
    </comment>
  </commentList>
  <extLst>
    <ext uri="GoogleSheetsCustomDataVersion1">
      <go:sheetsCustomData xmlns:go="http://customooxmlschemas.google.com/" r:id="rId1" roundtripDataSignature="AMtx7mhct/PjqYaFnn6hKThMbrXynKs7F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======
ID#AAAAKwCUSl8
Alexandre    (2020-11-10 16:43:59)
Alexandre:</t>
      </text>
    </comment>
  </commentList>
  <extLst>
    <ext uri="GoogleSheetsCustomDataVersion1">
      <go:sheetsCustomData xmlns:go="http://customooxmlschemas.google.com/" r:id="rId1" roundtripDataSignature="AMtx7mjINR/xWpsp3KgxlQe04dffWqs9OQ=="/>
    </ext>
  </extLst>
</comments>
</file>

<file path=xl/comments2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======
ID#AAAAKwCUSlI
Alexandre    (2020-11-10 16:43:59)
Alexandre:</t>
      </text>
    </comment>
  </commentList>
  <extLst>
    <ext uri="GoogleSheetsCustomDataVersion1">
      <go:sheetsCustomData xmlns:go="http://customooxmlschemas.google.com/" r:id="rId1" roundtripDataSignature="AMtx7miDWwoyYdj454etvjAHvSg+fY5Onw=="/>
    </ext>
  </extLst>
</comments>
</file>

<file path=xl/comments2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======
ID#AAAAKwCUSlA
Alexandre    (2020-11-10 16:43:59)
Alexandre:</t>
      </text>
    </comment>
  </commentList>
  <extLst>
    <ext uri="GoogleSheetsCustomDataVersion1">
      <go:sheetsCustomData xmlns:go="http://customooxmlschemas.google.com/" r:id="rId1" roundtripDataSignature="AMtx7miafDFeH+7rr1cJA6gdSBU5QHMILw=="/>
    </ext>
  </extLst>
</comments>
</file>

<file path=xl/comments2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======
ID#AAAAKwCUSmE
Alexandre    (2020-11-10 16:43:59)
Alexandre:</t>
      </text>
    </comment>
  </commentList>
  <extLst>
    <ext uri="GoogleSheetsCustomDataVersion1">
      <go:sheetsCustomData xmlns:go="http://customooxmlschemas.google.com/" r:id="rId1" roundtripDataSignature="AMtx7mhZHoLjwY/nhO2Yr3x8TSHJbBGU2A=="/>
    </ext>
  </extLst>
</comments>
</file>

<file path=xl/comments2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======
ID#AAAAKwCUSlo
Alexandre    (2020-11-10 16:43:59)
Alexandre:</t>
      </text>
    </comment>
  </commentList>
  <extLst>
    <ext uri="GoogleSheetsCustomDataVersion1">
      <go:sheetsCustomData xmlns:go="http://customooxmlschemas.google.com/" r:id="rId1" roundtripDataSignature="AMtx7mh8+VUDxoG67FVDzUpEI5cojNv8+w=="/>
    </ext>
  </extLst>
</comments>
</file>

<file path=xl/comments2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======
ID#AAAAKwCUSlg
Alexandre    (2020-11-10 16:43:59)
Alexandre:</t>
      </text>
    </comment>
  </commentList>
  <extLst>
    <ext uri="GoogleSheetsCustomDataVersion1">
      <go:sheetsCustomData xmlns:go="http://customooxmlschemas.google.com/" r:id="rId1" roundtripDataSignature="AMtx7mgCB6JkTnZNfKjN2yzRMLLxGvHWC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======
ID#AAAAKwCUSlM
Alexandre    (2020-11-10 16:43:59)
Alexandre:</t>
      </text>
    </comment>
  </commentList>
  <extLst>
    <ext uri="GoogleSheetsCustomDataVersion1">
      <go:sheetsCustomData xmlns:go="http://customooxmlschemas.google.com/" r:id="rId1" roundtripDataSignature="AMtx7mjdbBQqkbJmuZtfaNwyHzyTo8fndQ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======
ID#AAAAKwCUSl4
Alexandre    (2020-11-10 16:43:59)
Alexandre:</t>
      </text>
    </comment>
  </commentList>
  <extLst>
    <ext uri="GoogleSheetsCustomDataVersion1">
      <go:sheetsCustomData xmlns:go="http://customooxmlschemas.google.com/" r:id="rId1" roundtripDataSignature="AMtx7miJIuaNNpNc6gSkxHo2RGVbr0bTXQ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======
ID#AAAAKwCUSkw
Alexandre    (2020-11-10 16:43:59)
Alexandre:</t>
      </text>
    </comment>
  </commentList>
  <extLst>
    <ext uri="GoogleSheetsCustomDataVersion1">
      <go:sheetsCustomData xmlns:go="http://customooxmlschemas.google.com/" r:id="rId1" roundtripDataSignature="AMtx7mi9NHq2oPBflF7IIIvi4TDrHuzQ3g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======
ID#AAAAKwCUSlE
Alexandre    (2020-11-10 16:43:59)
Alexandre:</t>
      </text>
    </comment>
  </commentList>
  <extLst>
    <ext uri="GoogleSheetsCustomDataVersion1">
      <go:sheetsCustomData xmlns:go="http://customooxmlschemas.google.com/" r:id="rId1" roundtripDataSignature="AMtx7mg9wfCeUXbCZqfp+13M2WF/bki3sg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======
ID#AAAAKwCUSmA
Alexandre    (2020-11-10 16:43:59)
Alexandre:</t>
      </text>
    </comment>
  </commentList>
  <extLst>
    <ext uri="GoogleSheetsCustomDataVersion1">
      <go:sheetsCustomData xmlns:go="http://customooxmlschemas.google.com/" r:id="rId1" roundtripDataSignature="AMtx7mjMMYSkt77PVz3Jn8zHVnabMEf7Sw=="/>
    </ext>
  </extL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======
ID#AAAAKwCUSk8
Alexandre    (2020-11-10 16:43:59)
Alexandre:</t>
      </text>
    </comment>
  </commentList>
  <extLst>
    <ext uri="GoogleSheetsCustomDataVersion1">
      <go:sheetsCustomData xmlns:go="http://customooxmlschemas.google.com/" r:id="rId1" roundtripDataSignature="AMtx7mj7lO7w8wYNnbZ4vrGX1Yr0m0DOHw=="/>
    </ext>
  </extL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======
ID#AAAAKwCUSlQ
Alexandre    (2020-11-10 16:43:59)
Alexandre:</t>
      </text>
    </comment>
  </commentList>
  <extLst>
    <ext uri="GoogleSheetsCustomDataVersion1">
      <go:sheetsCustomData xmlns:go="http://customooxmlschemas.google.com/" r:id="rId1" roundtripDataSignature="AMtx7mg9FoSlyZoEdvVA0dJ2EOU/VKanpg=="/>
    </ext>
  </extLst>
</comments>
</file>

<file path=xl/sharedStrings.xml><?xml version="1.0" encoding="utf-8"?>
<sst xmlns="http://schemas.openxmlformats.org/spreadsheetml/2006/main" count="784" uniqueCount="129">
  <si>
    <t>APORTES CARTEIRA HOLDER</t>
  </si>
  <si>
    <t>Data</t>
  </si>
  <si>
    <t>Valor</t>
  </si>
  <si>
    <t>Total</t>
  </si>
  <si>
    <t>CLEAR</t>
  </si>
  <si>
    <t>SOCOPA</t>
  </si>
  <si>
    <t>SETORES</t>
  </si>
  <si>
    <t>PORCENTAGEM</t>
  </si>
  <si>
    <t>FINANCEIRO</t>
  </si>
  <si>
    <t xml:space="preserve">ENERGIA ELÉTRICA </t>
  </si>
  <si>
    <t>SANEAMENTO</t>
  </si>
  <si>
    <t>SEGUROS</t>
  </si>
  <si>
    <t>CONSUMO</t>
  </si>
  <si>
    <t>EDUCAÇÃO/CONSUMO</t>
  </si>
  <si>
    <t>TELEFONIA</t>
  </si>
  <si>
    <t>SAÚDE</t>
  </si>
  <si>
    <t>CONCESSÃO RODOVIÁRIA</t>
  </si>
  <si>
    <t>MÁQUINAS MOTORES ELÉTRICOS</t>
  </si>
  <si>
    <t>TOTAL FIIS</t>
  </si>
  <si>
    <t>TOTAL AÇÕES</t>
  </si>
  <si>
    <t>TOTAL</t>
  </si>
  <si>
    <t>CARTEIRA HOLDER</t>
  </si>
  <si>
    <t>VALOR INVESTIDO</t>
  </si>
  <si>
    <t>Valor Atual</t>
  </si>
  <si>
    <t>CAIXA</t>
  </si>
  <si>
    <t>PATRIMÔNIO ATUAL</t>
  </si>
  <si>
    <t>RENTABILIDADE CARTEIRA</t>
  </si>
  <si>
    <t>APORTES</t>
  </si>
  <si>
    <t>Patrimônio</t>
  </si>
  <si>
    <t>IBOVESPA</t>
  </si>
  <si>
    <t>EMPRESA</t>
  </si>
  <si>
    <t>NOTA</t>
  </si>
  <si>
    <t>Comp. Ideal</t>
  </si>
  <si>
    <t>Preço atual</t>
  </si>
  <si>
    <t>QTD</t>
  </si>
  <si>
    <t xml:space="preserve">Valor </t>
  </si>
  <si>
    <t>Composição atual</t>
  </si>
  <si>
    <t>Diferença</t>
  </si>
  <si>
    <t>Qtd empresas</t>
  </si>
  <si>
    <t>Percentual (%)</t>
  </si>
  <si>
    <t>Percentual em cada NOTA (%)</t>
  </si>
  <si>
    <t>ITSA4</t>
  </si>
  <si>
    <t>EGIE3</t>
  </si>
  <si>
    <t>SAPR4</t>
  </si>
  <si>
    <t>FLRY3</t>
  </si>
  <si>
    <t>HYPE3</t>
  </si>
  <si>
    <t>BBSE3</t>
  </si>
  <si>
    <t>ENBR3</t>
  </si>
  <si>
    <t>FIIs</t>
  </si>
  <si>
    <t>WEGE3</t>
  </si>
  <si>
    <t>ALUP11</t>
  </si>
  <si>
    <t>SANB3</t>
  </si>
  <si>
    <t>B3SA3</t>
  </si>
  <si>
    <t>VIVT4</t>
  </si>
  <si>
    <t>QUAL3</t>
  </si>
  <si>
    <t>MDIA3</t>
  </si>
  <si>
    <t>GRND3</t>
  </si>
  <si>
    <t>BRSR6</t>
  </si>
  <si>
    <t>MYPK3</t>
  </si>
  <si>
    <t>CCRO3</t>
  </si>
  <si>
    <t>COGN3</t>
  </si>
  <si>
    <t>PETR4</t>
  </si>
  <si>
    <t>SBPB3</t>
  </si>
  <si>
    <t>CIEL3</t>
  </si>
  <si>
    <t>KNRI11</t>
  </si>
  <si>
    <t>FII</t>
  </si>
  <si>
    <t>VISC11</t>
  </si>
  <si>
    <t>RENDA FIXA</t>
  </si>
  <si>
    <t>SELIC 2025</t>
  </si>
  <si>
    <t>EMPRESAS</t>
  </si>
  <si>
    <t>TESOURO SELIC 2025 (Vencimento em 01MAR25)</t>
  </si>
  <si>
    <t>DATA INVEST.</t>
  </si>
  <si>
    <t>TAXA</t>
  </si>
  <si>
    <t>SELIC+ 0,03%</t>
  </si>
  <si>
    <t>SELIC+ 0,20%</t>
  </si>
  <si>
    <t>AÇÕES</t>
  </si>
  <si>
    <t>DATA COMPRA</t>
  </si>
  <si>
    <t>PREÇO COMPRA</t>
  </si>
  <si>
    <t>TOTAL INVESTIDO</t>
  </si>
  <si>
    <t>QUANTIDADE</t>
  </si>
  <si>
    <t>PREÇO VENDA</t>
  </si>
  <si>
    <t>DATA VENDA</t>
  </si>
  <si>
    <t>CORRET (C+V+TED)</t>
  </si>
  <si>
    <t>RENTABILIDADE</t>
  </si>
  <si>
    <t>% DE LUCRO</t>
  </si>
  <si>
    <t>12/08/19</t>
  </si>
  <si>
    <t>Qtd</t>
  </si>
  <si>
    <t>Preço</t>
  </si>
  <si>
    <t>Investido</t>
  </si>
  <si>
    <t>Compra</t>
  </si>
  <si>
    <t>Preço Médio</t>
  </si>
  <si>
    <t>DIVIDENDOS RECEBIDOS</t>
  </si>
  <si>
    <t>RETORNO DIVIDENDOS</t>
  </si>
  <si>
    <t>Data ex</t>
  </si>
  <si>
    <t>Data Pgto</t>
  </si>
  <si>
    <t>DIVIDENDOS/JSCP</t>
  </si>
  <si>
    <t>Valor Líquido</t>
  </si>
  <si>
    <t>Ticker</t>
  </si>
  <si>
    <t>valor venda</t>
  </si>
  <si>
    <t>BOVA11</t>
  </si>
  <si>
    <t>19/07/19</t>
  </si>
  <si>
    <t>12/11/2019</t>
  </si>
  <si>
    <t>INVESTIDO</t>
  </si>
  <si>
    <t>15/10/2019</t>
  </si>
  <si>
    <t>12/07/19</t>
  </si>
  <si>
    <t>ticker</t>
  </si>
  <si>
    <t>11/07/19</t>
  </si>
  <si>
    <t>10/09/2019</t>
  </si>
  <si>
    <t>16/07/19</t>
  </si>
  <si>
    <t>PREÇO MÉDIO</t>
  </si>
  <si>
    <t>div.</t>
  </si>
  <si>
    <t>10/09/19</t>
  </si>
  <si>
    <t>Preço médio</t>
  </si>
  <si>
    <t>TOYAL</t>
  </si>
  <si>
    <t>02/01/20</t>
  </si>
  <si>
    <t>preço médio</t>
  </si>
  <si>
    <t>10/02/20</t>
  </si>
  <si>
    <t>23/10/2019</t>
  </si>
  <si>
    <t>22</t>
  </si>
  <si>
    <t>17/09/2019</t>
  </si>
  <si>
    <t>24/04/20</t>
  </si>
  <si>
    <t>Preço mèdio</t>
  </si>
  <si>
    <t>16/07/20</t>
  </si>
  <si>
    <t>25/11/19</t>
  </si>
  <si>
    <t>09/10/2019</t>
  </si>
  <si>
    <t>20/09/2019</t>
  </si>
  <si>
    <t>11/12/19</t>
  </si>
  <si>
    <t>09/08/19</t>
  </si>
  <si>
    <t>venda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</si>
</sst>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R$&quot;\ #,##0.00"/>
    <numFmt numFmtId="165" formatCode="[$-416]mmmm\-yy"/>
    <numFmt numFmtId="166" formatCode="0.0%"/>
  </numFmts>
  <fonts count="44">
    <font>
      <sz val="11.0"/>
      <color theme="1"/>
      <name val="Arial"/>
    </font>
    <font>
      <b/>
      <sz val="18.0"/>
      <color rgb="FFFFFF00"/>
      <name val="Calibri"/>
    </font>
    <font/>
    <font>
      <b/>
      <sz val="14.0"/>
      <color theme="0"/>
      <name val="Calibri"/>
    </font>
    <font>
      <sz val="11.0"/>
      <color theme="0"/>
      <name val="Calibri"/>
    </font>
    <font>
      <b/>
      <sz val="18.0"/>
      <color theme="0"/>
      <name val="Calibri"/>
    </font>
    <font>
      <sz val="14.0"/>
      <color theme="0"/>
      <name val="Calibri"/>
    </font>
    <font>
      <sz val="12.0"/>
      <color theme="0"/>
      <name val="Calibri"/>
    </font>
    <font>
      <b/>
      <sz val="14.0"/>
      <color rgb="FFFFFF00"/>
      <name val="Calibri"/>
    </font>
    <font>
      <b/>
      <sz val="11.0"/>
      <color theme="0"/>
      <name val="Calibri"/>
    </font>
    <font>
      <sz val="12.0"/>
      <color theme="0"/>
    </font>
    <font>
      <b/>
      <sz val="12.0"/>
      <color theme="0"/>
      <name val="Calibri"/>
    </font>
    <font>
      <b/>
      <sz val="12.0"/>
      <color theme="0"/>
    </font>
    <font>
      <sz val="11.0"/>
      <color theme="1"/>
      <name val="Calibri"/>
    </font>
    <font>
      <color theme="1"/>
      <name val="Calibri"/>
    </font>
    <font>
      <sz val="14.0"/>
      <color theme="1"/>
      <name val="Calibri"/>
    </font>
    <font>
      <b/>
      <sz val="16.0"/>
      <color rgb="FFFFFF00"/>
      <name val="Calibri"/>
    </font>
    <font>
      <sz val="12.0"/>
      <color rgb="FFFFFF00"/>
      <name val="Calibri"/>
    </font>
    <font>
      <b/>
      <sz val="14.0"/>
      <color rgb="FF00B050"/>
      <name val="Calibri"/>
    </font>
    <font>
      <b/>
      <sz val="12.0"/>
      <color theme="1"/>
      <name val="Calibri"/>
    </font>
    <font>
      <sz val="12.0"/>
      <color theme="1"/>
      <name val="Arial"/>
    </font>
    <font>
      <b/>
      <sz val="16.0"/>
      <color theme="0"/>
      <name val="Calibri"/>
    </font>
    <font>
      <b/>
      <sz val="11.0"/>
      <color theme="1"/>
      <name val="Calibri"/>
    </font>
    <font>
      <sz val="18.0"/>
      <color theme="1"/>
      <name val="Calibri"/>
    </font>
    <font>
      <b/>
      <sz val="14.0"/>
      <color rgb="FFFFC000"/>
      <name val="Calibri"/>
    </font>
    <font>
      <b/>
      <sz val="14.0"/>
      <color rgb="FFFF0000"/>
      <name val="Calibri"/>
    </font>
    <font>
      <b/>
      <sz val="20.0"/>
      <color rgb="FFE7E6E6"/>
      <name val="Calibri"/>
    </font>
    <font>
      <b/>
      <sz val="16.0"/>
      <color rgb="FFE7E6E6"/>
      <name val="Calibri"/>
    </font>
    <font>
      <b/>
      <sz val="20.0"/>
      <color theme="0"/>
      <name val="Calibri"/>
    </font>
    <font>
      <b/>
      <sz val="28.0"/>
      <color rgb="FF92D050"/>
      <name val="Calibri"/>
    </font>
    <font>
      <b/>
      <sz val="18.0"/>
      <color rgb="FFFFFFFF"/>
    </font>
    <font>
      <sz val="16.0"/>
      <color rgb="FFFFFF00"/>
      <name val="Calibri"/>
    </font>
    <font>
      <b/>
      <sz val="16.0"/>
      <color rgb="FF222A35"/>
      <name val="Calibri"/>
    </font>
    <font>
      <b/>
      <sz val="16.0"/>
      <color theme="1"/>
      <name val="Calibri"/>
    </font>
    <font>
      <b/>
      <sz val="14.0"/>
      <color theme="1"/>
      <name val="Calibri"/>
    </font>
    <font>
      <b/>
      <sz val="16.0"/>
      <color rgb="FF002060"/>
      <name val="Calibri"/>
    </font>
    <font>
      <b/>
      <sz val="14.0"/>
      <color rgb="FF002060"/>
      <name val="Calibri"/>
    </font>
    <font>
      <b/>
      <sz val="11.0"/>
      <color rgb="FFFFFF00"/>
      <name val="Calibri"/>
    </font>
    <font>
      <sz val="14.0"/>
      <color rgb="FFFFC000"/>
      <name val="Calibri"/>
    </font>
    <font>
      <b/>
      <sz val="12.0"/>
      <color rgb="FFFFFF00"/>
      <name val="Calibri"/>
    </font>
    <font>
      <sz val="14.0"/>
      <color rgb="FFFFFF00"/>
      <name val="Calibri"/>
    </font>
    <font>
      <sz val="16.0"/>
      <color theme="0"/>
      <name val="Calibri"/>
    </font>
    <font>
      <sz val="11.0"/>
      <color rgb="FFFFFF00"/>
      <name val="Calibri"/>
    </font>
    <font>
      <b/>
      <sz val="12.0"/>
      <color rgb="FFFFFFFF"/>
    </font>
  </fonts>
  <fills count="23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  <fill>
      <patternFill patternType="solid">
        <fgColor theme="0"/>
        <bgColor theme="0"/>
      </patternFill>
    </fill>
    <fill>
      <patternFill patternType="solid">
        <fgColor rgb="FF3F3F3F"/>
        <bgColor rgb="FF3F3F3F"/>
      </patternFill>
    </fill>
    <fill>
      <patternFill patternType="solid">
        <fgColor rgb="FF333F4F"/>
        <bgColor rgb="FF333F4F"/>
      </patternFill>
    </fill>
    <fill>
      <patternFill patternType="solid">
        <fgColor rgb="FF3A3838"/>
        <bgColor rgb="FF3A3838"/>
      </patternFill>
    </fill>
    <fill>
      <patternFill patternType="solid">
        <fgColor rgb="FF595959"/>
        <bgColor rgb="FF595959"/>
      </patternFill>
    </fill>
    <fill>
      <patternFill patternType="solid">
        <fgColor rgb="FF00B050"/>
        <bgColor rgb="FF00B050"/>
      </patternFill>
    </fill>
    <fill>
      <patternFill patternType="solid">
        <fgColor rgb="FF7030A0"/>
        <bgColor rgb="FF7030A0"/>
      </patternFill>
    </fill>
    <fill>
      <patternFill patternType="solid">
        <fgColor rgb="FFA8D08D"/>
        <bgColor rgb="FFA8D08D"/>
      </patternFill>
    </fill>
    <fill>
      <patternFill patternType="solid">
        <fgColor rgb="FF92D050"/>
        <bgColor rgb="FF92D050"/>
      </patternFill>
    </fill>
    <fill>
      <patternFill patternType="solid">
        <fgColor rgb="FF0070C0"/>
        <bgColor rgb="FF0070C0"/>
      </patternFill>
    </fill>
    <fill>
      <patternFill patternType="solid">
        <fgColor rgb="FFC55A11"/>
        <bgColor rgb="FFC55A11"/>
      </patternFill>
    </fill>
    <fill>
      <patternFill patternType="solid">
        <fgColor rgb="FF2E75B5"/>
        <bgColor rgb="FF2E75B5"/>
      </patternFill>
    </fill>
    <fill>
      <patternFill patternType="solid">
        <fgColor rgb="FF757070"/>
        <bgColor rgb="FF757070"/>
      </patternFill>
    </fill>
    <fill>
      <patternFill patternType="solid">
        <fgColor rgb="FFFFC000"/>
        <bgColor rgb="FFFFC000"/>
      </patternFill>
    </fill>
    <fill>
      <patternFill patternType="solid">
        <fgColor rgb="FFC00000"/>
        <bgColor rgb="FFC00000"/>
      </patternFill>
    </fill>
    <fill>
      <patternFill patternType="solid">
        <fgColor rgb="FF548135"/>
        <bgColor rgb="FF548135"/>
      </patternFill>
    </fill>
    <fill>
      <patternFill patternType="solid">
        <fgColor rgb="FF002060"/>
        <bgColor rgb="FF002060"/>
      </patternFill>
    </fill>
    <fill>
      <patternFill patternType="solid">
        <fgColor theme="1"/>
        <bgColor theme="1"/>
      </patternFill>
    </fill>
    <fill>
      <patternFill patternType="solid">
        <fgColor rgb="FF8496B0"/>
        <bgColor rgb="FF8496B0"/>
      </patternFill>
    </fill>
    <fill>
      <patternFill patternType="solid">
        <fgColor rgb="FF171616"/>
        <bgColor rgb="FF171616"/>
      </patternFill>
    </fill>
  </fills>
  <borders count="9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/>
      <right/>
      <top style="medium">
        <color rgb="FF000000"/>
      </top>
      <bottom/>
    </border>
    <border>
      <left/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</border>
    <border>
      <right/>
      <top style="medium">
        <color rgb="FF000000"/>
      </top>
    </border>
    <border>
      <left/>
    </border>
    <border>
      <right/>
    </border>
    <border>
      <left/>
      <bottom/>
    </border>
    <border>
      <right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theme="0"/>
      </left>
      <right/>
      <top style="medium">
        <color theme="0"/>
      </top>
      <bottom/>
    </border>
    <border>
      <left/>
      <right/>
      <top style="medium">
        <color theme="0"/>
      </top>
      <bottom/>
    </border>
    <border>
      <left/>
      <right style="medium">
        <color theme="0"/>
      </right>
      <top style="medium">
        <color theme="0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theme="0"/>
      </left>
      <right/>
      <top/>
      <bottom/>
    </border>
    <border>
      <left/>
      <right style="medium">
        <color theme="0"/>
      </right>
      <top/>
      <bottom/>
    </border>
    <border>
      <left style="medium">
        <color theme="0"/>
      </left>
      <right/>
      <top/>
      <bottom style="medium">
        <color theme="0"/>
      </bottom>
    </border>
    <border>
      <left/>
      <right/>
      <top/>
      <bottom style="medium">
        <color theme="0"/>
      </bottom>
    </border>
    <border>
      <left/>
      <right style="medium">
        <color theme="0"/>
      </right>
      <top/>
      <bottom style="medium">
        <color theme="0"/>
      </bottom>
    </border>
    <border>
      <left style="medium">
        <color theme="0"/>
      </left>
      <top style="medium">
        <color theme="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/>
      <right/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right/>
      <bottom style="thin">
        <color rgb="FF000000"/>
      </bottom>
    </border>
    <border>
      <right/>
      <top style="thin">
        <color rgb="FF000000"/>
      </top>
    </border>
    <border>
      <right/>
      <bottom style="medium">
        <color rgb="FF000000"/>
      </bottom>
    </border>
  </borders>
  <cellStyleXfs count="1">
    <xf borderId="0" fillId="0" fontId="0" numFmtId="0" applyAlignment="1" applyFont="1"/>
  </cellStyleXfs>
  <cellXfs count="3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6" fillId="2" fontId="4" numFmtId="0" xfId="0" applyBorder="1" applyFont="1"/>
    <xf borderId="7" fillId="2" fontId="5" numFmtId="0" xfId="0" applyAlignment="1" applyBorder="1" applyFont="1">
      <alignment horizontal="center"/>
    </xf>
    <xf borderId="8" fillId="0" fontId="2" numFmtId="0" xfId="0" applyBorder="1" applyFont="1"/>
    <xf borderId="9" fillId="2" fontId="3" numFmtId="0" xfId="0" applyAlignment="1" applyBorder="1" applyFont="1">
      <alignment horizontal="center" vertical="center"/>
    </xf>
    <xf borderId="9" fillId="2" fontId="6" numFmtId="0" xfId="0" applyAlignment="1" applyBorder="1" applyFont="1">
      <alignment horizontal="center" vertical="center"/>
    </xf>
    <xf borderId="9" fillId="2" fontId="5" numFmtId="0" xfId="0" applyAlignment="1" applyBorder="1" applyFont="1">
      <alignment horizontal="center"/>
    </xf>
    <xf borderId="10" fillId="2" fontId="7" numFmtId="14" xfId="0" applyBorder="1" applyFont="1" applyNumberFormat="1"/>
    <xf borderId="11" fillId="2" fontId="7" numFmtId="164" xfId="0" applyBorder="1" applyFont="1" applyNumberFormat="1"/>
    <xf borderId="9" fillId="2" fontId="4" numFmtId="0" xfId="0" applyBorder="1" applyFont="1"/>
    <xf borderId="12" fillId="2" fontId="1" numFmtId="164" xfId="0" applyAlignment="1" applyBorder="1" applyFont="1" applyNumberFormat="1">
      <alignment horizontal="center"/>
    </xf>
    <xf borderId="13" fillId="0" fontId="2" numFmtId="0" xfId="0" applyBorder="1" applyFont="1"/>
    <xf borderId="14" fillId="3" fontId="4" numFmtId="0" xfId="0" applyAlignment="1" applyBorder="1" applyFill="1" applyFont="1">
      <alignment horizontal="center"/>
    </xf>
    <xf borderId="14" fillId="3" fontId="4" numFmtId="0" xfId="0" applyAlignment="1" applyBorder="1" applyFont="1">
      <alignment horizontal="center" vertical="center"/>
    </xf>
    <xf borderId="15" fillId="4" fontId="7" numFmtId="14" xfId="0" applyBorder="1" applyFill="1" applyFont="1" applyNumberFormat="1"/>
    <xf borderId="16" fillId="4" fontId="7" numFmtId="164" xfId="0" applyBorder="1" applyFont="1" applyNumberFormat="1"/>
    <xf borderId="9" fillId="4" fontId="7" numFmtId="164" xfId="0" applyBorder="1" applyFont="1" applyNumberFormat="1"/>
    <xf borderId="17" fillId="2" fontId="4" numFmtId="0" xfId="0" applyAlignment="1" applyBorder="1" applyFont="1">
      <alignment horizontal="center"/>
    </xf>
    <xf borderId="18" fillId="0" fontId="2" numFmtId="0" xfId="0" applyBorder="1" applyFont="1"/>
    <xf borderId="14" fillId="5" fontId="8" numFmtId="0" xfId="0" applyAlignment="1" applyBorder="1" applyFill="1" applyFont="1">
      <alignment horizontal="center"/>
    </xf>
    <xf borderId="14" fillId="5" fontId="8" numFmtId="0" xfId="0" applyAlignment="1" applyBorder="1" applyFont="1">
      <alignment horizontal="center" vertical="center"/>
    </xf>
    <xf borderId="15" fillId="2" fontId="7" numFmtId="14" xfId="0" applyBorder="1" applyFont="1" applyNumberFormat="1"/>
    <xf borderId="16" fillId="2" fontId="7" numFmtId="164" xfId="0" applyBorder="1" applyFont="1" applyNumberFormat="1"/>
    <xf borderId="19" fillId="0" fontId="2" numFmtId="0" xfId="0" applyBorder="1" applyFont="1"/>
    <xf borderId="20" fillId="0" fontId="2" numFmtId="0" xfId="0" applyBorder="1" applyFont="1"/>
    <xf borderId="14" fillId="5" fontId="9" numFmtId="0" xfId="0" applyBorder="1" applyFont="1"/>
    <xf borderId="14" fillId="5" fontId="9" numFmtId="10" xfId="0" applyAlignment="1" applyBorder="1" applyFont="1" applyNumberFormat="1">
      <alignment horizontal="center" vertical="center"/>
    </xf>
    <xf borderId="14" fillId="6" fontId="9" numFmtId="0" xfId="0" applyBorder="1" applyFill="1" applyFont="1"/>
    <xf borderId="14" fillId="6" fontId="9" numFmtId="10" xfId="0" applyAlignment="1" applyBorder="1" applyFont="1" applyNumberFormat="1">
      <alignment horizontal="center" vertical="center"/>
    </xf>
    <xf borderId="16" fillId="2" fontId="10" numFmtId="164" xfId="0" applyBorder="1" applyFont="1" applyNumberFormat="1"/>
    <xf borderId="16" fillId="4" fontId="10" numFmtId="164" xfId="0" applyBorder="1" applyFont="1" applyNumberFormat="1"/>
    <xf borderId="9" fillId="2" fontId="11" numFmtId="14" xfId="0" applyBorder="1" applyFont="1" applyNumberFormat="1"/>
    <xf borderId="16" fillId="2" fontId="12" numFmtId="164" xfId="0" applyBorder="1" applyFont="1" applyNumberFormat="1"/>
    <xf borderId="14" fillId="5" fontId="3" numFmtId="0" xfId="0" applyBorder="1" applyFont="1"/>
    <xf borderId="14" fillId="5" fontId="3" numFmtId="10" xfId="0" applyAlignment="1" applyBorder="1" applyFont="1" applyNumberFormat="1">
      <alignment horizontal="center" vertical="center"/>
    </xf>
    <xf borderId="9" fillId="4" fontId="11" numFmtId="14" xfId="0" applyBorder="1" applyFont="1" applyNumberFormat="1"/>
    <xf borderId="16" fillId="4" fontId="12" numFmtId="164" xfId="0" applyBorder="1" applyFont="1" applyNumberFormat="1"/>
    <xf borderId="9" fillId="4" fontId="12" numFmtId="164" xfId="0" applyBorder="1" applyFont="1" applyNumberFormat="1"/>
    <xf borderId="14" fillId="6" fontId="3" numFmtId="0" xfId="0" applyBorder="1" applyFont="1"/>
    <xf borderId="14" fillId="6" fontId="3" numFmtId="10" xfId="0" applyAlignment="1" applyBorder="1" applyFont="1" applyNumberFormat="1">
      <alignment horizontal="center" vertical="center"/>
    </xf>
    <xf borderId="9" fillId="2" fontId="12" numFmtId="164" xfId="0" applyBorder="1" applyFont="1" applyNumberFormat="1"/>
    <xf borderId="9" fillId="2" fontId="11" numFmtId="14" xfId="0" applyAlignment="1" applyBorder="1" applyFont="1" applyNumberFormat="1">
      <alignment horizontal="center"/>
    </xf>
    <xf borderId="16" fillId="2" fontId="12" numFmtId="164" xfId="0" applyAlignment="1" applyBorder="1" applyFont="1" applyNumberFormat="1">
      <alignment horizontal="center"/>
    </xf>
    <xf borderId="9" fillId="2" fontId="11" numFmtId="164" xfId="0" applyAlignment="1" applyBorder="1" applyFont="1" applyNumberFormat="1">
      <alignment horizontal="center"/>
    </xf>
    <xf borderId="0" fillId="0" fontId="13" numFmtId="0" xfId="0" applyAlignment="1" applyFont="1">
      <alignment horizontal="center"/>
    </xf>
    <xf borderId="9" fillId="4" fontId="11" numFmtId="14" xfId="0" applyAlignment="1" applyBorder="1" applyFont="1" applyNumberFormat="1">
      <alignment horizontal="center"/>
    </xf>
    <xf borderId="16" fillId="4" fontId="12" numFmtId="164" xfId="0" applyAlignment="1" applyBorder="1" applyFont="1" applyNumberFormat="1">
      <alignment horizontal="center"/>
    </xf>
    <xf borderId="9" fillId="4" fontId="11" numFmtId="164" xfId="0" applyAlignment="1" applyBorder="1" applyFont="1" applyNumberFormat="1">
      <alignment horizontal="center"/>
    </xf>
    <xf borderId="9" fillId="2" fontId="11" numFmtId="0" xfId="0" applyAlignment="1" applyBorder="1" applyFont="1">
      <alignment horizontal="center"/>
    </xf>
    <xf borderId="16" fillId="2" fontId="11" numFmtId="164" xfId="0" applyAlignment="1" applyBorder="1" applyFont="1" applyNumberFormat="1">
      <alignment horizontal="center"/>
    </xf>
    <xf borderId="9" fillId="4" fontId="11" numFmtId="0" xfId="0" applyAlignment="1" applyBorder="1" applyFont="1">
      <alignment horizontal="center"/>
    </xf>
    <xf borderId="16" fillId="4" fontId="11" numFmtId="164" xfId="0" applyAlignment="1" applyBorder="1" applyFont="1" applyNumberFormat="1">
      <alignment horizontal="center"/>
    </xf>
    <xf borderId="21" fillId="0" fontId="2" numFmtId="0" xfId="0" applyBorder="1" applyFont="1"/>
    <xf borderId="22" fillId="0" fontId="2" numFmtId="0" xfId="0" applyBorder="1" applyFont="1"/>
    <xf borderId="0" fillId="0" fontId="14" numFmtId="0" xfId="0" applyFont="1"/>
    <xf borderId="0" fillId="0" fontId="15" numFmtId="0" xfId="0" applyAlignment="1" applyFont="1">
      <alignment horizontal="center"/>
    </xf>
    <xf borderId="23" fillId="4" fontId="1" numFmtId="0" xfId="0" applyAlignment="1" applyBorder="1" applyFont="1">
      <alignment horizontal="center"/>
    </xf>
    <xf borderId="24" fillId="0" fontId="2" numFmtId="0" xfId="0" applyBorder="1" applyFont="1"/>
    <xf borderId="25" fillId="0" fontId="2" numFmtId="0" xfId="0" applyBorder="1" applyFont="1"/>
    <xf borderId="0" fillId="0" fontId="13" numFmtId="0" xfId="0" applyFont="1"/>
    <xf borderId="26" fillId="4" fontId="16" numFmtId="17" xfId="0" applyAlignment="1" applyBorder="1" applyFont="1" applyNumberFormat="1">
      <alignment horizontal="center"/>
    </xf>
    <xf borderId="27" fillId="0" fontId="2" numFmtId="0" xfId="0" applyBorder="1" applyFont="1"/>
    <xf borderId="28" fillId="0" fontId="2" numFmtId="0" xfId="0" applyBorder="1" applyFont="1"/>
    <xf borderId="15" fillId="4" fontId="3" numFmtId="0" xfId="0" applyBorder="1" applyFont="1"/>
    <xf borderId="9" fillId="4" fontId="3" numFmtId="164" xfId="0" applyBorder="1" applyFont="1" applyNumberFormat="1"/>
    <xf borderId="29" fillId="4" fontId="4" numFmtId="0" xfId="0" applyBorder="1" applyFont="1"/>
    <xf borderId="15" fillId="7" fontId="3" numFmtId="0" xfId="0" applyBorder="1" applyFill="1" applyFont="1"/>
    <xf borderId="9" fillId="7" fontId="3" numFmtId="164" xfId="0" applyBorder="1" applyFont="1" applyNumberFormat="1"/>
    <xf borderId="29" fillId="7" fontId="4" numFmtId="0" xfId="0" applyBorder="1" applyFont="1"/>
    <xf borderId="30" fillId="7" fontId="3" numFmtId="0" xfId="0" applyBorder="1" applyFont="1"/>
    <xf borderId="31" fillId="8" fontId="3" numFmtId="10" xfId="0" applyBorder="1" applyFill="1" applyFont="1" applyNumberFormat="1"/>
    <xf borderId="32" fillId="7" fontId="4" numFmtId="0" xfId="0" applyBorder="1" applyFont="1"/>
    <xf borderId="0" fillId="0" fontId="13" numFmtId="164" xfId="0" applyFont="1" applyNumberFormat="1"/>
    <xf borderId="33" fillId="2" fontId="1" numFmtId="0" xfId="0" applyAlignment="1" applyBorder="1" applyFont="1">
      <alignment horizontal="center"/>
    </xf>
    <xf borderId="34" fillId="0" fontId="2" numFmtId="0" xfId="0" applyBorder="1" applyFont="1"/>
    <xf borderId="35" fillId="0" fontId="2" numFmtId="0" xfId="0" applyBorder="1" applyFont="1"/>
    <xf borderId="14" fillId="2" fontId="1" numFmtId="0" xfId="0" applyAlignment="1" applyBorder="1" applyFont="1">
      <alignment horizontal="center"/>
    </xf>
    <xf borderId="4" fillId="9" fontId="11" numFmtId="0" xfId="0" applyAlignment="1" applyBorder="1" applyFill="1" applyFont="1">
      <alignment horizontal="center" vertical="center"/>
    </xf>
    <xf borderId="36" fillId="9" fontId="11" numFmtId="0" xfId="0" applyAlignment="1" applyBorder="1" applyFont="1">
      <alignment horizontal="center" vertical="center"/>
    </xf>
    <xf borderId="37" fillId="9" fontId="11" numFmtId="0" xfId="0" applyAlignment="1" applyBorder="1" applyFont="1">
      <alignment horizontal="center"/>
    </xf>
    <xf borderId="14" fillId="9" fontId="11" numFmtId="0" xfId="0" applyAlignment="1" applyBorder="1" applyFont="1">
      <alignment horizontal="center"/>
    </xf>
    <xf borderId="9" fillId="2" fontId="7" numFmtId="165" xfId="0" applyBorder="1" applyFont="1" applyNumberFormat="1"/>
    <xf borderId="9" fillId="2" fontId="7" numFmtId="164" xfId="0" applyBorder="1" applyFont="1" applyNumberFormat="1"/>
    <xf borderId="9" fillId="2" fontId="17" numFmtId="3" xfId="0" applyAlignment="1" applyBorder="1" applyFont="1" applyNumberFormat="1">
      <alignment horizontal="center"/>
    </xf>
    <xf borderId="9" fillId="4" fontId="7" numFmtId="165" xfId="0" applyBorder="1" applyFont="1" applyNumberFormat="1"/>
    <xf borderId="9" fillId="4" fontId="17" numFmtId="3" xfId="0" applyAlignment="1" applyBorder="1" applyFont="1" applyNumberFormat="1">
      <alignment horizontal="center"/>
    </xf>
    <xf borderId="14" fillId="3" fontId="13" numFmtId="0" xfId="0" applyBorder="1" applyFont="1"/>
    <xf borderId="9" fillId="2" fontId="7" numFmtId="1" xfId="0" applyBorder="1" applyFont="1" applyNumberFormat="1"/>
    <xf borderId="9" fillId="4" fontId="11" numFmtId="164" xfId="0" applyBorder="1" applyFont="1" applyNumberFormat="1"/>
    <xf borderId="9" fillId="4" fontId="4" numFmtId="0" xfId="0" applyBorder="1" applyFont="1"/>
    <xf borderId="9" fillId="4" fontId="4" numFmtId="1" xfId="0" applyBorder="1" applyFont="1" applyNumberFormat="1"/>
    <xf borderId="9" fillId="2" fontId="11" numFmtId="164" xfId="0" applyBorder="1" applyFont="1" applyNumberFormat="1"/>
    <xf borderId="9" fillId="2" fontId="4" numFmtId="1" xfId="0" applyBorder="1" applyFont="1" applyNumberFormat="1"/>
    <xf borderId="9" fillId="4" fontId="8" numFmtId="164" xfId="0" applyBorder="1" applyFont="1" applyNumberFormat="1"/>
    <xf borderId="9" fillId="4" fontId="18" numFmtId="164" xfId="0" applyBorder="1" applyFont="1" applyNumberFormat="1"/>
    <xf borderId="9" fillId="4" fontId="7" numFmtId="1" xfId="0" applyBorder="1" applyFont="1" applyNumberFormat="1"/>
    <xf borderId="38" fillId="2" fontId="11" numFmtId="0" xfId="0" applyAlignment="1" applyBorder="1" applyFont="1">
      <alignment horizontal="center"/>
    </xf>
    <xf borderId="11" fillId="2" fontId="11" numFmtId="164" xfId="0" applyAlignment="1" applyBorder="1" applyFont="1" applyNumberFormat="1">
      <alignment horizontal="center"/>
    </xf>
    <xf borderId="38" fillId="2" fontId="4" numFmtId="0" xfId="0" applyBorder="1" applyFont="1"/>
    <xf borderId="14" fillId="2" fontId="4" numFmtId="0" xfId="0" applyBorder="1" applyFont="1"/>
    <xf borderId="39" fillId="4" fontId="11" numFmtId="0" xfId="0" applyAlignment="1" applyBorder="1" applyFont="1">
      <alignment horizontal="center"/>
    </xf>
    <xf borderId="14" fillId="4" fontId="11" numFmtId="0" xfId="0" applyAlignment="1" applyBorder="1" applyFont="1">
      <alignment horizontal="center"/>
    </xf>
    <xf borderId="40" fillId="4" fontId="11" numFmtId="0" xfId="0" applyAlignment="1" applyBorder="1" applyFont="1">
      <alignment horizontal="center"/>
    </xf>
    <xf borderId="41" fillId="4" fontId="11" numFmtId="0" xfId="0" applyAlignment="1" applyBorder="1" applyFont="1">
      <alignment horizontal="center"/>
    </xf>
    <xf borderId="14" fillId="10" fontId="19" numFmtId="0" xfId="0" applyAlignment="1" applyBorder="1" applyFill="1" applyFont="1">
      <alignment horizontal="center"/>
    </xf>
    <xf borderId="14" fillId="10" fontId="19" numFmtId="166" xfId="0" applyAlignment="1" applyBorder="1" applyFont="1" applyNumberFormat="1">
      <alignment horizontal="center"/>
    </xf>
    <xf borderId="42" fillId="11" fontId="20" numFmtId="0" xfId="0" applyAlignment="1" applyBorder="1" applyFill="1" applyFont="1">
      <alignment horizontal="right" shrinkToFit="0" wrapText="1"/>
    </xf>
    <xf borderId="14" fillId="10" fontId="19" numFmtId="3" xfId="0" applyAlignment="1" applyBorder="1" applyFont="1" applyNumberFormat="1">
      <alignment horizontal="center"/>
    </xf>
    <xf borderId="14" fillId="10" fontId="19" numFmtId="164" xfId="0" applyAlignment="1" applyBorder="1" applyFont="1" applyNumberFormat="1">
      <alignment horizontal="center"/>
    </xf>
    <xf borderId="43" fillId="10" fontId="19" numFmtId="0" xfId="0" applyAlignment="1" applyBorder="1" applyFont="1">
      <alignment horizontal="center"/>
    </xf>
    <xf borderId="44" fillId="10" fontId="19" numFmtId="0" xfId="0" applyAlignment="1" applyBorder="1" applyFont="1">
      <alignment horizontal="center"/>
    </xf>
    <xf borderId="43" fillId="12" fontId="19" numFmtId="0" xfId="0" applyAlignment="1" applyBorder="1" applyFill="1" applyFont="1">
      <alignment horizontal="center"/>
    </xf>
    <xf borderId="14" fillId="12" fontId="19" numFmtId="0" xfId="0" applyAlignment="1" applyBorder="1" applyFont="1">
      <alignment horizontal="center"/>
    </xf>
    <xf borderId="44" fillId="12" fontId="19" numFmtId="0" xfId="0" applyAlignment="1" applyBorder="1" applyFont="1">
      <alignment horizontal="center"/>
    </xf>
    <xf borderId="43" fillId="13" fontId="19" numFmtId="0" xfId="0" applyAlignment="1" applyBorder="1" applyFill="1" applyFont="1">
      <alignment horizontal="center"/>
    </xf>
    <xf borderId="14" fillId="13" fontId="19" numFmtId="0" xfId="0" applyAlignment="1" applyBorder="1" applyFont="1">
      <alignment horizontal="center"/>
    </xf>
    <xf borderId="44" fillId="13" fontId="19" numFmtId="0" xfId="0" applyAlignment="1" applyBorder="1" applyFont="1">
      <alignment horizontal="center"/>
    </xf>
    <xf borderId="14" fillId="14" fontId="19" numFmtId="0" xfId="0" applyAlignment="1" applyBorder="1" applyFill="1" applyFont="1">
      <alignment horizontal="center"/>
    </xf>
    <xf borderId="14" fillId="14" fontId="19" numFmtId="166" xfId="0" applyAlignment="1" applyBorder="1" applyFont="1" applyNumberFormat="1">
      <alignment horizontal="center"/>
    </xf>
    <xf borderId="14" fillId="14" fontId="19" numFmtId="3" xfId="0" applyAlignment="1" applyBorder="1" applyFont="1" applyNumberFormat="1">
      <alignment horizontal="center"/>
    </xf>
    <xf borderId="14" fillId="12" fontId="19" numFmtId="164" xfId="0" applyAlignment="1" applyBorder="1" applyFont="1" applyNumberFormat="1">
      <alignment horizontal="center"/>
    </xf>
    <xf borderId="43" fillId="15" fontId="19" numFmtId="0" xfId="0" applyAlignment="1" applyBorder="1" applyFill="1" applyFont="1">
      <alignment horizontal="center"/>
    </xf>
    <xf borderId="14" fillId="15" fontId="19" numFmtId="0" xfId="0" applyAlignment="1" applyBorder="1" applyFont="1">
      <alignment horizontal="center"/>
    </xf>
    <xf borderId="44" fillId="15" fontId="19" numFmtId="0" xfId="0" applyAlignment="1" applyBorder="1" applyFont="1">
      <alignment horizontal="center"/>
    </xf>
    <xf borderId="43" fillId="16" fontId="19" numFmtId="0" xfId="0" applyAlignment="1" applyBorder="1" applyFill="1" applyFont="1">
      <alignment horizontal="center"/>
    </xf>
    <xf borderId="14" fillId="16" fontId="19" numFmtId="0" xfId="0" applyAlignment="1" applyBorder="1" applyFont="1">
      <alignment horizontal="center"/>
    </xf>
    <xf borderId="44" fillId="16" fontId="19" numFmtId="0" xfId="0" applyAlignment="1" applyBorder="1" applyFont="1">
      <alignment horizontal="center"/>
    </xf>
    <xf borderId="43" fillId="17" fontId="19" numFmtId="0" xfId="0" applyAlignment="1" applyBorder="1" applyFill="1" applyFont="1">
      <alignment horizontal="center"/>
    </xf>
    <xf borderId="14" fillId="17" fontId="19" numFmtId="0" xfId="0" applyAlignment="1" applyBorder="1" applyFont="1">
      <alignment horizontal="center"/>
    </xf>
    <xf borderId="44" fillId="17" fontId="19" numFmtId="0" xfId="0" applyAlignment="1" applyBorder="1" applyFont="1">
      <alignment horizontal="center"/>
    </xf>
    <xf borderId="14" fillId="13" fontId="19" numFmtId="166" xfId="0" applyAlignment="1" applyBorder="1" applyFont="1" applyNumberFormat="1">
      <alignment horizontal="center"/>
    </xf>
    <xf borderId="14" fillId="13" fontId="19" numFmtId="3" xfId="0" applyAlignment="1" applyBorder="1" applyFont="1" applyNumberFormat="1">
      <alignment horizontal="center"/>
    </xf>
    <xf borderId="14" fillId="13" fontId="19" numFmtId="164" xfId="0" applyAlignment="1" applyBorder="1" applyFont="1" applyNumberFormat="1">
      <alignment horizontal="center"/>
    </xf>
    <xf borderId="43" fillId="18" fontId="11" numFmtId="0" xfId="0" applyAlignment="1" applyBorder="1" applyFill="1" applyFont="1">
      <alignment horizontal="center"/>
    </xf>
    <xf borderId="14" fillId="18" fontId="11" numFmtId="0" xfId="0" applyAlignment="1" applyBorder="1" applyFont="1">
      <alignment horizontal="center"/>
    </xf>
    <xf borderId="44" fillId="18" fontId="11" numFmtId="0" xfId="0" applyAlignment="1" applyBorder="1" applyFont="1">
      <alignment horizontal="center"/>
    </xf>
    <xf borderId="45" fillId="4" fontId="21" numFmtId="0" xfId="0" applyAlignment="1" applyBorder="1" applyFont="1">
      <alignment horizontal="center"/>
    </xf>
    <xf borderId="46" fillId="4" fontId="21" numFmtId="0" xfId="0" applyAlignment="1" applyBorder="1" applyFont="1">
      <alignment horizontal="center"/>
    </xf>
    <xf borderId="46" fillId="4" fontId="21" numFmtId="10" xfId="0" applyBorder="1" applyFont="1" applyNumberFormat="1"/>
    <xf borderId="47" fillId="4" fontId="21" numFmtId="0" xfId="0" applyAlignment="1" applyBorder="1" applyFont="1">
      <alignment horizontal="center"/>
    </xf>
    <xf borderId="14" fillId="15" fontId="19" numFmtId="166" xfId="0" applyAlignment="1" applyBorder="1" applyFont="1" applyNumberFormat="1">
      <alignment horizontal="center"/>
    </xf>
    <xf borderId="14" fillId="15" fontId="19" numFmtId="3" xfId="0" applyAlignment="1" applyBorder="1" applyFont="1" applyNumberFormat="1">
      <alignment horizontal="center"/>
    </xf>
    <xf borderId="14" fillId="15" fontId="19" numFmtId="164" xfId="0" applyAlignment="1" applyBorder="1" applyFont="1" applyNumberFormat="1">
      <alignment horizontal="center"/>
    </xf>
    <xf borderId="14" fillId="16" fontId="19" numFmtId="166" xfId="0" applyAlignment="1" applyBorder="1" applyFont="1" applyNumberFormat="1">
      <alignment horizontal="center"/>
    </xf>
    <xf borderId="14" fillId="16" fontId="19" numFmtId="3" xfId="0" applyAlignment="1" applyBorder="1" applyFont="1" applyNumberFormat="1">
      <alignment horizontal="center"/>
    </xf>
    <xf borderId="14" fillId="16" fontId="19" numFmtId="164" xfId="0" applyAlignment="1" applyBorder="1" applyFont="1" applyNumberFormat="1">
      <alignment horizontal="center"/>
    </xf>
    <xf borderId="14" fillId="17" fontId="19" numFmtId="166" xfId="0" applyAlignment="1" applyBorder="1" applyFont="1" applyNumberFormat="1">
      <alignment horizontal="center"/>
    </xf>
    <xf borderId="14" fillId="17" fontId="19" numFmtId="3" xfId="0" applyAlignment="1" applyBorder="1" applyFont="1" applyNumberFormat="1">
      <alignment horizontal="center"/>
    </xf>
    <xf borderId="14" fillId="17" fontId="19" numFmtId="164" xfId="0" applyAlignment="1" applyBorder="1" applyFont="1" applyNumberFormat="1">
      <alignment horizontal="center"/>
    </xf>
    <xf borderId="14" fillId="18" fontId="19" numFmtId="0" xfId="0" applyAlignment="1" applyBorder="1" applyFont="1">
      <alignment horizontal="center"/>
    </xf>
    <xf borderId="14" fillId="18" fontId="19" numFmtId="166" xfId="0" applyAlignment="1" applyBorder="1" applyFont="1" applyNumberFormat="1">
      <alignment horizontal="center"/>
    </xf>
    <xf borderId="14" fillId="18" fontId="19" numFmtId="3" xfId="0" applyAlignment="1" applyBorder="1" applyFont="1" applyNumberFormat="1">
      <alignment horizontal="center"/>
    </xf>
    <xf borderId="14" fillId="18" fontId="19" numFmtId="164" xfId="0" applyAlignment="1" applyBorder="1" applyFont="1" applyNumberFormat="1">
      <alignment horizontal="center"/>
    </xf>
    <xf borderId="14" fillId="18" fontId="22" numFmtId="0" xfId="0" applyAlignment="1" applyBorder="1" applyFont="1">
      <alignment horizontal="center"/>
    </xf>
    <xf borderId="14" fillId="19" fontId="11" numFmtId="0" xfId="0" applyAlignment="1" applyBorder="1" applyFill="1" applyFont="1">
      <alignment horizontal="center"/>
    </xf>
    <xf borderId="14" fillId="19" fontId="11" numFmtId="166" xfId="0" applyAlignment="1" applyBorder="1" applyFont="1" applyNumberFormat="1">
      <alignment horizontal="center"/>
    </xf>
    <xf borderId="14" fillId="19" fontId="11" numFmtId="164" xfId="0" applyAlignment="1" applyBorder="1" applyFont="1" applyNumberFormat="1">
      <alignment horizontal="center"/>
    </xf>
    <xf borderId="14" fillId="19" fontId="11" numFmtId="3" xfId="0" applyAlignment="1" applyBorder="1" applyFont="1" applyNumberFormat="1">
      <alignment horizontal="center"/>
    </xf>
    <xf borderId="14" fillId="19" fontId="4" numFmtId="0" xfId="0" applyBorder="1" applyFont="1"/>
    <xf borderId="14" fillId="20" fontId="5" numFmtId="0" xfId="0" applyBorder="1" applyFill="1" applyFont="1"/>
    <xf borderId="14" fillId="20" fontId="5" numFmtId="166" xfId="0" applyBorder="1" applyFont="1" applyNumberFormat="1"/>
    <xf borderId="14" fillId="20" fontId="5" numFmtId="164" xfId="0" applyBorder="1" applyFont="1" applyNumberFormat="1"/>
    <xf borderId="0" fillId="0" fontId="23" numFmtId="0" xfId="0" applyFont="1"/>
    <xf borderId="39" fillId="21" fontId="11" numFmtId="0" xfId="0" applyAlignment="1" applyBorder="1" applyFill="1" applyFont="1">
      <alignment horizontal="center"/>
    </xf>
    <xf borderId="48" fillId="0" fontId="11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14" fillId="21" fontId="19" numFmtId="0" xfId="0" applyAlignment="1" applyBorder="1" applyFont="1">
      <alignment horizontal="center"/>
    </xf>
    <xf borderId="0" fillId="0" fontId="19" numFmtId="0" xfId="0" applyAlignment="1" applyFont="1">
      <alignment horizontal="center"/>
    </xf>
    <xf borderId="0" fillId="0" fontId="19" numFmtId="166" xfId="0" applyAlignment="1" applyFont="1" applyNumberFormat="1">
      <alignment horizontal="center"/>
    </xf>
    <xf borderId="0" fillId="0" fontId="22" numFmtId="0" xfId="0" applyAlignment="1" applyFont="1">
      <alignment horizontal="center"/>
    </xf>
    <xf borderId="49" fillId="6" fontId="24" numFmtId="0" xfId="0" applyAlignment="1" applyBorder="1" applyFont="1">
      <alignment horizontal="center"/>
    </xf>
    <xf borderId="50" fillId="0" fontId="2" numFmtId="0" xfId="0" applyBorder="1" applyFont="1"/>
    <xf borderId="0" fillId="0" fontId="25" numFmtId="0" xfId="0" applyFont="1"/>
    <xf borderId="9" fillId="6" fontId="11" numFmtId="0" xfId="0" applyAlignment="1" applyBorder="1" applyFont="1">
      <alignment horizontal="center"/>
    </xf>
    <xf borderId="9" fillId="6" fontId="4" numFmtId="14" xfId="0" applyAlignment="1" applyBorder="1" applyFont="1" applyNumberFormat="1">
      <alignment horizontal="center"/>
    </xf>
    <xf borderId="9" fillId="6" fontId="4" numFmtId="2" xfId="0" applyAlignment="1" applyBorder="1" applyFont="1" applyNumberFormat="1">
      <alignment horizontal="center"/>
    </xf>
    <xf borderId="9" fillId="6" fontId="4" numFmtId="0" xfId="0" applyAlignment="1" applyBorder="1" applyFont="1">
      <alignment horizontal="center"/>
    </xf>
    <xf borderId="9" fillId="6" fontId="4" numFmtId="164" xfId="0" applyAlignment="1" applyBorder="1" applyFont="1" applyNumberFormat="1">
      <alignment horizontal="center"/>
    </xf>
    <xf borderId="9" fillId="6" fontId="4" numFmtId="0" xfId="0" applyBorder="1" applyFont="1"/>
    <xf borderId="9" fillId="6" fontId="4" numFmtId="2" xfId="0" applyBorder="1" applyFont="1" applyNumberFormat="1"/>
    <xf borderId="9" fillId="6" fontId="4" numFmtId="164" xfId="0" applyBorder="1" applyFont="1" applyNumberFormat="1"/>
    <xf borderId="9" fillId="6" fontId="3" numFmtId="0" xfId="0" applyAlignment="1" applyBorder="1" applyFont="1">
      <alignment horizontal="center"/>
    </xf>
    <xf borderId="9" fillId="6" fontId="3" numFmtId="2" xfId="0" applyAlignment="1" applyBorder="1" applyFont="1" applyNumberFormat="1">
      <alignment horizontal="center"/>
    </xf>
    <xf borderId="9" fillId="6" fontId="3" numFmtId="0" xfId="0" applyBorder="1" applyFont="1"/>
    <xf borderId="9" fillId="6" fontId="3" numFmtId="164" xfId="0" applyAlignment="1" applyBorder="1" applyFont="1" applyNumberFormat="1">
      <alignment horizontal="center"/>
    </xf>
    <xf borderId="51" fillId="22" fontId="26" numFmtId="0" xfId="0" applyAlignment="1" applyBorder="1" applyFill="1" applyFont="1">
      <alignment horizontal="center" vertical="center"/>
    </xf>
    <xf borderId="52" fillId="22" fontId="26" numFmtId="0" xfId="0" applyAlignment="1" applyBorder="1" applyFont="1">
      <alignment horizontal="center" vertical="center"/>
    </xf>
    <xf borderId="52" fillId="22" fontId="27" numFmtId="16" xfId="0" applyAlignment="1" applyBorder="1" applyFont="1" applyNumberFormat="1">
      <alignment horizontal="center" vertical="center"/>
    </xf>
    <xf borderId="52" fillId="22" fontId="27" numFmtId="0" xfId="0" applyAlignment="1" applyBorder="1" applyFont="1">
      <alignment horizontal="center" vertical="center"/>
    </xf>
    <xf borderId="15" fillId="4" fontId="5" numFmtId="0" xfId="0" applyAlignment="1" applyBorder="1" applyFont="1">
      <alignment horizontal="center"/>
    </xf>
    <xf borderId="9" fillId="4" fontId="3" numFmtId="0" xfId="0" applyAlignment="1" applyBorder="1" applyFont="1">
      <alignment horizontal="center"/>
    </xf>
    <xf borderId="9" fillId="4" fontId="21" numFmtId="49" xfId="0" applyAlignment="1" applyBorder="1" applyFont="1" applyNumberFormat="1">
      <alignment horizontal="center"/>
    </xf>
    <xf borderId="9" fillId="4" fontId="28" numFmtId="164" xfId="0" applyAlignment="1" applyBorder="1" applyFont="1" applyNumberFormat="1">
      <alignment horizontal="center"/>
    </xf>
    <xf borderId="9" fillId="4" fontId="3" numFmtId="164" xfId="0" applyAlignment="1" applyBorder="1" applyFont="1" applyNumberFormat="1">
      <alignment horizontal="center"/>
    </xf>
    <xf borderId="9" fillId="4" fontId="5" numFmtId="1" xfId="0" applyAlignment="1" applyBorder="1" applyFont="1" applyNumberFormat="1">
      <alignment horizontal="center"/>
    </xf>
    <xf borderId="9" fillId="4" fontId="5" numFmtId="164" xfId="0" applyAlignment="1" applyBorder="1" applyFont="1" applyNumberFormat="1">
      <alignment horizontal="center"/>
    </xf>
    <xf borderId="9" fillId="4" fontId="21" numFmtId="164" xfId="0" applyAlignment="1" applyBorder="1" applyFont="1" applyNumberFormat="1">
      <alignment horizontal="center"/>
    </xf>
    <xf borderId="9" fillId="4" fontId="21" numFmtId="10" xfId="0" applyAlignment="1" applyBorder="1" applyFont="1" applyNumberFormat="1">
      <alignment horizontal="center"/>
    </xf>
    <xf borderId="51" fillId="4" fontId="3" numFmtId="0" xfId="0" applyBorder="1" applyFont="1"/>
    <xf borderId="52" fillId="4" fontId="8" numFmtId="0" xfId="0" applyAlignment="1" applyBorder="1" applyFont="1">
      <alignment horizontal="center"/>
    </xf>
    <xf borderId="53" fillId="4" fontId="8" numFmtId="0" xfId="0" applyAlignment="1" applyBorder="1" applyFont="1">
      <alignment horizontal="center"/>
    </xf>
    <xf borderId="54" fillId="4" fontId="4" numFmtId="0" xfId="0" applyAlignment="1" applyBorder="1" applyFont="1">
      <alignment horizontal="center"/>
    </xf>
    <xf borderId="10" fillId="4" fontId="11" numFmtId="0" xfId="0" applyBorder="1" applyFont="1"/>
    <xf borderId="38" fillId="4" fontId="11" numFmtId="14" xfId="0" applyBorder="1" applyFont="1" applyNumberFormat="1"/>
    <xf borderId="38" fillId="4" fontId="11" numFmtId="0" xfId="0" applyBorder="1" applyFont="1"/>
    <xf borderId="55" fillId="4" fontId="11" numFmtId="164" xfId="0" applyBorder="1" applyFont="1" applyNumberFormat="1"/>
    <xf borderId="56" fillId="0" fontId="2" numFmtId="0" xfId="0" applyBorder="1" applyFont="1"/>
    <xf borderId="15" fillId="4" fontId="11" numFmtId="0" xfId="0" applyBorder="1" applyFont="1"/>
    <xf borderId="9" fillId="4" fontId="12" numFmtId="0" xfId="0" applyBorder="1" applyFont="1"/>
    <xf borderId="29" fillId="4" fontId="12" numFmtId="164" xfId="0" applyBorder="1" applyFont="1" applyNumberFormat="1"/>
    <xf borderId="57" fillId="4" fontId="11" numFmtId="0" xfId="0" applyBorder="1" applyFont="1"/>
    <xf borderId="37" fillId="4" fontId="11" numFmtId="14" xfId="0" applyBorder="1" applyFont="1" applyNumberFormat="1"/>
    <xf borderId="37" fillId="4" fontId="12" numFmtId="0" xfId="0" applyBorder="1" applyFont="1"/>
    <xf borderId="58" fillId="4" fontId="12" numFmtId="164" xfId="0" applyBorder="1" applyFont="1" applyNumberFormat="1"/>
    <xf borderId="37" fillId="4" fontId="11" numFmtId="0" xfId="0" applyBorder="1" applyFont="1"/>
    <xf borderId="58" fillId="4" fontId="11" numFmtId="164" xfId="0" applyBorder="1" applyFont="1" applyNumberFormat="1"/>
    <xf borderId="59" fillId="0" fontId="2" numFmtId="0" xfId="0" applyBorder="1" applyFont="1"/>
    <xf borderId="52" fillId="4" fontId="21" numFmtId="0" xfId="0" applyAlignment="1" applyBorder="1" applyFont="1">
      <alignment horizontal="center"/>
    </xf>
    <xf borderId="31" fillId="4" fontId="21" numFmtId="14" xfId="0" applyBorder="1" applyFont="1" applyNumberFormat="1"/>
    <xf borderId="31" fillId="4" fontId="21" numFmtId="0" xfId="0" applyBorder="1" applyFont="1"/>
    <xf borderId="32" fillId="4" fontId="21" numFmtId="164" xfId="0" applyBorder="1" applyFont="1" applyNumberFormat="1"/>
    <xf borderId="55" fillId="4" fontId="21" numFmtId="164" xfId="0" applyBorder="1" applyFont="1" applyNumberFormat="1"/>
    <xf borderId="60" fillId="7" fontId="28" numFmtId="0" xfId="0" applyAlignment="1" applyBorder="1" applyFont="1">
      <alignment horizontal="center" vertical="center"/>
    </xf>
    <xf borderId="61" fillId="0" fontId="2" numFmtId="0" xfId="0" applyBorder="1" applyFont="1"/>
    <xf borderId="62" fillId="0" fontId="2" numFmtId="0" xfId="0" applyBorder="1" applyFont="1"/>
    <xf borderId="63" fillId="7" fontId="5" numFmtId="0" xfId="0" applyAlignment="1" applyBorder="1" applyFont="1">
      <alignment horizontal="center" vertical="center"/>
    </xf>
    <xf borderId="64" fillId="0" fontId="2" numFmtId="0" xfId="0" applyBorder="1" applyFont="1"/>
    <xf borderId="65" fillId="0" fontId="2" numFmtId="0" xfId="0" applyBorder="1" applyFont="1"/>
    <xf borderId="66" fillId="0" fontId="2" numFmtId="0" xfId="0" applyBorder="1" applyFont="1"/>
    <xf borderId="67" fillId="0" fontId="2" numFmtId="0" xfId="0" applyBorder="1" applyFont="1"/>
    <xf borderId="68" fillId="0" fontId="2" numFmtId="0" xfId="0" applyBorder="1" applyFont="1"/>
    <xf borderId="69" fillId="0" fontId="2" numFmtId="0" xfId="0" applyBorder="1" applyFont="1"/>
    <xf borderId="9" fillId="7" fontId="21" numFmtId="0" xfId="0" applyAlignment="1" applyBorder="1" applyFont="1">
      <alignment horizontal="center"/>
    </xf>
    <xf borderId="70" fillId="7" fontId="29" numFmtId="166" xfId="0" applyAlignment="1" applyBorder="1" applyFont="1" applyNumberFormat="1">
      <alignment horizontal="center"/>
    </xf>
    <xf borderId="71" fillId="0" fontId="2" numFmtId="0" xfId="0" applyBorder="1" applyFont="1"/>
    <xf borderId="9" fillId="7" fontId="4" numFmtId="14" xfId="0" applyBorder="1" applyFont="1" applyNumberFormat="1"/>
    <xf borderId="9" fillId="7" fontId="4" numFmtId="0" xfId="0" applyBorder="1" applyFont="1"/>
    <xf borderId="9" fillId="7" fontId="4" numFmtId="164" xfId="0" applyBorder="1" applyFont="1" applyNumberFormat="1"/>
    <xf borderId="72" fillId="0" fontId="2" numFmtId="0" xfId="0" applyBorder="1" applyFont="1"/>
    <xf borderId="73" fillId="0" fontId="2" numFmtId="0" xfId="0" applyBorder="1" applyFont="1"/>
    <xf borderId="9" fillId="7" fontId="21" numFmtId="0" xfId="0" applyAlignment="1" applyBorder="1" applyFont="1">
      <alignment horizontal="center" vertical="center"/>
    </xf>
    <xf borderId="9" fillId="7" fontId="21" numFmtId="164" xfId="0" applyBorder="1" applyFont="1" applyNumberFormat="1"/>
    <xf borderId="74" fillId="22" fontId="27" numFmtId="0" xfId="0" applyAlignment="1" applyBorder="1" applyFont="1">
      <alignment horizontal="center" vertical="center"/>
    </xf>
    <xf borderId="10" fillId="4" fontId="30" numFmtId="0" xfId="0" applyAlignment="1" applyBorder="1" applyFont="1">
      <alignment horizontal="center" readingOrder="0"/>
    </xf>
    <xf borderId="38" fillId="4" fontId="3" numFmtId="0" xfId="0" applyAlignment="1" applyBorder="1" applyFont="1">
      <alignment horizontal="center"/>
    </xf>
    <xf borderId="38" fillId="4" fontId="21" numFmtId="49" xfId="0" applyAlignment="1" applyBorder="1" applyFont="1" applyNumberFormat="1">
      <alignment horizontal="center"/>
    </xf>
    <xf borderId="38" fillId="4" fontId="5" numFmtId="164" xfId="0" applyAlignment="1" applyBorder="1" applyFont="1" applyNumberFormat="1">
      <alignment horizontal="center"/>
    </xf>
    <xf borderId="38" fillId="4" fontId="3" numFmtId="164" xfId="0" applyAlignment="1" applyBorder="1" applyFont="1" applyNumberFormat="1">
      <alignment horizontal="center"/>
    </xf>
    <xf borderId="38" fillId="4" fontId="5" numFmtId="1" xfId="0" applyAlignment="1" applyBorder="1" applyFont="1" applyNumberFormat="1">
      <alignment horizontal="center"/>
    </xf>
    <xf borderId="38" fillId="4" fontId="21" numFmtId="164" xfId="0" applyAlignment="1" applyBorder="1" applyFont="1" applyNumberFormat="1">
      <alignment horizontal="center"/>
    </xf>
    <xf borderId="38" fillId="4" fontId="21" numFmtId="10" xfId="0" applyAlignment="1" applyBorder="1" applyFont="1" applyNumberFormat="1">
      <alignment horizontal="center"/>
    </xf>
    <xf borderId="51" fillId="4" fontId="16" numFmtId="0" xfId="0" applyBorder="1" applyFont="1"/>
    <xf borderId="52" fillId="4" fontId="16" numFmtId="0" xfId="0" applyAlignment="1" applyBorder="1" applyFont="1">
      <alignment horizontal="center"/>
    </xf>
    <xf borderId="53" fillId="4" fontId="16" numFmtId="0" xfId="0" applyAlignment="1" applyBorder="1" applyFont="1">
      <alignment horizontal="center"/>
    </xf>
    <xf borderId="54" fillId="4" fontId="31" numFmtId="0" xfId="0" applyAlignment="1" applyBorder="1" applyFont="1">
      <alignment horizontal="center"/>
    </xf>
    <xf borderId="9" fillId="4" fontId="11" numFmtId="0" xfId="0" applyBorder="1" applyFont="1"/>
    <xf borderId="29" fillId="4" fontId="11" numFmtId="164" xfId="0" applyBorder="1" applyFont="1" applyNumberFormat="1"/>
    <xf borderId="53" fillId="4" fontId="3" numFmtId="0" xfId="0" applyAlignment="1" applyBorder="1" applyFont="1">
      <alignment horizontal="center"/>
    </xf>
    <xf borderId="31" fillId="4" fontId="3" numFmtId="14" xfId="0" applyBorder="1" applyFont="1" applyNumberFormat="1"/>
    <xf borderId="31" fillId="4" fontId="3" numFmtId="0" xfId="0" applyBorder="1" applyFont="1"/>
    <xf borderId="32" fillId="4" fontId="3" numFmtId="164" xfId="0" applyBorder="1" applyFont="1" applyNumberFormat="1"/>
    <xf borderId="9" fillId="7" fontId="6" numFmtId="0" xfId="0" applyBorder="1" applyFont="1"/>
    <xf borderId="9" fillId="7" fontId="6" numFmtId="14" xfId="0" applyBorder="1" applyFont="1" applyNumberFormat="1"/>
    <xf borderId="9" fillId="7" fontId="6" numFmtId="164" xfId="0" applyBorder="1" applyFont="1" applyNumberFormat="1"/>
    <xf borderId="9" fillId="7" fontId="28" numFmtId="164" xfId="0" applyBorder="1" applyFont="1" applyNumberFormat="1"/>
    <xf borderId="10" fillId="4" fontId="5" numFmtId="0" xfId="0" applyAlignment="1" applyBorder="1" applyFont="1">
      <alignment horizontal="center"/>
    </xf>
    <xf borderId="14" fillId="4" fontId="4" numFmtId="0" xfId="0" applyBorder="1" applyFont="1"/>
    <xf borderId="53" fillId="4" fontId="11" numFmtId="0" xfId="0" applyAlignment="1" applyBorder="1" applyFont="1">
      <alignment horizontal="center"/>
    </xf>
    <xf borderId="1" fillId="0" fontId="13" numFmtId="0" xfId="0" applyAlignment="1" applyBorder="1" applyFont="1">
      <alignment horizontal="center"/>
    </xf>
    <xf borderId="14" fillId="3" fontId="32" numFmtId="164" xfId="0" applyAlignment="1" applyBorder="1" applyFont="1" applyNumberFormat="1">
      <alignment horizontal="center"/>
    </xf>
    <xf borderId="14" fillId="3" fontId="32" numFmtId="9" xfId="0" applyAlignment="1" applyBorder="1" applyFont="1" applyNumberFormat="1">
      <alignment horizontal="center"/>
    </xf>
    <xf borderId="14" fillId="3" fontId="33" numFmtId="49" xfId="0" applyAlignment="1" applyBorder="1" applyFont="1" applyNumberFormat="1">
      <alignment horizontal="center"/>
    </xf>
    <xf borderId="14" fillId="3" fontId="34" numFmtId="164" xfId="0" applyAlignment="1" applyBorder="1" applyFont="1" applyNumberFormat="1">
      <alignment horizontal="center"/>
    </xf>
    <xf borderId="14" fillId="3" fontId="35" numFmtId="49" xfId="0" applyAlignment="1" applyBorder="1" applyFont="1" applyNumberFormat="1">
      <alignment horizontal="center"/>
    </xf>
    <xf borderId="55" fillId="4" fontId="5" numFmtId="164" xfId="0" applyBorder="1" applyFont="1" applyNumberFormat="1"/>
    <xf borderId="30" fillId="4" fontId="8" numFmtId="0" xfId="0" applyBorder="1" applyFont="1"/>
    <xf borderId="55" fillId="4" fontId="3" numFmtId="164" xfId="0" applyBorder="1" applyFont="1" applyNumberFormat="1"/>
    <xf borderId="14" fillId="4" fontId="6" numFmtId="0" xfId="0" applyBorder="1" applyFont="1"/>
    <xf borderId="16" fillId="4" fontId="21" numFmtId="164" xfId="0" applyAlignment="1" applyBorder="1" applyFont="1" applyNumberFormat="1">
      <alignment horizontal="center"/>
    </xf>
    <xf borderId="9" fillId="3" fontId="32" numFmtId="164" xfId="0" applyAlignment="1" applyBorder="1" applyFont="1" applyNumberFormat="1">
      <alignment horizontal="center"/>
    </xf>
    <xf borderId="9" fillId="3" fontId="32" numFmtId="9" xfId="0" applyAlignment="1" applyBorder="1" applyFont="1" applyNumberFormat="1">
      <alignment horizontal="center"/>
    </xf>
    <xf borderId="9" fillId="3" fontId="35" numFmtId="49" xfId="0" applyAlignment="1" applyBorder="1" applyFont="1" applyNumberFormat="1">
      <alignment horizontal="center"/>
    </xf>
    <xf borderId="9" fillId="3" fontId="36" numFmtId="164" xfId="0" applyAlignment="1" applyBorder="1" applyFont="1" applyNumberFormat="1">
      <alignment horizontal="center"/>
    </xf>
    <xf borderId="9" fillId="3" fontId="13" numFmtId="0" xfId="0" applyBorder="1" applyFont="1"/>
    <xf borderId="9" fillId="0" fontId="13" numFmtId="0" xfId="0" applyBorder="1" applyFont="1"/>
    <xf borderId="9" fillId="4" fontId="16" numFmtId="0" xfId="0" applyBorder="1" applyFont="1"/>
    <xf borderId="9" fillId="4" fontId="16" numFmtId="0" xfId="0" applyAlignment="1" applyBorder="1" applyFont="1">
      <alignment horizontal="center"/>
    </xf>
    <xf borderId="14" fillId="4" fontId="16" numFmtId="0" xfId="0" applyBorder="1" applyFont="1"/>
    <xf borderId="9" fillId="4" fontId="9" numFmtId="0" xfId="0" applyBorder="1" applyFont="1"/>
    <xf borderId="9" fillId="4" fontId="9" numFmtId="14" xfId="0" applyBorder="1" applyFont="1" applyNumberFormat="1"/>
    <xf borderId="9" fillId="4" fontId="9" numFmtId="0" xfId="0" applyAlignment="1" applyBorder="1" applyFont="1">
      <alignment horizontal="center"/>
    </xf>
    <xf borderId="9" fillId="4" fontId="9" numFmtId="164" xfId="0" applyBorder="1" applyFont="1" applyNumberFormat="1"/>
    <xf borderId="9" fillId="4" fontId="8" numFmtId="164" xfId="0" applyAlignment="1" applyBorder="1" applyFont="1" applyNumberFormat="1">
      <alignment horizontal="center"/>
    </xf>
    <xf borderId="9" fillId="4" fontId="37" numFmtId="0" xfId="0" applyAlignment="1" applyBorder="1" applyFont="1">
      <alignment horizontal="center"/>
    </xf>
    <xf borderId="9" fillId="4" fontId="5" numFmtId="0" xfId="0" applyAlignment="1" applyBorder="1" applyFont="1">
      <alignment horizontal="center"/>
    </xf>
    <xf borderId="9" fillId="4" fontId="5" numFmtId="164" xfId="0" applyBorder="1" applyFont="1" applyNumberFormat="1"/>
    <xf borderId="75" fillId="7" fontId="28" numFmtId="0" xfId="0" applyAlignment="1" applyBorder="1" applyFont="1">
      <alignment horizontal="center" vertical="center"/>
    </xf>
    <xf borderId="76" fillId="0" fontId="2" numFmtId="0" xfId="0" applyBorder="1" applyFont="1"/>
    <xf borderId="77" fillId="0" fontId="2" numFmtId="0" xfId="0" applyBorder="1" applyFont="1"/>
    <xf borderId="9" fillId="7" fontId="38" numFmtId="14" xfId="0" applyBorder="1" applyFont="1" applyNumberFormat="1"/>
    <xf borderId="9" fillId="7" fontId="38" numFmtId="0" xfId="0" applyBorder="1" applyFont="1"/>
    <xf borderId="9" fillId="7" fontId="38" numFmtId="164" xfId="0" applyBorder="1" applyFont="1" applyNumberFormat="1"/>
    <xf borderId="78" fillId="4" fontId="5" numFmtId="0" xfId="0" applyAlignment="1" applyBorder="1" applyFont="1">
      <alignment horizontal="center"/>
    </xf>
    <xf borderId="79" fillId="4" fontId="3" numFmtId="0" xfId="0" applyAlignment="1" applyBorder="1" applyFont="1">
      <alignment horizontal="center"/>
    </xf>
    <xf borderId="79" fillId="4" fontId="21" numFmtId="49" xfId="0" applyAlignment="1" applyBorder="1" applyFont="1" applyNumberFormat="1">
      <alignment horizontal="center"/>
    </xf>
    <xf borderId="79" fillId="4" fontId="5" numFmtId="164" xfId="0" applyAlignment="1" applyBorder="1" applyFont="1" applyNumberFormat="1">
      <alignment horizontal="center"/>
    </xf>
    <xf borderId="79" fillId="4" fontId="3" numFmtId="164" xfId="0" applyAlignment="1" applyBorder="1" applyFont="1" applyNumberFormat="1">
      <alignment horizontal="center"/>
    </xf>
    <xf borderId="79" fillId="4" fontId="5" numFmtId="1" xfId="0" applyAlignment="1" applyBorder="1" applyFont="1" applyNumberFormat="1">
      <alignment horizontal="center"/>
    </xf>
    <xf borderId="79" fillId="4" fontId="21" numFmtId="164" xfId="0" applyAlignment="1" applyBorder="1" applyFont="1" applyNumberFormat="1">
      <alignment horizontal="center"/>
    </xf>
    <xf borderId="79" fillId="4" fontId="21" numFmtId="10" xfId="0" applyAlignment="1" applyBorder="1" applyFont="1" applyNumberFormat="1">
      <alignment horizontal="center"/>
    </xf>
    <xf borderId="80" fillId="4" fontId="31" numFmtId="0" xfId="0" applyAlignment="1" applyBorder="1" applyFont="1">
      <alignment horizontal="center"/>
    </xf>
    <xf borderId="38" fillId="4" fontId="9" numFmtId="0" xfId="0" applyBorder="1" applyFont="1"/>
    <xf borderId="38" fillId="4" fontId="9" numFmtId="14" xfId="0" applyBorder="1" applyFont="1" applyNumberFormat="1"/>
    <xf borderId="38" fillId="4" fontId="9" numFmtId="164" xfId="0" applyBorder="1" applyFont="1" applyNumberFormat="1"/>
    <xf borderId="81" fillId="0" fontId="2" numFmtId="0" xfId="0" applyBorder="1" applyFont="1"/>
    <xf borderId="82" fillId="0" fontId="2" numFmtId="0" xfId="0" applyBorder="1" applyFont="1"/>
    <xf borderId="53" fillId="4" fontId="37" numFmtId="0" xfId="0" applyAlignment="1" applyBorder="1" applyFont="1">
      <alignment horizontal="center"/>
    </xf>
    <xf borderId="9" fillId="4" fontId="16" numFmtId="164" xfId="0" applyBorder="1" applyFont="1" applyNumberFormat="1"/>
    <xf borderId="9" fillId="4" fontId="5" numFmtId="14" xfId="0" applyBorder="1" applyFont="1" applyNumberFormat="1"/>
    <xf borderId="9" fillId="4" fontId="5" numFmtId="0" xfId="0" applyBorder="1" applyFont="1"/>
    <xf borderId="38" fillId="4" fontId="5" numFmtId="164" xfId="0" applyBorder="1" applyFont="1" applyNumberFormat="1"/>
    <xf borderId="0" fillId="0" fontId="13" numFmtId="14" xfId="0" applyFont="1" applyNumberFormat="1"/>
    <xf borderId="53" fillId="4" fontId="39" numFmtId="0" xfId="0" applyAlignment="1" applyBorder="1" applyFont="1">
      <alignment horizontal="center"/>
    </xf>
    <xf borderId="30" fillId="4" fontId="8" numFmtId="0" xfId="0" applyAlignment="1" applyBorder="1" applyFont="1">
      <alignment horizontal="center"/>
    </xf>
    <xf borderId="9" fillId="4" fontId="40" numFmtId="0" xfId="0" applyBorder="1" applyFont="1"/>
    <xf borderId="9" fillId="4" fontId="40" numFmtId="0" xfId="0" applyAlignment="1" applyBorder="1" applyFont="1">
      <alignment horizontal="center"/>
    </xf>
    <xf borderId="9" fillId="4" fontId="4" numFmtId="164" xfId="0" applyBorder="1" applyFont="1" applyNumberFormat="1"/>
    <xf borderId="9" fillId="4" fontId="21" numFmtId="0" xfId="0" applyBorder="1" applyFont="1"/>
    <xf borderId="9" fillId="4" fontId="16" numFmtId="14" xfId="0" applyAlignment="1" applyBorder="1" applyFont="1" applyNumberFormat="1">
      <alignment horizontal="center"/>
    </xf>
    <xf borderId="9" fillId="4" fontId="21" numFmtId="164" xfId="0" applyBorder="1" applyFont="1" applyNumberFormat="1"/>
    <xf borderId="83" fillId="0" fontId="13" numFmtId="0" xfId="0" applyBorder="1" applyFont="1"/>
    <xf borderId="51" fillId="4" fontId="11" numFmtId="0" xfId="0" applyBorder="1" applyFont="1"/>
    <xf borderId="52" fillId="4" fontId="39" numFmtId="0" xfId="0" applyAlignment="1" applyBorder="1" applyFont="1">
      <alignment horizontal="center"/>
    </xf>
    <xf borderId="30" fillId="4" fontId="39" numFmtId="0" xfId="0" applyBorder="1" applyFont="1"/>
    <xf borderId="38" fillId="4" fontId="21" numFmtId="0" xfId="0" applyBorder="1" applyFont="1"/>
    <xf borderId="51" fillId="4" fontId="39" numFmtId="0" xfId="0" applyBorder="1" applyFont="1"/>
    <xf borderId="31" fillId="4" fontId="11" numFmtId="14" xfId="0" applyBorder="1" applyFont="1" applyNumberFormat="1"/>
    <xf borderId="31" fillId="4" fontId="11" numFmtId="0" xfId="0" applyBorder="1" applyFont="1"/>
    <xf borderId="32" fillId="4" fontId="11" numFmtId="164" xfId="0" applyBorder="1" applyFont="1" applyNumberFormat="1"/>
    <xf borderId="9" fillId="4" fontId="8" numFmtId="0" xfId="0" applyBorder="1" applyFont="1"/>
    <xf borderId="9" fillId="4" fontId="8" numFmtId="0" xfId="0" applyAlignment="1" applyBorder="1" applyFont="1">
      <alignment horizontal="center"/>
    </xf>
    <xf borderId="9" fillId="4" fontId="31" numFmtId="0" xfId="0" applyBorder="1" applyFont="1"/>
    <xf borderId="9" fillId="4" fontId="21" numFmtId="14" xfId="0" applyBorder="1" applyFont="1" applyNumberFormat="1"/>
    <xf borderId="9" fillId="4" fontId="21" numFmtId="0" xfId="0" applyAlignment="1" applyBorder="1" applyFont="1">
      <alignment horizontal="center"/>
    </xf>
    <xf borderId="9" fillId="4" fontId="41" numFmtId="0" xfId="0" applyBorder="1" applyFont="1"/>
    <xf borderId="14" fillId="4" fontId="13" numFmtId="0" xfId="0" applyBorder="1" applyFont="1"/>
    <xf borderId="0" fillId="0" fontId="19" numFmtId="164" xfId="0" applyFont="1" applyNumberFormat="1"/>
    <xf borderId="38" fillId="4" fontId="5" numFmtId="49" xfId="0" applyAlignment="1" applyBorder="1" applyFont="1" applyNumberFormat="1">
      <alignment horizontal="center"/>
    </xf>
    <xf borderId="14" fillId="4" fontId="42" numFmtId="0" xfId="0" applyBorder="1" applyFont="1"/>
    <xf borderId="9" fillId="4" fontId="39" numFmtId="0" xfId="0" applyAlignment="1" applyBorder="1" applyFont="1">
      <alignment horizontal="center"/>
    </xf>
    <xf borderId="84" fillId="4" fontId="11" numFmtId="164" xfId="0" applyAlignment="1" applyBorder="1" applyFont="1" applyNumberFormat="1">
      <alignment horizontal="center"/>
    </xf>
    <xf borderId="85" fillId="0" fontId="2" numFmtId="0" xfId="0" applyBorder="1" applyFont="1"/>
    <xf borderId="86" fillId="0" fontId="2" numFmtId="0" xfId="0" applyBorder="1" applyFont="1"/>
    <xf borderId="51" fillId="4" fontId="9" numFmtId="0" xfId="0" applyBorder="1" applyFont="1"/>
    <xf borderId="52" fillId="4" fontId="37" numFmtId="0" xfId="0" applyAlignment="1" applyBorder="1" applyFont="1">
      <alignment horizontal="center"/>
    </xf>
    <xf borderId="9" fillId="4" fontId="37" numFmtId="0" xfId="0" applyBorder="1" applyFont="1"/>
    <xf borderId="38" fillId="4" fontId="5" numFmtId="3" xfId="0" applyAlignment="1" applyBorder="1" applyFont="1" applyNumberFormat="1">
      <alignment horizontal="center"/>
    </xf>
    <xf borderId="9" fillId="4" fontId="39" numFmtId="0" xfId="0" applyBorder="1" applyFont="1"/>
    <xf borderId="30" fillId="4" fontId="39" numFmtId="0" xfId="0" applyAlignment="1" applyBorder="1" applyFont="1">
      <alignment horizontal="center"/>
    </xf>
    <xf borderId="9" fillId="4" fontId="37" numFmtId="164" xfId="0" applyAlignment="1" applyBorder="1" applyFont="1" applyNumberFormat="1">
      <alignment horizontal="center"/>
    </xf>
    <xf borderId="9" fillId="4" fontId="3" numFmtId="14" xfId="0" applyBorder="1" applyFont="1" applyNumberFormat="1"/>
    <xf borderId="9" fillId="4" fontId="3" numFmtId="0" xfId="0" applyBorder="1" applyFont="1"/>
    <xf borderId="9" fillId="4" fontId="6" numFmtId="164" xfId="0" applyBorder="1" applyFont="1" applyNumberFormat="1"/>
    <xf borderId="0" fillId="0" fontId="4" numFmtId="0" xfId="0" applyFont="1"/>
    <xf borderId="52" fillId="22" fontId="21" numFmtId="16" xfId="0" applyAlignment="1" applyBorder="1" applyFont="1" applyNumberFormat="1">
      <alignment horizontal="center" vertical="center"/>
    </xf>
    <xf borderId="0" fillId="0" fontId="19" numFmtId="0" xfId="0" applyFont="1"/>
    <xf borderId="0" fillId="0" fontId="19" numFmtId="14" xfId="0" applyFont="1" applyNumberFormat="1"/>
    <xf borderId="0" fillId="0" fontId="11" numFmtId="0" xfId="0" applyFont="1"/>
    <xf borderId="0" fillId="0" fontId="4" numFmtId="164" xfId="0" applyFont="1" applyNumberFormat="1"/>
    <xf borderId="38" fillId="4" fontId="5" numFmtId="0" xfId="0" applyAlignment="1" applyBorder="1" applyFont="1">
      <alignment horizontal="center"/>
    </xf>
    <xf borderId="84" fillId="4" fontId="4" numFmtId="0" xfId="0" applyAlignment="1" applyBorder="1" applyFont="1">
      <alignment horizontal="center"/>
    </xf>
    <xf borderId="9" fillId="4" fontId="39" numFmtId="164" xfId="0" applyBorder="1" applyFont="1" applyNumberFormat="1"/>
    <xf borderId="63" fillId="7" fontId="3" numFmtId="0" xfId="0" applyAlignment="1" applyBorder="1" applyFont="1">
      <alignment horizontal="center" vertical="center"/>
    </xf>
    <xf borderId="87" fillId="0" fontId="2" numFmtId="0" xfId="0" applyBorder="1" applyFont="1"/>
    <xf borderId="9" fillId="4" fontId="43" numFmtId="0" xfId="0" applyAlignment="1" applyBorder="1" applyFont="1">
      <alignment readingOrder="0"/>
    </xf>
    <xf borderId="9" fillId="4" fontId="43" numFmtId="164" xfId="0" applyAlignment="1" applyBorder="1" applyFont="1" applyNumberFormat="1">
      <alignment readingOrder="0"/>
    </xf>
    <xf borderId="0" fillId="0" fontId="11" numFmtId="14" xfId="0" applyFont="1" applyNumberFormat="1"/>
    <xf borderId="0" fillId="0" fontId="11" numFmtId="164" xfId="0" applyFont="1" applyNumberFormat="1"/>
    <xf borderId="88" fillId="0" fontId="2" numFmtId="0" xfId="0" applyBorder="1" applyFont="1"/>
    <xf borderId="89" fillId="0" fontId="2" numFmtId="0" xfId="0" applyBorder="1" applyFont="1"/>
    <xf borderId="90" fillId="0" fontId="2" numFmtId="0" xfId="0" applyBorder="1" applyFont="1"/>
  </cellXfs>
  <cellStyles count="1">
    <cellStyle xfId="0" name="Normal" builtinId="0"/>
  </cellStyles>
  <dxfs count="3">
    <dxf>
      <font>
        <color rgb="FFFF0000"/>
      </font>
      <fill>
        <patternFill patternType="none"/>
      </fill>
      <border/>
    </dxf>
    <dxf>
      <font>
        <color rgb="FF9C0006"/>
      </font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10.xml.rels><?xml version="1.0" encoding="UTF-8" standalone="yes"?><Relationships xmlns="http://schemas.openxmlformats.org/package/2006/relationships"><Relationship Id="rId1" Type="http://customschemas.google.com/relationships/workbookmetadata" Target="commentsmeta9"/></Relationships>
</file>

<file path=xl/_rels/comments11.xml.rels><?xml version="1.0" encoding="UTF-8" standalone="yes"?><Relationships xmlns="http://schemas.openxmlformats.org/package/2006/relationships"><Relationship Id="rId1" Type="http://customschemas.google.com/relationships/workbookmetadata" Target="commentsmeta10"/></Relationships>
</file>

<file path=xl/_rels/comments12.xml.rels><?xml version="1.0" encoding="UTF-8" standalone="yes"?><Relationships xmlns="http://schemas.openxmlformats.org/package/2006/relationships"><Relationship Id="rId1" Type="http://customschemas.google.com/relationships/workbookmetadata" Target="commentsmeta11"/></Relationships>
</file>

<file path=xl/_rels/comments13.xml.rels><?xml version="1.0" encoding="UTF-8" standalone="yes"?><Relationships xmlns="http://schemas.openxmlformats.org/package/2006/relationships"><Relationship Id="rId1" Type="http://customschemas.google.com/relationships/workbookmetadata" Target="commentsmeta12"/></Relationships>
</file>

<file path=xl/_rels/comments14.xml.rels><?xml version="1.0" encoding="UTF-8" standalone="yes"?><Relationships xmlns="http://schemas.openxmlformats.org/package/2006/relationships"><Relationship Id="rId1" Type="http://customschemas.google.com/relationships/workbookmetadata" Target="commentsmeta13"/></Relationships>
</file>

<file path=xl/_rels/comments15.xml.rels><?xml version="1.0" encoding="UTF-8" standalone="yes"?><Relationships xmlns="http://schemas.openxmlformats.org/package/2006/relationships"><Relationship Id="rId1" Type="http://customschemas.google.com/relationships/workbookmetadata" Target="commentsmeta14"/></Relationships>
</file>

<file path=xl/_rels/comments16.xml.rels><?xml version="1.0" encoding="UTF-8" standalone="yes"?><Relationships xmlns="http://schemas.openxmlformats.org/package/2006/relationships"><Relationship Id="rId1" Type="http://customschemas.google.com/relationships/workbookmetadata" Target="commentsmeta15"/></Relationships>
</file>

<file path=xl/_rels/comments17.xml.rels><?xml version="1.0" encoding="UTF-8" standalone="yes"?><Relationships xmlns="http://schemas.openxmlformats.org/package/2006/relationships"><Relationship Id="rId1" Type="http://customschemas.google.com/relationships/workbookmetadata" Target="commentsmeta16"/></Relationships>
</file>

<file path=xl/_rels/comments18.xml.rels><?xml version="1.0" encoding="UTF-8" standalone="yes"?><Relationships xmlns="http://schemas.openxmlformats.org/package/2006/relationships"><Relationship Id="rId1" Type="http://customschemas.google.com/relationships/workbookmetadata" Target="commentsmeta17"/></Relationships>
</file>

<file path=xl/_rels/comments19.xml.rels><?xml version="1.0" encoding="UTF-8" standalone="yes"?><Relationships xmlns="http://schemas.openxmlformats.org/package/2006/relationships"><Relationship Id="rId1" Type="http://customschemas.google.com/relationships/workbookmetadata" Target="commentsmeta18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20.xml.rels><?xml version="1.0" encoding="UTF-8" standalone="yes"?><Relationships xmlns="http://schemas.openxmlformats.org/package/2006/relationships"><Relationship Id="rId1" Type="http://customschemas.google.com/relationships/workbookmetadata" Target="commentsmeta19"/></Relationships>
</file>

<file path=xl/_rels/comments21.xml.rels><?xml version="1.0" encoding="UTF-8" standalone="yes"?><Relationships xmlns="http://schemas.openxmlformats.org/package/2006/relationships"><Relationship Id="rId1" Type="http://customschemas.google.com/relationships/workbookmetadata" Target="commentsmeta20"/></Relationships>
</file>

<file path=xl/_rels/comments22.xml.rels><?xml version="1.0" encoding="UTF-8" standalone="yes"?><Relationships xmlns="http://schemas.openxmlformats.org/package/2006/relationships"><Relationship Id="rId1" Type="http://customschemas.google.com/relationships/workbookmetadata" Target="commentsmeta21"/></Relationships>
</file>

<file path=xl/_rels/comments23.xml.rels><?xml version="1.0" encoding="UTF-8" standalone="yes"?><Relationships xmlns="http://schemas.openxmlformats.org/package/2006/relationships"><Relationship Id="rId1" Type="http://customschemas.google.com/relationships/workbookmetadata" Target="commentsmeta22"/></Relationships>
</file>

<file path=xl/_rels/comments24.xml.rels><?xml version="1.0" encoding="UTF-8" standalone="yes"?><Relationships xmlns="http://schemas.openxmlformats.org/package/2006/relationships"><Relationship Id="rId1" Type="http://customschemas.google.com/relationships/workbookmetadata" Target="commentsmeta23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CARTEIRA HOLDER
SETORES</a:t>
            </a:r>
          </a:p>
        </c:rich>
      </c:tx>
      <c:layout>
        <c:manualLayout>
          <c:xMode val="edge"/>
          <c:yMode val="edge"/>
          <c:x val="0.35821042133698033"/>
          <c:y val="0.0031978083681860874"/>
        </c:manualLayout>
      </c:layout>
      <c:overlay val="0"/>
    </c:title>
    <c:view3D>
      <c:rotX val="50"/>
      <c:perspective val="0"/>
    </c:view3D>
    <c:plotArea>
      <c:layout>
        <c:manualLayout>
          <c:xMode val="edge"/>
          <c:yMode val="edge"/>
          <c:x val="0.0"/>
          <c:y val="0.23661079351382447"/>
          <c:w val="1.0"/>
          <c:h val="0.40466947111063173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7030A0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rgbClr val="0000FF"/>
              </a:solidFill>
            </c:spPr>
          </c:dPt>
          <c:dPt>
            <c:idx val="7"/>
            <c:spPr>
              <a:solidFill>
                <a:srgbClr val="D16194"/>
              </a:solidFill>
            </c:spPr>
          </c:dPt>
          <c:dPt>
            <c:idx val="8"/>
            <c:spPr>
              <a:solidFill>
                <a:srgbClr val="FF000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Aportes!$H$6:$H$16</c:f>
            </c:strRef>
          </c:cat>
          <c:val>
            <c:numRef>
              <c:f>Aportes!$J$6:$J$16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APORTES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'Controle Patrimonial'!$A$30:$A$41</c:f>
            </c:strRef>
          </c:cat>
          <c:val>
            <c:numRef>
              <c:f>'Controle Patrimonial'!$C$30:$C$41</c:f>
              <c:numCache/>
            </c:numRef>
          </c:val>
        </c:ser>
        <c:ser>
          <c:idx val="1"/>
          <c:order val="1"/>
          <c:tx>
            <c:v>Patrimônio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'Controle Patrimonial'!$A$30:$A$41</c:f>
            </c:strRef>
          </c:cat>
          <c:val>
            <c:numRef>
              <c:f>'Controle Patrimonial'!$D$30:$D$41</c:f>
              <c:numCache/>
            </c:numRef>
          </c:val>
        </c:ser>
        <c:axId val="1905635162"/>
        <c:axId val="1574872906"/>
      </c:barChart>
      <c:catAx>
        <c:axId val="1905635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-416]mmm\-yy;@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574872906"/>
      </c:catAx>
      <c:valAx>
        <c:axId val="1574872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905635162"/>
      </c:valAx>
    </c:plotArea>
    <c:plotVisOnly val="1"/>
  </c:chart>
  <c:spPr>
    <a:solidFill>
      <a:schemeClr val="dk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CARTEIRA HOLDER</a:t>
            </a:r>
          </a:p>
        </c:rich>
      </c:tx>
      <c:layout>
        <c:manualLayout>
          <c:xMode val="edge"/>
          <c:yMode val="edge"/>
          <c:x val="0.490688884127027"/>
          <c:y val="0.007413952220884645"/>
        </c:manualLayout>
      </c:layout>
      <c:overlay val="0"/>
    </c:title>
    <c:plotArea>
      <c:layout>
        <c:manualLayout>
          <c:xMode val="edge"/>
          <c:yMode val="edge"/>
          <c:x val="0.06934984321217685"/>
          <c:y val="0.1346260800622654"/>
          <c:w val="0.5466734049697715"/>
          <c:h val="0.8236573550383947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  <c:spPr>
              <a:solidFill>
                <a:schemeClr val="accent1"/>
              </a:solidFill>
            </c:spPr>
          </c:dPt>
          <c:dPt>
            <c:idx val="13"/>
            <c:spPr>
              <a:solidFill>
                <a:schemeClr val="accent2"/>
              </a:solidFill>
            </c:spPr>
          </c:dPt>
          <c:dPt>
            <c:idx val="14"/>
            <c:spPr>
              <a:solidFill>
                <a:schemeClr val="accent3"/>
              </a:solidFill>
            </c:spPr>
          </c:dPt>
          <c:dPt>
            <c:idx val="15"/>
            <c:spPr>
              <a:solidFill>
                <a:schemeClr val="accent4"/>
              </a:solidFill>
            </c:spPr>
          </c:dPt>
          <c:dPt>
            <c:idx val="16"/>
            <c:spPr>
              <a:solidFill>
                <a:schemeClr val="accent5"/>
              </a:solidFill>
            </c:spPr>
          </c:dPt>
          <c:dPt>
            <c:idx val="17"/>
            <c:spPr>
              <a:solidFill>
                <a:schemeClr val="accent6"/>
              </a:solidFill>
            </c:spPr>
          </c:dPt>
          <c:dPt>
            <c:idx val="18"/>
            <c:spPr>
              <a:solidFill>
                <a:schemeClr val="accent1"/>
              </a:solidFill>
            </c:spPr>
          </c:dPt>
          <c:dPt>
            <c:idx val="19"/>
            <c:spPr>
              <a:solidFill>
                <a:schemeClr val="accent2"/>
              </a:solidFill>
            </c:spPr>
          </c:dPt>
          <c:dPt>
            <c:idx val="20"/>
            <c:spPr>
              <a:solidFill>
                <a:schemeClr val="accent3"/>
              </a:solidFill>
            </c:spPr>
          </c:dPt>
          <c:dPt>
            <c:idx val="21"/>
            <c:spPr>
              <a:solidFill>
                <a:schemeClr val="accent4"/>
              </a:solidFill>
            </c:spPr>
          </c:dPt>
          <c:dPt>
            <c:idx val="22"/>
            <c:spPr>
              <a:solidFill>
                <a:schemeClr val="accent5"/>
              </a:solidFill>
            </c:spPr>
          </c:dPt>
          <c:dPt>
            <c:idx val="23"/>
            <c:spPr>
              <a:solidFill>
                <a:schemeClr val="accent6"/>
              </a:solidFill>
            </c:spPr>
          </c:dPt>
          <c:dPt>
            <c:idx val="24"/>
            <c:spPr>
              <a:solidFill>
                <a:schemeClr val="accent1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[NOME DA CATEGORIA]
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Objetivos!$B$2:$B$26</c:f>
            </c:strRef>
          </c:cat>
          <c:val>
            <c:numRef>
              <c:f>Objetivos!$G$2:$G$26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.br/imgres?imgurl=https://editalconcursosbrasil.com.br/wp-content/uploads/2019/04/grendene.png&amp;imgrefurl=https://editalconcursosbrasil.com.br/noticias/2019/04/grendene-possui-vagas-abertas-para-emprego-e-estagio-remunerado/&amp;docid=NVJf8wPjOBVQVM&amp;tbnid=gTQA_S4Kq6UFZM:&amp;vet=10ahUKEwiJ5-u2r_TiAhVqDrkGHYMlCzIQMwiEASgFMAU..i&amp;w=1066&amp;h=599&amp;bih=723&amp;biw=1518&amp;q=grendene&amp;ved=0ahUKEwiJ5-u2r_TiAhVqDrkGHYMlCzIQMwiEASgFMAU&amp;iact=mrc&amp;uact=8" TargetMode="External"/><Relationship Id="rId2" Type="http://schemas.openxmlformats.org/officeDocument/2006/relationships/hyperlink" Target="https://www.google.com.br/imgres?imgurl=https://www.sunoresearch.com.br/wp-content/uploads/2019/02/grendene-grnd3.png&amp;imgrefurl=https://www.sunoresearch.com.br/artigos/radar-grnd3-abaixo-esperado/&amp;docid=bvay5aJ5upnF8M&amp;tbnid=Ur2JC8k62ifJqM:&amp;vet=10ahUKEwiJ5-u2r_TiAhVqDrkGHYMlCzIQMwiCASgDMAM..i&amp;w=828&amp;h=315&amp;bih=723&amp;biw=1518&amp;q=grendene&amp;ved=0ahUKEwiJ5-u2r_TiAhVqDrkGHYMlCzIQMwiCASgDMAM&amp;iact=mrc&amp;uact=8" TargetMode="External"/><Relationship Id="rId3" Type="http://schemas.openxmlformats.org/officeDocument/2006/relationships/hyperlink" Target="https://www.google.com.br/imgres?imgurl=https://www.sunoresearch.com.br/wp-content/uploads/2019/02/grendene-grnd3.png&amp;imgrefurl=https://www.sunoresearch.com.br/artigos/radar-grnd3-abaixo-esperado/&amp;docid=bvay5aJ5upnF8M&amp;tbnid=Ur2JC8k62ifJqM:&amp;vet=10ahUKEwiJ5-u2r_TiAhVqDrkGHYMlCzIQMwiCASgDMAM..i&amp;w=828&amp;h=315&amp;bih=723&amp;biw=1518&amp;q=grendene&amp;ved=0ahUKEwiJ5-u2r_TiAhVqDrkGHYMlCzIQMwiCASgDMAM&amp;iact=mrc&amp;uact=8" TargetMode="External"/><Relationship Id="rId4" Type="http://schemas.openxmlformats.org/officeDocument/2006/relationships/image" Target="../media/image1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jpg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419100</xdr:colOff>
      <xdr:row>0</xdr:row>
      <xdr:rowOff>66675</xdr:rowOff>
    </xdr:from>
    <xdr:ext cx="6124575" cy="3867150"/>
    <xdr:graphicFrame>
      <xdr:nvGraphicFramePr>
        <xdr:cNvPr id="53814497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019425" cy="1152525"/>
    <xdr:pic>
      <xdr:nvPicPr>
        <xdr:cNvPr descr="Resultado de imagem para bbse3 imagem" id="0" name="image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495425" cy="1219200"/>
    <xdr:pic>
      <xdr:nvPicPr>
        <xdr:cNvPr descr="Resultado de imagem para enbr3" id="0" name="image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95450" cy="1247775"/>
    <xdr:pic>
      <xdr:nvPicPr>
        <xdr:cNvPr descr="Ver a imagem de origem"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628900" cy="109537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09775" cy="904875"/>
    <xdr:pic>
      <xdr:nvPicPr>
        <xdr:cNvPr descr="Resultado de imagem para b3sa3 imagens" id="0" name="image1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095625" cy="115252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905000" cy="1143000"/>
    <xdr:pic>
      <xdr:nvPicPr>
        <xdr:cNvPr descr="Resultado de imagem para qual3 imagens" id="0" name="image1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038475" cy="1114425"/>
    <xdr:pic>
      <xdr:nvPicPr>
        <xdr:cNvPr descr="Resultado de imagem para mdia3"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04800" cy="314325"/>
    <xdr:sp>
      <xdr:nvSpPr>
        <xdr:cNvPr descr="Resultado de imagem para grendene" id="3" name="Shape 3">
          <a:hlinkClick r:id="rId1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04800" cy="314325"/>
    <xdr:sp>
      <xdr:nvSpPr>
        <xdr:cNvPr descr="Resultado de imagem para grendene" id="4" name="Shape 4">
          <a:hlinkClick r:id="rId2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04800" cy="314325"/>
    <xdr:sp>
      <xdr:nvSpPr>
        <xdr:cNvPr descr="Resultado de imagem para grendene" id="4" name="Shape 4">
          <a:hlinkClick r:id="rId3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2781300" cy="1085850"/>
    <xdr:pic>
      <xdr:nvPicPr>
        <xdr:cNvPr descr="https://www.sunoresearch.com.br/wp-content/uploads/2019/02/grendene-grnd3.png" id="0" name="image1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27</xdr:row>
      <xdr:rowOff>47625</xdr:rowOff>
    </xdr:from>
    <xdr:ext cx="7096125" cy="4286250"/>
    <xdr:graphicFrame>
      <xdr:nvGraphicFramePr>
        <xdr:cNvPr id="114526433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52600" cy="1162050"/>
    <xdr:pic>
      <xdr:nvPicPr>
        <xdr:cNvPr descr="Resultado de imagem para brsr6 imagens" id="0" name="image2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838325" cy="1381125"/>
    <xdr:pic>
      <xdr:nvPicPr>
        <xdr:cNvPr descr="Resultado de imagem para ccro3 imagens" id="0" name="image1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238375" cy="1123950"/>
    <xdr:pic>
      <xdr:nvPicPr>
        <xdr:cNvPr descr="Resultado de imagem para cogna imagens" id="0" name="image1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04800" cy="304800"/>
    <xdr:sp>
      <xdr:nvSpPr>
        <xdr:cNvPr descr="Resultado de imagem para ciel3 imagens" id="5" name="Shape 5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552825" cy="1171575"/>
    <xdr:pic>
      <xdr:nvPicPr>
        <xdr:cNvPr descr="Resultado de imagem para ciel3 imagens" id="0" name="image1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33675" cy="1076325"/>
    <xdr:pic>
      <xdr:nvPicPr>
        <xdr:cNvPr descr="Resultado de imagem para visc11 imagens" id="0" name="image1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19250" cy="1009650"/>
    <xdr:pic>
      <xdr:nvPicPr>
        <xdr:cNvPr id="0" name="image1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</xdr:colOff>
      <xdr:row>0</xdr:row>
      <xdr:rowOff>0</xdr:rowOff>
    </xdr:from>
    <xdr:ext cx="9553575" cy="5629275"/>
    <xdr:graphicFrame>
      <xdr:nvGraphicFramePr>
        <xdr:cNvPr id="141326534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33475" cy="1133475"/>
    <xdr:pic>
      <xdr:nvPicPr>
        <xdr:cNvPr descr="Resultado de imagem para itsa4 imagens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171450</xdr:rowOff>
    </xdr:from>
    <xdr:ext cx="3533775" cy="1333500"/>
    <xdr:pic>
      <xdr:nvPicPr>
        <xdr:cNvPr descr="Resultado de imagem para sanepar" id="0" name="image1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524125" cy="1352550"/>
    <xdr:pic>
      <xdr:nvPicPr>
        <xdr:cNvPr descr="Resultado de imagem para egie3 imagens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0</xdr:rowOff>
    </xdr:from>
    <xdr:ext cx="3276600" cy="1600200"/>
    <xdr:pic>
      <xdr:nvPicPr>
        <xdr:cNvPr descr="Ver a imagem de origem" id="0" name="image3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895600" cy="1524000"/>
    <xdr:pic>
      <xdr:nvPicPr>
        <xdr:cNvPr descr="Ver a imagem de origem" id="0" name="image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6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7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8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9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0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1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2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3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14.v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15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16.v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17.v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22.xml"/><Relationship Id="rId3" Type="http://schemas.openxmlformats.org/officeDocument/2006/relationships/vmlDrawing" Target="../drawings/vmlDrawing18.v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19.v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20.v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drawing" Target="../drawings/drawing25.xml"/><Relationship Id="rId3" Type="http://schemas.openxmlformats.org/officeDocument/2006/relationships/vmlDrawing" Target="../drawings/vmlDrawing21.v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comments" Target="../comments22.xml"/><Relationship Id="rId2" Type="http://schemas.openxmlformats.org/officeDocument/2006/relationships/drawing" Target="../drawings/drawing26.xml"/><Relationship Id="rId3" Type="http://schemas.openxmlformats.org/officeDocument/2006/relationships/vmlDrawing" Target="../drawings/vmlDrawing22.v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comments" Target="../comments23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23.v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drawing" Target="../drawings/drawing28.xml"/><Relationship Id="rId3" Type="http://schemas.openxmlformats.org/officeDocument/2006/relationships/vmlDrawing" Target="../drawings/vmlDrawing24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1.0"/>
    <col customWidth="1" min="3" max="3" width="14.38"/>
    <col customWidth="1" min="4" max="4" width="8.75"/>
    <col customWidth="1" min="5" max="5" width="9.75"/>
    <col customWidth="1" min="6" max="6" width="7.63"/>
    <col customWidth="1" min="7" max="7" width="130.63"/>
    <col customWidth="1" min="8" max="8" width="27.63"/>
    <col customWidth="1" min="9" max="9" width="20.0"/>
    <col customWidth="1" min="10" max="10" width="19.75"/>
    <col customWidth="1" min="11" max="11" width="7.63"/>
    <col customWidth="1" min="12" max="12" width="10.38"/>
    <col customWidth="1" min="13" max="13" width="10.13"/>
    <col customWidth="1" min="14" max="26" width="7.63"/>
  </cols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5" t="s">
        <v>2</v>
      </c>
      <c r="C2" s="6"/>
      <c r="D2" s="7" t="s">
        <v>3</v>
      </c>
      <c r="E2" s="8"/>
    </row>
    <row r="3">
      <c r="A3" s="9"/>
      <c r="B3" s="10" t="s">
        <v>4</v>
      </c>
      <c r="C3" s="10" t="s">
        <v>5</v>
      </c>
      <c r="D3" s="11"/>
      <c r="E3" s="11"/>
    </row>
    <row r="4" ht="20.25" customHeight="1">
      <c r="A4" s="12">
        <v>43657.0</v>
      </c>
      <c r="B4" s="13">
        <v>1000.0</v>
      </c>
      <c r="C4" s="14"/>
      <c r="D4" s="15">
        <f>SUM(B4:C32)</f>
        <v>4000</v>
      </c>
      <c r="E4" s="16"/>
      <c r="H4" s="17"/>
      <c r="I4" s="18"/>
      <c r="J4" s="18"/>
    </row>
    <row r="5">
      <c r="A5" s="19">
        <v>43686.0</v>
      </c>
      <c r="B5" s="20">
        <v>1000.0</v>
      </c>
      <c r="C5" s="21"/>
      <c r="D5" s="22"/>
      <c r="E5" s="23"/>
      <c r="H5" s="24" t="s">
        <v>6</v>
      </c>
      <c r="I5" s="25"/>
      <c r="J5" s="25" t="s">
        <v>7</v>
      </c>
    </row>
    <row r="6">
      <c r="A6" s="26">
        <v>43718.0</v>
      </c>
      <c r="B6" s="27">
        <v>1000.0</v>
      </c>
      <c r="C6" s="14"/>
      <c r="D6" s="28"/>
      <c r="E6" s="29"/>
      <c r="H6" s="30" t="s">
        <v>8</v>
      </c>
      <c r="I6" s="30"/>
      <c r="J6" s="31">
        <v>0.2071</v>
      </c>
    </row>
    <row r="7">
      <c r="A7" s="19">
        <v>43747.0</v>
      </c>
      <c r="B7" s="20">
        <v>1000.0</v>
      </c>
      <c r="C7" s="21"/>
      <c r="D7" s="28"/>
      <c r="E7" s="29"/>
      <c r="H7" s="32" t="s">
        <v>9</v>
      </c>
      <c r="I7" s="32"/>
      <c r="J7" s="33">
        <v>0.1719</v>
      </c>
    </row>
    <row r="8">
      <c r="A8" s="26">
        <v>43776.0</v>
      </c>
      <c r="B8" s="34"/>
      <c r="C8" s="14"/>
      <c r="D8" s="28"/>
      <c r="E8" s="29"/>
      <c r="H8" s="30" t="s">
        <v>10</v>
      </c>
      <c r="I8" s="30"/>
      <c r="J8" s="31">
        <v>0.0512</v>
      </c>
    </row>
    <row r="9">
      <c r="A9" s="19">
        <v>43809.0</v>
      </c>
      <c r="B9" s="35"/>
      <c r="C9" s="21"/>
      <c r="D9" s="28"/>
      <c r="E9" s="29"/>
      <c r="H9" s="32" t="s">
        <v>11</v>
      </c>
      <c r="I9" s="32"/>
      <c r="J9" s="33">
        <v>0.0521</v>
      </c>
    </row>
    <row r="10">
      <c r="A10" s="26">
        <v>43835.0</v>
      </c>
      <c r="B10" s="34"/>
      <c r="C10" s="14"/>
      <c r="D10" s="28"/>
      <c r="E10" s="29"/>
      <c r="H10" s="30" t="s">
        <v>12</v>
      </c>
      <c r="I10" s="30"/>
      <c r="J10" s="31">
        <v>0.0988</v>
      </c>
    </row>
    <row r="11">
      <c r="A11" s="19">
        <v>43872.0</v>
      </c>
      <c r="B11" s="35"/>
      <c r="C11" s="21"/>
      <c r="D11" s="28"/>
      <c r="E11" s="29"/>
      <c r="H11" s="32" t="s">
        <v>13</v>
      </c>
      <c r="I11" s="32"/>
      <c r="J11" s="33">
        <v>0.0339</v>
      </c>
    </row>
    <row r="12">
      <c r="A12" s="26">
        <v>43892.0</v>
      </c>
      <c r="B12" s="34"/>
      <c r="C12" s="14"/>
      <c r="D12" s="28"/>
      <c r="E12" s="29"/>
      <c r="H12" s="30" t="s">
        <v>14</v>
      </c>
      <c r="I12" s="30"/>
      <c r="J12" s="31">
        <v>0.0486</v>
      </c>
    </row>
    <row r="13">
      <c r="A13" s="19">
        <v>43922.0</v>
      </c>
      <c r="B13" s="35"/>
      <c r="C13" s="21"/>
      <c r="D13" s="28"/>
      <c r="E13" s="29"/>
      <c r="H13" s="32" t="s">
        <v>15</v>
      </c>
      <c r="I13" s="32"/>
      <c r="J13" s="33">
        <v>0.1469</v>
      </c>
    </row>
    <row r="14">
      <c r="A14" s="26">
        <v>43945.0</v>
      </c>
      <c r="B14" s="34"/>
      <c r="C14" s="14"/>
      <c r="D14" s="28"/>
      <c r="E14" s="29"/>
      <c r="H14" s="30" t="s">
        <v>16</v>
      </c>
      <c r="I14" s="30"/>
      <c r="J14" s="31">
        <v>0.0402</v>
      </c>
    </row>
    <row r="15">
      <c r="A15" s="19">
        <v>43962.0</v>
      </c>
      <c r="B15" s="35"/>
      <c r="C15" s="21"/>
      <c r="D15" s="28"/>
      <c r="E15" s="29"/>
      <c r="H15" s="32" t="s">
        <v>17</v>
      </c>
      <c r="I15" s="32"/>
      <c r="J15" s="33">
        <v>0.0518</v>
      </c>
    </row>
    <row r="16" ht="14.25" customHeight="1">
      <c r="A16" s="36">
        <v>43990.0</v>
      </c>
      <c r="B16" s="37"/>
      <c r="C16" s="14"/>
      <c r="D16" s="28"/>
      <c r="E16" s="29"/>
      <c r="H16" s="38" t="s">
        <v>18</v>
      </c>
      <c r="I16" s="38"/>
      <c r="J16" s="39">
        <v>0.0975</v>
      </c>
    </row>
    <row r="17" ht="14.25" customHeight="1">
      <c r="A17" s="40">
        <v>44019.0</v>
      </c>
      <c r="B17" s="41"/>
      <c r="C17" s="42"/>
      <c r="D17" s="28"/>
      <c r="E17" s="29"/>
      <c r="H17" s="43" t="s">
        <v>19</v>
      </c>
      <c r="I17" s="43"/>
      <c r="J17" s="44">
        <f>SUM(J6:J15)</f>
        <v>0.9025</v>
      </c>
    </row>
    <row r="18">
      <c r="A18" s="36">
        <v>44043.0</v>
      </c>
      <c r="B18" s="37"/>
      <c r="C18" s="45"/>
      <c r="D18" s="28"/>
      <c r="E18" s="29"/>
    </row>
    <row r="19">
      <c r="A19" s="40">
        <v>44075.0</v>
      </c>
      <c r="B19" s="41"/>
      <c r="C19" s="42"/>
      <c r="D19" s="28"/>
      <c r="E19" s="29"/>
    </row>
    <row r="20">
      <c r="A20" s="46">
        <v>44110.0</v>
      </c>
      <c r="B20" s="47"/>
      <c r="C20" s="48"/>
      <c r="D20" s="28"/>
      <c r="E20" s="2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5.75" customHeight="1">
      <c r="A21" s="50">
        <v>44144.0</v>
      </c>
      <c r="B21" s="51"/>
      <c r="C21" s="52"/>
      <c r="D21" s="28"/>
      <c r="E21" s="29"/>
    </row>
    <row r="22" ht="15.75" customHeight="1">
      <c r="A22" s="53"/>
      <c r="B22" s="54"/>
      <c r="C22" s="48"/>
      <c r="D22" s="28"/>
      <c r="E22" s="29"/>
    </row>
    <row r="23" ht="15.75" customHeight="1">
      <c r="A23" s="55"/>
      <c r="B23" s="56"/>
      <c r="C23" s="52"/>
      <c r="D23" s="28"/>
      <c r="E23" s="29"/>
    </row>
    <row r="24" ht="15.75" customHeight="1">
      <c r="A24" s="53"/>
      <c r="B24" s="54"/>
      <c r="C24" s="48"/>
      <c r="D24" s="28"/>
      <c r="E24" s="29"/>
    </row>
    <row r="25" ht="15.75" customHeight="1">
      <c r="A25" s="55"/>
      <c r="B25" s="56"/>
      <c r="C25" s="52"/>
      <c r="D25" s="28"/>
      <c r="E25" s="29"/>
    </row>
    <row r="26" ht="15.75" customHeight="1">
      <c r="A26" s="53"/>
      <c r="B26" s="54"/>
      <c r="C26" s="48"/>
      <c r="D26" s="28"/>
      <c r="E26" s="29"/>
    </row>
    <row r="27" ht="15.75" customHeight="1">
      <c r="A27" s="55"/>
      <c r="B27" s="56"/>
      <c r="C27" s="52"/>
      <c r="D27" s="28"/>
      <c r="E27" s="29"/>
    </row>
    <row r="28" ht="15.75" customHeight="1">
      <c r="A28" s="53"/>
      <c r="B28" s="54"/>
      <c r="C28" s="48"/>
      <c r="D28" s="28"/>
      <c r="E28" s="29"/>
    </row>
    <row r="29" ht="15.75" customHeight="1">
      <c r="A29" s="55"/>
      <c r="B29" s="56"/>
      <c r="C29" s="52"/>
      <c r="D29" s="28"/>
      <c r="E29" s="29"/>
    </row>
    <row r="30" ht="15.75" customHeight="1">
      <c r="A30" s="53"/>
      <c r="B30" s="54"/>
      <c r="C30" s="48"/>
      <c r="D30" s="28"/>
      <c r="E30" s="29"/>
    </row>
    <row r="31" ht="15.75" customHeight="1">
      <c r="A31" s="55"/>
      <c r="B31" s="56"/>
      <c r="C31" s="52"/>
      <c r="D31" s="28"/>
      <c r="E31" s="29"/>
    </row>
    <row r="32" ht="15.75" customHeight="1">
      <c r="A32" s="53"/>
      <c r="B32" s="48"/>
      <c r="C32" s="48"/>
      <c r="D32" s="57"/>
      <c r="E32" s="58"/>
    </row>
    <row r="33" ht="15.75" customHeight="1"/>
    <row r="34" ht="15.75" customHeight="1"/>
    <row r="35" ht="15.75" customHeight="1"/>
    <row r="36" ht="15.75" customHeight="1"/>
    <row r="37" ht="15.75" customHeight="1">
      <c r="M37" s="49" t="s">
        <v>20</v>
      </c>
    </row>
    <row r="38" ht="15.75" customHeight="1">
      <c r="H38" s="30" t="s">
        <v>8</v>
      </c>
      <c r="I38" s="59">
        <v>1.57</v>
      </c>
      <c r="J38" s="59">
        <v>6.46</v>
      </c>
      <c r="K38" s="59">
        <v>7.0</v>
      </c>
      <c r="L38" s="59">
        <v>5.68</v>
      </c>
      <c r="M38" s="49">
        <f t="shared" ref="M38:M47" si="1">SUM(I38:L38)</f>
        <v>20.71</v>
      </c>
    </row>
    <row r="39" ht="15.75" customHeight="1">
      <c r="H39" s="32" t="s">
        <v>9</v>
      </c>
      <c r="I39" s="59">
        <v>4.77</v>
      </c>
      <c r="J39" s="59">
        <v>5.02</v>
      </c>
      <c r="K39" s="59">
        <v>7.39</v>
      </c>
      <c r="M39" s="49">
        <f t="shared" si="1"/>
        <v>17.18</v>
      </c>
    </row>
    <row r="40" ht="15.75" customHeight="1">
      <c r="H40" s="30" t="s">
        <v>10</v>
      </c>
      <c r="I40" s="59">
        <v>5.12</v>
      </c>
      <c r="M40" s="49">
        <f t="shared" si="1"/>
        <v>5.12</v>
      </c>
    </row>
    <row r="41" ht="15.75" customHeight="1">
      <c r="H41" s="32" t="s">
        <v>11</v>
      </c>
      <c r="I41" s="59">
        <v>5.21</v>
      </c>
      <c r="M41" s="49">
        <f t="shared" si="1"/>
        <v>5.21</v>
      </c>
    </row>
    <row r="42" ht="15.75" customHeight="1">
      <c r="H42" s="30" t="s">
        <v>12</v>
      </c>
      <c r="I42" s="59">
        <v>4.2</v>
      </c>
      <c r="J42" s="59">
        <v>5.68</v>
      </c>
      <c r="M42" s="49">
        <f t="shared" si="1"/>
        <v>9.88</v>
      </c>
    </row>
    <row r="43" ht="15.75" customHeight="1">
      <c r="H43" s="32" t="s">
        <v>13</v>
      </c>
      <c r="I43" s="59">
        <v>3.39</v>
      </c>
      <c r="M43" s="49">
        <f t="shared" si="1"/>
        <v>3.39</v>
      </c>
    </row>
    <row r="44" ht="15.75" customHeight="1">
      <c r="H44" s="30" t="s">
        <v>14</v>
      </c>
      <c r="I44" s="59">
        <v>4.86</v>
      </c>
      <c r="M44" s="49">
        <f t="shared" si="1"/>
        <v>4.86</v>
      </c>
    </row>
    <row r="45" ht="15.75" customHeight="1">
      <c r="H45" s="32" t="s">
        <v>15</v>
      </c>
      <c r="I45" s="59">
        <v>6.27</v>
      </c>
      <c r="J45" s="59">
        <v>4.6</v>
      </c>
      <c r="K45" s="59">
        <v>3.82</v>
      </c>
      <c r="M45" s="49">
        <f t="shared" si="1"/>
        <v>14.69</v>
      </c>
    </row>
    <row r="46" ht="15.75" customHeight="1">
      <c r="H46" s="30" t="s">
        <v>16</v>
      </c>
      <c r="I46" s="59">
        <v>4.02</v>
      </c>
      <c r="M46" s="49">
        <f t="shared" si="1"/>
        <v>4.02</v>
      </c>
    </row>
    <row r="47" ht="15.75" customHeight="1">
      <c r="H47" s="32" t="s">
        <v>17</v>
      </c>
      <c r="I47" s="59">
        <v>5.18</v>
      </c>
      <c r="M47" s="49">
        <f t="shared" si="1"/>
        <v>5.18</v>
      </c>
    </row>
    <row r="48" ht="15.75" customHeight="1">
      <c r="H48" s="32" t="s">
        <v>20</v>
      </c>
      <c r="M48" s="60">
        <f>SUM(M38:M47)</f>
        <v>90.24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E1"/>
    <mergeCell ref="D2:E2"/>
    <mergeCell ref="D4:E4"/>
    <mergeCell ref="D5:E32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" width="13.88"/>
    <col customWidth="1" min="3" max="3" width="21.38"/>
    <col customWidth="1" min="4" max="4" width="19.25"/>
    <col customWidth="1" min="5" max="5" width="21.0"/>
    <col customWidth="1" min="6" max="6" width="20.88"/>
    <col customWidth="1" min="7" max="7" width="17.0"/>
    <col customWidth="1" min="8" max="8" width="15.88"/>
    <col customWidth="1" min="9" max="9" width="22.0"/>
    <col customWidth="1" min="10" max="10" width="19.13"/>
    <col customWidth="1" min="11" max="11" width="14.75"/>
    <col customWidth="1" min="12" max="12" width="13.88"/>
    <col customWidth="1" min="13" max="26" width="7.63"/>
  </cols>
  <sheetData>
    <row r="1" ht="92.25" customHeight="1"/>
    <row r="2">
      <c r="A2" s="190" t="s">
        <v>105</v>
      </c>
      <c r="B2" s="191" t="s">
        <v>31</v>
      </c>
      <c r="C2" s="192" t="s">
        <v>76</v>
      </c>
      <c r="D2" s="193" t="s">
        <v>77</v>
      </c>
      <c r="E2" s="193" t="s">
        <v>78</v>
      </c>
      <c r="F2" s="193" t="s">
        <v>79</v>
      </c>
      <c r="G2" s="193" t="s">
        <v>80</v>
      </c>
      <c r="H2" s="193" t="s">
        <v>81</v>
      </c>
      <c r="I2" s="193" t="s">
        <v>82</v>
      </c>
      <c r="J2" s="193" t="s">
        <v>83</v>
      </c>
      <c r="K2" s="193" t="s">
        <v>84</v>
      </c>
      <c r="L2" s="193" t="s">
        <v>98</v>
      </c>
    </row>
    <row r="3">
      <c r="A3" s="307" t="s">
        <v>46</v>
      </c>
      <c r="B3" s="308"/>
      <c r="C3" s="309" t="s">
        <v>106</v>
      </c>
      <c r="D3" s="310">
        <f>F21</f>
        <v>30.19514286</v>
      </c>
      <c r="E3" s="311">
        <f>D3*F3</f>
        <v>1056.83</v>
      </c>
      <c r="F3" s="312">
        <f>C21</f>
        <v>35</v>
      </c>
      <c r="G3" s="310"/>
      <c r="H3" s="309"/>
      <c r="I3" s="311"/>
      <c r="J3" s="313">
        <f>G3*F3-I3-E3</f>
        <v>-1056.83</v>
      </c>
      <c r="K3" s="314">
        <f>J3/E3</f>
        <v>-1</v>
      </c>
      <c r="L3" s="313">
        <f>G3*F3</f>
        <v>0</v>
      </c>
    </row>
    <row r="4"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>
      <c r="A5" s="256"/>
      <c r="B5" s="257" t="s">
        <v>1</v>
      </c>
      <c r="C5" s="257" t="s">
        <v>86</v>
      </c>
      <c r="D5" s="258" t="s">
        <v>87</v>
      </c>
      <c r="E5" s="258" t="s">
        <v>88</v>
      </c>
      <c r="F5" s="315"/>
      <c r="G5" s="64"/>
      <c r="H5" s="64"/>
      <c r="I5" s="64"/>
      <c r="J5" s="64"/>
      <c r="K5" s="64"/>
      <c r="L5" s="64"/>
    </row>
    <row r="6">
      <c r="A6" s="316" t="s">
        <v>89</v>
      </c>
      <c r="B6" s="317">
        <v>43777.0</v>
      </c>
      <c r="C6" s="316">
        <v>8.0</v>
      </c>
      <c r="D6" s="318">
        <v>35.54</v>
      </c>
      <c r="E6" s="318">
        <f t="shared" ref="E6:E13" si="1">D6*C6</f>
        <v>284.32</v>
      </c>
      <c r="F6" s="319"/>
      <c r="G6" s="64"/>
      <c r="H6" s="64"/>
      <c r="I6" s="64"/>
      <c r="J6" s="64"/>
      <c r="K6" s="64"/>
      <c r="L6" s="64"/>
    </row>
    <row r="7">
      <c r="A7" s="293"/>
      <c r="B7" s="294">
        <v>43787.0</v>
      </c>
      <c r="C7" s="293">
        <v>2.0</v>
      </c>
      <c r="D7" s="296">
        <v>34.0</v>
      </c>
      <c r="E7" s="318">
        <f t="shared" si="1"/>
        <v>68</v>
      </c>
      <c r="F7" s="319"/>
      <c r="G7" s="64"/>
      <c r="H7" s="64"/>
      <c r="I7" s="64"/>
      <c r="J7" s="64"/>
      <c r="K7" s="64"/>
      <c r="L7" s="64"/>
    </row>
    <row r="8">
      <c r="A8" s="293"/>
      <c r="B8" s="294">
        <v>43845.0</v>
      </c>
      <c r="C8" s="293">
        <v>2.0</v>
      </c>
      <c r="D8" s="296">
        <v>36.78</v>
      </c>
      <c r="E8" s="318">
        <f t="shared" si="1"/>
        <v>73.56</v>
      </c>
      <c r="F8" s="319"/>
      <c r="G8" s="64"/>
      <c r="H8" s="64"/>
      <c r="I8" s="64"/>
      <c r="J8" s="64"/>
      <c r="K8" s="64"/>
      <c r="L8" s="64"/>
    </row>
    <row r="9">
      <c r="A9" s="293"/>
      <c r="B9" s="294">
        <v>43893.0</v>
      </c>
      <c r="C9" s="293">
        <v>4.0</v>
      </c>
      <c r="D9" s="296">
        <v>31.11</v>
      </c>
      <c r="E9" s="318">
        <f t="shared" si="1"/>
        <v>124.44</v>
      </c>
      <c r="F9" s="319"/>
      <c r="G9" s="64"/>
      <c r="H9" s="64"/>
      <c r="I9" s="64"/>
      <c r="J9" s="64"/>
      <c r="K9" s="64"/>
      <c r="L9" s="64"/>
    </row>
    <row r="10">
      <c r="A10" s="293"/>
      <c r="B10" s="294">
        <v>43894.0</v>
      </c>
      <c r="C10" s="293">
        <v>4.0</v>
      </c>
      <c r="D10" s="296">
        <v>25.28</v>
      </c>
      <c r="E10" s="318">
        <f t="shared" si="1"/>
        <v>101.12</v>
      </c>
      <c r="F10" s="319"/>
      <c r="G10" s="64"/>
      <c r="H10" s="64"/>
      <c r="I10" s="64"/>
      <c r="J10" s="64"/>
      <c r="K10" s="64"/>
      <c r="L10" s="64"/>
    </row>
    <row r="11">
      <c r="A11" s="293"/>
      <c r="B11" s="294">
        <v>43979.0</v>
      </c>
      <c r="C11" s="293">
        <v>3.0</v>
      </c>
      <c r="D11" s="296">
        <v>25.57</v>
      </c>
      <c r="E11" s="318">
        <f t="shared" si="1"/>
        <v>76.71</v>
      </c>
      <c r="F11" s="319"/>
      <c r="G11" s="64"/>
      <c r="H11" s="64"/>
      <c r="I11" s="64"/>
      <c r="J11" s="64"/>
      <c r="K11" s="64"/>
      <c r="L11" s="64"/>
    </row>
    <row r="12">
      <c r="A12" s="293"/>
      <c r="B12" s="294">
        <v>43994.0</v>
      </c>
      <c r="C12" s="293">
        <v>4.0</v>
      </c>
      <c r="D12" s="296">
        <v>26.25</v>
      </c>
      <c r="E12" s="318">
        <f t="shared" si="1"/>
        <v>105</v>
      </c>
      <c r="F12" s="319"/>
      <c r="G12" s="64"/>
      <c r="H12" s="64"/>
      <c r="I12" s="64"/>
      <c r="J12" s="64"/>
      <c r="K12" s="64"/>
      <c r="L12" s="64"/>
    </row>
    <row r="13">
      <c r="A13" s="293"/>
      <c r="B13" s="294">
        <v>44025.0</v>
      </c>
      <c r="C13" s="293">
        <v>8.0</v>
      </c>
      <c r="D13" s="296">
        <v>27.96</v>
      </c>
      <c r="E13" s="318">
        <f t="shared" si="1"/>
        <v>223.68</v>
      </c>
      <c r="F13" s="319"/>
      <c r="G13" s="64"/>
      <c r="H13" s="64"/>
      <c r="I13" s="64"/>
      <c r="J13" s="64"/>
      <c r="K13" s="64"/>
      <c r="L13" s="64"/>
    </row>
    <row r="14">
      <c r="A14" s="293"/>
      <c r="B14" s="294"/>
      <c r="C14" s="293"/>
      <c r="D14" s="296"/>
      <c r="E14" s="318"/>
      <c r="F14" s="319"/>
      <c r="G14" s="64"/>
      <c r="H14" s="64"/>
      <c r="I14" s="64"/>
      <c r="J14" s="64"/>
      <c r="K14" s="64"/>
      <c r="L14" s="64"/>
    </row>
    <row r="15">
      <c r="A15" s="293"/>
      <c r="B15" s="294"/>
      <c r="C15" s="293"/>
      <c r="D15" s="296"/>
      <c r="E15" s="318"/>
      <c r="F15" s="319"/>
      <c r="G15" s="64"/>
      <c r="H15" s="64"/>
      <c r="I15" s="64"/>
      <c r="J15" s="64"/>
      <c r="K15" s="64"/>
      <c r="L15" s="64"/>
    </row>
    <row r="16">
      <c r="A16" s="293"/>
      <c r="B16" s="294"/>
      <c r="C16" s="293"/>
      <c r="D16" s="296"/>
      <c r="E16" s="318"/>
      <c r="F16" s="319"/>
      <c r="G16" s="64"/>
      <c r="H16" s="64"/>
      <c r="I16" s="64"/>
      <c r="J16" s="64"/>
      <c r="K16" s="64"/>
      <c r="L16" s="64"/>
    </row>
    <row r="17">
      <c r="A17" s="293"/>
      <c r="B17" s="294"/>
      <c r="C17" s="293"/>
      <c r="D17" s="296"/>
      <c r="E17" s="318"/>
      <c r="F17" s="319"/>
      <c r="G17" s="64"/>
      <c r="H17" s="64"/>
      <c r="I17" s="64"/>
      <c r="J17" s="64"/>
      <c r="K17" s="64"/>
      <c r="L17" s="64"/>
    </row>
    <row r="18">
      <c r="A18" s="293"/>
      <c r="B18" s="294"/>
      <c r="C18" s="293"/>
      <c r="D18" s="296"/>
      <c r="E18" s="318"/>
      <c r="F18" s="319"/>
      <c r="G18" s="64"/>
      <c r="H18" s="64"/>
      <c r="I18" s="64"/>
      <c r="J18" s="64"/>
      <c r="K18" s="64"/>
      <c r="L18" s="64"/>
    </row>
    <row r="19">
      <c r="A19" s="293"/>
      <c r="B19" s="294"/>
      <c r="C19" s="293"/>
      <c r="D19" s="296"/>
      <c r="E19" s="318">
        <f>D19*C19</f>
        <v>0</v>
      </c>
      <c r="F19" s="320"/>
      <c r="G19" s="64"/>
      <c r="H19" s="64"/>
      <c r="I19" s="64"/>
      <c r="J19" s="64"/>
      <c r="K19" s="64"/>
      <c r="L19" s="64"/>
    </row>
    <row r="20">
      <c r="A20" s="293"/>
      <c r="B20" s="294"/>
      <c r="C20" s="293"/>
      <c r="D20" s="296"/>
      <c r="E20" s="318"/>
      <c r="F20" s="321" t="s">
        <v>90</v>
      </c>
      <c r="G20" s="64"/>
      <c r="H20" s="64"/>
      <c r="I20" s="64"/>
      <c r="J20" s="64"/>
      <c r="K20" s="64"/>
      <c r="L20" s="64"/>
    </row>
    <row r="21" ht="15.75" customHeight="1">
      <c r="A21" s="322" t="s">
        <v>20</v>
      </c>
      <c r="B21" s="323"/>
      <c r="C21" s="324">
        <f>SUM(C6:C20)</f>
        <v>35</v>
      </c>
      <c r="D21" s="300"/>
      <c r="E21" s="325">
        <f>SUM(E6:E20)</f>
        <v>1056.83</v>
      </c>
      <c r="F21" s="325">
        <f>E21/C21</f>
        <v>30.19514286</v>
      </c>
      <c r="G21" s="64"/>
      <c r="H21" s="64"/>
      <c r="I21" s="64"/>
      <c r="J21" s="64"/>
      <c r="K21" s="64"/>
      <c r="L21" s="64"/>
    </row>
    <row r="22" ht="15.75" customHeight="1">
      <c r="B22" s="326"/>
      <c r="D22" s="77"/>
    </row>
    <row r="23" ht="15.75" customHeight="1">
      <c r="A23" s="227" t="s">
        <v>91</v>
      </c>
      <c r="B23" s="228"/>
      <c r="C23" s="228"/>
      <c r="D23" s="229"/>
      <c r="G23" s="230" t="s">
        <v>92</v>
      </c>
      <c r="H23" s="231"/>
    </row>
    <row r="24" ht="15.75" customHeight="1">
      <c r="A24" s="232"/>
      <c r="B24" s="233"/>
      <c r="C24" s="233"/>
      <c r="D24" s="234"/>
      <c r="G24" s="235"/>
      <c r="H24" s="236"/>
    </row>
    <row r="25" ht="15.75" customHeight="1">
      <c r="A25" s="237" t="s">
        <v>93</v>
      </c>
      <c r="B25" s="237" t="s">
        <v>94</v>
      </c>
      <c r="C25" s="237" t="s">
        <v>95</v>
      </c>
      <c r="D25" s="237" t="s">
        <v>96</v>
      </c>
      <c r="G25" s="238">
        <f>E35/E3</f>
        <v>0</v>
      </c>
      <c r="H25" s="239"/>
    </row>
    <row r="26" ht="15.75" customHeight="1">
      <c r="A26" s="240"/>
      <c r="B26" s="240"/>
      <c r="C26" s="241"/>
      <c r="D26" s="242"/>
      <c r="G26" s="243"/>
      <c r="H26" s="244"/>
    </row>
    <row r="27" ht="15.75" customHeight="1">
      <c r="A27" s="241"/>
      <c r="B27" s="241"/>
      <c r="C27" s="241"/>
      <c r="D27" s="242"/>
    </row>
    <row r="28" ht="15.75" customHeight="1">
      <c r="A28" s="241"/>
      <c r="B28" s="241"/>
      <c r="C28" s="241"/>
      <c r="D28" s="242"/>
    </row>
    <row r="29" ht="15.75" customHeight="1">
      <c r="A29" s="241"/>
      <c r="B29" s="240"/>
      <c r="C29" s="241"/>
      <c r="D29" s="242"/>
    </row>
    <row r="30" ht="15.75" customHeight="1">
      <c r="A30" s="241"/>
      <c r="B30" s="240"/>
      <c r="C30" s="241"/>
      <c r="D30" s="242"/>
    </row>
    <row r="31" ht="15.75" customHeight="1">
      <c r="A31" s="240"/>
      <c r="B31" s="241"/>
      <c r="C31" s="241"/>
      <c r="D31" s="242"/>
    </row>
    <row r="32" ht="15.75" customHeight="1">
      <c r="A32" s="241"/>
      <c r="B32" s="241"/>
      <c r="C32" s="241"/>
      <c r="D32" s="242"/>
    </row>
    <row r="33" ht="15.75" customHeight="1">
      <c r="A33" s="241"/>
      <c r="B33" s="241"/>
      <c r="C33" s="241"/>
      <c r="D33" s="242"/>
    </row>
    <row r="34" ht="15.75" customHeight="1">
      <c r="A34" s="241"/>
      <c r="B34" s="241"/>
      <c r="C34" s="241"/>
      <c r="D34" s="242"/>
      <c r="E34" s="245" t="s">
        <v>20</v>
      </c>
    </row>
    <row r="35" ht="15.75" customHeight="1">
      <c r="A35" s="241"/>
      <c r="B35" s="241"/>
      <c r="C35" s="241"/>
      <c r="D35" s="242"/>
      <c r="E35" s="246">
        <f>D26+D27+D28+D29+D30+D31+D32+D33+D34+D35+D36+D37+D38+D39+D40+D41+D42</f>
        <v>0</v>
      </c>
    </row>
    <row r="36" ht="15.75" customHeight="1">
      <c r="A36" s="241"/>
      <c r="B36" s="241"/>
      <c r="C36" s="241"/>
      <c r="D36" s="242"/>
    </row>
    <row r="37" ht="15.75" customHeight="1">
      <c r="A37" s="241"/>
      <c r="B37" s="241"/>
      <c r="C37" s="241"/>
      <c r="D37" s="242"/>
    </row>
    <row r="38" ht="15.75" customHeight="1">
      <c r="A38" s="241"/>
      <c r="B38" s="241"/>
      <c r="C38" s="241"/>
      <c r="D38" s="242"/>
    </row>
    <row r="39" ht="15.75" customHeight="1">
      <c r="A39" s="241"/>
      <c r="B39" s="241"/>
      <c r="C39" s="241"/>
      <c r="D39" s="242"/>
    </row>
    <row r="40" ht="15.75" customHeight="1">
      <c r="A40" s="241"/>
      <c r="B40" s="241"/>
      <c r="C40" s="241"/>
      <c r="D40" s="242"/>
    </row>
    <row r="41" ht="15.75" customHeight="1">
      <c r="A41" s="241"/>
      <c r="B41" s="241"/>
      <c r="C41" s="241"/>
      <c r="D41" s="242"/>
    </row>
    <row r="42" ht="15.75" customHeight="1">
      <c r="A42" s="241"/>
      <c r="B42" s="241"/>
      <c r="C42" s="241"/>
      <c r="D42" s="242"/>
    </row>
    <row r="43" ht="15.75" customHeight="1">
      <c r="A43" s="241"/>
      <c r="B43" s="241"/>
      <c r="C43" s="241"/>
      <c r="D43" s="242"/>
    </row>
    <row r="44" ht="15.75" customHeight="1">
      <c r="A44" s="241"/>
      <c r="B44" s="241"/>
      <c r="C44" s="241"/>
      <c r="D44" s="242"/>
    </row>
    <row r="45" ht="15.75" customHeight="1">
      <c r="A45" s="241"/>
      <c r="B45" s="241"/>
      <c r="C45" s="241"/>
      <c r="D45" s="242"/>
    </row>
    <row r="46" ht="15.75" customHeight="1">
      <c r="A46" s="241"/>
      <c r="B46" s="241"/>
      <c r="C46" s="241"/>
      <c r="D46" s="242"/>
    </row>
    <row r="47" ht="15.75" customHeight="1">
      <c r="A47" s="241"/>
      <c r="B47" s="241"/>
      <c r="C47" s="241"/>
      <c r="D47" s="242"/>
    </row>
    <row r="48" ht="15.75" customHeight="1">
      <c r="A48" s="241"/>
      <c r="B48" s="241"/>
      <c r="C48" s="241"/>
      <c r="D48" s="242"/>
    </row>
    <row r="49" ht="15.75" customHeight="1">
      <c r="A49" s="241"/>
      <c r="B49" s="241"/>
      <c r="C49" s="241"/>
      <c r="D49" s="242"/>
    </row>
    <row r="50" ht="15.75" customHeight="1">
      <c r="A50" s="241"/>
      <c r="B50" s="241"/>
      <c r="C50" s="241"/>
      <c r="D50" s="242"/>
    </row>
    <row r="51" ht="15.75" customHeight="1">
      <c r="A51" s="241"/>
      <c r="B51" s="241"/>
      <c r="C51" s="241"/>
      <c r="D51" s="242"/>
    </row>
    <row r="52" ht="15.75" customHeight="1">
      <c r="A52" s="241"/>
      <c r="B52" s="241"/>
      <c r="C52" s="241"/>
      <c r="D52" s="242"/>
    </row>
    <row r="53" ht="15.75" customHeight="1">
      <c r="A53" s="241"/>
      <c r="B53" s="241"/>
      <c r="C53" s="241"/>
      <c r="D53" s="242"/>
    </row>
    <row r="54" ht="15.75" customHeight="1">
      <c r="A54" s="241"/>
      <c r="B54" s="241"/>
      <c r="C54" s="241"/>
      <c r="D54" s="242"/>
    </row>
    <row r="55" ht="15.75" customHeight="1">
      <c r="A55" s="241"/>
      <c r="B55" s="241"/>
      <c r="C55" s="241"/>
      <c r="D55" s="242"/>
    </row>
    <row r="56" ht="15.75" customHeight="1">
      <c r="A56" s="241"/>
      <c r="B56" s="241"/>
      <c r="C56" s="241"/>
      <c r="D56" s="242"/>
    </row>
    <row r="57" ht="15.75" customHeight="1">
      <c r="A57" s="241"/>
      <c r="B57" s="241"/>
      <c r="C57" s="241"/>
      <c r="D57" s="242"/>
    </row>
    <row r="58" ht="15.75" customHeight="1">
      <c r="A58" s="241"/>
      <c r="B58" s="241"/>
      <c r="C58" s="241"/>
      <c r="D58" s="242"/>
    </row>
    <row r="59" ht="15.75" customHeight="1">
      <c r="A59" s="241"/>
      <c r="B59" s="241"/>
      <c r="C59" s="241"/>
      <c r="D59" s="242"/>
    </row>
    <row r="60" ht="15.75" customHeight="1">
      <c r="A60" s="241"/>
      <c r="B60" s="241"/>
      <c r="C60" s="241"/>
      <c r="D60" s="242"/>
    </row>
    <row r="61" ht="15.75" customHeight="1">
      <c r="A61" s="241"/>
      <c r="B61" s="241"/>
      <c r="C61" s="241"/>
      <c r="D61" s="242"/>
    </row>
    <row r="62" ht="15.75" customHeight="1">
      <c r="A62" s="241"/>
      <c r="B62" s="241"/>
      <c r="C62" s="241"/>
      <c r="D62" s="242"/>
    </row>
    <row r="63" ht="15.75" customHeight="1">
      <c r="A63" s="241"/>
      <c r="B63" s="241"/>
      <c r="C63" s="241"/>
      <c r="D63" s="242"/>
    </row>
    <row r="64" ht="15.75" customHeight="1">
      <c r="A64" s="241"/>
      <c r="B64" s="241"/>
      <c r="C64" s="241"/>
      <c r="D64" s="242"/>
    </row>
    <row r="65" ht="15.75" customHeight="1">
      <c r="A65" s="241"/>
      <c r="B65" s="241"/>
      <c r="C65" s="241"/>
      <c r="D65" s="242"/>
    </row>
    <row r="66" ht="15.75" customHeight="1">
      <c r="A66" s="241"/>
      <c r="B66" s="241"/>
      <c r="C66" s="241"/>
      <c r="D66" s="242"/>
    </row>
    <row r="67" ht="15.75" customHeight="1">
      <c r="A67" s="241"/>
      <c r="B67" s="241"/>
      <c r="C67" s="241"/>
      <c r="D67" s="242"/>
    </row>
    <row r="68" ht="15.75" customHeight="1">
      <c r="A68" s="241"/>
      <c r="B68" s="241"/>
      <c r="C68" s="241"/>
      <c r="D68" s="242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F5:F19"/>
    <mergeCell ref="A23:D24"/>
    <mergeCell ref="G23:H24"/>
    <mergeCell ref="G25:H26"/>
  </mergeCells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5"/>
    <col customWidth="1" min="2" max="2" width="13.0"/>
    <col customWidth="1" min="3" max="3" width="21.38"/>
    <col customWidth="1" min="4" max="4" width="19.25"/>
    <col customWidth="1" min="5" max="5" width="21.0"/>
    <col customWidth="1" min="6" max="6" width="16.38"/>
    <col customWidth="1" min="7" max="7" width="17.0"/>
    <col customWidth="1" min="8" max="8" width="15.88"/>
    <col customWidth="1" min="9" max="9" width="22.0"/>
    <col customWidth="1" min="10" max="10" width="19.13"/>
    <col customWidth="1" min="11" max="11" width="14.75"/>
    <col customWidth="1" min="12" max="26" width="7.63"/>
  </cols>
  <sheetData>
    <row r="1" ht="98.25" customHeight="1"/>
    <row r="2">
      <c r="A2" s="190" t="s">
        <v>75</v>
      </c>
      <c r="B2" s="191" t="s">
        <v>31</v>
      </c>
      <c r="C2" s="192" t="s">
        <v>76</v>
      </c>
      <c r="D2" s="193" t="s">
        <v>77</v>
      </c>
      <c r="E2" s="193" t="s">
        <v>78</v>
      </c>
      <c r="F2" s="193" t="s">
        <v>79</v>
      </c>
      <c r="G2" s="193" t="s">
        <v>80</v>
      </c>
      <c r="H2" s="193" t="s">
        <v>81</v>
      </c>
      <c r="I2" s="193" t="s">
        <v>82</v>
      </c>
      <c r="J2" s="193" t="s">
        <v>83</v>
      </c>
      <c r="K2" s="193" t="s">
        <v>84</v>
      </c>
    </row>
    <row r="3">
      <c r="A3" s="194" t="s">
        <v>47</v>
      </c>
      <c r="B3" s="195"/>
      <c r="C3" s="196" t="s">
        <v>107</v>
      </c>
      <c r="D3" s="197">
        <f>F22</f>
        <v>18.28973684</v>
      </c>
      <c r="E3" s="198">
        <f>D3*F3</f>
        <v>695.01</v>
      </c>
      <c r="F3" s="199">
        <f>C22</f>
        <v>38</v>
      </c>
      <c r="G3" s="200"/>
      <c r="H3" s="196"/>
      <c r="I3" s="198"/>
      <c r="J3" s="201">
        <f>G3*F3-I3-E3</f>
        <v>-695.01</v>
      </c>
      <c r="K3" s="202">
        <f>J3/E3</f>
        <v>-1</v>
      </c>
    </row>
    <row r="5">
      <c r="A5" s="256"/>
      <c r="B5" s="257" t="s">
        <v>1</v>
      </c>
      <c r="C5" s="257" t="s">
        <v>86</v>
      </c>
      <c r="D5" s="258" t="s">
        <v>87</v>
      </c>
      <c r="E5" s="258" t="s">
        <v>88</v>
      </c>
      <c r="F5" s="259"/>
    </row>
    <row r="6">
      <c r="A6" s="207" t="s">
        <v>89</v>
      </c>
      <c r="B6" s="208">
        <v>43718.0</v>
      </c>
      <c r="C6" s="209">
        <v>13.0</v>
      </c>
      <c r="D6" s="210">
        <v>19.11</v>
      </c>
      <c r="E6" s="210">
        <f t="shared" ref="E6:E12" si="1">D6*C6</f>
        <v>248.43</v>
      </c>
      <c r="F6" s="211"/>
    </row>
    <row r="7">
      <c r="A7" s="212"/>
      <c r="B7" s="40">
        <v>43762.0</v>
      </c>
      <c r="C7" s="260">
        <v>3.0</v>
      </c>
      <c r="D7" s="261">
        <v>18.37</v>
      </c>
      <c r="E7" s="210">
        <f t="shared" si="1"/>
        <v>55.11</v>
      </c>
      <c r="F7" s="211"/>
    </row>
    <row r="8">
      <c r="A8" s="212"/>
      <c r="B8" s="40">
        <v>43832.0</v>
      </c>
      <c r="C8" s="260">
        <v>3.0</v>
      </c>
      <c r="D8" s="261">
        <v>22.09</v>
      </c>
      <c r="E8" s="210">
        <f t="shared" si="1"/>
        <v>66.27</v>
      </c>
      <c r="F8" s="211"/>
    </row>
    <row r="9">
      <c r="A9" s="212"/>
      <c r="B9" s="40">
        <v>43892.0</v>
      </c>
      <c r="C9" s="260">
        <v>4.0</v>
      </c>
      <c r="D9" s="261">
        <v>20.72</v>
      </c>
      <c r="E9" s="210">
        <f t="shared" si="1"/>
        <v>82.88</v>
      </c>
      <c r="F9" s="211"/>
    </row>
    <row r="10">
      <c r="A10" s="215"/>
      <c r="B10" s="216">
        <v>43926.0</v>
      </c>
      <c r="C10" s="219">
        <v>4.0</v>
      </c>
      <c r="D10" s="220">
        <v>14.75</v>
      </c>
      <c r="E10" s="210">
        <f t="shared" si="1"/>
        <v>59</v>
      </c>
      <c r="F10" s="211"/>
    </row>
    <row r="11">
      <c r="A11" s="215"/>
      <c r="B11" s="216"/>
      <c r="C11" s="219">
        <v>6.0</v>
      </c>
      <c r="D11" s="220">
        <v>16.02</v>
      </c>
      <c r="E11" s="210">
        <f t="shared" si="1"/>
        <v>96.12</v>
      </c>
      <c r="F11" s="211"/>
    </row>
    <row r="12">
      <c r="A12" s="215"/>
      <c r="B12" s="216">
        <v>44008.0</v>
      </c>
      <c r="C12" s="219">
        <v>5.0</v>
      </c>
      <c r="D12" s="220">
        <v>17.44</v>
      </c>
      <c r="E12" s="210">
        <f t="shared" si="1"/>
        <v>87.2</v>
      </c>
      <c r="F12" s="211"/>
    </row>
    <row r="13">
      <c r="A13" s="215"/>
      <c r="B13" s="216"/>
      <c r="C13" s="219"/>
      <c r="D13" s="220"/>
      <c r="E13" s="210"/>
      <c r="F13" s="211"/>
    </row>
    <row r="14">
      <c r="A14" s="215"/>
      <c r="B14" s="216"/>
      <c r="C14" s="219"/>
      <c r="D14" s="220"/>
      <c r="E14" s="210"/>
      <c r="F14" s="211"/>
    </row>
    <row r="15">
      <c r="A15" s="215"/>
      <c r="B15" s="216"/>
      <c r="C15" s="219"/>
      <c r="D15" s="220"/>
      <c r="E15" s="210"/>
      <c r="F15" s="211"/>
    </row>
    <row r="16">
      <c r="A16" s="215"/>
      <c r="B16" s="216"/>
      <c r="C16" s="219"/>
      <c r="D16" s="220"/>
      <c r="E16" s="210"/>
      <c r="F16" s="211"/>
    </row>
    <row r="17">
      <c r="A17" s="215"/>
      <c r="B17" s="216"/>
      <c r="C17" s="219"/>
      <c r="D17" s="220"/>
      <c r="E17" s="210"/>
      <c r="F17" s="211"/>
    </row>
    <row r="18">
      <c r="A18" s="215"/>
      <c r="B18" s="216"/>
      <c r="C18" s="219"/>
      <c r="D18" s="220"/>
      <c r="E18" s="210"/>
      <c r="F18" s="211"/>
    </row>
    <row r="19">
      <c r="A19" s="215"/>
      <c r="B19" s="216"/>
      <c r="C19" s="219"/>
      <c r="D19" s="220"/>
      <c r="E19" s="210"/>
      <c r="F19" s="211"/>
    </row>
    <row r="20">
      <c r="A20" s="215"/>
      <c r="B20" s="216"/>
      <c r="C20" s="219"/>
      <c r="D20" s="220"/>
      <c r="E20" s="210"/>
      <c r="F20" s="221"/>
    </row>
    <row r="21" ht="15.75" customHeight="1">
      <c r="A21" s="215"/>
      <c r="B21" s="216"/>
      <c r="C21" s="219"/>
      <c r="D21" s="220"/>
      <c r="E21" s="210"/>
      <c r="F21" s="327" t="s">
        <v>90</v>
      </c>
    </row>
    <row r="22" ht="15.75" customHeight="1">
      <c r="A22" s="328" t="s">
        <v>20</v>
      </c>
      <c r="B22" s="263"/>
      <c r="C22" s="224">
        <f>SUM(C6:C21)</f>
        <v>38</v>
      </c>
      <c r="D22" s="225"/>
      <c r="E22" s="226">
        <f>SUM(E6:E21)</f>
        <v>695.01</v>
      </c>
      <c r="F22" s="279">
        <f>E22/C22</f>
        <v>18.28973684</v>
      </c>
    </row>
    <row r="23" ht="15.75" customHeight="1">
      <c r="C23" s="77"/>
    </row>
    <row r="24" ht="15.75" customHeight="1">
      <c r="A24" s="227" t="s">
        <v>91</v>
      </c>
      <c r="B24" s="228"/>
      <c r="C24" s="228"/>
      <c r="D24" s="229"/>
      <c r="G24" s="230" t="s">
        <v>92</v>
      </c>
      <c r="H24" s="231"/>
    </row>
    <row r="25" ht="15.75" customHeight="1">
      <c r="A25" s="232"/>
      <c r="B25" s="233"/>
      <c r="C25" s="233"/>
      <c r="D25" s="234"/>
      <c r="G25" s="235"/>
      <c r="H25" s="236"/>
    </row>
    <row r="26" ht="15.75" customHeight="1">
      <c r="A26" s="237" t="s">
        <v>93</v>
      </c>
      <c r="B26" s="237" t="s">
        <v>94</v>
      </c>
      <c r="C26" s="237" t="s">
        <v>95</v>
      </c>
      <c r="D26" s="237" t="s">
        <v>96</v>
      </c>
      <c r="G26" s="238">
        <f>E36/E3</f>
        <v>0</v>
      </c>
      <c r="H26" s="239"/>
    </row>
    <row r="27" ht="15.75" customHeight="1">
      <c r="A27" s="240"/>
      <c r="B27" s="240"/>
      <c r="C27" s="241"/>
      <c r="D27" s="242"/>
      <c r="G27" s="243"/>
      <c r="H27" s="244"/>
    </row>
    <row r="28" ht="15.75" customHeight="1">
      <c r="A28" s="241"/>
      <c r="B28" s="241"/>
      <c r="C28" s="241"/>
      <c r="D28" s="242"/>
    </row>
    <row r="29" ht="15.75" customHeight="1">
      <c r="A29" s="241"/>
      <c r="B29" s="241"/>
      <c r="C29" s="241"/>
      <c r="D29" s="242"/>
    </row>
    <row r="30" ht="15.75" customHeight="1">
      <c r="A30" s="241"/>
      <c r="B30" s="240"/>
      <c r="C30" s="241"/>
      <c r="D30" s="242"/>
    </row>
    <row r="31" ht="15.75" customHeight="1">
      <c r="A31" s="241"/>
      <c r="B31" s="240"/>
      <c r="C31" s="241"/>
      <c r="D31" s="242"/>
    </row>
    <row r="32" ht="15.75" customHeight="1">
      <c r="A32" s="240"/>
      <c r="B32" s="241"/>
      <c r="C32" s="241"/>
      <c r="D32" s="242"/>
    </row>
    <row r="33" ht="15.75" customHeight="1">
      <c r="A33" s="241"/>
      <c r="B33" s="241"/>
      <c r="C33" s="241"/>
      <c r="D33" s="242"/>
    </row>
    <row r="34" ht="15.75" customHeight="1">
      <c r="A34" s="241"/>
      <c r="B34" s="241"/>
      <c r="C34" s="241"/>
      <c r="D34" s="242"/>
    </row>
    <row r="35" ht="15.75" customHeight="1">
      <c r="A35" s="241"/>
      <c r="B35" s="241"/>
      <c r="C35" s="241"/>
      <c r="D35" s="242"/>
      <c r="E35" s="245" t="s">
        <v>20</v>
      </c>
    </row>
    <row r="36" ht="15.75" customHeight="1">
      <c r="A36" s="241"/>
      <c r="B36" s="241"/>
      <c r="C36" s="241"/>
      <c r="D36" s="242"/>
      <c r="E36" s="246">
        <f>D27+D28+D29+D30+D31+D32+D33+D34+D35+D36+D37+D38+D39+D40+D41+D42+D43</f>
        <v>0</v>
      </c>
    </row>
    <row r="37" ht="15.75" customHeight="1">
      <c r="A37" s="241"/>
      <c r="B37" s="241"/>
      <c r="C37" s="241"/>
      <c r="D37" s="242"/>
    </row>
    <row r="38" ht="15.75" customHeight="1">
      <c r="A38" s="241"/>
      <c r="B38" s="241"/>
      <c r="C38" s="241"/>
      <c r="D38" s="242"/>
    </row>
    <row r="39" ht="15.75" customHeight="1">
      <c r="A39" s="241"/>
      <c r="B39" s="241"/>
      <c r="C39" s="241"/>
      <c r="D39" s="242"/>
    </row>
    <row r="40" ht="15.75" customHeight="1">
      <c r="A40" s="241"/>
      <c r="B40" s="241"/>
      <c r="C40" s="241"/>
      <c r="D40" s="242"/>
    </row>
    <row r="41" ht="15.75" customHeight="1">
      <c r="A41" s="241"/>
      <c r="B41" s="241"/>
      <c r="C41" s="241"/>
      <c r="D41" s="242"/>
    </row>
    <row r="42" ht="15.75" customHeight="1">
      <c r="A42" s="241"/>
      <c r="B42" s="241"/>
      <c r="C42" s="241"/>
      <c r="D42" s="242"/>
    </row>
    <row r="43" ht="15.75" customHeight="1">
      <c r="A43" s="241"/>
      <c r="B43" s="241"/>
      <c r="C43" s="241"/>
      <c r="D43" s="242"/>
    </row>
    <row r="44" ht="15.75" customHeight="1">
      <c r="A44" s="241"/>
      <c r="B44" s="241"/>
      <c r="C44" s="241"/>
      <c r="D44" s="242"/>
    </row>
    <row r="45" ht="15.75" customHeight="1">
      <c r="A45" s="241"/>
      <c r="B45" s="241"/>
      <c r="C45" s="241"/>
      <c r="D45" s="242"/>
    </row>
    <row r="46" ht="15.75" customHeight="1">
      <c r="A46" s="241"/>
      <c r="B46" s="241"/>
      <c r="C46" s="241"/>
      <c r="D46" s="242"/>
    </row>
    <row r="47" ht="15.75" customHeight="1">
      <c r="A47" s="241"/>
      <c r="B47" s="241"/>
      <c r="C47" s="241"/>
      <c r="D47" s="242"/>
    </row>
    <row r="48" ht="15.75" customHeight="1">
      <c r="A48" s="241"/>
      <c r="B48" s="241"/>
      <c r="C48" s="241"/>
      <c r="D48" s="242"/>
    </row>
    <row r="49" ht="15.75" customHeight="1">
      <c r="A49" s="241"/>
      <c r="B49" s="241"/>
      <c r="C49" s="241"/>
      <c r="D49" s="242"/>
    </row>
    <row r="50" ht="15.75" customHeight="1">
      <c r="A50" s="241"/>
      <c r="B50" s="241"/>
      <c r="C50" s="241"/>
      <c r="D50" s="242"/>
    </row>
    <row r="51" ht="15.75" customHeight="1">
      <c r="A51" s="241"/>
      <c r="B51" s="241"/>
      <c r="C51" s="241"/>
      <c r="D51" s="242"/>
    </row>
    <row r="52" ht="15.75" customHeight="1">
      <c r="A52" s="241"/>
      <c r="B52" s="241"/>
      <c r="C52" s="241"/>
      <c r="D52" s="242"/>
    </row>
    <row r="53" ht="15.75" customHeight="1">
      <c r="A53" s="241"/>
      <c r="B53" s="241"/>
      <c r="C53" s="241"/>
      <c r="D53" s="242"/>
    </row>
    <row r="54" ht="15.75" customHeight="1">
      <c r="A54" s="241"/>
      <c r="B54" s="241"/>
      <c r="C54" s="241"/>
      <c r="D54" s="242"/>
    </row>
    <row r="55" ht="15.75" customHeight="1">
      <c r="A55" s="241"/>
      <c r="B55" s="241"/>
      <c r="C55" s="241"/>
      <c r="D55" s="242"/>
    </row>
    <row r="56" ht="15.75" customHeight="1">
      <c r="A56" s="241"/>
      <c r="B56" s="241"/>
      <c r="C56" s="241"/>
      <c r="D56" s="242"/>
    </row>
    <row r="57" ht="15.75" customHeight="1">
      <c r="A57" s="241"/>
      <c r="B57" s="241"/>
      <c r="C57" s="241"/>
      <c r="D57" s="242"/>
    </row>
    <row r="58" ht="15.75" customHeight="1">
      <c r="A58" s="241"/>
      <c r="B58" s="241"/>
      <c r="C58" s="241"/>
      <c r="D58" s="242"/>
    </row>
    <row r="59" ht="15.75" customHeight="1">
      <c r="A59" s="241"/>
      <c r="B59" s="241"/>
      <c r="C59" s="241"/>
      <c r="D59" s="242"/>
    </row>
    <row r="60" ht="15.75" customHeight="1">
      <c r="A60" s="241"/>
      <c r="B60" s="241"/>
      <c r="C60" s="241"/>
      <c r="D60" s="242"/>
    </row>
    <row r="61" ht="15.75" customHeight="1">
      <c r="A61" s="241"/>
      <c r="B61" s="241"/>
      <c r="C61" s="241"/>
      <c r="D61" s="242"/>
    </row>
    <row r="62" ht="15.75" customHeight="1">
      <c r="A62" s="241"/>
      <c r="B62" s="241"/>
      <c r="C62" s="241"/>
      <c r="D62" s="242"/>
    </row>
    <row r="63" ht="15.75" customHeight="1">
      <c r="A63" s="241"/>
      <c r="B63" s="241"/>
      <c r="C63" s="241"/>
      <c r="D63" s="242"/>
    </row>
    <row r="64" ht="15.75" customHeight="1">
      <c r="A64" s="241"/>
      <c r="B64" s="241"/>
      <c r="C64" s="241"/>
      <c r="D64" s="242"/>
    </row>
    <row r="65" ht="15.75" customHeight="1">
      <c r="A65" s="241"/>
      <c r="B65" s="241"/>
      <c r="C65" s="241"/>
      <c r="D65" s="242"/>
    </row>
    <row r="66" ht="15.75" customHeight="1">
      <c r="A66" s="241"/>
      <c r="B66" s="241"/>
      <c r="C66" s="241"/>
      <c r="D66" s="242"/>
    </row>
    <row r="67" ht="15.75" customHeight="1">
      <c r="A67" s="241"/>
      <c r="B67" s="241"/>
      <c r="C67" s="241"/>
      <c r="D67" s="242"/>
    </row>
    <row r="68" ht="15.75" customHeight="1">
      <c r="A68" s="241"/>
      <c r="B68" s="241"/>
      <c r="C68" s="241"/>
      <c r="D68" s="242"/>
    </row>
    <row r="69" ht="15.75" customHeight="1">
      <c r="A69" s="241"/>
      <c r="B69" s="241"/>
      <c r="C69" s="241"/>
      <c r="D69" s="242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F5:F20"/>
    <mergeCell ref="A24:D25"/>
    <mergeCell ref="G24:H25"/>
    <mergeCell ref="G26:H27"/>
  </mergeCells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4.75"/>
    <col customWidth="1" min="3" max="3" width="21.38"/>
    <col customWidth="1" min="4" max="4" width="19.25"/>
    <col customWidth="1" min="5" max="6" width="21.0"/>
    <col customWidth="1" min="7" max="7" width="17.0"/>
    <col customWidth="1" min="8" max="8" width="15.88"/>
    <col customWidth="1" min="9" max="9" width="23.13"/>
    <col customWidth="1" min="10" max="10" width="19.13"/>
    <col customWidth="1" min="11" max="11" width="15.13"/>
    <col customWidth="1" min="12" max="26" width="7.63"/>
  </cols>
  <sheetData>
    <row r="3" ht="67.5" customHeight="1"/>
    <row r="4">
      <c r="A4" s="190" t="s">
        <v>75</v>
      </c>
      <c r="B4" s="191" t="s">
        <v>31</v>
      </c>
      <c r="C4" s="192" t="s">
        <v>76</v>
      </c>
      <c r="D4" s="193" t="s">
        <v>77</v>
      </c>
      <c r="E4" s="193" t="s">
        <v>78</v>
      </c>
      <c r="F4" s="193" t="s">
        <v>79</v>
      </c>
      <c r="G4" s="193" t="s">
        <v>80</v>
      </c>
      <c r="H4" s="193" t="s">
        <v>81</v>
      </c>
      <c r="I4" s="193" t="s">
        <v>82</v>
      </c>
      <c r="J4" s="193" t="s">
        <v>83</v>
      </c>
      <c r="K4" s="193" t="s">
        <v>84</v>
      </c>
      <c r="L4" s="247" t="s">
        <v>98</v>
      </c>
    </row>
    <row r="5">
      <c r="A5" s="194" t="s">
        <v>49</v>
      </c>
      <c r="B5" s="195"/>
      <c r="C5" s="196" t="s">
        <v>108</v>
      </c>
      <c r="D5" s="197">
        <f>F17</f>
        <v>25.76357143</v>
      </c>
      <c r="E5" s="198">
        <f>D5*F5</f>
        <v>360.69</v>
      </c>
      <c r="F5" s="199">
        <f>C17</f>
        <v>14</v>
      </c>
      <c r="G5" s="200"/>
      <c r="H5" s="196"/>
      <c r="I5" s="198"/>
      <c r="J5" s="201">
        <f>G5*F5-I5-E5</f>
        <v>-360.69</v>
      </c>
      <c r="K5" s="202">
        <f>J5/E5</f>
        <v>-1</v>
      </c>
      <c r="L5" s="201"/>
      <c r="M5" s="274"/>
    </row>
    <row r="7">
      <c r="A7" s="329"/>
      <c r="B7" s="330" t="s">
        <v>1</v>
      </c>
      <c r="C7" s="330" t="s">
        <v>86</v>
      </c>
      <c r="D7" s="330" t="s">
        <v>87</v>
      </c>
      <c r="E7" s="330" t="s">
        <v>102</v>
      </c>
      <c r="F7" s="331"/>
    </row>
    <row r="8" ht="15.75" customHeight="1">
      <c r="A8" s="293" t="s">
        <v>89</v>
      </c>
      <c r="B8" s="294"/>
      <c r="C8" s="293"/>
      <c r="D8" s="296"/>
      <c r="E8" s="296"/>
      <c r="F8" s="296"/>
    </row>
    <row r="9" ht="15.75" customHeight="1">
      <c r="A9" s="293" t="s">
        <v>49</v>
      </c>
      <c r="B9" s="294">
        <v>43662.0</v>
      </c>
      <c r="C9" s="293">
        <v>11.0</v>
      </c>
      <c r="D9" s="296">
        <v>22.65</v>
      </c>
      <c r="E9" s="296">
        <f t="shared" ref="E9:E15" si="1">D9*C9</f>
        <v>249.15</v>
      </c>
      <c r="F9" s="296"/>
    </row>
    <row r="10" ht="15.75" customHeight="1">
      <c r="A10" s="293"/>
      <c r="B10" s="294">
        <v>43969.0</v>
      </c>
      <c r="C10" s="293">
        <v>3.0</v>
      </c>
      <c r="D10" s="296">
        <v>37.18</v>
      </c>
      <c r="E10" s="296">
        <f t="shared" si="1"/>
        <v>111.54</v>
      </c>
      <c r="F10" s="296"/>
    </row>
    <row r="11" ht="15.75" customHeight="1">
      <c r="A11" s="293"/>
      <c r="B11" s="294"/>
      <c r="C11" s="293"/>
      <c r="D11" s="296"/>
      <c r="E11" s="296">
        <f t="shared" si="1"/>
        <v>0</v>
      </c>
      <c r="F11" s="296"/>
    </row>
    <row r="12" ht="15.75" customHeight="1">
      <c r="A12" s="293"/>
      <c r="B12" s="294"/>
      <c r="C12" s="293"/>
      <c r="D12" s="296"/>
      <c r="E12" s="296">
        <f t="shared" si="1"/>
        <v>0</v>
      </c>
      <c r="F12" s="296"/>
    </row>
    <row r="13" ht="15.75" customHeight="1">
      <c r="A13" s="293"/>
      <c r="B13" s="294"/>
      <c r="C13" s="293"/>
      <c r="D13" s="296"/>
      <c r="E13" s="296">
        <f t="shared" si="1"/>
        <v>0</v>
      </c>
      <c r="F13" s="296"/>
    </row>
    <row r="14" ht="15.75" customHeight="1">
      <c r="A14" s="293"/>
      <c r="B14" s="294"/>
      <c r="C14" s="293"/>
      <c r="D14" s="296"/>
      <c r="E14" s="296">
        <f t="shared" si="1"/>
        <v>0</v>
      </c>
      <c r="F14" s="296"/>
    </row>
    <row r="15" ht="15.75" customHeight="1">
      <c r="A15" s="293"/>
      <c r="B15" s="294"/>
      <c r="C15" s="293"/>
      <c r="D15" s="296"/>
      <c r="E15" s="296">
        <f t="shared" si="1"/>
        <v>0</v>
      </c>
      <c r="F15" s="296"/>
    </row>
    <row r="16" ht="15.75" customHeight="1">
      <c r="A16" s="293"/>
      <c r="B16" s="294"/>
      <c r="C16" s="293"/>
      <c r="D16" s="296"/>
      <c r="E16" s="296"/>
      <c r="F16" s="297" t="s">
        <v>109</v>
      </c>
    </row>
    <row r="17" ht="16.5" customHeight="1">
      <c r="A17" s="332"/>
      <c r="B17" s="333" t="s">
        <v>3</v>
      </c>
      <c r="C17" s="332">
        <f>SUM(C9:C14)</f>
        <v>14</v>
      </c>
      <c r="D17" s="334"/>
      <c r="E17" s="334">
        <f>SUM(E9:E15)</f>
        <v>360.69</v>
      </c>
      <c r="F17" s="334">
        <f>E17/C17</f>
        <v>25.76357143</v>
      </c>
    </row>
    <row r="18">
      <c r="C18" s="77"/>
    </row>
    <row r="19">
      <c r="A19" s="227" t="s">
        <v>91</v>
      </c>
      <c r="B19" s="228"/>
      <c r="C19" s="228"/>
      <c r="D19" s="229"/>
      <c r="G19" s="230" t="s">
        <v>92</v>
      </c>
      <c r="H19" s="231"/>
    </row>
    <row r="20">
      <c r="A20" s="232"/>
      <c r="B20" s="233"/>
      <c r="C20" s="233"/>
      <c r="D20" s="234"/>
      <c r="G20" s="235"/>
      <c r="H20" s="236"/>
    </row>
    <row r="21" ht="15.75" customHeight="1">
      <c r="A21" s="237" t="s">
        <v>93</v>
      </c>
      <c r="B21" s="237" t="s">
        <v>94</v>
      </c>
      <c r="C21" s="237" t="s">
        <v>95</v>
      </c>
      <c r="D21" s="237" t="s">
        <v>96</v>
      </c>
      <c r="G21" s="238">
        <f>E31/E5</f>
        <v>0.00274473925</v>
      </c>
      <c r="H21" s="239"/>
    </row>
    <row r="22" ht="15.75" customHeight="1">
      <c r="A22" s="240">
        <v>43671.0</v>
      </c>
      <c r="B22" s="240">
        <v>43691.0</v>
      </c>
      <c r="C22" s="241" t="s">
        <v>110</v>
      </c>
      <c r="D22" s="242">
        <v>0.99</v>
      </c>
      <c r="G22" s="243"/>
      <c r="H22" s="244"/>
    </row>
    <row r="23" ht="15.75" customHeight="1">
      <c r="A23" s="241"/>
      <c r="B23" s="241"/>
      <c r="C23" s="241"/>
      <c r="D23" s="242"/>
    </row>
    <row r="24" ht="15.75" customHeight="1">
      <c r="A24" s="241"/>
      <c r="B24" s="241"/>
      <c r="C24" s="241"/>
      <c r="D24" s="242"/>
    </row>
    <row r="25" ht="15.75" customHeight="1">
      <c r="A25" s="241"/>
      <c r="B25" s="240"/>
      <c r="C25" s="241"/>
      <c r="D25" s="242"/>
    </row>
    <row r="26" ht="15.75" customHeight="1">
      <c r="A26" s="241"/>
      <c r="B26" s="240"/>
      <c r="C26" s="241"/>
      <c r="D26" s="242"/>
    </row>
    <row r="27" ht="15.75" customHeight="1">
      <c r="A27" s="240"/>
      <c r="B27" s="241"/>
      <c r="C27" s="241"/>
      <c r="D27" s="242"/>
    </row>
    <row r="28" ht="15.75" customHeight="1">
      <c r="A28" s="241"/>
      <c r="B28" s="241"/>
      <c r="C28" s="241"/>
      <c r="D28" s="242"/>
    </row>
    <row r="29" ht="15.75" customHeight="1">
      <c r="A29" s="241"/>
      <c r="B29" s="241"/>
      <c r="C29" s="241"/>
      <c r="D29" s="242"/>
    </row>
    <row r="30" ht="15.75" customHeight="1">
      <c r="A30" s="241"/>
      <c r="B30" s="241"/>
      <c r="C30" s="241"/>
      <c r="D30" s="242"/>
      <c r="E30" s="245" t="s">
        <v>20</v>
      </c>
    </row>
    <row r="31" ht="15.75" customHeight="1">
      <c r="A31" s="241"/>
      <c r="B31" s="241"/>
      <c r="C31" s="241"/>
      <c r="D31" s="242"/>
      <c r="E31" s="246">
        <f>D22+D23+D24+D25+D26+D27+D28+D29+D30+D31+D32+D33+D34+D35+D36+D37+D38</f>
        <v>0.99</v>
      </c>
    </row>
    <row r="32" ht="15.75" customHeight="1">
      <c r="A32" s="241"/>
      <c r="B32" s="241"/>
      <c r="C32" s="241"/>
      <c r="D32" s="242"/>
    </row>
    <row r="33" ht="15.75" customHeight="1">
      <c r="A33" s="241"/>
      <c r="B33" s="241"/>
      <c r="C33" s="241"/>
      <c r="D33" s="242"/>
    </row>
    <row r="34" ht="15.75" customHeight="1">
      <c r="A34" s="241"/>
      <c r="B34" s="241"/>
      <c r="C34" s="241"/>
      <c r="D34" s="242"/>
    </row>
    <row r="35" ht="15.75" customHeight="1">
      <c r="A35" s="241"/>
      <c r="B35" s="241"/>
      <c r="C35" s="241"/>
      <c r="D35" s="242"/>
    </row>
    <row r="36" ht="15.75" customHeight="1">
      <c r="A36" s="241"/>
      <c r="B36" s="241"/>
      <c r="C36" s="241"/>
      <c r="D36" s="242"/>
    </row>
    <row r="37" ht="15.75" customHeight="1">
      <c r="A37" s="241"/>
      <c r="B37" s="241"/>
      <c r="C37" s="241"/>
      <c r="D37" s="242"/>
    </row>
    <row r="38" ht="15.75" customHeight="1">
      <c r="A38" s="241"/>
      <c r="B38" s="241"/>
      <c r="C38" s="241"/>
      <c r="D38" s="242"/>
    </row>
    <row r="39" ht="15.75" customHeight="1">
      <c r="A39" s="241"/>
      <c r="B39" s="241"/>
      <c r="C39" s="241"/>
      <c r="D39" s="242"/>
    </row>
    <row r="40" ht="15.75" customHeight="1">
      <c r="A40" s="241"/>
      <c r="B40" s="241"/>
      <c r="C40" s="241"/>
      <c r="D40" s="242"/>
    </row>
    <row r="41" ht="15.75" customHeight="1">
      <c r="A41" s="241"/>
      <c r="B41" s="241"/>
      <c r="C41" s="241"/>
      <c r="D41" s="242"/>
    </row>
    <row r="42" ht="15.75" customHeight="1">
      <c r="A42" s="241"/>
      <c r="B42" s="241"/>
      <c r="C42" s="241"/>
      <c r="D42" s="242"/>
    </row>
    <row r="43" ht="15.75" customHeight="1">
      <c r="A43" s="241"/>
      <c r="B43" s="241"/>
      <c r="C43" s="241"/>
      <c r="D43" s="242"/>
    </row>
    <row r="44" ht="15.75" customHeight="1">
      <c r="A44" s="241"/>
      <c r="B44" s="241"/>
      <c r="C44" s="241"/>
      <c r="D44" s="242"/>
    </row>
    <row r="45" ht="15.75" customHeight="1">
      <c r="A45" s="241"/>
      <c r="B45" s="241"/>
      <c r="C45" s="241"/>
      <c r="D45" s="242"/>
    </row>
    <row r="46" ht="15.75" customHeight="1">
      <c r="A46" s="241"/>
      <c r="B46" s="241"/>
      <c r="C46" s="241"/>
      <c r="D46" s="242"/>
    </row>
    <row r="47" ht="15.75" customHeight="1">
      <c r="A47" s="241"/>
      <c r="B47" s="241"/>
      <c r="C47" s="241"/>
      <c r="D47" s="242"/>
    </row>
    <row r="48" ht="15.75" customHeight="1">
      <c r="A48" s="241"/>
      <c r="B48" s="241"/>
      <c r="C48" s="241"/>
      <c r="D48" s="242"/>
    </row>
    <row r="49" ht="15.75" customHeight="1">
      <c r="A49" s="241"/>
      <c r="B49" s="241"/>
      <c r="C49" s="241"/>
      <c r="D49" s="242"/>
    </row>
    <row r="50" ht="15.75" customHeight="1">
      <c r="A50" s="241"/>
      <c r="B50" s="241"/>
      <c r="C50" s="241"/>
      <c r="D50" s="242"/>
    </row>
    <row r="51" ht="15.75" customHeight="1">
      <c r="A51" s="241"/>
      <c r="B51" s="241"/>
      <c r="C51" s="241"/>
      <c r="D51" s="242"/>
    </row>
    <row r="52" ht="15.75" customHeight="1">
      <c r="A52" s="241"/>
      <c r="B52" s="241"/>
      <c r="C52" s="241"/>
      <c r="D52" s="242"/>
    </row>
    <row r="53" ht="15.75" customHeight="1">
      <c r="A53" s="241"/>
      <c r="B53" s="241"/>
      <c r="C53" s="241"/>
      <c r="D53" s="242"/>
    </row>
    <row r="54" ht="15.75" customHeight="1">
      <c r="A54" s="241"/>
      <c r="B54" s="241"/>
      <c r="C54" s="241"/>
      <c r="D54" s="242"/>
    </row>
    <row r="55" ht="15.75" customHeight="1">
      <c r="A55" s="241"/>
      <c r="B55" s="241"/>
      <c r="C55" s="241"/>
      <c r="D55" s="242"/>
    </row>
    <row r="56" ht="15.75" customHeight="1">
      <c r="A56" s="241"/>
      <c r="B56" s="241"/>
      <c r="C56" s="241"/>
      <c r="D56" s="242"/>
    </row>
    <row r="57" ht="15.75" customHeight="1">
      <c r="A57" s="241"/>
      <c r="B57" s="241"/>
      <c r="C57" s="241"/>
      <c r="D57" s="242"/>
    </row>
    <row r="58" ht="15.75" customHeight="1">
      <c r="A58" s="241"/>
      <c r="B58" s="241"/>
      <c r="C58" s="241"/>
      <c r="D58" s="242"/>
    </row>
    <row r="59" ht="15.75" customHeight="1">
      <c r="A59" s="241"/>
      <c r="B59" s="241"/>
      <c r="C59" s="241"/>
      <c r="D59" s="242"/>
    </row>
    <row r="60" ht="15.75" customHeight="1">
      <c r="A60" s="241"/>
      <c r="B60" s="241"/>
      <c r="C60" s="241"/>
      <c r="D60" s="242"/>
    </row>
    <row r="61" ht="15.75" customHeight="1">
      <c r="A61" s="241"/>
      <c r="B61" s="241"/>
      <c r="C61" s="241"/>
      <c r="D61" s="242"/>
    </row>
    <row r="62" ht="15.75" customHeight="1">
      <c r="A62" s="241"/>
      <c r="B62" s="241"/>
      <c r="C62" s="241"/>
      <c r="D62" s="242"/>
    </row>
    <row r="63" ht="15.75" customHeight="1">
      <c r="A63" s="241"/>
      <c r="B63" s="241"/>
      <c r="C63" s="241"/>
      <c r="D63" s="242"/>
    </row>
    <row r="64" ht="15.75" customHeight="1">
      <c r="A64" s="241"/>
      <c r="B64" s="241"/>
      <c r="C64" s="241"/>
      <c r="D64" s="242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9:D20"/>
    <mergeCell ref="G19:H20"/>
    <mergeCell ref="G21:H22"/>
  </mergeCells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18.75"/>
    <col customWidth="1" min="3" max="3" width="21.38"/>
    <col customWidth="1" min="4" max="4" width="19.25"/>
    <col customWidth="1" min="5" max="5" width="21.0"/>
    <col customWidth="1" min="6" max="6" width="16.38"/>
    <col customWidth="1" min="7" max="7" width="17.0"/>
    <col customWidth="1" min="8" max="8" width="15.88"/>
    <col customWidth="1" min="9" max="9" width="22.0"/>
    <col customWidth="1" min="10" max="10" width="19.13"/>
    <col customWidth="1" min="11" max="11" width="14.75"/>
    <col customWidth="1" min="12" max="26" width="7.63"/>
  </cols>
  <sheetData>
    <row r="1" ht="86.25" customHeight="1">
      <c r="C1" s="335"/>
    </row>
    <row r="2">
      <c r="A2" s="190" t="s">
        <v>75</v>
      </c>
      <c r="B2" s="191" t="s">
        <v>31</v>
      </c>
      <c r="C2" s="192" t="s">
        <v>76</v>
      </c>
      <c r="D2" s="193" t="s">
        <v>77</v>
      </c>
      <c r="E2" s="193" t="s">
        <v>78</v>
      </c>
      <c r="F2" s="193" t="s">
        <v>79</v>
      </c>
      <c r="G2" s="193" t="s">
        <v>80</v>
      </c>
      <c r="H2" s="193" t="s">
        <v>81</v>
      </c>
      <c r="I2" s="193" t="s">
        <v>82</v>
      </c>
      <c r="J2" s="193" t="s">
        <v>83</v>
      </c>
      <c r="K2" s="193" t="s">
        <v>84</v>
      </c>
    </row>
    <row r="3">
      <c r="A3" s="194" t="s">
        <v>50</v>
      </c>
      <c r="B3" s="195"/>
      <c r="C3" s="196" t="s">
        <v>111</v>
      </c>
      <c r="D3" s="197">
        <f>F21</f>
        <v>24.5185</v>
      </c>
      <c r="E3" s="198">
        <f>D3*F3</f>
        <v>980.74</v>
      </c>
      <c r="F3" s="199">
        <f>C21</f>
        <v>40</v>
      </c>
      <c r="G3" s="200"/>
      <c r="H3" s="196"/>
      <c r="I3" s="198"/>
      <c r="J3" s="201">
        <f>G3*F3-I3-E3</f>
        <v>-980.74</v>
      </c>
      <c r="K3" s="202">
        <f>J3/E3</f>
        <v>-1</v>
      </c>
    </row>
    <row r="5">
      <c r="A5" s="336"/>
      <c r="B5" s="337" t="s">
        <v>1</v>
      </c>
      <c r="C5" s="337" t="s">
        <v>86</v>
      </c>
      <c r="D5" s="327" t="s">
        <v>87</v>
      </c>
      <c r="E5" s="327" t="s">
        <v>88</v>
      </c>
      <c r="F5" s="271"/>
    </row>
    <row r="6">
      <c r="A6" s="207" t="s">
        <v>89</v>
      </c>
      <c r="B6" s="208">
        <v>43718.0</v>
      </c>
      <c r="C6" s="209">
        <v>10.0</v>
      </c>
      <c r="D6" s="210">
        <v>25.02</v>
      </c>
      <c r="E6" s="210">
        <f t="shared" ref="E6:E13" si="1">D6*C6</f>
        <v>250.2</v>
      </c>
      <c r="F6" s="271"/>
    </row>
    <row r="7">
      <c r="A7" s="212"/>
      <c r="B7" s="40">
        <v>43777.0</v>
      </c>
      <c r="C7" s="260">
        <v>3.0</v>
      </c>
      <c r="D7" s="261">
        <v>24.48</v>
      </c>
      <c r="E7" s="210">
        <f t="shared" si="1"/>
        <v>73.44</v>
      </c>
      <c r="F7" s="271"/>
    </row>
    <row r="8">
      <c r="A8" s="212"/>
      <c r="B8" s="40">
        <v>43852.0</v>
      </c>
      <c r="C8" s="260">
        <v>3.0</v>
      </c>
      <c r="D8" s="261">
        <v>29.2</v>
      </c>
      <c r="E8" s="210">
        <f t="shared" si="1"/>
        <v>87.6</v>
      </c>
      <c r="F8" s="271"/>
    </row>
    <row r="9">
      <c r="A9" s="212"/>
      <c r="B9" s="40">
        <v>43935.0</v>
      </c>
      <c r="C9" s="260">
        <v>4.0</v>
      </c>
      <c r="D9" s="261">
        <v>21.31</v>
      </c>
      <c r="E9" s="210">
        <f t="shared" si="1"/>
        <v>85.24</v>
      </c>
      <c r="F9" s="271"/>
    </row>
    <row r="10">
      <c r="A10" s="212"/>
      <c r="B10" s="40">
        <v>43983.0</v>
      </c>
      <c r="C10" s="260">
        <v>4.0</v>
      </c>
      <c r="D10" s="261">
        <v>24.95</v>
      </c>
      <c r="E10" s="210">
        <f t="shared" si="1"/>
        <v>99.8</v>
      </c>
      <c r="F10" s="271"/>
    </row>
    <row r="11">
      <c r="A11" s="212"/>
      <c r="B11" s="40">
        <v>44025.0</v>
      </c>
      <c r="C11" s="260">
        <v>4.0</v>
      </c>
      <c r="D11" s="261">
        <v>24.19</v>
      </c>
      <c r="E11" s="210">
        <f t="shared" si="1"/>
        <v>96.76</v>
      </c>
      <c r="F11" s="271"/>
    </row>
    <row r="12">
      <c r="A12" s="212"/>
      <c r="B12" s="40">
        <v>44047.0</v>
      </c>
      <c r="C12" s="260">
        <v>6.0</v>
      </c>
      <c r="D12" s="261">
        <v>24.15</v>
      </c>
      <c r="E12" s="210">
        <f t="shared" si="1"/>
        <v>144.9</v>
      </c>
      <c r="F12" s="271"/>
    </row>
    <row r="13">
      <c r="A13" s="212"/>
      <c r="B13" s="40">
        <v>44131.0</v>
      </c>
      <c r="C13" s="260">
        <v>6.0</v>
      </c>
      <c r="D13" s="261">
        <v>23.8</v>
      </c>
      <c r="E13" s="210">
        <f t="shared" si="1"/>
        <v>142.8</v>
      </c>
      <c r="F13" s="271"/>
    </row>
    <row r="14">
      <c r="A14" s="212"/>
      <c r="B14" s="40"/>
      <c r="C14" s="260"/>
      <c r="D14" s="261"/>
      <c r="E14" s="210"/>
      <c r="F14" s="271"/>
    </row>
    <row r="15">
      <c r="A15" s="212"/>
      <c r="B15" s="40"/>
      <c r="C15" s="260"/>
      <c r="D15" s="261"/>
      <c r="E15" s="210"/>
      <c r="F15" s="271"/>
    </row>
    <row r="16">
      <c r="A16" s="212"/>
      <c r="B16" s="40"/>
      <c r="C16" s="260"/>
      <c r="D16" s="261"/>
      <c r="E16" s="210"/>
      <c r="F16" s="271"/>
    </row>
    <row r="17">
      <c r="A17" s="212"/>
      <c r="B17" s="40"/>
      <c r="C17" s="260"/>
      <c r="D17" s="261"/>
      <c r="E17" s="210"/>
      <c r="F17" s="271"/>
    </row>
    <row r="18">
      <c r="A18" s="212"/>
      <c r="B18" s="40"/>
      <c r="C18" s="260"/>
      <c r="D18" s="261"/>
      <c r="E18" s="210"/>
      <c r="F18" s="271"/>
    </row>
    <row r="19">
      <c r="A19" s="212"/>
      <c r="B19" s="40"/>
      <c r="C19" s="260"/>
      <c r="D19" s="261"/>
      <c r="E19" s="210"/>
      <c r="F19" s="271"/>
    </row>
    <row r="20">
      <c r="A20" s="212"/>
      <c r="B20" s="40"/>
      <c r="C20" s="260"/>
      <c r="D20" s="261"/>
      <c r="E20" s="210"/>
      <c r="F20" s="327" t="s">
        <v>112</v>
      </c>
    </row>
    <row r="21" ht="15.75" customHeight="1">
      <c r="A21" s="338" t="s">
        <v>20</v>
      </c>
      <c r="B21" s="223"/>
      <c r="C21" s="339">
        <f>SUM(C6:C20)</f>
        <v>40</v>
      </c>
      <c r="D21" s="225"/>
      <c r="E21" s="226">
        <f>SUM(E6:E20)</f>
        <v>980.74</v>
      </c>
      <c r="F21" s="226">
        <f>E21/C21</f>
        <v>24.5185</v>
      </c>
    </row>
    <row r="22" ht="15.75" customHeight="1">
      <c r="C22" s="77"/>
    </row>
    <row r="23" ht="15.75" customHeight="1">
      <c r="A23" s="227" t="s">
        <v>91</v>
      </c>
      <c r="B23" s="228"/>
      <c r="C23" s="228"/>
      <c r="D23" s="229"/>
      <c r="G23" s="230" t="s">
        <v>92</v>
      </c>
      <c r="H23" s="231"/>
    </row>
    <row r="24" ht="15.75" customHeight="1">
      <c r="A24" s="232"/>
      <c r="B24" s="233"/>
      <c r="C24" s="233"/>
      <c r="D24" s="234"/>
      <c r="G24" s="235"/>
      <c r="H24" s="236"/>
    </row>
    <row r="25" ht="15.75" customHeight="1">
      <c r="A25" s="237" t="s">
        <v>93</v>
      </c>
      <c r="B25" s="237" t="s">
        <v>94</v>
      </c>
      <c r="C25" s="237" t="s">
        <v>95</v>
      </c>
      <c r="D25" s="237" t="s">
        <v>96</v>
      </c>
      <c r="G25" s="238">
        <f>E35/E3</f>
        <v>0</v>
      </c>
      <c r="H25" s="239"/>
    </row>
    <row r="26" ht="15.75" customHeight="1">
      <c r="A26" s="240"/>
      <c r="B26" s="240"/>
      <c r="C26" s="241"/>
      <c r="D26" s="242"/>
      <c r="G26" s="243"/>
      <c r="H26" s="244"/>
    </row>
    <row r="27" ht="15.75" customHeight="1">
      <c r="A27" s="241"/>
      <c r="B27" s="241"/>
      <c r="C27" s="241"/>
      <c r="D27" s="242"/>
    </row>
    <row r="28" ht="15.75" customHeight="1">
      <c r="A28" s="241"/>
      <c r="B28" s="241"/>
      <c r="C28" s="241"/>
      <c r="D28" s="242"/>
    </row>
    <row r="29" ht="15.75" customHeight="1">
      <c r="A29" s="241"/>
      <c r="B29" s="240"/>
      <c r="C29" s="241"/>
      <c r="D29" s="242"/>
    </row>
    <row r="30" ht="15.75" customHeight="1">
      <c r="A30" s="241"/>
      <c r="B30" s="240"/>
      <c r="C30" s="241"/>
      <c r="D30" s="242"/>
    </row>
    <row r="31" ht="15.75" customHeight="1">
      <c r="A31" s="240"/>
      <c r="B31" s="241"/>
      <c r="C31" s="241"/>
      <c r="D31" s="242"/>
    </row>
    <row r="32" ht="15.75" customHeight="1">
      <c r="A32" s="241"/>
      <c r="B32" s="241"/>
      <c r="C32" s="241"/>
      <c r="D32" s="242"/>
    </row>
    <row r="33" ht="15.75" customHeight="1">
      <c r="A33" s="241"/>
      <c r="B33" s="241"/>
      <c r="C33" s="241"/>
      <c r="D33" s="242"/>
    </row>
    <row r="34" ht="15.75" customHeight="1">
      <c r="A34" s="241"/>
      <c r="B34" s="241"/>
      <c r="C34" s="241"/>
      <c r="D34" s="242"/>
      <c r="E34" s="245" t="s">
        <v>20</v>
      </c>
    </row>
    <row r="35" ht="15.75" customHeight="1">
      <c r="A35" s="241"/>
      <c r="B35" s="241"/>
      <c r="C35" s="241"/>
      <c r="D35" s="242"/>
      <c r="E35" s="246">
        <f>D26+D27+D28+D29+D30+D31+D32+D33+D34+D35+D36+D37+D38+D39+D40+D41+D42</f>
        <v>0</v>
      </c>
    </row>
    <row r="36" ht="15.75" customHeight="1">
      <c r="A36" s="241"/>
      <c r="B36" s="241"/>
      <c r="C36" s="241"/>
      <c r="D36" s="242"/>
    </row>
    <row r="37" ht="15.75" customHeight="1">
      <c r="A37" s="241"/>
      <c r="B37" s="241"/>
      <c r="C37" s="241"/>
      <c r="D37" s="242"/>
    </row>
    <row r="38" ht="15.75" customHeight="1">
      <c r="A38" s="241"/>
      <c r="B38" s="241"/>
      <c r="C38" s="241"/>
      <c r="D38" s="242"/>
    </row>
    <row r="39" ht="15.75" customHeight="1">
      <c r="A39" s="241"/>
      <c r="B39" s="241"/>
      <c r="C39" s="241"/>
      <c r="D39" s="242"/>
    </row>
    <row r="40" ht="15.75" customHeight="1">
      <c r="A40" s="241"/>
      <c r="B40" s="241"/>
      <c r="C40" s="241"/>
      <c r="D40" s="242"/>
    </row>
    <row r="41" ht="15.75" customHeight="1">
      <c r="A41" s="241"/>
      <c r="B41" s="241"/>
      <c r="C41" s="241"/>
      <c r="D41" s="242"/>
    </row>
    <row r="42" ht="15.75" customHeight="1">
      <c r="A42" s="241"/>
      <c r="B42" s="241"/>
      <c r="C42" s="241"/>
      <c r="D42" s="242"/>
    </row>
    <row r="43" ht="15.75" customHeight="1">
      <c r="A43" s="241"/>
      <c r="B43" s="241"/>
      <c r="C43" s="241"/>
      <c r="D43" s="242"/>
    </row>
    <row r="44" ht="15.75" customHeight="1">
      <c r="A44" s="241"/>
      <c r="B44" s="241"/>
      <c r="C44" s="241"/>
      <c r="D44" s="242"/>
    </row>
    <row r="45" ht="15.75" customHeight="1">
      <c r="A45" s="241"/>
      <c r="B45" s="241"/>
      <c r="C45" s="241"/>
      <c r="D45" s="242"/>
    </row>
    <row r="46" ht="15.75" customHeight="1">
      <c r="A46" s="241"/>
      <c r="B46" s="241"/>
      <c r="C46" s="241"/>
      <c r="D46" s="242"/>
    </row>
    <row r="47" ht="15.75" customHeight="1">
      <c r="A47" s="241"/>
      <c r="B47" s="241"/>
      <c r="C47" s="241"/>
      <c r="D47" s="242"/>
    </row>
    <row r="48" ht="15.75" customHeight="1">
      <c r="A48" s="241"/>
      <c r="B48" s="241"/>
      <c r="C48" s="241"/>
      <c r="D48" s="242"/>
    </row>
    <row r="49" ht="15.75" customHeight="1">
      <c r="A49" s="241"/>
      <c r="B49" s="241"/>
      <c r="C49" s="241"/>
      <c r="D49" s="242"/>
    </row>
    <row r="50" ht="15.75" customHeight="1">
      <c r="A50" s="241"/>
      <c r="B50" s="241"/>
      <c r="C50" s="241"/>
      <c r="D50" s="242"/>
    </row>
    <row r="51" ht="15.75" customHeight="1">
      <c r="A51" s="241"/>
      <c r="B51" s="241"/>
      <c r="C51" s="241"/>
      <c r="D51" s="242"/>
    </row>
    <row r="52" ht="15.75" customHeight="1">
      <c r="A52" s="241"/>
      <c r="B52" s="241"/>
      <c r="C52" s="241"/>
      <c r="D52" s="242"/>
    </row>
    <row r="53" ht="15.75" customHeight="1">
      <c r="A53" s="241"/>
      <c r="B53" s="241"/>
      <c r="C53" s="241"/>
      <c r="D53" s="242"/>
    </row>
    <row r="54" ht="15.75" customHeight="1">
      <c r="A54" s="241"/>
      <c r="B54" s="241"/>
      <c r="C54" s="241"/>
      <c r="D54" s="242"/>
    </row>
    <row r="55" ht="15.75" customHeight="1">
      <c r="A55" s="241"/>
      <c r="B55" s="241"/>
      <c r="C55" s="241"/>
      <c r="D55" s="242"/>
    </row>
    <row r="56" ht="15.75" customHeight="1">
      <c r="A56" s="241"/>
      <c r="B56" s="241"/>
      <c r="C56" s="241"/>
      <c r="D56" s="242"/>
    </row>
    <row r="57" ht="15.75" customHeight="1">
      <c r="A57" s="241"/>
      <c r="B57" s="241"/>
      <c r="C57" s="241"/>
      <c r="D57" s="242"/>
    </row>
    <row r="58" ht="15.75" customHeight="1">
      <c r="A58" s="241"/>
      <c r="B58" s="241"/>
      <c r="C58" s="241"/>
      <c r="D58" s="242"/>
    </row>
    <row r="59" ht="15.75" customHeight="1">
      <c r="A59" s="241"/>
      <c r="B59" s="241"/>
      <c r="C59" s="241"/>
      <c r="D59" s="242"/>
    </row>
    <row r="60" ht="15.75" customHeight="1">
      <c r="A60" s="241"/>
      <c r="B60" s="241"/>
      <c r="C60" s="241"/>
      <c r="D60" s="242"/>
    </row>
    <row r="61" ht="15.75" customHeight="1">
      <c r="A61" s="241"/>
      <c r="B61" s="241"/>
      <c r="C61" s="241"/>
      <c r="D61" s="242"/>
    </row>
    <row r="62" ht="15.75" customHeight="1">
      <c r="A62" s="241"/>
      <c r="B62" s="241"/>
      <c r="C62" s="241"/>
      <c r="D62" s="242"/>
    </row>
    <row r="63" ht="15.75" customHeight="1">
      <c r="A63" s="241"/>
      <c r="B63" s="241"/>
      <c r="C63" s="241"/>
      <c r="D63" s="242"/>
    </row>
    <row r="64" ht="15.75" customHeight="1">
      <c r="A64" s="241"/>
      <c r="B64" s="241"/>
      <c r="C64" s="241"/>
      <c r="D64" s="242"/>
    </row>
    <row r="65" ht="15.75" customHeight="1">
      <c r="A65" s="241"/>
      <c r="B65" s="241"/>
      <c r="C65" s="241"/>
      <c r="D65" s="242"/>
    </row>
    <row r="66" ht="15.75" customHeight="1">
      <c r="A66" s="241"/>
      <c r="B66" s="241"/>
      <c r="C66" s="241"/>
      <c r="D66" s="242"/>
    </row>
    <row r="67" ht="15.75" customHeight="1">
      <c r="A67" s="241"/>
      <c r="B67" s="241"/>
      <c r="C67" s="241"/>
      <c r="D67" s="242"/>
    </row>
    <row r="68" ht="15.75" customHeight="1">
      <c r="A68" s="241"/>
      <c r="B68" s="241"/>
      <c r="C68" s="241"/>
      <c r="D68" s="242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3:D24"/>
    <mergeCell ref="G23:H24"/>
    <mergeCell ref="G25:H26"/>
  </mergeCells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1.75"/>
    <col customWidth="1" min="3" max="3" width="21.38"/>
    <col customWidth="1" min="4" max="4" width="19.25"/>
    <col customWidth="1" min="5" max="5" width="21.0"/>
    <col customWidth="1" min="6" max="6" width="16.38"/>
    <col customWidth="1" min="7" max="7" width="17.0"/>
    <col customWidth="1" min="8" max="8" width="15.88"/>
    <col customWidth="1" min="9" max="9" width="22.0"/>
    <col customWidth="1" min="10" max="10" width="19.13"/>
    <col customWidth="1" min="11" max="11" width="14.75"/>
    <col customWidth="1" min="12" max="26" width="7.63"/>
  </cols>
  <sheetData>
    <row r="1" ht="73.5" customHeight="1"/>
    <row r="2">
      <c r="A2" s="190" t="s">
        <v>75</v>
      </c>
      <c r="B2" s="191" t="s">
        <v>31</v>
      </c>
      <c r="C2" s="192" t="s">
        <v>76</v>
      </c>
      <c r="D2" s="193" t="s">
        <v>77</v>
      </c>
      <c r="E2" s="193" t="s">
        <v>78</v>
      </c>
      <c r="F2" s="193" t="s">
        <v>79</v>
      </c>
      <c r="G2" s="193" t="s">
        <v>80</v>
      </c>
      <c r="H2" s="193" t="s">
        <v>81</v>
      </c>
      <c r="I2" s="193" t="s">
        <v>82</v>
      </c>
      <c r="J2" s="193" t="s">
        <v>83</v>
      </c>
      <c r="K2" s="193" t="s">
        <v>84</v>
      </c>
    </row>
    <row r="3">
      <c r="A3" s="194" t="s">
        <v>51</v>
      </c>
      <c r="B3" s="195"/>
      <c r="C3" s="196" t="s">
        <v>107</v>
      </c>
      <c r="D3" s="197">
        <f>F12</f>
        <v>11.42862745</v>
      </c>
      <c r="E3" s="198">
        <f>D3*F3</f>
        <v>582.86</v>
      </c>
      <c r="F3" s="199">
        <f>C12</f>
        <v>51</v>
      </c>
      <c r="G3" s="200"/>
      <c r="H3" s="196"/>
      <c r="I3" s="198"/>
      <c r="J3" s="201">
        <f>G3*F3-I3-E3</f>
        <v>-582.86</v>
      </c>
      <c r="K3" s="202">
        <f>J3/E3</f>
        <v>-1</v>
      </c>
    </row>
    <row r="5">
      <c r="A5" s="340"/>
      <c r="B5" s="337" t="s">
        <v>1</v>
      </c>
      <c r="C5" s="337" t="s">
        <v>86</v>
      </c>
      <c r="D5" s="327" t="s">
        <v>87</v>
      </c>
      <c r="E5" s="327" t="s">
        <v>88</v>
      </c>
      <c r="F5" s="271"/>
    </row>
    <row r="6">
      <c r="A6" s="207" t="s">
        <v>89</v>
      </c>
      <c r="B6" s="208">
        <v>43924.0</v>
      </c>
      <c r="C6" s="209">
        <v>35.0</v>
      </c>
      <c r="D6" s="210">
        <v>11.46</v>
      </c>
      <c r="E6" s="210">
        <f t="shared" ref="E6:E11" si="1">D6*C6</f>
        <v>401.1</v>
      </c>
      <c r="F6" s="271"/>
    </row>
    <row r="7">
      <c r="A7" s="212"/>
      <c r="B7" s="40">
        <v>43945.0</v>
      </c>
      <c r="C7" s="260">
        <v>16.0</v>
      </c>
      <c r="D7" s="261">
        <v>11.36</v>
      </c>
      <c r="E7" s="210">
        <f t="shared" si="1"/>
        <v>181.76</v>
      </c>
      <c r="F7" s="271"/>
    </row>
    <row r="8">
      <c r="A8" s="212"/>
      <c r="B8" s="40"/>
      <c r="C8" s="260"/>
      <c r="D8" s="261"/>
      <c r="E8" s="210">
        <f t="shared" si="1"/>
        <v>0</v>
      </c>
      <c r="F8" s="271"/>
    </row>
    <row r="9">
      <c r="A9" s="212"/>
      <c r="B9" s="40"/>
      <c r="C9" s="260"/>
      <c r="D9" s="261"/>
      <c r="E9" s="210">
        <f t="shared" si="1"/>
        <v>0</v>
      </c>
      <c r="F9" s="271"/>
    </row>
    <row r="10">
      <c r="A10" s="215"/>
      <c r="B10" s="216"/>
      <c r="C10" s="219"/>
      <c r="D10" s="220"/>
      <c r="E10" s="210">
        <f t="shared" si="1"/>
        <v>0</v>
      </c>
      <c r="F10" s="271"/>
    </row>
    <row r="11">
      <c r="A11" s="215"/>
      <c r="B11" s="216"/>
      <c r="C11" s="219"/>
      <c r="D11" s="220"/>
      <c r="E11" s="210">
        <f t="shared" si="1"/>
        <v>0</v>
      </c>
      <c r="F11" s="327" t="s">
        <v>90</v>
      </c>
    </row>
    <row r="12">
      <c r="A12" s="338" t="s">
        <v>113</v>
      </c>
      <c r="B12" s="341"/>
      <c r="C12" s="342">
        <f>SUM(C6:C11)</f>
        <v>51</v>
      </c>
      <c r="D12" s="343"/>
      <c r="E12" s="343">
        <f>SUM(E6:E11)</f>
        <v>582.86</v>
      </c>
      <c r="F12" s="210">
        <f>E12/C12</f>
        <v>11.42862745</v>
      </c>
    </row>
    <row r="13">
      <c r="C13" s="77"/>
    </row>
    <row r="14">
      <c r="A14" s="227" t="s">
        <v>91</v>
      </c>
      <c r="B14" s="228"/>
      <c r="C14" s="228"/>
      <c r="D14" s="229"/>
      <c r="G14" s="230" t="s">
        <v>92</v>
      </c>
      <c r="H14" s="231"/>
    </row>
    <row r="15">
      <c r="A15" s="232"/>
      <c r="B15" s="233"/>
      <c r="C15" s="233"/>
      <c r="D15" s="234"/>
      <c r="G15" s="235"/>
      <c r="H15" s="236"/>
    </row>
    <row r="16">
      <c r="A16" s="237" t="s">
        <v>93</v>
      </c>
      <c r="B16" s="237" t="s">
        <v>94</v>
      </c>
      <c r="C16" s="237" t="s">
        <v>95</v>
      </c>
      <c r="D16" s="237" t="s">
        <v>96</v>
      </c>
      <c r="G16" s="238">
        <f>E26/E3</f>
        <v>0</v>
      </c>
      <c r="H16" s="239"/>
    </row>
    <row r="17">
      <c r="A17" s="240"/>
      <c r="B17" s="240"/>
      <c r="C17" s="241"/>
      <c r="D17" s="242"/>
      <c r="G17" s="243"/>
      <c r="H17" s="244"/>
    </row>
    <row r="18">
      <c r="A18" s="241"/>
      <c r="B18" s="241"/>
      <c r="C18" s="241"/>
      <c r="D18" s="242"/>
    </row>
    <row r="19">
      <c r="A19" s="241"/>
      <c r="B19" s="241"/>
      <c r="C19" s="241"/>
      <c r="D19" s="242"/>
    </row>
    <row r="20">
      <c r="A20" s="241"/>
      <c r="B20" s="240"/>
      <c r="C20" s="241"/>
      <c r="D20" s="242"/>
    </row>
    <row r="21" ht="15.75" customHeight="1">
      <c r="A21" s="241"/>
      <c r="B21" s="240"/>
      <c r="C21" s="241"/>
      <c r="D21" s="242"/>
    </row>
    <row r="22" ht="15.75" customHeight="1">
      <c r="A22" s="240"/>
      <c r="B22" s="241"/>
      <c r="C22" s="241"/>
      <c r="D22" s="242"/>
    </row>
    <row r="23" ht="15.75" customHeight="1">
      <c r="A23" s="241"/>
      <c r="B23" s="241"/>
      <c r="C23" s="241"/>
      <c r="D23" s="242"/>
    </row>
    <row r="24" ht="15.75" customHeight="1">
      <c r="A24" s="241"/>
      <c r="B24" s="241"/>
      <c r="C24" s="241"/>
      <c r="D24" s="242"/>
    </row>
    <row r="25" ht="15.75" customHeight="1">
      <c r="A25" s="241"/>
      <c r="B25" s="241"/>
      <c r="C25" s="241"/>
      <c r="D25" s="242"/>
      <c r="E25" s="245" t="s">
        <v>20</v>
      </c>
    </row>
    <row r="26" ht="15.75" customHeight="1">
      <c r="A26" s="241"/>
      <c r="B26" s="241"/>
      <c r="C26" s="241"/>
      <c r="D26" s="242"/>
      <c r="E26" s="246">
        <f>D17+D18+D19+D20+D21+D22+D23+D24+D25+D26+D27+D28+D29+D30+D31+D32+D33</f>
        <v>0</v>
      </c>
    </row>
    <row r="27" ht="15.75" customHeight="1">
      <c r="A27" s="241"/>
      <c r="B27" s="241"/>
      <c r="C27" s="241"/>
      <c r="D27" s="242"/>
    </row>
    <row r="28" ht="15.75" customHeight="1">
      <c r="A28" s="241"/>
      <c r="B28" s="241"/>
      <c r="C28" s="241"/>
      <c r="D28" s="242"/>
    </row>
    <row r="29" ht="15.75" customHeight="1">
      <c r="A29" s="241"/>
      <c r="B29" s="241"/>
      <c r="C29" s="241"/>
      <c r="D29" s="242"/>
    </row>
    <row r="30" ht="15.75" customHeight="1">
      <c r="A30" s="241"/>
      <c r="B30" s="241"/>
      <c r="C30" s="241"/>
      <c r="D30" s="242"/>
    </row>
    <row r="31" ht="15.75" customHeight="1">
      <c r="A31" s="241"/>
      <c r="B31" s="241"/>
      <c r="C31" s="241"/>
      <c r="D31" s="242"/>
    </row>
    <row r="32" ht="15.75" customHeight="1">
      <c r="A32" s="241"/>
      <c r="B32" s="241"/>
      <c r="C32" s="241"/>
      <c r="D32" s="242"/>
    </row>
    <row r="33" ht="15.75" customHeight="1">
      <c r="A33" s="241"/>
      <c r="B33" s="241"/>
      <c r="C33" s="241"/>
      <c r="D33" s="242"/>
    </row>
    <row r="34" ht="15.75" customHeight="1">
      <c r="A34" s="241"/>
      <c r="B34" s="241"/>
      <c r="C34" s="241"/>
      <c r="D34" s="242"/>
    </row>
    <row r="35" ht="15.75" customHeight="1">
      <c r="A35" s="241"/>
      <c r="B35" s="241"/>
      <c r="C35" s="241"/>
      <c r="D35" s="242"/>
    </row>
    <row r="36" ht="15.75" customHeight="1">
      <c r="A36" s="241"/>
      <c r="B36" s="241"/>
      <c r="C36" s="241"/>
      <c r="D36" s="242"/>
    </row>
    <row r="37" ht="15.75" customHeight="1">
      <c r="A37" s="241"/>
      <c r="B37" s="241"/>
      <c r="C37" s="241"/>
      <c r="D37" s="242"/>
    </row>
    <row r="38" ht="15.75" customHeight="1">
      <c r="A38" s="241"/>
      <c r="B38" s="241"/>
      <c r="C38" s="241"/>
      <c r="D38" s="242"/>
    </row>
    <row r="39" ht="15.75" customHeight="1">
      <c r="A39" s="241"/>
      <c r="B39" s="241"/>
      <c r="C39" s="241"/>
      <c r="D39" s="242"/>
    </row>
    <row r="40" ht="15.75" customHeight="1">
      <c r="A40" s="241"/>
      <c r="B40" s="241"/>
      <c r="C40" s="241"/>
      <c r="D40" s="242"/>
    </row>
    <row r="41" ht="15.75" customHeight="1">
      <c r="A41" s="241"/>
      <c r="B41" s="241"/>
      <c r="C41" s="241"/>
      <c r="D41" s="242"/>
    </row>
    <row r="42" ht="15.75" customHeight="1">
      <c r="A42" s="241"/>
      <c r="B42" s="241"/>
      <c r="C42" s="241"/>
      <c r="D42" s="242"/>
    </row>
    <row r="43" ht="15.75" customHeight="1">
      <c r="A43" s="241"/>
      <c r="B43" s="241"/>
      <c r="C43" s="241"/>
      <c r="D43" s="242"/>
    </row>
    <row r="44" ht="15.75" customHeight="1">
      <c r="A44" s="241"/>
      <c r="B44" s="241"/>
      <c r="C44" s="241"/>
      <c r="D44" s="242"/>
    </row>
    <row r="45" ht="15.75" customHeight="1">
      <c r="A45" s="241"/>
      <c r="B45" s="241"/>
      <c r="C45" s="241"/>
      <c r="D45" s="242"/>
    </row>
    <row r="46" ht="15.75" customHeight="1">
      <c r="A46" s="241"/>
      <c r="B46" s="241"/>
      <c r="C46" s="241"/>
      <c r="D46" s="242"/>
    </row>
    <row r="47" ht="15.75" customHeight="1">
      <c r="A47" s="241"/>
      <c r="B47" s="241"/>
      <c r="C47" s="241"/>
      <c r="D47" s="242"/>
    </row>
    <row r="48" ht="15.75" customHeight="1">
      <c r="A48" s="241"/>
      <c r="B48" s="241"/>
      <c r="C48" s="241"/>
      <c r="D48" s="242"/>
    </row>
    <row r="49" ht="15.75" customHeight="1">
      <c r="A49" s="241"/>
      <c r="B49" s="241"/>
      <c r="C49" s="241"/>
      <c r="D49" s="242"/>
    </row>
    <row r="50" ht="15.75" customHeight="1">
      <c r="A50" s="241"/>
      <c r="B50" s="241"/>
      <c r="C50" s="241"/>
      <c r="D50" s="242"/>
    </row>
    <row r="51" ht="15.75" customHeight="1">
      <c r="A51" s="241"/>
      <c r="B51" s="241"/>
      <c r="C51" s="241"/>
      <c r="D51" s="242"/>
    </row>
    <row r="52" ht="15.75" customHeight="1">
      <c r="A52" s="241"/>
      <c r="B52" s="241"/>
      <c r="C52" s="241"/>
      <c r="D52" s="242"/>
    </row>
    <row r="53" ht="15.75" customHeight="1">
      <c r="A53" s="241"/>
      <c r="B53" s="241"/>
      <c r="C53" s="241"/>
      <c r="D53" s="242"/>
    </row>
    <row r="54" ht="15.75" customHeight="1">
      <c r="A54" s="241"/>
      <c r="B54" s="241"/>
      <c r="C54" s="241"/>
      <c r="D54" s="242"/>
    </row>
    <row r="55" ht="15.75" customHeight="1">
      <c r="A55" s="241"/>
      <c r="B55" s="241"/>
      <c r="C55" s="241"/>
      <c r="D55" s="242"/>
    </row>
    <row r="56" ht="15.75" customHeight="1">
      <c r="A56" s="241"/>
      <c r="B56" s="241"/>
      <c r="C56" s="241"/>
      <c r="D56" s="242"/>
    </row>
    <row r="57" ht="15.75" customHeight="1">
      <c r="A57" s="241"/>
      <c r="B57" s="241"/>
      <c r="C57" s="241"/>
      <c r="D57" s="242"/>
    </row>
    <row r="58" ht="15.75" customHeight="1">
      <c r="A58" s="241"/>
      <c r="B58" s="241"/>
      <c r="C58" s="241"/>
      <c r="D58" s="242"/>
    </row>
    <row r="59" ht="15.75" customHeight="1">
      <c r="A59" s="241"/>
      <c r="B59" s="241"/>
      <c r="C59" s="241"/>
      <c r="D59" s="242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4:D15"/>
    <mergeCell ref="G14:H15"/>
    <mergeCell ref="G16:H17"/>
  </mergeCell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4.38"/>
    <col customWidth="1" min="3" max="3" width="21.38"/>
    <col customWidth="1" min="4" max="4" width="19.25"/>
    <col customWidth="1" min="5" max="5" width="21.0"/>
    <col customWidth="1" min="6" max="6" width="16.38"/>
    <col customWidth="1" min="7" max="7" width="17.0"/>
    <col customWidth="1" min="8" max="8" width="15.88"/>
    <col customWidth="1" min="9" max="9" width="22.0"/>
    <col customWidth="1" min="10" max="10" width="19.13"/>
    <col customWidth="1" min="11" max="11" width="14.75"/>
    <col customWidth="1" min="12" max="12" width="13.88"/>
    <col customWidth="1" min="13" max="26" width="7.63"/>
  </cols>
  <sheetData>
    <row r="1" ht="72.0" customHeight="1"/>
    <row r="2">
      <c r="A2" s="190" t="s">
        <v>75</v>
      </c>
      <c r="B2" s="191" t="s">
        <v>31</v>
      </c>
      <c r="C2" s="192" t="s">
        <v>76</v>
      </c>
      <c r="D2" s="193" t="s">
        <v>77</v>
      </c>
      <c r="E2" s="193" t="s">
        <v>78</v>
      </c>
      <c r="F2" s="193" t="s">
        <v>79</v>
      </c>
      <c r="G2" s="193" t="s">
        <v>80</v>
      </c>
      <c r="H2" s="193" t="s">
        <v>81</v>
      </c>
      <c r="I2" s="193" t="s">
        <v>82</v>
      </c>
      <c r="J2" s="193" t="s">
        <v>83</v>
      </c>
      <c r="K2" s="193" t="s">
        <v>84</v>
      </c>
      <c r="L2" s="193" t="s">
        <v>98</v>
      </c>
    </row>
    <row r="3">
      <c r="A3" s="194" t="s">
        <v>52</v>
      </c>
      <c r="B3" s="195"/>
      <c r="C3" s="196" t="s">
        <v>114</v>
      </c>
      <c r="D3" s="200">
        <f>F13</f>
        <v>43.63588235</v>
      </c>
      <c r="E3" s="198">
        <f>D3*F3</f>
        <v>741.81</v>
      </c>
      <c r="F3" s="199">
        <f>C14</f>
        <v>17</v>
      </c>
      <c r="G3" s="200"/>
      <c r="H3" s="196"/>
      <c r="I3" s="198"/>
      <c r="J3" s="201">
        <f>G3*F3-I3-E3</f>
        <v>-741.81</v>
      </c>
      <c r="K3" s="202">
        <f>J3/E3</f>
        <v>-1</v>
      </c>
      <c r="L3" s="283">
        <f>G3*F3</f>
        <v>0</v>
      </c>
    </row>
    <row r="5">
      <c r="A5" s="344"/>
      <c r="B5" s="345" t="s">
        <v>1</v>
      </c>
      <c r="C5" s="345" t="s">
        <v>86</v>
      </c>
      <c r="D5" s="345" t="s">
        <v>87</v>
      </c>
      <c r="E5" s="345" t="s">
        <v>102</v>
      </c>
      <c r="F5" s="344"/>
    </row>
    <row r="6">
      <c r="A6" s="293" t="s">
        <v>89</v>
      </c>
      <c r="B6" s="294">
        <v>43832.0</v>
      </c>
      <c r="C6" s="295">
        <v>4.0</v>
      </c>
      <c r="D6" s="296">
        <v>45.0</v>
      </c>
      <c r="E6" s="296">
        <f t="shared" ref="E6:E13" si="1">D6*C6</f>
        <v>180</v>
      </c>
      <c r="F6" s="94"/>
    </row>
    <row r="7">
      <c r="A7" s="94"/>
      <c r="B7" s="294">
        <v>43837.0</v>
      </c>
      <c r="C7" s="295">
        <v>5.0</v>
      </c>
      <c r="D7" s="296">
        <v>43.71</v>
      </c>
      <c r="E7" s="296">
        <f t="shared" si="1"/>
        <v>218.55</v>
      </c>
      <c r="F7" s="94"/>
    </row>
    <row r="8">
      <c r="A8" s="94"/>
      <c r="B8" s="294">
        <v>43896.0</v>
      </c>
      <c r="C8" s="295">
        <v>2.0</v>
      </c>
      <c r="D8" s="296">
        <v>44.95</v>
      </c>
      <c r="E8" s="296">
        <f t="shared" si="1"/>
        <v>89.9</v>
      </c>
      <c r="F8" s="94"/>
    </row>
    <row r="9">
      <c r="A9" s="94"/>
      <c r="B9" s="294">
        <v>43963.0</v>
      </c>
      <c r="C9" s="295">
        <v>2.0</v>
      </c>
      <c r="D9" s="296">
        <v>37.18</v>
      </c>
      <c r="E9" s="296">
        <f t="shared" si="1"/>
        <v>74.36</v>
      </c>
      <c r="F9" s="94"/>
    </row>
    <row r="10">
      <c r="A10" s="94"/>
      <c r="B10" s="294"/>
      <c r="C10" s="295">
        <v>4.0</v>
      </c>
      <c r="D10" s="296">
        <v>44.75</v>
      </c>
      <c r="E10" s="296">
        <f t="shared" si="1"/>
        <v>179</v>
      </c>
      <c r="F10" s="94"/>
    </row>
    <row r="11">
      <c r="A11" s="94"/>
      <c r="B11" s="294"/>
      <c r="C11" s="295"/>
      <c r="D11" s="296"/>
      <c r="E11" s="296">
        <f t="shared" si="1"/>
        <v>0</v>
      </c>
      <c r="F11" s="94"/>
    </row>
    <row r="12">
      <c r="A12" s="94"/>
      <c r="B12" s="294"/>
      <c r="C12" s="295"/>
      <c r="D12" s="296"/>
      <c r="E12" s="296">
        <f t="shared" si="1"/>
        <v>0</v>
      </c>
      <c r="F12" s="344" t="s">
        <v>115</v>
      </c>
    </row>
    <row r="13">
      <c r="A13" s="94"/>
      <c r="B13" s="294"/>
      <c r="C13" s="295"/>
      <c r="D13" s="296"/>
      <c r="E13" s="296">
        <f t="shared" si="1"/>
        <v>0</v>
      </c>
      <c r="F13" s="69">
        <f>E14/C14</f>
        <v>43.63588235</v>
      </c>
    </row>
    <row r="14">
      <c r="A14" s="346" t="s">
        <v>20</v>
      </c>
      <c r="B14" s="347"/>
      <c r="C14" s="348">
        <f>SUM(C6:C13)</f>
        <v>17</v>
      </c>
      <c r="D14" s="334"/>
      <c r="E14" s="334">
        <f>SUM(E6:E13)</f>
        <v>741.81</v>
      </c>
      <c r="F14" s="349"/>
    </row>
    <row r="15">
      <c r="A15" s="301" t="s">
        <v>91</v>
      </c>
      <c r="B15" s="302"/>
      <c r="C15" s="302"/>
      <c r="D15" s="303"/>
      <c r="G15" s="230" t="s">
        <v>92</v>
      </c>
      <c r="H15" s="231"/>
    </row>
    <row r="16">
      <c r="A16" s="232"/>
      <c r="B16" s="233"/>
      <c r="C16" s="233"/>
      <c r="D16" s="234"/>
      <c r="G16" s="235"/>
      <c r="H16" s="236"/>
    </row>
    <row r="17">
      <c r="A17" s="237" t="s">
        <v>93</v>
      </c>
      <c r="B17" s="237" t="s">
        <v>94</v>
      </c>
      <c r="C17" s="237" t="s">
        <v>95</v>
      </c>
      <c r="D17" s="237" t="s">
        <v>96</v>
      </c>
      <c r="G17" s="238">
        <f>E27/E3</f>
        <v>0</v>
      </c>
      <c r="H17" s="239"/>
    </row>
    <row r="18">
      <c r="A18" s="266"/>
      <c r="B18" s="267"/>
      <c r="C18" s="266"/>
      <c r="D18" s="268"/>
      <c r="G18" s="243"/>
      <c r="H18" s="244"/>
    </row>
    <row r="19">
      <c r="A19" s="266"/>
      <c r="B19" s="267"/>
      <c r="C19" s="266"/>
      <c r="D19" s="268"/>
    </row>
    <row r="20">
      <c r="A20" s="266"/>
      <c r="B20" s="267"/>
      <c r="C20" s="266"/>
      <c r="D20" s="268"/>
    </row>
    <row r="21" ht="15.75" customHeight="1">
      <c r="A21" s="266"/>
      <c r="B21" s="267"/>
      <c r="C21" s="266"/>
      <c r="D21" s="268"/>
    </row>
    <row r="22" ht="15.75" customHeight="1">
      <c r="A22" s="266"/>
      <c r="B22" s="304"/>
      <c r="C22" s="305"/>
      <c r="D22" s="306"/>
    </row>
    <row r="23" ht="15.75" customHeight="1">
      <c r="A23" s="267"/>
      <c r="B23" s="304"/>
      <c r="C23" s="305"/>
      <c r="D23" s="306"/>
    </row>
    <row r="24" ht="15.75" customHeight="1">
      <c r="A24" s="266"/>
      <c r="B24" s="266"/>
      <c r="C24" s="266"/>
      <c r="D24" s="268"/>
    </row>
    <row r="25" ht="15.75" customHeight="1">
      <c r="A25" s="266"/>
      <c r="B25" s="266"/>
      <c r="C25" s="266"/>
      <c r="D25" s="268"/>
    </row>
    <row r="26" ht="15.75" customHeight="1">
      <c r="A26" s="266"/>
      <c r="B26" s="266"/>
      <c r="C26" s="266"/>
      <c r="D26" s="268"/>
      <c r="E26" s="245" t="s">
        <v>20</v>
      </c>
    </row>
    <row r="27" ht="15.75" customHeight="1">
      <c r="A27" s="266"/>
      <c r="B27" s="266"/>
      <c r="C27" s="266"/>
      <c r="D27" s="268"/>
      <c r="E27" s="269">
        <f>D18+D19+D20+D21+D22+D23+D24+D25+D26+D27+D28+D29+D30+D31+D32+D33+D34</f>
        <v>0</v>
      </c>
    </row>
    <row r="28" ht="15.75" customHeight="1">
      <c r="A28" s="266"/>
      <c r="B28" s="266"/>
      <c r="C28" s="266"/>
      <c r="D28" s="268"/>
    </row>
    <row r="29" ht="15.75" customHeight="1">
      <c r="A29" s="266"/>
      <c r="B29" s="266"/>
      <c r="C29" s="266"/>
      <c r="D29" s="268"/>
    </row>
    <row r="30" ht="15.75" customHeight="1">
      <c r="A30" s="266"/>
      <c r="B30" s="266"/>
      <c r="C30" s="266"/>
      <c r="D30" s="268"/>
    </row>
    <row r="31" ht="15.75" customHeight="1">
      <c r="A31" s="266"/>
      <c r="B31" s="266"/>
      <c r="C31" s="266"/>
      <c r="D31" s="268"/>
    </row>
    <row r="32" ht="15.75" customHeight="1">
      <c r="A32" s="266"/>
      <c r="B32" s="266"/>
      <c r="C32" s="266"/>
      <c r="D32" s="268"/>
    </row>
    <row r="33" ht="15.75" customHeight="1">
      <c r="A33" s="266"/>
      <c r="B33" s="266"/>
      <c r="C33" s="266"/>
      <c r="D33" s="268"/>
    </row>
    <row r="34" ht="15.75" customHeight="1">
      <c r="A34" s="266"/>
      <c r="B34" s="266"/>
      <c r="C34" s="266"/>
      <c r="D34" s="268"/>
    </row>
    <row r="35" ht="15.75" customHeight="1">
      <c r="A35" s="266"/>
      <c r="B35" s="266"/>
      <c r="C35" s="266"/>
      <c r="D35" s="268"/>
    </row>
    <row r="36" ht="15.75" customHeight="1">
      <c r="A36" s="266"/>
      <c r="B36" s="266"/>
      <c r="C36" s="266"/>
      <c r="D36" s="268"/>
    </row>
    <row r="37" ht="15.75" customHeight="1">
      <c r="A37" s="266"/>
      <c r="B37" s="266"/>
      <c r="C37" s="266"/>
      <c r="D37" s="268"/>
    </row>
    <row r="38" ht="15.75" customHeight="1">
      <c r="A38" s="266"/>
      <c r="B38" s="266"/>
      <c r="C38" s="266"/>
      <c r="D38" s="268"/>
    </row>
    <row r="39" ht="15.75" customHeight="1">
      <c r="A39" s="266"/>
      <c r="B39" s="266"/>
      <c r="C39" s="266"/>
      <c r="D39" s="268"/>
    </row>
    <row r="40" ht="15.75" customHeight="1">
      <c r="A40" s="266"/>
      <c r="B40" s="266"/>
      <c r="C40" s="266"/>
      <c r="D40" s="268"/>
    </row>
    <row r="41" ht="15.75" customHeight="1">
      <c r="A41" s="266"/>
      <c r="B41" s="266"/>
      <c r="C41" s="266"/>
      <c r="D41" s="268"/>
    </row>
    <row r="42" ht="15.75" customHeight="1">
      <c r="A42" s="266"/>
      <c r="B42" s="266"/>
      <c r="C42" s="266"/>
      <c r="D42" s="268"/>
    </row>
    <row r="43" ht="15.75" customHeight="1">
      <c r="A43" s="241"/>
      <c r="B43" s="241"/>
      <c r="C43" s="241"/>
      <c r="D43" s="242"/>
    </row>
    <row r="44" ht="15.75" customHeight="1">
      <c r="A44" s="241"/>
      <c r="B44" s="241"/>
      <c r="C44" s="241"/>
      <c r="D44" s="242"/>
    </row>
    <row r="45" ht="15.75" customHeight="1">
      <c r="A45" s="241"/>
      <c r="B45" s="241"/>
      <c r="C45" s="241"/>
      <c r="D45" s="242"/>
    </row>
    <row r="46" ht="15.75" customHeight="1">
      <c r="A46" s="241"/>
      <c r="B46" s="241"/>
      <c r="C46" s="241"/>
      <c r="D46" s="242"/>
    </row>
    <row r="47" ht="15.75" customHeight="1">
      <c r="A47" s="241"/>
      <c r="B47" s="241"/>
      <c r="C47" s="241"/>
      <c r="D47" s="242"/>
    </row>
    <row r="48" ht="15.75" customHeight="1">
      <c r="A48" s="241"/>
      <c r="B48" s="241"/>
      <c r="C48" s="241"/>
      <c r="D48" s="242"/>
    </row>
    <row r="49" ht="15.75" customHeight="1">
      <c r="A49" s="241"/>
      <c r="B49" s="241"/>
      <c r="C49" s="241"/>
      <c r="D49" s="242"/>
    </row>
    <row r="50" ht="15.75" customHeight="1">
      <c r="A50" s="241"/>
      <c r="B50" s="241"/>
      <c r="C50" s="241"/>
      <c r="D50" s="242"/>
    </row>
    <row r="51" ht="15.75" customHeight="1">
      <c r="A51" s="241"/>
      <c r="B51" s="241"/>
      <c r="C51" s="241"/>
      <c r="D51" s="242"/>
    </row>
    <row r="52" ht="15.75" customHeight="1">
      <c r="A52" s="241"/>
      <c r="B52" s="241"/>
      <c r="C52" s="241"/>
      <c r="D52" s="242"/>
    </row>
    <row r="53" ht="15.75" customHeight="1">
      <c r="A53" s="241"/>
      <c r="B53" s="241"/>
      <c r="C53" s="241"/>
      <c r="D53" s="242"/>
    </row>
    <row r="54" ht="15.75" customHeight="1">
      <c r="A54" s="241"/>
      <c r="B54" s="241"/>
      <c r="C54" s="241"/>
      <c r="D54" s="242"/>
    </row>
    <row r="55" ht="15.75" customHeight="1">
      <c r="A55" s="241"/>
      <c r="B55" s="241"/>
      <c r="C55" s="241"/>
      <c r="D55" s="242"/>
    </row>
    <row r="56" ht="15.75" customHeight="1">
      <c r="A56" s="241"/>
      <c r="B56" s="241"/>
      <c r="C56" s="241"/>
      <c r="D56" s="242"/>
    </row>
    <row r="57" ht="15.75" customHeight="1">
      <c r="A57" s="241"/>
      <c r="B57" s="241"/>
      <c r="C57" s="241"/>
      <c r="D57" s="242"/>
    </row>
    <row r="58" ht="15.75" customHeight="1">
      <c r="A58" s="241"/>
      <c r="B58" s="241"/>
      <c r="C58" s="241"/>
      <c r="D58" s="242"/>
    </row>
    <row r="59" ht="15.75" customHeight="1">
      <c r="A59" s="241"/>
      <c r="B59" s="241"/>
      <c r="C59" s="241"/>
      <c r="D59" s="242"/>
    </row>
    <row r="60" ht="15.75" customHeight="1">
      <c r="A60" s="241"/>
      <c r="B60" s="241"/>
      <c r="C60" s="241"/>
      <c r="D60" s="242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5:D16"/>
    <mergeCell ref="G15:H16"/>
    <mergeCell ref="G17:H18"/>
  </mergeCell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11.75"/>
    <col customWidth="1" min="3" max="3" width="21.38"/>
    <col customWidth="1" min="4" max="4" width="19.25"/>
    <col customWidth="1" min="5" max="5" width="21.0"/>
    <col customWidth="1" min="6" max="6" width="16.75"/>
    <col customWidth="1" min="7" max="7" width="17.63"/>
    <col customWidth="1" min="8" max="8" width="16.25"/>
    <col customWidth="1" min="9" max="9" width="23.13"/>
    <col customWidth="1" min="10" max="10" width="19.5"/>
    <col customWidth="1" min="11" max="11" width="15.13"/>
    <col customWidth="1" min="12" max="12" width="14.5"/>
    <col customWidth="1" min="13" max="26" width="7.63"/>
  </cols>
  <sheetData>
    <row r="1" ht="92.25" customHeight="1"/>
    <row r="2">
      <c r="A2" s="191" t="s">
        <v>97</v>
      </c>
      <c r="B2" s="191" t="s">
        <v>31</v>
      </c>
      <c r="C2" s="192" t="s">
        <v>76</v>
      </c>
      <c r="D2" s="193" t="s">
        <v>77</v>
      </c>
      <c r="E2" s="193" t="s">
        <v>78</v>
      </c>
      <c r="F2" s="193" t="s">
        <v>79</v>
      </c>
      <c r="G2" s="193" t="s">
        <v>80</v>
      </c>
      <c r="H2" s="193" t="s">
        <v>81</v>
      </c>
      <c r="I2" s="193" t="s">
        <v>82</v>
      </c>
      <c r="J2" s="193" t="s">
        <v>83</v>
      </c>
      <c r="K2" s="193" t="s">
        <v>84</v>
      </c>
      <c r="L2" s="247" t="s">
        <v>98</v>
      </c>
    </row>
    <row r="3">
      <c r="A3" s="270" t="s">
        <v>53</v>
      </c>
      <c r="B3" s="249"/>
      <c r="C3" s="250" t="s">
        <v>116</v>
      </c>
      <c r="D3" s="251">
        <f>F19</f>
        <v>51.70888889</v>
      </c>
      <c r="E3" s="252">
        <f>D3*F3</f>
        <v>930.76</v>
      </c>
      <c r="F3" s="253">
        <f>C19</f>
        <v>18</v>
      </c>
      <c r="G3" s="251"/>
      <c r="H3" s="250"/>
      <c r="I3" s="252"/>
      <c r="J3" s="254">
        <f>G3*F3-I3-E3</f>
        <v>-930.76</v>
      </c>
      <c r="K3" s="255">
        <f>J3/E3</f>
        <v>-1</v>
      </c>
      <c r="L3" s="201">
        <f>G3*F3</f>
        <v>0</v>
      </c>
    </row>
    <row r="5">
      <c r="A5" s="340"/>
      <c r="B5" s="337" t="s">
        <v>1</v>
      </c>
      <c r="C5" s="337" t="s">
        <v>86</v>
      </c>
      <c r="D5" s="327" t="s">
        <v>87</v>
      </c>
      <c r="E5" s="327" t="s">
        <v>88</v>
      </c>
      <c r="F5" s="350"/>
    </row>
    <row r="6">
      <c r="A6" s="207" t="s">
        <v>89</v>
      </c>
      <c r="B6" s="208">
        <v>43871.0</v>
      </c>
      <c r="C6" s="209">
        <v>4.0</v>
      </c>
      <c r="D6" s="210">
        <v>59.53</v>
      </c>
      <c r="E6" s="210">
        <f t="shared" ref="E6:E11" si="1">D6*C6</f>
        <v>238.12</v>
      </c>
      <c r="F6" s="271"/>
    </row>
    <row r="7">
      <c r="A7" s="212"/>
      <c r="B7" s="208">
        <v>43871.0</v>
      </c>
      <c r="C7" s="260">
        <v>4.0</v>
      </c>
      <c r="D7" s="261">
        <v>59.03</v>
      </c>
      <c r="E7" s="261">
        <f t="shared" si="1"/>
        <v>236.12</v>
      </c>
      <c r="F7" s="271"/>
    </row>
    <row r="8">
      <c r="A8" s="212"/>
      <c r="B8" s="40">
        <v>43937.0</v>
      </c>
      <c r="C8" s="260">
        <v>2.0</v>
      </c>
      <c r="D8" s="261">
        <v>49.22</v>
      </c>
      <c r="E8" s="261">
        <f t="shared" si="1"/>
        <v>98.44</v>
      </c>
      <c r="F8" s="271"/>
    </row>
    <row r="9">
      <c r="A9" s="212"/>
      <c r="B9" s="40">
        <v>43984.0</v>
      </c>
      <c r="C9" s="260">
        <v>2.0</v>
      </c>
      <c r="D9" s="261">
        <v>47.0</v>
      </c>
      <c r="E9" s="261">
        <f t="shared" si="1"/>
        <v>94</v>
      </c>
      <c r="F9" s="271"/>
    </row>
    <row r="10">
      <c r="A10" s="215"/>
      <c r="B10" s="216">
        <v>44108.0</v>
      </c>
      <c r="C10" s="219">
        <v>4.0</v>
      </c>
      <c r="D10" s="220">
        <v>44.04</v>
      </c>
      <c r="E10" s="261">
        <f t="shared" si="1"/>
        <v>176.16</v>
      </c>
      <c r="F10" s="271"/>
    </row>
    <row r="11">
      <c r="A11" s="215"/>
      <c r="B11" s="216">
        <v>44131.0</v>
      </c>
      <c r="C11" s="219">
        <v>2.0</v>
      </c>
      <c r="D11" s="220">
        <v>43.96</v>
      </c>
      <c r="E11" s="261">
        <f t="shared" si="1"/>
        <v>87.92</v>
      </c>
      <c r="F11" s="271"/>
    </row>
    <row r="12">
      <c r="A12" s="215"/>
      <c r="B12" s="216"/>
      <c r="C12" s="219"/>
      <c r="D12" s="220"/>
      <c r="E12" s="261"/>
      <c r="F12" s="271"/>
    </row>
    <row r="13">
      <c r="A13" s="215"/>
      <c r="B13" s="216"/>
      <c r="C13" s="219"/>
      <c r="D13" s="220"/>
      <c r="E13" s="261"/>
      <c r="F13" s="271"/>
    </row>
    <row r="14">
      <c r="A14" s="215"/>
      <c r="B14" s="216"/>
      <c r="C14" s="219"/>
      <c r="D14" s="220"/>
      <c r="E14" s="261"/>
      <c r="F14" s="271"/>
    </row>
    <row r="15">
      <c r="A15" s="215"/>
      <c r="B15" s="216"/>
      <c r="C15" s="219"/>
      <c r="D15" s="220"/>
      <c r="E15" s="261"/>
      <c r="F15" s="271"/>
    </row>
    <row r="16">
      <c r="A16" s="215"/>
      <c r="B16" s="216"/>
      <c r="C16" s="219"/>
      <c r="D16" s="220"/>
      <c r="E16" s="261">
        <f t="shared" ref="E16:E17" si="2">D16*C16</f>
        <v>0</v>
      </c>
      <c r="F16" s="271"/>
    </row>
    <row r="17">
      <c r="A17" s="215"/>
      <c r="B17" s="216"/>
      <c r="C17" s="219"/>
      <c r="D17" s="220"/>
      <c r="E17" s="261">
        <f t="shared" si="2"/>
        <v>0</v>
      </c>
      <c r="F17" s="271"/>
    </row>
    <row r="18">
      <c r="A18" s="215"/>
      <c r="B18" s="216"/>
      <c r="C18" s="219"/>
      <c r="D18" s="220"/>
      <c r="E18" s="220"/>
      <c r="F18" s="327" t="s">
        <v>90</v>
      </c>
    </row>
    <row r="19">
      <c r="A19" s="338" t="s">
        <v>20</v>
      </c>
      <c r="B19" s="341"/>
      <c r="C19" s="342">
        <f>SUM(C6:C18)</f>
        <v>18</v>
      </c>
      <c r="D19" s="343"/>
      <c r="E19" s="220">
        <f>SUM(E6:E18)</f>
        <v>930.76</v>
      </c>
      <c r="F19" s="343">
        <f>E19/C19</f>
        <v>51.70888889</v>
      </c>
    </row>
    <row r="20">
      <c r="E20" s="351"/>
    </row>
    <row r="21" ht="15.75" customHeight="1">
      <c r="A21" s="227" t="s">
        <v>91</v>
      </c>
      <c r="B21" s="228"/>
      <c r="C21" s="228"/>
      <c r="D21" s="229"/>
      <c r="G21" s="230" t="s">
        <v>92</v>
      </c>
      <c r="H21" s="231"/>
    </row>
    <row r="22" ht="15.75" customHeight="1">
      <c r="A22" s="232"/>
      <c r="B22" s="233"/>
      <c r="C22" s="233"/>
      <c r="D22" s="234"/>
      <c r="G22" s="235"/>
      <c r="H22" s="236"/>
    </row>
    <row r="23" ht="15.75" customHeight="1">
      <c r="A23" s="237" t="s">
        <v>93</v>
      </c>
      <c r="B23" s="237" t="s">
        <v>94</v>
      </c>
      <c r="C23" s="237" t="s">
        <v>95</v>
      </c>
      <c r="D23" s="237" t="s">
        <v>96</v>
      </c>
      <c r="G23" s="238">
        <f>E33/E3</f>
        <v>0</v>
      </c>
      <c r="H23" s="239"/>
    </row>
    <row r="24" ht="15.75" customHeight="1">
      <c r="A24" s="266"/>
      <c r="B24" s="267"/>
      <c r="C24" s="266"/>
      <c r="D24" s="268"/>
      <c r="G24" s="243"/>
      <c r="H24" s="244"/>
    </row>
    <row r="25" ht="15.75" customHeight="1">
      <c r="A25" s="266"/>
      <c r="B25" s="267"/>
      <c r="C25" s="266"/>
      <c r="D25" s="268"/>
    </row>
    <row r="26" ht="15.75" customHeight="1">
      <c r="A26" s="266"/>
      <c r="B26" s="267"/>
      <c r="C26" s="266"/>
      <c r="D26" s="268"/>
    </row>
    <row r="27" ht="15.75" customHeight="1">
      <c r="A27" s="266"/>
      <c r="B27" s="267"/>
      <c r="C27" s="266"/>
      <c r="D27" s="268"/>
    </row>
    <row r="28" ht="15.75" customHeight="1">
      <c r="A28" s="266"/>
      <c r="B28" s="267"/>
      <c r="C28" s="266"/>
      <c r="D28" s="268"/>
    </row>
    <row r="29" ht="15.75" customHeight="1">
      <c r="A29" s="267"/>
      <c r="B29" s="266"/>
      <c r="C29" s="266"/>
      <c r="D29" s="268"/>
    </row>
    <row r="30" ht="15.75" customHeight="1">
      <c r="A30" s="266"/>
      <c r="B30" s="266"/>
      <c r="C30" s="266"/>
      <c r="D30" s="268"/>
    </row>
    <row r="31" ht="15.75" customHeight="1">
      <c r="A31" s="266"/>
      <c r="B31" s="266"/>
      <c r="C31" s="266"/>
      <c r="D31" s="268"/>
    </row>
    <row r="32" ht="15.75" customHeight="1">
      <c r="A32" s="266"/>
      <c r="B32" s="266"/>
      <c r="C32" s="266"/>
      <c r="D32" s="268"/>
      <c r="E32" s="245" t="s">
        <v>20</v>
      </c>
    </row>
    <row r="33" ht="15.75" customHeight="1">
      <c r="A33" s="266"/>
      <c r="B33" s="266"/>
      <c r="C33" s="266"/>
      <c r="D33" s="268"/>
      <c r="E33" s="269">
        <f>D24+D25+D26+D27+D28+D29+D30+D31+D32+D33+D34+D35+D36+D37+D38+D39+D40</f>
        <v>0</v>
      </c>
    </row>
    <row r="34" ht="15.75" customHeight="1">
      <c r="A34" s="266"/>
      <c r="B34" s="266"/>
      <c r="C34" s="266"/>
      <c r="D34" s="268"/>
    </row>
    <row r="35" ht="15.75" customHeight="1">
      <c r="A35" s="266"/>
      <c r="B35" s="266"/>
      <c r="C35" s="266"/>
      <c r="D35" s="268"/>
    </row>
    <row r="36" ht="15.75" customHeight="1">
      <c r="A36" s="266"/>
      <c r="B36" s="266"/>
      <c r="C36" s="266"/>
      <c r="D36" s="268"/>
    </row>
    <row r="37" ht="15.75" customHeight="1">
      <c r="A37" s="266"/>
      <c r="B37" s="266"/>
      <c r="C37" s="266"/>
      <c r="D37" s="268"/>
    </row>
    <row r="38" ht="15.75" customHeight="1">
      <c r="A38" s="266"/>
      <c r="B38" s="266"/>
      <c r="C38" s="266"/>
      <c r="D38" s="268"/>
    </row>
    <row r="39" ht="15.75" customHeight="1">
      <c r="A39" s="266"/>
      <c r="B39" s="266"/>
      <c r="C39" s="266"/>
      <c r="D39" s="268"/>
    </row>
    <row r="40" ht="15.75" customHeight="1">
      <c r="A40" s="266"/>
      <c r="B40" s="266"/>
      <c r="C40" s="266"/>
      <c r="D40" s="268"/>
    </row>
    <row r="41" ht="15.75" customHeight="1">
      <c r="A41" s="266"/>
      <c r="B41" s="266"/>
      <c r="C41" s="266"/>
      <c r="D41" s="268"/>
    </row>
    <row r="42" ht="15.75" customHeight="1">
      <c r="A42" s="266"/>
      <c r="B42" s="266"/>
      <c r="C42" s="266"/>
      <c r="D42" s="268"/>
    </row>
    <row r="43" ht="15.75" customHeight="1">
      <c r="A43" s="266"/>
      <c r="B43" s="266"/>
      <c r="C43" s="266"/>
      <c r="D43" s="268"/>
    </row>
    <row r="44" ht="15.75" customHeight="1">
      <c r="A44" s="266"/>
      <c r="B44" s="266"/>
      <c r="C44" s="266"/>
      <c r="D44" s="268"/>
    </row>
    <row r="45" ht="15.75" customHeight="1">
      <c r="A45" s="266"/>
      <c r="B45" s="266"/>
      <c r="C45" s="266"/>
      <c r="D45" s="268"/>
    </row>
    <row r="46" ht="15.75" customHeight="1">
      <c r="A46" s="266"/>
      <c r="B46" s="266"/>
      <c r="C46" s="266"/>
      <c r="D46" s="268"/>
    </row>
    <row r="47" ht="15.75" customHeight="1">
      <c r="A47" s="266"/>
      <c r="B47" s="266"/>
      <c r="C47" s="266"/>
      <c r="D47" s="268"/>
    </row>
    <row r="48" ht="15.75" customHeight="1">
      <c r="A48" s="266"/>
      <c r="B48" s="266"/>
      <c r="C48" s="266"/>
      <c r="D48" s="268"/>
    </row>
    <row r="49" ht="15.75" customHeight="1">
      <c r="A49" s="266"/>
      <c r="B49" s="266"/>
      <c r="C49" s="266"/>
      <c r="D49" s="268"/>
    </row>
    <row r="50" ht="15.75" customHeight="1">
      <c r="A50" s="266"/>
      <c r="B50" s="266"/>
      <c r="C50" s="266"/>
      <c r="D50" s="268"/>
    </row>
    <row r="51" ht="15.75" customHeight="1">
      <c r="A51" s="266"/>
      <c r="B51" s="266"/>
      <c r="C51" s="266"/>
      <c r="D51" s="268"/>
    </row>
    <row r="52" ht="15.75" customHeight="1">
      <c r="A52" s="266"/>
      <c r="B52" s="266"/>
      <c r="C52" s="266"/>
      <c r="D52" s="268"/>
    </row>
    <row r="53" ht="15.75" customHeight="1">
      <c r="A53" s="266"/>
      <c r="B53" s="266"/>
      <c r="C53" s="266"/>
      <c r="D53" s="268"/>
    </row>
    <row r="54" ht="15.75" customHeight="1">
      <c r="A54" s="266"/>
      <c r="B54" s="266"/>
      <c r="C54" s="266"/>
      <c r="D54" s="268"/>
    </row>
    <row r="55" ht="15.75" customHeight="1">
      <c r="A55" s="266"/>
      <c r="B55" s="266"/>
      <c r="C55" s="266"/>
      <c r="D55" s="268"/>
    </row>
    <row r="56" ht="15.75" customHeight="1">
      <c r="A56" s="266"/>
      <c r="B56" s="266"/>
      <c r="C56" s="266"/>
      <c r="D56" s="268"/>
    </row>
    <row r="57" ht="15.75" customHeight="1">
      <c r="A57" s="266"/>
      <c r="B57" s="266"/>
      <c r="C57" s="266"/>
      <c r="D57" s="268"/>
    </row>
    <row r="58" ht="15.75" customHeight="1">
      <c r="A58" s="266"/>
      <c r="B58" s="266"/>
      <c r="C58" s="266"/>
      <c r="D58" s="268"/>
    </row>
    <row r="59" ht="15.75" customHeight="1">
      <c r="A59" s="266"/>
      <c r="B59" s="266"/>
      <c r="C59" s="266"/>
      <c r="D59" s="268"/>
    </row>
    <row r="60" ht="15.75" customHeight="1">
      <c r="A60" s="266"/>
      <c r="B60" s="266"/>
      <c r="C60" s="266"/>
      <c r="D60" s="268"/>
    </row>
    <row r="61" ht="15.75" customHeight="1">
      <c r="A61" s="266"/>
      <c r="B61" s="266"/>
      <c r="C61" s="266"/>
      <c r="D61" s="268"/>
    </row>
    <row r="62" ht="15.75" customHeight="1">
      <c r="A62" s="266"/>
      <c r="B62" s="266"/>
      <c r="C62" s="266"/>
      <c r="D62" s="268"/>
    </row>
    <row r="63" ht="15.75" customHeight="1">
      <c r="A63" s="266"/>
      <c r="B63" s="266"/>
      <c r="C63" s="266"/>
      <c r="D63" s="268"/>
    </row>
    <row r="64" ht="15.75" customHeight="1">
      <c r="A64" s="266"/>
      <c r="B64" s="266"/>
      <c r="C64" s="266"/>
      <c r="D64" s="268"/>
    </row>
    <row r="65" ht="15.75" customHeight="1">
      <c r="A65" s="266"/>
      <c r="B65" s="266"/>
      <c r="C65" s="266"/>
      <c r="D65" s="268"/>
    </row>
    <row r="66" ht="15.75" customHeight="1">
      <c r="A66" s="266"/>
      <c r="B66" s="266"/>
      <c r="C66" s="266"/>
      <c r="D66" s="268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1:D22"/>
    <mergeCell ref="G21:H22"/>
    <mergeCell ref="G23:H24"/>
  </mergeCell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14.75"/>
    <col customWidth="1" min="3" max="3" width="21.38"/>
    <col customWidth="1" min="4" max="4" width="19.25"/>
    <col customWidth="1" min="5" max="5" width="21.0"/>
    <col customWidth="1" min="6" max="6" width="16.38"/>
    <col customWidth="1" min="7" max="7" width="17.0"/>
    <col customWidth="1" min="8" max="8" width="15.88"/>
    <col customWidth="1" min="9" max="9" width="22.0"/>
    <col customWidth="1" min="10" max="10" width="19.13"/>
    <col customWidth="1" min="11" max="11" width="14.75"/>
    <col customWidth="1" min="12" max="12" width="13.88"/>
    <col customWidth="1" min="13" max="26" width="7.63"/>
  </cols>
  <sheetData>
    <row r="1" ht="102.75" customHeight="1"/>
    <row r="2">
      <c r="A2" s="191" t="s">
        <v>97</v>
      </c>
      <c r="B2" s="191" t="s">
        <v>31</v>
      </c>
      <c r="C2" s="192" t="s">
        <v>76</v>
      </c>
      <c r="D2" s="193" t="s">
        <v>77</v>
      </c>
      <c r="E2" s="193" t="s">
        <v>78</v>
      </c>
      <c r="F2" s="193" t="s">
        <v>79</v>
      </c>
      <c r="G2" s="193" t="s">
        <v>80</v>
      </c>
      <c r="H2" s="193" t="s">
        <v>81</v>
      </c>
      <c r="I2" s="193" t="s">
        <v>82</v>
      </c>
      <c r="J2" s="193" t="s">
        <v>83</v>
      </c>
      <c r="K2" s="193" t="s">
        <v>84</v>
      </c>
      <c r="L2" s="247" t="s">
        <v>98</v>
      </c>
    </row>
    <row r="3">
      <c r="A3" s="270" t="s">
        <v>54</v>
      </c>
      <c r="B3" s="249"/>
      <c r="C3" s="250" t="s">
        <v>117</v>
      </c>
      <c r="D3" s="251">
        <v>28.22</v>
      </c>
      <c r="E3" s="252">
        <f>D3*F3</f>
        <v>620.84</v>
      </c>
      <c r="F3" s="352" t="s">
        <v>118</v>
      </c>
      <c r="G3" s="251"/>
      <c r="H3" s="250"/>
      <c r="I3" s="252">
        <v>0.0</v>
      </c>
      <c r="J3" s="254">
        <f>G3*F3-I3-E3</f>
        <v>-620.84</v>
      </c>
      <c r="K3" s="255">
        <f>J3/E3</f>
        <v>-1</v>
      </c>
      <c r="L3" s="201">
        <f>G3*F3</f>
        <v>0</v>
      </c>
    </row>
    <row r="5">
      <c r="A5" s="340"/>
      <c r="B5" s="337" t="s">
        <v>1</v>
      </c>
      <c r="C5" s="337" t="s">
        <v>86</v>
      </c>
      <c r="D5" s="327" t="s">
        <v>87</v>
      </c>
      <c r="E5" s="327" t="s">
        <v>88</v>
      </c>
      <c r="F5" s="353"/>
    </row>
    <row r="6">
      <c r="A6" s="207" t="s">
        <v>89</v>
      </c>
      <c r="B6" s="208">
        <v>43761.0</v>
      </c>
      <c r="C6" s="209">
        <v>8.0</v>
      </c>
      <c r="D6" s="210">
        <v>31.01</v>
      </c>
      <c r="E6" s="210">
        <f t="shared" ref="E6:E10" si="1">D6*C6</f>
        <v>248.08</v>
      </c>
      <c r="F6" s="271"/>
    </row>
    <row r="7">
      <c r="A7" s="212"/>
      <c r="B7" s="40">
        <v>43879.0</v>
      </c>
      <c r="C7" s="260">
        <v>3.0</v>
      </c>
      <c r="D7" s="261">
        <v>41.03</v>
      </c>
      <c r="E7" s="210">
        <f t="shared" si="1"/>
        <v>123.09</v>
      </c>
      <c r="F7" s="271"/>
    </row>
    <row r="8">
      <c r="A8" s="212"/>
      <c r="B8" s="40">
        <v>43945.0</v>
      </c>
      <c r="C8" s="260">
        <v>6.0</v>
      </c>
      <c r="D8" s="261">
        <v>24.28</v>
      </c>
      <c r="E8" s="210">
        <f t="shared" si="1"/>
        <v>145.68</v>
      </c>
      <c r="F8" s="271"/>
    </row>
    <row r="9">
      <c r="A9" s="212"/>
      <c r="B9" s="40">
        <v>43964.0</v>
      </c>
      <c r="C9" s="260">
        <v>5.0</v>
      </c>
      <c r="D9" s="261">
        <v>20.81</v>
      </c>
      <c r="E9" s="210">
        <f t="shared" si="1"/>
        <v>104.05</v>
      </c>
      <c r="F9" s="271"/>
    </row>
    <row r="10">
      <c r="A10" s="215"/>
      <c r="B10" s="216">
        <v>44039.0</v>
      </c>
      <c r="C10" s="219">
        <v>5.0</v>
      </c>
      <c r="D10" s="220">
        <v>28.35</v>
      </c>
      <c r="E10" s="210">
        <f t="shared" si="1"/>
        <v>141.75</v>
      </c>
      <c r="F10" s="271"/>
    </row>
    <row r="11">
      <c r="A11" s="215"/>
      <c r="B11" s="216"/>
      <c r="C11" s="219"/>
      <c r="D11" s="220"/>
      <c r="E11" s="210"/>
      <c r="F11" s="271"/>
    </row>
    <row r="12">
      <c r="A12" s="215"/>
      <c r="B12" s="216"/>
      <c r="C12" s="219"/>
      <c r="D12" s="220"/>
      <c r="E12" s="210"/>
      <c r="F12" s="271"/>
    </row>
    <row r="13">
      <c r="A13" s="215"/>
      <c r="B13" s="216"/>
      <c r="C13" s="219"/>
      <c r="D13" s="220"/>
      <c r="E13" s="210"/>
      <c r="F13" s="271"/>
    </row>
    <row r="14">
      <c r="A14" s="215"/>
      <c r="B14" s="216"/>
      <c r="C14" s="219"/>
      <c r="D14" s="220"/>
      <c r="E14" s="210"/>
      <c r="F14" s="327" t="s">
        <v>112</v>
      </c>
    </row>
    <row r="15">
      <c r="A15" s="338" t="s">
        <v>20</v>
      </c>
      <c r="B15" s="341"/>
      <c r="C15" s="260">
        <f>SUM(C6:C6:C14)</f>
        <v>27</v>
      </c>
      <c r="D15" s="343"/>
      <c r="E15" s="210">
        <f>SUM(E6:E6:E14)</f>
        <v>762.65</v>
      </c>
      <c r="F15" s="210">
        <f>E15/C15</f>
        <v>28.2462963</v>
      </c>
    </row>
    <row r="17">
      <c r="A17" s="227" t="s">
        <v>91</v>
      </c>
      <c r="B17" s="228"/>
      <c r="C17" s="228"/>
      <c r="D17" s="229"/>
      <c r="G17" s="230" t="s">
        <v>92</v>
      </c>
      <c r="H17" s="231"/>
    </row>
    <row r="18">
      <c r="A18" s="232"/>
      <c r="B18" s="233"/>
      <c r="C18" s="233"/>
      <c r="D18" s="234"/>
      <c r="G18" s="235"/>
      <c r="H18" s="236"/>
    </row>
    <row r="19">
      <c r="A19" s="237" t="s">
        <v>93</v>
      </c>
      <c r="B19" s="237" t="s">
        <v>94</v>
      </c>
      <c r="C19" s="237" t="s">
        <v>95</v>
      </c>
      <c r="D19" s="237" t="s">
        <v>96</v>
      </c>
      <c r="G19" s="238">
        <f>E29/E3</f>
        <v>0</v>
      </c>
      <c r="H19" s="239"/>
    </row>
    <row r="20">
      <c r="A20" s="266"/>
      <c r="B20" s="267"/>
      <c r="C20" s="266"/>
      <c r="D20" s="268"/>
      <c r="G20" s="243"/>
      <c r="H20" s="244"/>
    </row>
    <row r="21" ht="15.75" customHeight="1">
      <c r="A21" s="266"/>
      <c r="B21" s="267"/>
      <c r="C21" s="266"/>
      <c r="D21" s="268"/>
    </row>
    <row r="22" ht="15.75" customHeight="1">
      <c r="A22" s="266"/>
      <c r="B22" s="267"/>
      <c r="C22" s="266"/>
      <c r="D22" s="268"/>
    </row>
    <row r="23" ht="15.75" customHeight="1">
      <c r="A23" s="266"/>
      <c r="B23" s="267"/>
      <c r="C23" s="266"/>
      <c r="D23" s="268"/>
    </row>
    <row r="24" ht="15.75" customHeight="1">
      <c r="A24" s="266"/>
      <c r="B24" s="267"/>
      <c r="C24" s="266"/>
      <c r="D24" s="268"/>
    </row>
    <row r="25" ht="15.75" customHeight="1">
      <c r="A25" s="267"/>
      <c r="B25" s="266"/>
      <c r="C25" s="266"/>
      <c r="D25" s="268"/>
    </row>
    <row r="26" ht="15.75" customHeight="1">
      <c r="A26" s="266"/>
      <c r="B26" s="266"/>
      <c r="C26" s="266"/>
      <c r="D26" s="268"/>
    </row>
    <row r="27" ht="15.75" customHeight="1">
      <c r="A27" s="266"/>
      <c r="B27" s="266"/>
      <c r="C27" s="266"/>
      <c r="D27" s="268"/>
    </row>
    <row r="28" ht="15.75" customHeight="1">
      <c r="A28" s="266"/>
      <c r="B28" s="266"/>
      <c r="C28" s="266"/>
      <c r="D28" s="268"/>
      <c r="E28" s="245" t="s">
        <v>20</v>
      </c>
    </row>
    <row r="29" ht="15.75" customHeight="1">
      <c r="A29" s="266"/>
      <c r="B29" s="266"/>
      <c r="C29" s="266"/>
      <c r="D29" s="268"/>
      <c r="E29" s="269">
        <f>D20+D21+D22+D23+D24+D25+D26+D27+D28+D29+D30+D31+D32+D33+D34+D35+D36</f>
        <v>0</v>
      </c>
    </row>
    <row r="30" ht="15.75" customHeight="1">
      <c r="A30" s="266"/>
      <c r="B30" s="266"/>
      <c r="C30" s="266"/>
      <c r="D30" s="268"/>
    </row>
    <row r="31" ht="15.75" customHeight="1">
      <c r="A31" s="266"/>
      <c r="B31" s="266"/>
      <c r="C31" s="266"/>
      <c r="D31" s="268"/>
    </row>
    <row r="32" ht="15.75" customHeight="1">
      <c r="A32" s="266"/>
      <c r="B32" s="266"/>
      <c r="C32" s="266"/>
      <c r="D32" s="268"/>
    </row>
    <row r="33" ht="15.75" customHeight="1">
      <c r="A33" s="266"/>
      <c r="B33" s="266"/>
      <c r="C33" s="266"/>
      <c r="D33" s="268"/>
    </row>
    <row r="34" ht="15.75" customHeight="1">
      <c r="A34" s="266"/>
      <c r="B34" s="266"/>
      <c r="C34" s="266"/>
      <c r="D34" s="268"/>
    </row>
    <row r="35" ht="15.75" customHeight="1">
      <c r="A35" s="266"/>
      <c r="B35" s="266"/>
      <c r="C35" s="266"/>
      <c r="D35" s="268"/>
    </row>
    <row r="36" ht="15.75" customHeight="1">
      <c r="A36" s="266"/>
      <c r="B36" s="266"/>
      <c r="C36" s="266"/>
      <c r="D36" s="268"/>
    </row>
    <row r="37" ht="15.75" customHeight="1">
      <c r="A37" s="266"/>
      <c r="B37" s="266"/>
      <c r="C37" s="266"/>
      <c r="D37" s="268"/>
    </row>
    <row r="38" ht="15.75" customHeight="1">
      <c r="A38" s="266"/>
      <c r="B38" s="266"/>
      <c r="C38" s="266"/>
      <c r="D38" s="268"/>
    </row>
    <row r="39" ht="15.75" customHeight="1">
      <c r="A39" s="266"/>
      <c r="B39" s="266"/>
      <c r="C39" s="266"/>
      <c r="D39" s="268"/>
    </row>
    <row r="40" ht="15.75" customHeight="1">
      <c r="A40" s="266"/>
      <c r="B40" s="266"/>
      <c r="C40" s="266"/>
      <c r="D40" s="268"/>
    </row>
    <row r="41" ht="15.75" customHeight="1">
      <c r="A41" s="266"/>
      <c r="B41" s="266"/>
      <c r="C41" s="266"/>
      <c r="D41" s="268"/>
    </row>
    <row r="42" ht="15.75" customHeight="1">
      <c r="A42" s="266"/>
      <c r="B42" s="266"/>
      <c r="C42" s="266"/>
      <c r="D42" s="268"/>
    </row>
    <row r="43" ht="15.75" customHeight="1">
      <c r="A43" s="266"/>
      <c r="B43" s="266"/>
      <c r="C43" s="266"/>
      <c r="D43" s="268"/>
    </row>
    <row r="44" ht="15.75" customHeight="1">
      <c r="A44" s="266"/>
      <c r="B44" s="266"/>
      <c r="C44" s="266"/>
      <c r="D44" s="268"/>
    </row>
    <row r="45" ht="15.75" customHeight="1">
      <c r="A45" s="266"/>
      <c r="B45" s="266"/>
      <c r="C45" s="266"/>
      <c r="D45" s="268"/>
    </row>
    <row r="46" ht="15.75" customHeight="1">
      <c r="A46" s="266"/>
      <c r="B46" s="266"/>
      <c r="C46" s="266"/>
      <c r="D46" s="268"/>
    </row>
    <row r="47" ht="15.75" customHeight="1">
      <c r="A47" s="266"/>
      <c r="B47" s="266"/>
      <c r="C47" s="266"/>
      <c r="D47" s="268"/>
    </row>
    <row r="48" ht="15.75" customHeight="1">
      <c r="A48" s="266"/>
      <c r="B48" s="266"/>
      <c r="C48" s="266"/>
      <c r="D48" s="268"/>
    </row>
    <row r="49" ht="15.75" customHeight="1">
      <c r="A49" s="266"/>
      <c r="B49" s="266"/>
      <c r="C49" s="266"/>
      <c r="D49" s="268"/>
    </row>
    <row r="50" ht="15.75" customHeight="1">
      <c r="A50" s="266"/>
      <c r="B50" s="266"/>
      <c r="C50" s="266"/>
      <c r="D50" s="268"/>
    </row>
    <row r="51" ht="15.75" customHeight="1">
      <c r="A51" s="266"/>
      <c r="B51" s="266"/>
      <c r="C51" s="266"/>
      <c r="D51" s="268"/>
    </row>
    <row r="52" ht="15.75" customHeight="1">
      <c r="A52" s="266"/>
      <c r="B52" s="266"/>
      <c r="C52" s="266"/>
      <c r="D52" s="268"/>
    </row>
    <row r="53" ht="15.75" customHeight="1">
      <c r="A53" s="266"/>
      <c r="B53" s="266"/>
      <c r="C53" s="266"/>
      <c r="D53" s="268"/>
    </row>
    <row r="54" ht="15.75" customHeight="1">
      <c r="A54" s="266"/>
      <c r="B54" s="266"/>
      <c r="C54" s="266"/>
      <c r="D54" s="268"/>
    </row>
    <row r="55" ht="15.75" customHeight="1">
      <c r="A55" s="266"/>
      <c r="B55" s="266"/>
      <c r="C55" s="266"/>
      <c r="D55" s="268"/>
    </row>
    <row r="56" ht="15.75" customHeight="1">
      <c r="A56" s="266"/>
      <c r="B56" s="266"/>
      <c r="C56" s="266"/>
      <c r="D56" s="268"/>
    </row>
    <row r="57" ht="15.75" customHeight="1">
      <c r="A57" s="266"/>
      <c r="B57" s="266"/>
      <c r="C57" s="266"/>
      <c r="D57" s="268"/>
    </row>
    <row r="58" ht="15.75" customHeight="1">
      <c r="A58" s="266"/>
      <c r="B58" s="266"/>
      <c r="C58" s="266"/>
      <c r="D58" s="268"/>
    </row>
    <row r="59" ht="15.75" customHeight="1">
      <c r="A59" s="266"/>
      <c r="B59" s="266"/>
      <c r="C59" s="266"/>
      <c r="D59" s="268"/>
    </row>
    <row r="60" ht="15.75" customHeight="1">
      <c r="A60" s="266"/>
      <c r="B60" s="266"/>
      <c r="C60" s="266"/>
      <c r="D60" s="268"/>
    </row>
    <row r="61" ht="15.75" customHeight="1">
      <c r="A61" s="266"/>
      <c r="B61" s="266"/>
      <c r="C61" s="266"/>
      <c r="D61" s="268"/>
    </row>
    <row r="62" ht="15.75" customHeight="1">
      <c r="A62" s="266"/>
      <c r="B62" s="266"/>
      <c r="C62" s="266"/>
      <c r="D62" s="268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7:D18"/>
    <mergeCell ref="G17:H18"/>
    <mergeCell ref="G19:H20"/>
  </mergeCell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1.75"/>
    <col customWidth="1" min="3" max="3" width="21.5"/>
    <col customWidth="1" min="4" max="4" width="19.25"/>
    <col customWidth="1" min="5" max="5" width="21.0"/>
    <col customWidth="1" min="6" max="6" width="16.38"/>
    <col customWidth="1" min="7" max="7" width="17.0"/>
    <col customWidth="1" min="8" max="8" width="15.88"/>
    <col customWidth="1" min="9" max="9" width="22.0"/>
    <col customWidth="1" min="10" max="10" width="19.13"/>
    <col customWidth="1" min="11" max="11" width="14.75"/>
    <col customWidth="1" min="12" max="12" width="18.13"/>
    <col customWidth="1" min="13" max="13" width="10.75"/>
    <col customWidth="1" min="14" max="14" width="4.38"/>
    <col customWidth="1" min="15" max="15" width="11.75"/>
    <col customWidth="1" min="16" max="26" width="7.63"/>
  </cols>
  <sheetData>
    <row r="1" ht="93.0" customHeight="1">
      <c r="D1" s="273"/>
      <c r="E1" s="2"/>
      <c r="F1" s="2"/>
      <c r="G1" s="2"/>
      <c r="H1" s="2"/>
      <c r="I1" s="2"/>
      <c r="J1" s="2"/>
      <c r="K1" s="2"/>
      <c r="L1" s="3"/>
    </row>
    <row r="2">
      <c r="A2" s="190" t="s">
        <v>75</v>
      </c>
      <c r="B2" s="191" t="s">
        <v>31</v>
      </c>
      <c r="C2" s="192" t="s">
        <v>76</v>
      </c>
      <c r="D2" s="193" t="s">
        <v>77</v>
      </c>
      <c r="E2" s="193" t="s">
        <v>78</v>
      </c>
      <c r="F2" s="193" t="s">
        <v>79</v>
      </c>
      <c r="G2" s="193" t="s">
        <v>80</v>
      </c>
      <c r="H2" s="193" t="s">
        <v>81</v>
      </c>
      <c r="I2" s="193" t="s">
        <v>82</v>
      </c>
      <c r="J2" s="193" t="s">
        <v>83</v>
      </c>
      <c r="K2" s="193" t="s">
        <v>84</v>
      </c>
      <c r="L2" s="247" t="s">
        <v>98</v>
      </c>
    </row>
    <row r="3">
      <c r="A3" s="194" t="s">
        <v>55</v>
      </c>
      <c r="B3" s="195"/>
      <c r="C3" s="196" t="s">
        <v>85</v>
      </c>
      <c r="D3" s="197">
        <f>F16</f>
        <v>37.39363636</v>
      </c>
      <c r="E3" s="198">
        <f>D3*F3</f>
        <v>822.66</v>
      </c>
      <c r="F3" s="199">
        <f>C16</f>
        <v>22</v>
      </c>
      <c r="G3" s="200"/>
      <c r="H3" s="196"/>
      <c r="I3" s="198"/>
      <c r="J3" s="201">
        <f>G3*F3-I3-E3</f>
        <v>-822.66</v>
      </c>
      <c r="K3" s="202">
        <f>J3/E3</f>
        <v>-1</v>
      </c>
      <c r="L3" s="201"/>
      <c r="M3" s="274"/>
      <c r="N3" s="275"/>
      <c r="O3" s="278"/>
    </row>
    <row r="5">
      <c r="A5" s="260"/>
      <c r="B5" s="354" t="s">
        <v>1</v>
      </c>
      <c r="C5" s="354" t="s">
        <v>86</v>
      </c>
      <c r="D5" s="354" t="s">
        <v>87</v>
      </c>
      <c r="E5" s="354" t="s">
        <v>102</v>
      </c>
      <c r="F5" s="355"/>
    </row>
    <row r="6">
      <c r="A6" s="260" t="s">
        <v>89</v>
      </c>
      <c r="B6" s="40">
        <v>43689.0</v>
      </c>
      <c r="C6" s="260">
        <v>7.0</v>
      </c>
      <c r="D6" s="93">
        <v>38.93</v>
      </c>
      <c r="E6" s="93">
        <f t="shared" ref="E6:E15" si="1">D6*C6</f>
        <v>272.51</v>
      </c>
      <c r="F6" s="356"/>
    </row>
    <row r="7">
      <c r="A7" s="260"/>
      <c r="B7" s="40">
        <v>43752.0</v>
      </c>
      <c r="C7" s="260">
        <v>2.0</v>
      </c>
      <c r="D7" s="93">
        <v>34.14</v>
      </c>
      <c r="E7" s="93">
        <f t="shared" si="1"/>
        <v>68.28</v>
      </c>
      <c r="F7" s="356"/>
    </row>
    <row r="8">
      <c r="A8" s="260"/>
      <c r="B8" s="40">
        <v>43845.0</v>
      </c>
      <c r="C8" s="260">
        <v>2.0</v>
      </c>
      <c r="D8" s="93">
        <v>38.94</v>
      </c>
      <c r="E8" s="93">
        <f t="shared" si="1"/>
        <v>77.88</v>
      </c>
      <c r="F8" s="356"/>
    </row>
    <row r="9">
      <c r="A9" s="260"/>
      <c r="B9" s="40">
        <v>43895.0</v>
      </c>
      <c r="C9" s="260">
        <v>2.0</v>
      </c>
      <c r="D9" s="93">
        <v>38.39</v>
      </c>
      <c r="E9" s="93">
        <f t="shared" si="1"/>
        <v>76.78</v>
      </c>
      <c r="F9" s="356"/>
    </row>
    <row r="10">
      <c r="A10" s="260"/>
      <c r="B10" s="40">
        <v>44043.0</v>
      </c>
      <c r="C10" s="260">
        <v>2.0</v>
      </c>
      <c r="D10" s="93">
        <v>38.64</v>
      </c>
      <c r="E10" s="93">
        <f t="shared" si="1"/>
        <v>77.28</v>
      </c>
      <c r="F10" s="356"/>
    </row>
    <row r="11">
      <c r="A11" s="260"/>
      <c r="B11" s="40">
        <v>44069.0</v>
      </c>
      <c r="C11" s="260">
        <v>3.0</v>
      </c>
      <c r="D11" s="93">
        <v>35.67</v>
      </c>
      <c r="E11" s="93">
        <f t="shared" si="1"/>
        <v>107.01</v>
      </c>
      <c r="F11" s="356"/>
    </row>
    <row r="12">
      <c r="A12" s="260"/>
      <c r="B12" s="40">
        <v>44052.0</v>
      </c>
      <c r="C12" s="260">
        <v>4.0</v>
      </c>
      <c r="D12" s="93">
        <v>35.73</v>
      </c>
      <c r="E12" s="93">
        <f t="shared" si="1"/>
        <v>142.92</v>
      </c>
      <c r="F12" s="356"/>
    </row>
    <row r="13">
      <c r="A13" s="260"/>
      <c r="B13" s="40"/>
      <c r="C13" s="260"/>
      <c r="D13" s="93"/>
      <c r="E13" s="93">
        <f t="shared" si="1"/>
        <v>0</v>
      </c>
      <c r="F13" s="356"/>
    </row>
    <row r="14">
      <c r="A14" s="260"/>
      <c r="B14" s="40"/>
      <c r="C14" s="260"/>
      <c r="D14" s="93"/>
      <c r="E14" s="93">
        <f t="shared" si="1"/>
        <v>0</v>
      </c>
      <c r="F14" s="357"/>
    </row>
    <row r="15">
      <c r="A15" s="260"/>
      <c r="B15" s="40"/>
      <c r="C15" s="260"/>
      <c r="D15" s="93"/>
      <c r="E15" s="93">
        <f t="shared" si="1"/>
        <v>0</v>
      </c>
      <c r="F15" s="354" t="s">
        <v>90</v>
      </c>
    </row>
    <row r="16">
      <c r="A16" s="290" t="s">
        <v>20</v>
      </c>
      <c r="B16" s="347"/>
      <c r="C16" s="332">
        <f>SUM(C6:C15)</f>
        <v>22</v>
      </c>
      <c r="D16" s="334"/>
      <c r="E16" s="334">
        <f>SUM(E6:E15)</f>
        <v>822.66</v>
      </c>
      <c r="F16" s="334">
        <f>E16/C16</f>
        <v>37.39363636</v>
      </c>
    </row>
    <row r="17">
      <c r="C17" s="77"/>
    </row>
    <row r="18">
      <c r="A18" s="227" t="s">
        <v>91</v>
      </c>
      <c r="B18" s="228"/>
      <c r="C18" s="228"/>
      <c r="D18" s="229"/>
      <c r="G18" s="230" t="s">
        <v>92</v>
      </c>
      <c r="H18" s="231"/>
    </row>
    <row r="19">
      <c r="A19" s="232"/>
      <c r="B19" s="233"/>
      <c r="C19" s="233"/>
      <c r="D19" s="234"/>
      <c r="G19" s="235"/>
      <c r="H19" s="236"/>
    </row>
    <row r="20">
      <c r="A20" s="237" t="s">
        <v>93</v>
      </c>
      <c r="B20" s="237" t="s">
        <v>94</v>
      </c>
      <c r="C20" s="237" t="s">
        <v>95</v>
      </c>
      <c r="D20" s="237" t="s">
        <v>96</v>
      </c>
      <c r="G20" s="238">
        <f>E30/E3</f>
        <v>0</v>
      </c>
      <c r="H20" s="239"/>
    </row>
    <row r="21" ht="15.75" customHeight="1">
      <c r="A21" s="241"/>
      <c r="B21" s="241"/>
      <c r="C21" s="241"/>
      <c r="D21" s="242"/>
      <c r="G21" s="243"/>
      <c r="H21" s="244"/>
    </row>
    <row r="22" ht="15.75" customHeight="1">
      <c r="A22" s="241"/>
      <c r="B22" s="241"/>
      <c r="C22" s="241"/>
      <c r="D22" s="242"/>
    </row>
    <row r="23" ht="15.75" customHeight="1">
      <c r="A23" s="241"/>
      <c r="B23" s="241"/>
      <c r="C23" s="241"/>
      <c r="D23" s="242"/>
    </row>
    <row r="24" ht="15.75" customHeight="1">
      <c r="A24" s="241"/>
      <c r="B24" s="240"/>
      <c r="C24" s="241"/>
      <c r="D24" s="242"/>
    </row>
    <row r="25" ht="15.75" customHeight="1">
      <c r="A25" s="241"/>
      <c r="B25" s="240"/>
      <c r="C25" s="241"/>
      <c r="D25" s="242"/>
    </row>
    <row r="26" ht="15.75" customHeight="1">
      <c r="A26" s="240"/>
      <c r="B26" s="241"/>
      <c r="C26" s="241"/>
      <c r="D26" s="242"/>
    </row>
    <row r="27" ht="15.75" customHeight="1">
      <c r="A27" s="241"/>
      <c r="B27" s="241"/>
      <c r="C27" s="241"/>
      <c r="D27" s="242"/>
    </row>
    <row r="28" ht="15.75" customHeight="1">
      <c r="A28" s="241"/>
      <c r="B28" s="241"/>
      <c r="C28" s="241"/>
      <c r="D28" s="242"/>
    </row>
    <row r="29" ht="15.75" customHeight="1">
      <c r="A29" s="241"/>
      <c r="B29" s="241"/>
      <c r="C29" s="241"/>
      <c r="D29" s="242"/>
      <c r="E29" s="245" t="s">
        <v>20</v>
      </c>
    </row>
    <row r="30" ht="15.75" customHeight="1">
      <c r="A30" s="241"/>
      <c r="B30" s="241"/>
      <c r="C30" s="241"/>
      <c r="D30" s="242"/>
      <c r="E30" s="246">
        <f>D21+D22+D23+D24+D25+D26+D27+D28+D29+D30+D31+D32+D33+D34+D35+D36+D37</f>
        <v>0</v>
      </c>
    </row>
    <row r="31" ht="15.75" customHeight="1">
      <c r="A31" s="241"/>
      <c r="B31" s="241"/>
      <c r="C31" s="241"/>
      <c r="D31" s="242"/>
    </row>
    <row r="32" ht="15.75" customHeight="1">
      <c r="A32" s="241"/>
      <c r="B32" s="241"/>
      <c r="C32" s="241"/>
      <c r="D32" s="242"/>
    </row>
    <row r="33" ht="15.75" customHeight="1">
      <c r="A33" s="241"/>
      <c r="B33" s="241"/>
      <c r="C33" s="241"/>
      <c r="D33" s="242"/>
    </row>
    <row r="34" ht="15.75" customHeight="1">
      <c r="A34" s="241"/>
      <c r="B34" s="241"/>
      <c r="C34" s="241"/>
      <c r="D34" s="242"/>
    </row>
    <row r="35" ht="15.75" customHeight="1">
      <c r="A35" s="241"/>
      <c r="B35" s="241"/>
      <c r="C35" s="241"/>
      <c r="D35" s="242"/>
    </row>
    <row r="36" ht="15.75" customHeight="1">
      <c r="A36" s="241"/>
      <c r="B36" s="241"/>
      <c r="C36" s="241"/>
      <c r="D36" s="242"/>
    </row>
    <row r="37" ht="15.75" customHeight="1">
      <c r="A37" s="241"/>
      <c r="B37" s="241"/>
      <c r="C37" s="241"/>
      <c r="D37" s="242"/>
    </row>
    <row r="38" ht="15.75" customHeight="1">
      <c r="A38" s="241"/>
      <c r="B38" s="241"/>
      <c r="C38" s="241"/>
      <c r="D38" s="242"/>
    </row>
    <row r="39" ht="15.75" customHeight="1">
      <c r="A39" s="241"/>
      <c r="B39" s="241"/>
      <c r="C39" s="241"/>
      <c r="D39" s="242"/>
    </row>
    <row r="40" ht="15.75" customHeight="1">
      <c r="A40" s="241"/>
      <c r="B40" s="241"/>
      <c r="C40" s="241"/>
      <c r="D40" s="242"/>
    </row>
    <row r="41" ht="15.75" customHeight="1">
      <c r="A41" s="241"/>
      <c r="B41" s="241"/>
      <c r="C41" s="241"/>
      <c r="D41" s="242"/>
    </row>
    <row r="42" ht="15.75" customHeight="1">
      <c r="A42" s="241"/>
      <c r="B42" s="241"/>
      <c r="C42" s="241"/>
      <c r="D42" s="242"/>
    </row>
    <row r="43" ht="15.75" customHeight="1">
      <c r="A43" s="241"/>
      <c r="B43" s="241"/>
      <c r="C43" s="241"/>
      <c r="D43" s="242"/>
    </row>
    <row r="44" ht="15.75" customHeight="1">
      <c r="A44" s="241"/>
      <c r="B44" s="241"/>
      <c r="C44" s="241"/>
      <c r="D44" s="242"/>
    </row>
    <row r="45" ht="15.75" customHeight="1">
      <c r="A45" s="241"/>
      <c r="B45" s="241"/>
      <c r="C45" s="241"/>
      <c r="D45" s="242"/>
    </row>
    <row r="46" ht="15.75" customHeight="1">
      <c r="A46" s="241"/>
      <c r="B46" s="241"/>
      <c r="C46" s="241"/>
      <c r="D46" s="242"/>
    </row>
    <row r="47" ht="15.75" customHeight="1">
      <c r="A47" s="241"/>
      <c r="B47" s="241"/>
      <c r="C47" s="241"/>
      <c r="D47" s="242"/>
    </row>
    <row r="48" ht="15.75" customHeight="1">
      <c r="A48" s="241"/>
      <c r="B48" s="241"/>
      <c r="C48" s="241"/>
      <c r="D48" s="242"/>
    </row>
    <row r="49" ht="15.75" customHeight="1">
      <c r="A49" s="241"/>
      <c r="B49" s="241"/>
      <c r="C49" s="241"/>
      <c r="D49" s="242"/>
    </row>
    <row r="50" ht="15.75" customHeight="1">
      <c r="A50" s="241"/>
      <c r="B50" s="241"/>
      <c r="C50" s="241"/>
      <c r="D50" s="242"/>
    </row>
    <row r="51" ht="15.75" customHeight="1">
      <c r="A51" s="241"/>
      <c r="B51" s="241"/>
      <c r="C51" s="241"/>
      <c r="D51" s="242"/>
    </row>
    <row r="52" ht="15.75" customHeight="1">
      <c r="A52" s="241"/>
      <c r="B52" s="241"/>
      <c r="C52" s="241"/>
      <c r="D52" s="242"/>
    </row>
    <row r="53" ht="15.75" customHeight="1">
      <c r="A53" s="241"/>
      <c r="B53" s="241"/>
      <c r="C53" s="241"/>
      <c r="D53" s="242"/>
    </row>
    <row r="54" ht="15.75" customHeight="1">
      <c r="A54" s="241"/>
      <c r="B54" s="241"/>
      <c r="C54" s="241"/>
      <c r="D54" s="242"/>
    </row>
    <row r="55" ht="15.75" customHeight="1">
      <c r="A55" s="241"/>
      <c r="B55" s="241"/>
      <c r="C55" s="241"/>
      <c r="D55" s="242"/>
    </row>
    <row r="56" ht="15.75" customHeight="1">
      <c r="A56" s="241"/>
      <c r="B56" s="241"/>
      <c r="C56" s="241"/>
      <c r="D56" s="242"/>
    </row>
    <row r="57" ht="15.75" customHeight="1">
      <c r="A57" s="241"/>
      <c r="B57" s="241"/>
      <c r="C57" s="241"/>
      <c r="D57" s="242"/>
    </row>
    <row r="58" ht="15.75" customHeight="1">
      <c r="A58" s="241"/>
      <c r="B58" s="241"/>
      <c r="C58" s="241"/>
      <c r="D58" s="242"/>
    </row>
    <row r="59" ht="15.75" customHeight="1">
      <c r="A59" s="241"/>
      <c r="B59" s="241"/>
      <c r="C59" s="241"/>
      <c r="D59" s="242"/>
    </row>
    <row r="60" ht="15.75" customHeight="1">
      <c r="A60" s="241"/>
      <c r="B60" s="241"/>
      <c r="C60" s="241"/>
      <c r="D60" s="242"/>
    </row>
    <row r="61" ht="15.75" customHeight="1">
      <c r="A61" s="241"/>
      <c r="B61" s="241"/>
      <c r="C61" s="241"/>
      <c r="D61" s="242"/>
    </row>
    <row r="62" ht="15.75" customHeight="1">
      <c r="A62" s="241"/>
      <c r="B62" s="241"/>
      <c r="C62" s="241"/>
      <c r="D62" s="242"/>
    </row>
    <row r="63" ht="15.75" customHeight="1">
      <c r="A63" s="241"/>
      <c r="B63" s="241"/>
      <c r="C63" s="241"/>
      <c r="D63" s="242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D1:L1"/>
    <mergeCell ref="F5:F14"/>
    <mergeCell ref="A18:D19"/>
    <mergeCell ref="G18:H19"/>
    <mergeCell ref="G20:H21"/>
  </mergeCells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3.0"/>
    <col customWidth="1" min="3" max="3" width="21.38"/>
    <col customWidth="1" min="4" max="4" width="19.25"/>
    <col customWidth="1" min="5" max="5" width="21.0"/>
    <col customWidth="1" min="6" max="6" width="20.13"/>
    <col customWidth="1" min="7" max="7" width="17.0"/>
    <col customWidth="1" min="8" max="8" width="15.88"/>
    <col customWidth="1" min="9" max="9" width="22.13"/>
    <col customWidth="1" min="10" max="10" width="19.13"/>
    <col customWidth="1" min="11" max="11" width="19.0"/>
    <col customWidth="1" min="12" max="12" width="18.38"/>
    <col customWidth="1" min="13" max="26" width="7.63"/>
  </cols>
  <sheetData>
    <row r="3" ht="55.5" customHeight="1"/>
    <row r="4">
      <c r="A4" s="190" t="s">
        <v>105</v>
      </c>
      <c r="B4" s="191" t="s">
        <v>31</v>
      </c>
      <c r="C4" s="192" t="s">
        <v>76</v>
      </c>
      <c r="D4" s="193" t="s">
        <v>77</v>
      </c>
      <c r="E4" s="193" t="s">
        <v>78</v>
      </c>
      <c r="F4" s="193" t="s">
        <v>79</v>
      </c>
      <c r="G4" s="193" t="s">
        <v>80</v>
      </c>
      <c r="H4" s="193" t="s">
        <v>81</v>
      </c>
      <c r="I4" s="193" t="s">
        <v>82</v>
      </c>
      <c r="J4" s="193" t="s">
        <v>83</v>
      </c>
      <c r="K4" s="193" t="s">
        <v>84</v>
      </c>
      <c r="L4" s="193" t="s">
        <v>98</v>
      </c>
    </row>
    <row r="5">
      <c r="A5" s="307" t="s">
        <v>56</v>
      </c>
      <c r="B5" s="308"/>
      <c r="C5" s="309" t="s">
        <v>106</v>
      </c>
      <c r="D5" s="310">
        <f>F20</f>
        <v>7.954352941</v>
      </c>
      <c r="E5" s="311">
        <f>D5*F5</f>
        <v>676.12</v>
      </c>
      <c r="F5" s="312">
        <f>C20</f>
        <v>85</v>
      </c>
      <c r="G5" s="310"/>
      <c r="H5" s="309"/>
      <c r="I5" s="311"/>
      <c r="J5" s="313">
        <f>G5*F5-I5-E5</f>
        <v>-676.12</v>
      </c>
      <c r="K5" s="314">
        <f>J5/E5</f>
        <v>-1</v>
      </c>
      <c r="L5" s="313">
        <f>G5*F5</f>
        <v>0</v>
      </c>
    </row>
    <row r="6"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</row>
    <row r="7">
      <c r="A7" s="358"/>
      <c r="B7" s="359" t="s">
        <v>1</v>
      </c>
      <c r="C7" s="359" t="s">
        <v>86</v>
      </c>
      <c r="D7" s="321" t="s">
        <v>87</v>
      </c>
      <c r="E7" s="321" t="s">
        <v>88</v>
      </c>
      <c r="F7" s="271"/>
      <c r="G7" s="64"/>
      <c r="H7" s="64"/>
      <c r="I7" s="64"/>
      <c r="J7" s="64"/>
      <c r="K7" s="64"/>
      <c r="L7" s="64"/>
    </row>
    <row r="8">
      <c r="A8" s="316" t="s">
        <v>89</v>
      </c>
      <c r="B8" s="317">
        <v>43657.0</v>
      </c>
      <c r="C8" s="316">
        <v>30.0</v>
      </c>
      <c r="D8" s="318">
        <v>8.25</v>
      </c>
      <c r="E8" s="318">
        <f t="shared" ref="E8:E13" si="1">D8*C8</f>
        <v>247.5</v>
      </c>
      <c r="F8" s="271"/>
      <c r="G8" s="64"/>
      <c r="H8" s="64"/>
      <c r="I8" s="64"/>
      <c r="J8" s="64"/>
      <c r="K8" s="64"/>
      <c r="L8" s="64"/>
    </row>
    <row r="9">
      <c r="A9" s="293"/>
      <c r="B9" s="294">
        <v>43878.0</v>
      </c>
      <c r="C9" s="293">
        <v>9.0</v>
      </c>
      <c r="D9" s="296">
        <v>10.84</v>
      </c>
      <c r="E9" s="318">
        <f t="shared" si="1"/>
        <v>97.56</v>
      </c>
      <c r="F9" s="271"/>
      <c r="G9" s="64"/>
      <c r="H9" s="64"/>
      <c r="I9" s="64"/>
      <c r="J9" s="64"/>
      <c r="K9" s="64"/>
      <c r="L9" s="64"/>
    </row>
    <row r="10">
      <c r="A10" s="293"/>
      <c r="B10" s="294">
        <v>43923.0</v>
      </c>
      <c r="C10" s="293">
        <v>8.0</v>
      </c>
      <c r="D10" s="296">
        <v>7.28</v>
      </c>
      <c r="E10" s="318">
        <f t="shared" si="1"/>
        <v>58.24</v>
      </c>
      <c r="F10" s="271"/>
      <c r="G10" s="64"/>
      <c r="H10" s="64"/>
      <c r="I10" s="64"/>
      <c r="J10" s="64"/>
      <c r="K10" s="64"/>
      <c r="L10" s="64"/>
    </row>
    <row r="11">
      <c r="A11" s="293"/>
      <c r="B11" s="294">
        <v>43951.0</v>
      </c>
      <c r="C11" s="293">
        <v>15.0</v>
      </c>
      <c r="D11" s="296">
        <v>7.18</v>
      </c>
      <c r="E11" s="318">
        <f t="shared" si="1"/>
        <v>107.7</v>
      </c>
      <c r="F11" s="271"/>
      <c r="G11" s="64"/>
      <c r="H11" s="64"/>
      <c r="I11" s="64"/>
      <c r="J11" s="64"/>
      <c r="K11" s="64"/>
      <c r="L11" s="64"/>
    </row>
    <row r="12">
      <c r="A12" s="293"/>
      <c r="B12" s="294">
        <v>43964.0</v>
      </c>
      <c r="C12" s="293">
        <v>10.0</v>
      </c>
      <c r="D12" s="296">
        <v>6.32</v>
      </c>
      <c r="E12" s="318">
        <f t="shared" si="1"/>
        <v>63.2</v>
      </c>
      <c r="F12" s="271"/>
      <c r="G12" s="64"/>
      <c r="H12" s="64"/>
      <c r="I12" s="64"/>
      <c r="J12" s="64"/>
      <c r="K12" s="64"/>
      <c r="L12" s="64"/>
    </row>
    <row r="13">
      <c r="A13" s="293"/>
      <c r="B13" s="294">
        <v>44053.0</v>
      </c>
      <c r="C13" s="293">
        <v>13.0</v>
      </c>
      <c r="D13" s="296">
        <v>7.84</v>
      </c>
      <c r="E13" s="318">
        <f t="shared" si="1"/>
        <v>101.92</v>
      </c>
      <c r="F13" s="271"/>
      <c r="G13" s="64"/>
      <c r="H13" s="64"/>
      <c r="I13" s="64"/>
      <c r="J13" s="64"/>
      <c r="K13" s="64"/>
      <c r="L13" s="64"/>
    </row>
    <row r="14">
      <c r="A14" s="293"/>
      <c r="B14" s="294"/>
      <c r="C14" s="293"/>
      <c r="D14" s="296"/>
      <c r="E14" s="318"/>
      <c r="F14" s="271"/>
      <c r="G14" s="64"/>
      <c r="H14" s="64"/>
      <c r="I14" s="64"/>
      <c r="J14" s="64"/>
      <c r="K14" s="64"/>
      <c r="L14" s="64"/>
    </row>
    <row r="15">
      <c r="A15" s="293"/>
      <c r="B15" s="294"/>
      <c r="C15" s="293"/>
      <c r="D15" s="296"/>
      <c r="E15" s="318"/>
      <c r="F15" s="271"/>
      <c r="G15" s="64"/>
      <c r="H15" s="64"/>
      <c r="I15" s="64"/>
      <c r="J15" s="64"/>
      <c r="K15" s="64"/>
      <c r="L15" s="64"/>
    </row>
    <row r="16">
      <c r="A16" s="293"/>
      <c r="B16" s="294"/>
      <c r="C16" s="293"/>
      <c r="D16" s="296"/>
      <c r="E16" s="318"/>
      <c r="F16" s="271"/>
      <c r="G16" s="64"/>
      <c r="H16" s="64"/>
      <c r="I16" s="64"/>
      <c r="J16" s="64"/>
      <c r="K16" s="64"/>
      <c r="L16" s="64"/>
    </row>
    <row r="17">
      <c r="A17" s="293"/>
      <c r="B17" s="294"/>
      <c r="C17" s="293"/>
      <c r="D17" s="296"/>
      <c r="E17" s="318"/>
      <c r="F17" s="271"/>
      <c r="G17" s="64"/>
      <c r="H17" s="64"/>
      <c r="I17" s="64"/>
      <c r="J17" s="64"/>
      <c r="K17" s="64"/>
      <c r="L17" s="64"/>
    </row>
    <row r="18">
      <c r="A18" s="293"/>
      <c r="B18" s="294"/>
      <c r="C18" s="293"/>
      <c r="D18" s="296"/>
      <c r="E18" s="318"/>
      <c r="F18" s="271"/>
      <c r="G18" s="64"/>
      <c r="H18" s="64"/>
      <c r="I18" s="64"/>
      <c r="J18" s="64"/>
      <c r="K18" s="64"/>
      <c r="L18" s="64"/>
    </row>
    <row r="19">
      <c r="A19" s="293"/>
      <c r="B19" s="294"/>
      <c r="C19" s="293"/>
      <c r="D19" s="296"/>
      <c r="E19" s="318"/>
      <c r="F19" s="321" t="s">
        <v>90</v>
      </c>
      <c r="G19" s="64"/>
      <c r="H19" s="64"/>
      <c r="I19" s="64"/>
      <c r="J19" s="64"/>
      <c r="K19" s="64"/>
      <c r="L19" s="64"/>
    </row>
    <row r="20">
      <c r="A20" s="360" t="s">
        <v>20</v>
      </c>
      <c r="B20" s="294"/>
      <c r="C20" s="293">
        <f>SUM(C8:C19)</f>
        <v>85</v>
      </c>
      <c r="D20" s="296"/>
      <c r="E20" s="318">
        <f>SUM(E8:E18)</f>
        <v>676.12</v>
      </c>
      <c r="F20" s="318">
        <f>E20/C20</f>
        <v>7.954352941</v>
      </c>
      <c r="G20" s="64"/>
      <c r="H20" s="64"/>
      <c r="I20" s="64"/>
      <c r="J20" s="64"/>
      <c r="K20" s="64"/>
      <c r="L20" s="64"/>
    </row>
    <row r="21" ht="15.75" customHeight="1">
      <c r="B21" s="326"/>
      <c r="D21" s="77"/>
    </row>
    <row r="22" ht="15.75" customHeight="1">
      <c r="A22" s="227" t="s">
        <v>91</v>
      </c>
      <c r="B22" s="228"/>
      <c r="C22" s="228"/>
      <c r="D22" s="229"/>
      <c r="G22" s="230" t="s">
        <v>92</v>
      </c>
      <c r="H22" s="231"/>
    </row>
    <row r="23" ht="15.75" customHeight="1">
      <c r="A23" s="232"/>
      <c r="B23" s="233"/>
      <c r="C23" s="233"/>
      <c r="D23" s="234"/>
      <c r="G23" s="235"/>
      <c r="H23" s="236"/>
    </row>
    <row r="24" ht="15.75" customHeight="1">
      <c r="A24" s="237" t="s">
        <v>93</v>
      </c>
      <c r="B24" s="237" t="s">
        <v>94</v>
      </c>
      <c r="C24" s="237" t="s">
        <v>95</v>
      </c>
      <c r="D24" s="237" t="s">
        <v>96</v>
      </c>
      <c r="G24" s="238">
        <f>E34/E5</f>
        <v>0.0007543039697</v>
      </c>
      <c r="H24" s="239"/>
    </row>
    <row r="25" ht="15.75" customHeight="1">
      <c r="A25" s="240">
        <v>43685.0</v>
      </c>
      <c r="B25" s="240">
        <v>43698.0</v>
      </c>
      <c r="C25" s="241" t="s">
        <v>110</v>
      </c>
      <c r="D25" s="242">
        <v>0.51</v>
      </c>
      <c r="G25" s="243"/>
      <c r="H25" s="244"/>
    </row>
    <row r="26" ht="15.75" customHeight="1">
      <c r="A26" s="241"/>
      <c r="B26" s="241"/>
      <c r="C26" s="241"/>
      <c r="D26" s="242"/>
    </row>
    <row r="27" ht="15.75" customHeight="1">
      <c r="A27" s="241"/>
      <c r="B27" s="241"/>
      <c r="C27" s="241"/>
      <c r="D27" s="242"/>
    </row>
    <row r="28" ht="15.75" customHeight="1">
      <c r="A28" s="241"/>
      <c r="B28" s="240"/>
      <c r="C28" s="241"/>
      <c r="D28" s="242"/>
    </row>
    <row r="29" ht="15.75" customHeight="1">
      <c r="A29" s="241"/>
      <c r="B29" s="240"/>
      <c r="C29" s="241"/>
      <c r="D29" s="242"/>
    </row>
    <row r="30" ht="15.75" customHeight="1">
      <c r="A30" s="240"/>
      <c r="B30" s="241"/>
      <c r="C30" s="241"/>
      <c r="D30" s="242"/>
    </row>
    <row r="31" ht="15.75" customHeight="1">
      <c r="A31" s="241"/>
      <c r="B31" s="241"/>
      <c r="C31" s="241"/>
      <c r="D31" s="242"/>
    </row>
    <row r="32" ht="15.75" customHeight="1">
      <c r="A32" s="241"/>
      <c r="B32" s="241"/>
      <c r="C32" s="241"/>
      <c r="D32" s="242"/>
    </row>
    <row r="33" ht="15.75" customHeight="1">
      <c r="A33" s="241"/>
      <c r="B33" s="241"/>
      <c r="C33" s="241"/>
      <c r="D33" s="242"/>
      <c r="E33" s="245" t="s">
        <v>20</v>
      </c>
    </row>
    <row r="34" ht="15.75" customHeight="1">
      <c r="A34" s="241"/>
      <c r="B34" s="241"/>
      <c r="C34" s="241"/>
      <c r="D34" s="242"/>
      <c r="E34" s="246">
        <f>D25+D26+D27+D28+D29+D30+D31+D32+D33+D34+D35+D36+D37+D38+D39+D40+D41</f>
        <v>0.51</v>
      </c>
    </row>
    <row r="35" ht="15.75" customHeight="1">
      <c r="A35" s="241"/>
      <c r="B35" s="241"/>
      <c r="C35" s="241"/>
      <c r="D35" s="242"/>
    </row>
    <row r="36" ht="15.75" customHeight="1">
      <c r="A36" s="241"/>
      <c r="B36" s="241"/>
      <c r="C36" s="241"/>
      <c r="D36" s="242"/>
    </row>
    <row r="37" ht="15.75" customHeight="1">
      <c r="A37" s="241"/>
      <c r="B37" s="241"/>
      <c r="C37" s="241"/>
      <c r="D37" s="242"/>
    </row>
    <row r="38" ht="15.75" customHeight="1">
      <c r="A38" s="241"/>
      <c r="B38" s="241"/>
      <c r="C38" s="241"/>
      <c r="D38" s="242"/>
    </row>
    <row r="39" ht="15.75" customHeight="1">
      <c r="A39" s="241"/>
      <c r="B39" s="241"/>
      <c r="C39" s="241"/>
      <c r="D39" s="242"/>
    </row>
    <row r="40" ht="15.75" customHeight="1">
      <c r="A40" s="241"/>
      <c r="B40" s="241"/>
      <c r="C40" s="241"/>
      <c r="D40" s="242"/>
    </row>
    <row r="41" ht="15.75" customHeight="1">
      <c r="A41" s="241"/>
      <c r="B41" s="241"/>
      <c r="C41" s="241"/>
      <c r="D41" s="242"/>
    </row>
    <row r="42" ht="15.75" customHeight="1">
      <c r="A42" s="241"/>
      <c r="B42" s="241"/>
      <c r="C42" s="241"/>
      <c r="D42" s="242"/>
    </row>
    <row r="43" ht="15.75" customHeight="1">
      <c r="A43" s="241"/>
      <c r="B43" s="241"/>
      <c r="C43" s="241"/>
      <c r="D43" s="242"/>
    </row>
    <row r="44" ht="15.75" customHeight="1">
      <c r="A44" s="241"/>
      <c r="B44" s="241"/>
      <c r="C44" s="241"/>
      <c r="D44" s="242"/>
    </row>
    <row r="45" ht="15.75" customHeight="1">
      <c r="A45" s="241"/>
      <c r="B45" s="241"/>
      <c r="C45" s="241"/>
      <c r="D45" s="242"/>
    </row>
    <row r="46" ht="15.75" customHeight="1">
      <c r="A46" s="241"/>
      <c r="B46" s="241"/>
      <c r="C46" s="241"/>
      <c r="D46" s="242"/>
    </row>
    <row r="47" ht="15.75" customHeight="1">
      <c r="A47" s="241"/>
      <c r="B47" s="241"/>
      <c r="C47" s="241"/>
      <c r="D47" s="242"/>
    </row>
    <row r="48" ht="15.75" customHeight="1">
      <c r="A48" s="241"/>
      <c r="B48" s="241"/>
      <c r="C48" s="241"/>
      <c r="D48" s="242"/>
    </row>
    <row r="49" ht="15.75" customHeight="1">
      <c r="A49" s="241"/>
      <c r="B49" s="241"/>
      <c r="C49" s="241"/>
      <c r="D49" s="242"/>
    </row>
    <row r="50" ht="15.75" customHeight="1">
      <c r="A50" s="241"/>
      <c r="B50" s="241"/>
      <c r="C50" s="241"/>
      <c r="D50" s="242"/>
    </row>
    <row r="51" ht="15.75" customHeight="1">
      <c r="A51" s="241"/>
      <c r="B51" s="241"/>
      <c r="C51" s="241"/>
      <c r="D51" s="242"/>
    </row>
    <row r="52" ht="15.75" customHeight="1">
      <c r="A52" s="241"/>
      <c r="B52" s="241"/>
      <c r="C52" s="241"/>
      <c r="D52" s="242"/>
    </row>
    <row r="53" ht="15.75" customHeight="1">
      <c r="A53" s="241"/>
      <c r="B53" s="241"/>
      <c r="C53" s="241"/>
      <c r="D53" s="242"/>
    </row>
    <row r="54" ht="15.75" customHeight="1">
      <c r="A54" s="241"/>
      <c r="B54" s="241"/>
      <c r="C54" s="241"/>
      <c r="D54" s="242"/>
    </row>
    <row r="55" ht="15.75" customHeight="1">
      <c r="A55" s="241"/>
      <c r="B55" s="241"/>
      <c r="C55" s="241"/>
      <c r="D55" s="242"/>
    </row>
    <row r="56" ht="15.75" customHeight="1">
      <c r="A56" s="241"/>
      <c r="B56" s="241"/>
      <c r="C56" s="241"/>
      <c r="D56" s="242"/>
    </row>
    <row r="57" ht="15.75" customHeight="1">
      <c r="A57" s="241"/>
      <c r="B57" s="241"/>
      <c r="C57" s="241"/>
      <c r="D57" s="242"/>
    </row>
    <row r="58" ht="15.75" customHeight="1">
      <c r="A58" s="241"/>
      <c r="B58" s="241"/>
      <c r="C58" s="241"/>
      <c r="D58" s="242"/>
    </row>
    <row r="59" ht="15.75" customHeight="1">
      <c r="A59" s="241"/>
      <c r="B59" s="241"/>
      <c r="C59" s="241"/>
      <c r="D59" s="242"/>
    </row>
    <row r="60" ht="15.75" customHeight="1">
      <c r="A60" s="241"/>
      <c r="B60" s="241"/>
      <c r="C60" s="241"/>
      <c r="D60" s="242"/>
    </row>
    <row r="61" ht="15.75" customHeight="1">
      <c r="A61" s="241"/>
      <c r="B61" s="241"/>
      <c r="C61" s="241"/>
      <c r="D61" s="242"/>
    </row>
    <row r="62" ht="15.75" customHeight="1">
      <c r="A62" s="241"/>
      <c r="B62" s="241"/>
      <c r="C62" s="241"/>
      <c r="D62" s="242"/>
    </row>
    <row r="63" ht="15.75" customHeight="1">
      <c r="A63" s="241"/>
      <c r="B63" s="241"/>
      <c r="C63" s="241"/>
      <c r="D63" s="242"/>
    </row>
    <row r="64" ht="15.75" customHeight="1">
      <c r="A64" s="241"/>
      <c r="B64" s="241"/>
      <c r="C64" s="241"/>
      <c r="D64" s="242"/>
    </row>
    <row r="65" ht="15.75" customHeight="1">
      <c r="A65" s="241"/>
      <c r="B65" s="241"/>
      <c r="C65" s="241"/>
      <c r="D65" s="242"/>
    </row>
    <row r="66" ht="15.75" customHeight="1">
      <c r="A66" s="241"/>
      <c r="B66" s="241"/>
      <c r="C66" s="241"/>
      <c r="D66" s="242"/>
    </row>
    <row r="67" ht="15.75" customHeight="1">
      <c r="A67" s="241"/>
      <c r="B67" s="241"/>
      <c r="C67" s="241"/>
      <c r="D67" s="242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2:D23"/>
    <mergeCell ref="G22:H23"/>
    <mergeCell ref="G24:H25"/>
  </mergeCells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25.13"/>
    <col customWidth="1" min="3" max="3" width="19.13"/>
    <col customWidth="1" min="4" max="5" width="16.38"/>
    <col customWidth="1" min="6" max="6" width="14.75"/>
    <col customWidth="1" min="7" max="7" width="13.88"/>
    <col customWidth="1" min="8" max="8" width="7.63"/>
    <col customWidth="1" min="9" max="9" width="8.0"/>
    <col customWidth="1" min="10" max="26" width="7.63"/>
  </cols>
  <sheetData>
    <row r="1">
      <c r="A1" s="61" t="s">
        <v>21</v>
      </c>
      <c r="B1" s="62"/>
      <c r="C1" s="63"/>
      <c r="D1" s="64"/>
      <c r="E1" s="64"/>
      <c r="F1" s="64"/>
      <c r="G1" s="64"/>
      <c r="H1" s="64"/>
      <c r="I1" s="64"/>
    </row>
    <row r="2">
      <c r="A2" s="65">
        <v>43952.0</v>
      </c>
      <c r="B2" s="66"/>
      <c r="C2" s="67"/>
      <c r="D2" s="64"/>
      <c r="E2" s="64"/>
      <c r="F2" s="64"/>
      <c r="G2" s="64"/>
      <c r="H2" s="64"/>
      <c r="I2" s="64"/>
    </row>
    <row r="3">
      <c r="A3" s="68" t="s">
        <v>22</v>
      </c>
      <c r="B3" s="69">
        <f>Aportes!D4</f>
        <v>4000</v>
      </c>
      <c r="C3" s="70"/>
    </row>
    <row r="4">
      <c r="A4" s="71"/>
      <c r="B4" s="72"/>
      <c r="C4" s="73"/>
    </row>
    <row r="5">
      <c r="A5" s="68" t="s">
        <v>23</v>
      </c>
      <c r="B5" s="69">
        <f>Objetivos!G28</f>
        <v>20778.39</v>
      </c>
      <c r="C5" s="70"/>
    </row>
    <row r="6">
      <c r="A6" s="71" t="s">
        <v>24</v>
      </c>
      <c r="B6" s="72">
        <v>475.0</v>
      </c>
      <c r="C6" s="73"/>
    </row>
    <row r="7">
      <c r="A7" s="68" t="s">
        <v>25</v>
      </c>
      <c r="B7" s="69">
        <f>SUM(B5:B6)</f>
        <v>21253.39</v>
      </c>
      <c r="C7" s="70"/>
    </row>
    <row r="8">
      <c r="A8" s="74" t="s">
        <v>26</v>
      </c>
      <c r="B8" s="75">
        <f>(B7/B3)-100%</f>
        <v>4.3133475</v>
      </c>
      <c r="C8" s="76"/>
    </row>
    <row r="9">
      <c r="B9" s="7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A28" s="78" t="s">
        <v>0</v>
      </c>
      <c r="B28" s="79"/>
      <c r="C28" s="79"/>
      <c r="D28" s="80"/>
      <c r="E28" s="81"/>
    </row>
    <row r="29" ht="15.75" customHeight="1">
      <c r="A29" s="82" t="s">
        <v>1</v>
      </c>
      <c r="B29" s="83" t="s">
        <v>2</v>
      </c>
      <c r="C29" s="84" t="s">
        <v>27</v>
      </c>
      <c r="D29" s="84" t="s">
        <v>28</v>
      </c>
      <c r="E29" s="85" t="s">
        <v>29</v>
      </c>
    </row>
    <row r="30" ht="15.75" customHeight="1">
      <c r="A30" s="86">
        <v>43657.0</v>
      </c>
      <c r="B30" s="87">
        <v>1000.0</v>
      </c>
      <c r="C30" s="87">
        <f>B30</f>
        <v>1000</v>
      </c>
      <c r="D30" s="87">
        <v>988.0</v>
      </c>
      <c r="E30" s="88">
        <v>103500.0</v>
      </c>
    </row>
    <row r="31" ht="15.75" customHeight="1">
      <c r="A31" s="89">
        <v>43686.0</v>
      </c>
      <c r="B31" s="21">
        <v>1000.0</v>
      </c>
      <c r="C31" s="21">
        <f>B30+B31</f>
        <v>2000</v>
      </c>
      <c r="D31" s="21">
        <v>2017.0</v>
      </c>
      <c r="E31" s="90">
        <v>100524.0</v>
      </c>
    </row>
    <row r="32" ht="15.75" customHeight="1">
      <c r="A32" s="86">
        <v>43718.0</v>
      </c>
      <c r="B32" s="87">
        <v>1000.0</v>
      </c>
      <c r="C32" s="87">
        <f t="shared" ref="C32:C46" si="1">C31+B32</f>
        <v>3000</v>
      </c>
      <c r="D32" s="87">
        <v>3084.0</v>
      </c>
      <c r="E32" s="88">
        <v>105289.0</v>
      </c>
    </row>
    <row r="33" ht="15.75" customHeight="1">
      <c r="A33" s="89">
        <v>43747.0</v>
      </c>
      <c r="B33" s="21">
        <v>1000.0</v>
      </c>
      <c r="C33" s="21">
        <f t="shared" si="1"/>
        <v>4000</v>
      </c>
      <c r="D33" s="21">
        <v>4378.0</v>
      </c>
      <c r="E33" s="90">
        <v>107363.0</v>
      </c>
    </row>
    <row r="34" ht="15.75" customHeight="1">
      <c r="A34" s="86">
        <v>43776.0</v>
      </c>
      <c r="B34" s="87">
        <v>1000.0</v>
      </c>
      <c r="C34" s="87">
        <f t="shared" si="1"/>
        <v>5000</v>
      </c>
      <c r="D34" s="87">
        <v>5364.0</v>
      </c>
      <c r="E34" s="88">
        <v>108190.0</v>
      </c>
    </row>
    <row r="35" ht="15.75" customHeight="1">
      <c r="A35" s="89">
        <v>43809.0</v>
      </c>
      <c r="B35" s="21">
        <v>1000.0</v>
      </c>
      <c r="C35" s="21">
        <f t="shared" si="1"/>
        <v>6000</v>
      </c>
      <c r="D35" s="21">
        <v>6928.0</v>
      </c>
      <c r="E35" s="90">
        <v>115121.0</v>
      </c>
    </row>
    <row r="36" ht="15.75" customHeight="1">
      <c r="A36" s="86">
        <v>43835.0</v>
      </c>
      <c r="B36" s="87">
        <v>1000.0</v>
      </c>
      <c r="C36" s="87">
        <f t="shared" si="1"/>
        <v>7000</v>
      </c>
      <c r="D36" s="87">
        <v>7912.0</v>
      </c>
      <c r="E36" s="88">
        <v>118376.0</v>
      </c>
    </row>
    <row r="37" ht="15.75" customHeight="1">
      <c r="A37" s="89">
        <v>43872.0</v>
      </c>
      <c r="B37" s="21">
        <v>1000.0</v>
      </c>
      <c r="C37" s="21">
        <f t="shared" si="1"/>
        <v>8000</v>
      </c>
      <c r="D37" s="21">
        <v>7746.0</v>
      </c>
      <c r="E37" s="90">
        <v>102983.0</v>
      </c>
    </row>
    <row r="38" ht="15.75" customHeight="1">
      <c r="A38" s="86">
        <v>43892.0</v>
      </c>
      <c r="B38" s="87">
        <v>1500.0</v>
      </c>
      <c r="C38" s="87">
        <f t="shared" si="1"/>
        <v>9500</v>
      </c>
      <c r="D38" s="87">
        <v>9022.0</v>
      </c>
      <c r="E38" s="88">
        <v>79000.0</v>
      </c>
    </row>
    <row r="39" ht="15.75" customHeight="1">
      <c r="A39" s="89">
        <v>43922.0</v>
      </c>
      <c r="B39" s="21">
        <v>2900.0</v>
      </c>
      <c r="C39" s="21">
        <f t="shared" si="1"/>
        <v>12400</v>
      </c>
      <c r="D39" s="21">
        <v>11078.0</v>
      </c>
      <c r="E39" s="90">
        <v>69000.0</v>
      </c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</row>
    <row r="40" ht="15.75" customHeight="1">
      <c r="A40" s="86">
        <v>43962.0</v>
      </c>
      <c r="B40" s="87">
        <v>1500.0</v>
      </c>
      <c r="C40" s="87">
        <f t="shared" si="1"/>
        <v>13900</v>
      </c>
      <c r="D40" s="87">
        <v>12590.0</v>
      </c>
      <c r="E40" s="88">
        <v>80500.0</v>
      </c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ht="15.75" customHeight="1">
      <c r="A41" s="89">
        <v>43990.0</v>
      </c>
      <c r="B41" s="21">
        <v>1500.0</v>
      </c>
      <c r="C41" s="21">
        <f t="shared" si="1"/>
        <v>15400</v>
      </c>
      <c r="D41" s="21">
        <v>15679.0</v>
      </c>
      <c r="E41" s="90">
        <v>93000.0</v>
      </c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 ht="15.75" customHeight="1">
      <c r="A42" s="86">
        <v>44018.0</v>
      </c>
      <c r="B42" s="87">
        <v>1500.0</v>
      </c>
      <c r="C42" s="87">
        <f t="shared" si="1"/>
        <v>16900</v>
      </c>
      <c r="D42" s="87"/>
      <c r="E42" s="92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 ht="15.75" customHeight="1">
      <c r="A43" s="89">
        <v>44046.0</v>
      </c>
      <c r="B43" s="93">
        <v>1500.0</v>
      </c>
      <c r="C43" s="21">
        <f t="shared" si="1"/>
        <v>18400</v>
      </c>
      <c r="D43" s="94"/>
      <c r="E43" s="95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 ht="15.75" customHeight="1">
      <c r="A44" s="89">
        <v>44102.0</v>
      </c>
      <c r="B44" s="93">
        <v>1500.0</v>
      </c>
      <c r="C44" s="21">
        <f t="shared" si="1"/>
        <v>19900</v>
      </c>
      <c r="D44" s="94"/>
      <c r="E44" s="95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 ht="15.75" customHeight="1">
      <c r="A45" s="86">
        <v>44130.0</v>
      </c>
      <c r="B45" s="96">
        <v>1500.0</v>
      </c>
      <c r="C45" s="87">
        <f t="shared" si="1"/>
        <v>21400</v>
      </c>
      <c r="D45" s="14"/>
      <c r="E45" s="97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 ht="15.75" customHeight="1">
      <c r="A46" s="89">
        <v>44158.0</v>
      </c>
      <c r="B46" s="93">
        <v>1500.0</v>
      </c>
      <c r="C46" s="21">
        <f t="shared" si="1"/>
        <v>22900</v>
      </c>
      <c r="D46" s="94"/>
      <c r="E46" s="95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 ht="15.75" customHeight="1">
      <c r="A47" s="86">
        <v>44186.0</v>
      </c>
      <c r="B47" s="87"/>
      <c r="C47" s="87"/>
      <c r="D47" s="87"/>
      <c r="E47" s="92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 ht="15.75" customHeight="1">
      <c r="A48" s="53" t="s">
        <v>20</v>
      </c>
      <c r="B48" s="48"/>
      <c r="C48" s="98">
        <f t="shared" ref="C48:D48" si="2">C41</f>
        <v>15400</v>
      </c>
      <c r="D48" s="99">
        <f t="shared" si="2"/>
        <v>15679</v>
      </c>
      <c r="E48" s="97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 ht="15.75" customHeight="1">
      <c r="A49" s="55"/>
      <c r="B49" s="21"/>
      <c r="C49" s="21"/>
      <c r="D49" s="21"/>
      <c r="E49" s="100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</row>
    <row r="50" ht="15.75" customHeight="1">
      <c r="A50" s="53"/>
      <c r="B50" s="48"/>
      <c r="C50" s="14"/>
      <c r="D50" s="14"/>
      <c r="E50" s="97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</row>
    <row r="51" ht="15.75" customHeight="1">
      <c r="A51" s="55"/>
      <c r="B51" s="21"/>
      <c r="C51" s="21"/>
      <c r="D51" s="21"/>
      <c r="E51" s="100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</row>
    <row r="52" ht="15.75" customHeight="1">
      <c r="A52" s="101"/>
      <c r="B52" s="102"/>
      <c r="C52" s="103"/>
      <c r="D52" s="103"/>
      <c r="E52" s="104"/>
    </row>
    <row r="53" ht="15.75" customHeight="1">
      <c r="A53" s="55"/>
      <c r="B53" s="56"/>
      <c r="C53" s="14"/>
      <c r="D53" s="14"/>
      <c r="E53" s="104"/>
    </row>
    <row r="54" ht="15.75" customHeight="1">
      <c r="A54" s="53"/>
      <c r="B54" s="54"/>
      <c r="C54" s="14"/>
      <c r="D54" s="14"/>
      <c r="E54" s="104"/>
    </row>
    <row r="55" ht="15.75" customHeight="1">
      <c r="A55" s="55"/>
      <c r="B55" s="56"/>
      <c r="C55" s="14"/>
      <c r="D55" s="14"/>
      <c r="E55" s="104"/>
    </row>
    <row r="56" ht="15.75" customHeight="1">
      <c r="A56" s="53"/>
      <c r="B56" s="54"/>
      <c r="C56" s="14"/>
      <c r="D56" s="14"/>
      <c r="E56" s="104"/>
    </row>
    <row r="57" ht="15.75" customHeight="1">
      <c r="A57" s="55"/>
      <c r="B57" s="56"/>
      <c r="C57" s="14"/>
      <c r="D57" s="14"/>
      <c r="E57" s="104"/>
    </row>
    <row r="58" ht="15.75" customHeight="1">
      <c r="A58" s="53"/>
      <c r="B58" s="54"/>
      <c r="C58" s="14"/>
      <c r="D58" s="14"/>
      <c r="E58" s="104"/>
    </row>
    <row r="59" ht="15.75" customHeight="1">
      <c r="A59" s="55"/>
      <c r="B59" s="56"/>
      <c r="C59" s="14"/>
      <c r="D59" s="14"/>
      <c r="E59" s="104"/>
    </row>
    <row r="60" ht="15.75" customHeight="1">
      <c r="A60" s="53"/>
      <c r="B60" s="54"/>
      <c r="C60" s="14"/>
      <c r="D60" s="14"/>
      <c r="E60" s="104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C1"/>
    <mergeCell ref="A2:C2"/>
    <mergeCell ref="A28:D28"/>
  </mergeCells>
  <conditionalFormatting sqref="B8">
    <cfRule type="cellIs" dxfId="0" priority="1" operator="lessThan">
      <formula>-0.0825</formula>
    </cfRule>
  </conditionalFormatting>
  <conditionalFormatting sqref="B8">
    <cfRule type="cellIs" dxfId="1" priority="2" operator="lessThan">
      <formula>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11.75"/>
    <col customWidth="1" min="3" max="3" width="22.13"/>
    <col customWidth="1" min="4" max="4" width="20.0"/>
    <col customWidth="1" min="5" max="5" width="21.75"/>
    <col customWidth="1" min="6" max="6" width="16.75"/>
    <col customWidth="1" min="7" max="7" width="17.63"/>
    <col customWidth="1" min="8" max="8" width="16.25"/>
    <col customWidth="1" min="9" max="9" width="23.13"/>
    <col customWidth="1" min="10" max="10" width="19.5"/>
    <col customWidth="1" min="11" max="11" width="15.13"/>
    <col customWidth="1" min="12" max="26" width="7.63"/>
  </cols>
  <sheetData>
    <row r="1" ht="93.0" customHeight="1"/>
    <row r="2">
      <c r="A2" s="190" t="s">
        <v>75</v>
      </c>
      <c r="B2" s="191" t="s">
        <v>31</v>
      </c>
      <c r="C2" s="192" t="s">
        <v>76</v>
      </c>
      <c r="D2" s="193" t="s">
        <v>77</v>
      </c>
      <c r="E2" s="193" t="s">
        <v>78</v>
      </c>
      <c r="F2" s="193" t="s">
        <v>79</v>
      </c>
      <c r="G2" s="193" t="s">
        <v>80</v>
      </c>
      <c r="H2" s="193" t="s">
        <v>81</v>
      </c>
      <c r="I2" s="193" t="s">
        <v>82</v>
      </c>
      <c r="J2" s="193" t="s">
        <v>83</v>
      </c>
      <c r="K2" s="193" t="s">
        <v>84</v>
      </c>
    </row>
    <row r="3">
      <c r="A3" s="194" t="s">
        <v>57</v>
      </c>
      <c r="B3" s="195"/>
      <c r="C3" s="196" t="s">
        <v>119</v>
      </c>
      <c r="D3" s="197">
        <f>F19</f>
        <v>17.78717391</v>
      </c>
      <c r="E3" s="198">
        <f>D3*F3</f>
        <v>818.21</v>
      </c>
      <c r="F3" s="199">
        <f>C19</f>
        <v>46</v>
      </c>
      <c r="G3" s="200"/>
      <c r="H3" s="196"/>
      <c r="I3" s="198"/>
      <c r="J3" s="201">
        <f>G3*F3-I3-E3</f>
        <v>-818.21</v>
      </c>
      <c r="K3" s="202">
        <f>J3/E3</f>
        <v>-1</v>
      </c>
    </row>
    <row r="5">
      <c r="A5" s="344"/>
      <c r="B5" s="345" t="s">
        <v>1</v>
      </c>
      <c r="C5" s="345" t="s">
        <v>86</v>
      </c>
      <c r="D5" s="345" t="s">
        <v>87</v>
      </c>
      <c r="E5" s="345" t="s">
        <v>87</v>
      </c>
      <c r="F5" s="329"/>
    </row>
    <row r="6">
      <c r="A6" s="260" t="s">
        <v>89</v>
      </c>
      <c r="B6" s="40">
        <v>43725.0</v>
      </c>
      <c r="C6" s="260">
        <v>12.0</v>
      </c>
      <c r="D6" s="93">
        <v>21.41</v>
      </c>
      <c r="E6" s="93">
        <f t="shared" ref="E6:E11" si="1">D6*C6</f>
        <v>256.92</v>
      </c>
      <c r="F6" s="94"/>
    </row>
    <row r="7">
      <c r="A7" s="260"/>
      <c r="B7" s="40">
        <v>43833.0</v>
      </c>
      <c r="C7" s="260">
        <v>5.0</v>
      </c>
      <c r="D7" s="93">
        <v>22.07</v>
      </c>
      <c r="E7" s="93">
        <f t="shared" si="1"/>
        <v>110.35</v>
      </c>
      <c r="F7" s="94"/>
    </row>
    <row r="8">
      <c r="A8" s="260"/>
      <c r="B8" s="40">
        <v>43847.0</v>
      </c>
      <c r="C8" s="260">
        <v>4.0</v>
      </c>
      <c r="D8" s="93">
        <v>21.01</v>
      </c>
      <c r="E8" s="93">
        <f t="shared" si="1"/>
        <v>84.04</v>
      </c>
      <c r="F8" s="94"/>
    </row>
    <row r="9">
      <c r="A9" s="260"/>
      <c r="B9" s="40">
        <v>43895.0</v>
      </c>
      <c r="C9" s="260">
        <v>5.0</v>
      </c>
      <c r="D9" s="93">
        <v>17.02</v>
      </c>
      <c r="E9" s="93">
        <f t="shared" si="1"/>
        <v>85.1</v>
      </c>
      <c r="F9" s="94"/>
    </row>
    <row r="10">
      <c r="A10" s="260"/>
      <c r="B10" s="40">
        <v>43899.0</v>
      </c>
      <c r="C10" s="260">
        <v>12.0</v>
      </c>
      <c r="D10" s="93">
        <v>14.69</v>
      </c>
      <c r="E10" s="93">
        <f t="shared" si="1"/>
        <v>176.28</v>
      </c>
      <c r="F10" s="94"/>
    </row>
    <row r="11">
      <c r="A11" s="260"/>
      <c r="B11" s="40">
        <v>44069.0</v>
      </c>
      <c r="C11" s="260">
        <v>8.0</v>
      </c>
      <c r="D11" s="93">
        <v>13.19</v>
      </c>
      <c r="E11" s="93">
        <f t="shared" si="1"/>
        <v>105.52</v>
      </c>
      <c r="F11" s="94"/>
    </row>
    <row r="12">
      <c r="A12" s="260"/>
      <c r="B12" s="40"/>
      <c r="C12" s="260"/>
      <c r="D12" s="93"/>
      <c r="E12" s="93"/>
      <c r="F12" s="94"/>
    </row>
    <row r="13">
      <c r="A13" s="260"/>
      <c r="B13" s="40"/>
      <c r="C13" s="260"/>
      <c r="D13" s="93"/>
      <c r="E13" s="93"/>
      <c r="F13" s="94"/>
    </row>
    <row r="14">
      <c r="A14" s="260"/>
      <c r="B14" s="40"/>
      <c r="C14" s="260"/>
      <c r="D14" s="93"/>
      <c r="E14" s="93"/>
      <c r="F14" s="94"/>
    </row>
    <row r="15">
      <c r="A15" s="260"/>
      <c r="B15" s="40"/>
      <c r="C15" s="260"/>
      <c r="D15" s="93"/>
      <c r="E15" s="93"/>
      <c r="F15" s="94"/>
    </row>
    <row r="16">
      <c r="A16" s="260"/>
      <c r="B16" s="40"/>
      <c r="C16" s="260"/>
      <c r="D16" s="93"/>
      <c r="E16" s="93"/>
      <c r="F16" s="94"/>
    </row>
    <row r="17">
      <c r="A17" s="260"/>
      <c r="B17" s="40"/>
      <c r="C17" s="260"/>
      <c r="D17" s="93"/>
      <c r="E17" s="93"/>
      <c r="F17" s="94"/>
    </row>
    <row r="18">
      <c r="A18" s="260"/>
      <c r="B18" s="40"/>
      <c r="C18" s="260"/>
      <c r="D18" s="93"/>
      <c r="E18" s="93"/>
      <c r="F18" s="298" t="s">
        <v>109</v>
      </c>
    </row>
    <row r="19">
      <c r="A19" s="332" t="s">
        <v>20</v>
      </c>
      <c r="B19" s="347"/>
      <c r="C19" s="332">
        <f>SUM(C6:C18)</f>
        <v>46</v>
      </c>
      <c r="D19" s="334"/>
      <c r="E19" s="334">
        <f>SUM(E6:E18)</f>
        <v>818.21</v>
      </c>
      <c r="F19" s="334">
        <f>E19/C19</f>
        <v>17.78717391</v>
      </c>
    </row>
    <row r="20">
      <c r="C20" s="77"/>
    </row>
    <row r="21" ht="15.75" customHeight="1">
      <c r="A21" s="227" t="s">
        <v>91</v>
      </c>
      <c r="B21" s="228"/>
      <c r="C21" s="228"/>
      <c r="D21" s="229"/>
      <c r="G21" s="230" t="s">
        <v>92</v>
      </c>
      <c r="H21" s="231"/>
    </row>
    <row r="22" ht="15.75" customHeight="1">
      <c r="A22" s="232"/>
      <c r="B22" s="233"/>
      <c r="C22" s="233"/>
      <c r="D22" s="234"/>
      <c r="G22" s="235"/>
      <c r="H22" s="236"/>
    </row>
    <row r="23" ht="15.75" customHeight="1">
      <c r="A23" s="237" t="s">
        <v>93</v>
      </c>
      <c r="B23" s="237" t="s">
        <v>94</v>
      </c>
      <c r="C23" s="237" t="s">
        <v>95</v>
      </c>
      <c r="D23" s="237" t="s">
        <v>96</v>
      </c>
      <c r="G23" s="238">
        <f>E33/E3</f>
        <v>0</v>
      </c>
      <c r="H23" s="239"/>
    </row>
    <row r="24" ht="15.75" customHeight="1">
      <c r="A24" s="240"/>
      <c r="B24" s="240"/>
      <c r="C24" s="241"/>
      <c r="D24" s="242"/>
      <c r="G24" s="243"/>
      <c r="H24" s="244"/>
    </row>
    <row r="25" ht="15.75" customHeight="1">
      <c r="A25" s="241"/>
      <c r="B25" s="241"/>
      <c r="C25" s="241"/>
      <c r="D25" s="242"/>
    </row>
    <row r="26" ht="15.75" customHeight="1">
      <c r="A26" s="241"/>
      <c r="B26" s="241"/>
      <c r="C26" s="241"/>
      <c r="D26" s="242"/>
    </row>
    <row r="27" ht="15.75" customHeight="1">
      <c r="A27" s="241"/>
      <c r="B27" s="240"/>
      <c r="C27" s="241"/>
      <c r="D27" s="242"/>
    </row>
    <row r="28" ht="15.75" customHeight="1">
      <c r="A28" s="241"/>
      <c r="B28" s="240"/>
      <c r="C28" s="241"/>
      <c r="D28" s="242"/>
    </row>
    <row r="29" ht="15.75" customHeight="1">
      <c r="A29" s="240"/>
      <c r="B29" s="241"/>
      <c r="C29" s="241"/>
      <c r="D29" s="242"/>
    </row>
    <row r="30" ht="15.75" customHeight="1">
      <c r="A30" s="241"/>
      <c r="B30" s="241"/>
      <c r="C30" s="241"/>
      <c r="D30" s="242"/>
    </row>
    <row r="31" ht="15.75" customHeight="1">
      <c r="A31" s="241"/>
      <c r="B31" s="241"/>
      <c r="C31" s="241"/>
      <c r="D31" s="242"/>
    </row>
    <row r="32" ht="15.75" customHeight="1">
      <c r="A32" s="241"/>
      <c r="B32" s="241"/>
      <c r="C32" s="241"/>
      <c r="D32" s="242"/>
      <c r="E32" s="245" t="s">
        <v>20</v>
      </c>
    </row>
    <row r="33" ht="15.75" customHeight="1">
      <c r="A33" s="241"/>
      <c r="B33" s="241"/>
      <c r="C33" s="241"/>
      <c r="D33" s="242"/>
      <c r="E33" s="246">
        <f>D24+D25+D26+D27+D28+D29+D30+D31+D32+D33+D34+D35+D36+D37+D38+D39+D40</f>
        <v>0</v>
      </c>
    </row>
    <row r="34" ht="15.75" customHeight="1">
      <c r="A34" s="241"/>
      <c r="B34" s="241"/>
      <c r="C34" s="241"/>
      <c r="D34" s="242"/>
    </row>
    <row r="35" ht="15.75" customHeight="1">
      <c r="A35" s="241"/>
      <c r="B35" s="241"/>
      <c r="C35" s="241"/>
      <c r="D35" s="242"/>
    </row>
    <row r="36" ht="15.75" customHeight="1">
      <c r="A36" s="241"/>
      <c r="B36" s="241"/>
      <c r="C36" s="241"/>
      <c r="D36" s="242"/>
    </row>
    <row r="37" ht="15.75" customHeight="1">
      <c r="A37" s="241"/>
      <c r="B37" s="241"/>
      <c r="C37" s="241"/>
      <c r="D37" s="242"/>
    </row>
    <row r="38" ht="15.75" customHeight="1">
      <c r="A38" s="241"/>
      <c r="B38" s="241"/>
      <c r="C38" s="241"/>
      <c r="D38" s="242"/>
    </row>
    <row r="39" ht="15.75" customHeight="1">
      <c r="A39" s="241"/>
      <c r="B39" s="241"/>
      <c r="C39" s="241"/>
      <c r="D39" s="242"/>
    </row>
    <row r="40" ht="15.75" customHeight="1">
      <c r="A40" s="241"/>
      <c r="B40" s="241"/>
      <c r="C40" s="241"/>
      <c r="D40" s="242"/>
    </row>
    <row r="41" ht="15.75" customHeight="1">
      <c r="A41" s="241"/>
      <c r="B41" s="241"/>
      <c r="C41" s="241"/>
      <c r="D41" s="242"/>
    </row>
    <row r="42" ht="15.75" customHeight="1">
      <c r="A42" s="241"/>
      <c r="B42" s="241"/>
      <c r="C42" s="241"/>
      <c r="D42" s="242"/>
    </row>
    <row r="43" ht="15.75" customHeight="1">
      <c r="A43" s="241"/>
      <c r="B43" s="241"/>
      <c r="C43" s="241"/>
      <c r="D43" s="242"/>
    </row>
    <row r="44" ht="15.75" customHeight="1">
      <c r="A44" s="241"/>
      <c r="B44" s="241"/>
      <c r="C44" s="241"/>
      <c r="D44" s="242"/>
    </row>
    <row r="45" ht="15.75" customHeight="1">
      <c r="A45" s="241"/>
      <c r="B45" s="241"/>
      <c r="C45" s="241"/>
      <c r="D45" s="242"/>
    </row>
    <row r="46" ht="15.75" customHeight="1">
      <c r="A46" s="241"/>
      <c r="B46" s="241"/>
      <c r="C46" s="241"/>
      <c r="D46" s="242"/>
    </row>
    <row r="47" ht="15.75" customHeight="1">
      <c r="A47" s="241"/>
      <c r="B47" s="241"/>
      <c r="C47" s="241"/>
      <c r="D47" s="242"/>
    </row>
    <row r="48" ht="15.75" customHeight="1">
      <c r="A48" s="241"/>
      <c r="B48" s="241"/>
      <c r="C48" s="241"/>
      <c r="D48" s="242"/>
    </row>
    <row r="49" ht="15.75" customHeight="1">
      <c r="A49" s="241"/>
      <c r="B49" s="241"/>
      <c r="C49" s="241"/>
      <c r="D49" s="242"/>
    </row>
    <row r="50" ht="15.75" customHeight="1">
      <c r="A50" s="241"/>
      <c r="B50" s="241"/>
      <c r="C50" s="241"/>
      <c r="D50" s="242"/>
    </row>
    <row r="51" ht="15.75" customHeight="1">
      <c r="A51" s="241"/>
      <c r="B51" s="241"/>
      <c r="C51" s="241"/>
      <c r="D51" s="242"/>
    </row>
    <row r="52" ht="15.75" customHeight="1">
      <c r="A52" s="241"/>
      <c r="B52" s="241"/>
      <c r="C52" s="241"/>
      <c r="D52" s="242"/>
    </row>
    <row r="53" ht="15.75" customHeight="1">
      <c r="A53" s="241"/>
      <c r="B53" s="241"/>
      <c r="C53" s="241"/>
      <c r="D53" s="242"/>
    </row>
    <row r="54" ht="15.75" customHeight="1">
      <c r="A54" s="241"/>
      <c r="B54" s="241"/>
      <c r="C54" s="241"/>
      <c r="D54" s="242"/>
    </row>
    <row r="55" ht="15.75" customHeight="1">
      <c r="A55" s="241"/>
      <c r="B55" s="241"/>
      <c r="C55" s="241"/>
      <c r="D55" s="242"/>
    </row>
    <row r="56" ht="15.75" customHeight="1">
      <c r="A56" s="241"/>
      <c r="B56" s="241"/>
      <c r="C56" s="241"/>
      <c r="D56" s="242"/>
    </row>
    <row r="57" ht="15.75" customHeight="1">
      <c r="A57" s="241"/>
      <c r="B57" s="241"/>
      <c r="C57" s="241"/>
      <c r="D57" s="242"/>
    </row>
    <row r="58" ht="15.75" customHeight="1">
      <c r="A58" s="241"/>
      <c r="B58" s="241"/>
      <c r="C58" s="241"/>
      <c r="D58" s="242"/>
    </row>
    <row r="59" ht="15.75" customHeight="1">
      <c r="A59" s="241"/>
      <c r="B59" s="241"/>
      <c r="C59" s="241"/>
      <c r="D59" s="242"/>
    </row>
    <row r="60" ht="15.75" customHeight="1">
      <c r="A60" s="241"/>
      <c r="B60" s="241"/>
      <c r="C60" s="241"/>
      <c r="D60" s="242"/>
    </row>
    <row r="61" ht="15.75" customHeight="1">
      <c r="A61" s="241"/>
      <c r="B61" s="241"/>
      <c r="C61" s="241"/>
      <c r="D61" s="242"/>
    </row>
    <row r="62" ht="15.75" customHeight="1">
      <c r="A62" s="241"/>
      <c r="B62" s="241"/>
      <c r="C62" s="241"/>
      <c r="D62" s="242"/>
    </row>
    <row r="63" ht="15.75" customHeight="1">
      <c r="A63" s="241"/>
      <c r="B63" s="241"/>
      <c r="C63" s="241"/>
      <c r="D63" s="242"/>
    </row>
    <row r="64" ht="15.75" customHeight="1">
      <c r="A64" s="241"/>
      <c r="B64" s="241"/>
      <c r="C64" s="241"/>
      <c r="D64" s="242"/>
    </row>
    <row r="65" ht="15.75" customHeight="1">
      <c r="A65" s="241"/>
      <c r="B65" s="241"/>
      <c r="C65" s="241"/>
      <c r="D65" s="242"/>
    </row>
    <row r="66" ht="15.75" customHeight="1">
      <c r="A66" s="241"/>
      <c r="B66" s="241"/>
      <c r="C66" s="241"/>
      <c r="D66" s="242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1:D22"/>
    <mergeCell ref="G21:H22"/>
    <mergeCell ref="G23:H24"/>
  </mergeCells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3.88"/>
    <col customWidth="1" min="3" max="3" width="18.0"/>
    <col customWidth="1" min="4" max="4" width="19.25"/>
    <col customWidth="1" min="5" max="5" width="19.13"/>
    <col customWidth="1" min="6" max="6" width="16.38"/>
    <col customWidth="1" min="7" max="7" width="17.0"/>
    <col customWidth="1" min="8" max="8" width="15.88"/>
    <col customWidth="1" min="9" max="9" width="22.0"/>
    <col customWidth="1" min="10" max="10" width="19.13"/>
    <col customWidth="1" min="11" max="11" width="14.75"/>
    <col customWidth="1" min="12" max="12" width="13.88"/>
    <col customWidth="1" min="13" max="26" width="7.63"/>
  </cols>
  <sheetData>
    <row r="2">
      <c r="A2" s="191" t="s">
        <v>97</v>
      </c>
      <c r="B2" s="191" t="s">
        <v>31</v>
      </c>
      <c r="C2" s="192" t="s">
        <v>76</v>
      </c>
      <c r="D2" s="193" t="s">
        <v>77</v>
      </c>
      <c r="E2" s="193" t="s">
        <v>78</v>
      </c>
      <c r="F2" s="193" t="s">
        <v>79</v>
      </c>
      <c r="G2" s="193" t="s">
        <v>80</v>
      </c>
      <c r="H2" s="193" t="s">
        <v>81</v>
      </c>
      <c r="I2" s="193" t="s">
        <v>82</v>
      </c>
      <c r="J2" s="193" t="s">
        <v>83</v>
      </c>
      <c r="K2" s="193" t="s">
        <v>84</v>
      </c>
      <c r="L2" s="247" t="s">
        <v>98</v>
      </c>
    </row>
    <row r="3">
      <c r="A3" s="270" t="s">
        <v>58</v>
      </c>
      <c r="B3" s="249"/>
      <c r="C3" s="250" t="s">
        <v>120</v>
      </c>
      <c r="D3" s="251">
        <f>F15</f>
        <v>12.2244</v>
      </c>
      <c r="E3" s="252">
        <f>D3*F3</f>
        <v>611.22</v>
      </c>
      <c r="F3" s="253">
        <f>C15</f>
        <v>50</v>
      </c>
      <c r="G3" s="251"/>
      <c r="H3" s="250"/>
      <c r="I3" s="252">
        <v>0.0</v>
      </c>
      <c r="J3" s="254">
        <f>G3*F3-I3-E3</f>
        <v>-611.22</v>
      </c>
      <c r="K3" s="255">
        <f>J3/E3</f>
        <v>-1</v>
      </c>
      <c r="L3" s="201">
        <f>G3*F3</f>
        <v>0</v>
      </c>
    </row>
    <row r="5">
      <c r="A5" s="336"/>
      <c r="B5" s="337" t="s">
        <v>1</v>
      </c>
      <c r="C5" s="337" t="s">
        <v>86</v>
      </c>
      <c r="D5" s="327" t="s">
        <v>87</v>
      </c>
      <c r="E5" s="327" t="s">
        <v>88</v>
      </c>
      <c r="F5" s="271"/>
    </row>
    <row r="6">
      <c r="A6" s="207" t="s">
        <v>89</v>
      </c>
      <c r="B6" s="208">
        <v>43761.0</v>
      </c>
      <c r="C6" s="209">
        <v>37.0</v>
      </c>
      <c r="D6" s="210">
        <v>12.24</v>
      </c>
      <c r="E6" s="210">
        <f t="shared" ref="E6:E9" si="1">D6*C6</f>
        <v>452.88</v>
      </c>
      <c r="F6" s="271"/>
    </row>
    <row r="7">
      <c r="A7" s="212"/>
      <c r="B7" s="40">
        <v>44060.0</v>
      </c>
      <c r="C7" s="260">
        <v>13.0</v>
      </c>
      <c r="D7" s="261">
        <v>12.18</v>
      </c>
      <c r="E7" s="210">
        <f t="shared" si="1"/>
        <v>158.34</v>
      </c>
      <c r="F7" s="271"/>
    </row>
    <row r="8">
      <c r="A8" s="212"/>
      <c r="B8" s="40"/>
      <c r="C8" s="260"/>
      <c r="D8" s="261"/>
      <c r="E8" s="210">
        <f t="shared" si="1"/>
        <v>0</v>
      </c>
      <c r="F8" s="271"/>
    </row>
    <row r="9">
      <c r="A9" s="212"/>
      <c r="B9" s="40"/>
      <c r="C9" s="260"/>
      <c r="D9" s="261"/>
      <c r="E9" s="210">
        <f t="shared" si="1"/>
        <v>0</v>
      </c>
      <c r="F9" s="271"/>
    </row>
    <row r="10">
      <c r="A10" s="215"/>
      <c r="B10" s="216"/>
      <c r="C10" s="219"/>
      <c r="D10" s="220"/>
      <c r="E10" s="210"/>
      <c r="F10" s="271"/>
    </row>
    <row r="11">
      <c r="A11" s="215"/>
      <c r="B11" s="216"/>
      <c r="C11" s="219"/>
      <c r="D11" s="220"/>
      <c r="E11" s="210"/>
      <c r="F11" s="271"/>
    </row>
    <row r="12">
      <c r="A12" s="215"/>
      <c r="B12" s="216"/>
      <c r="C12" s="219"/>
      <c r="D12" s="220"/>
      <c r="E12" s="210"/>
      <c r="F12" s="271"/>
    </row>
    <row r="13">
      <c r="A13" s="215"/>
      <c r="B13" s="216"/>
      <c r="C13" s="219"/>
      <c r="D13" s="220"/>
      <c r="E13" s="210"/>
      <c r="F13" s="271"/>
    </row>
    <row r="14">
      <c r="A14" s="215"/>
      <c r="B14" s="216"/>
      <c r="C14" s="219"/>
      <c r="D14" s="220"/>
      <c r="E14" s="210"/>
      <c r="F14" s="327" t="s">
        <v>121</v>
      </c>
    </row>
    <row r="15">
      <c r="A15" s="338" t="s">
        <v>20</v>
      </c>
      <c r="B15" s="341"/>
      <c r="C15" s="260">
        <f>SUM(C6:C6:C14)</f>
        <v>50</v>
      </c>
      <c r="D15" s="343"/>
      <c r="E15" s="210">
        <f>SUM(E6:E6:E14)</f>
        <v>611.22</v>
      </c>
      <c r="F15" s="210">
        <f>E15/C15</f>
        <v>12.2244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2.88"/>
    <col customWidth="1" min="3" max="3" width="18.0"/>
    <col customWidth="1" min="4" max="4" width="19.25"/>
    <col customWidth="1" min="5" max="5" width="21.0"/>
    <col customWidth="1" min="6" max="6" width="16.38"/>
    <col customWidth="1" min="7" max="7" width="17.0"/>
    <col customWidth="1" min="8" max="8" width="15.88"/>
    <col customWidth="1" min="9" max="9" width="22.0"/>
    <col customWidth="1" min="10" max="10" width="19.13"/>
    <col customWidth="1" min="11" max="11" width="14.75"/>
    <col customWidth="1" min="12" max="12" width="13.88"/>
    <col customWidth="1" min="13" max="26" width="7.63"/>
  </cols>
  <sheetData>
    <row r="1">
      <c r="A1" s="190" t="s">
        <v>105</v>
      </c>
      <c r="B1" s="191" t="s">
        <v>31</v>
      </c>
      <c r="C1" s="192" t="s">
        <v>76</v>
      </c>
      <c r="D1" s="193" t="s">
        <v>77</v>
      </c>
      <c r="E1" s="193" t="s">
        <v>78</v>
      </c>
      <c r="F1" s="193" t="s">
        <v>79</v>
      </c>
      <c r="G1" s="193" t="s">
        <v>80</v>
      </c>
      <c r="H1" s="193" t="s">
        <v>81</v>
      </c>
      <c r="I1" s="193" t="s">
        <v>82</v>
      </c>
      <c r="J1" s="193" t="s">
        <v>83</v>
      </c>
      <c r="K1" s="193" t="s">
        <v>84</v>
      </c>
      <c r="L1" s="193" t="s">
        <v>98</v>
      </c>
    </row>
    <row r="2">
      <c r="A2" s="307" t="s">
        <v>62</v>
      </c>
      <c r="B2" s="308"/>
      <c r="C2" s="309" t="s">
        <v>122</v>
      </c>
      <c r="D2" s="310">
        <v>4.19</v>
      </c>
      <c r="E2" s="311">
        <f>D2*F2</f>
        <v>419</v>
      </c>
      <c r="F2" s="312">
        <v>100.0</v>
      </c>
      <c r="G2" s="310"/>
      <c r="H2" s="309"/>
      <c r="I2" s="311"/>
      <c r="J2" s="313">
        <f>G2*F2-I2-E2</f>
        <v>-419</v>
      </c>
      <c r="K2" s="314">
        <f>J2/E2</f>
        <v>-1</v>
      </c>
      <c r="L2" s="313">
        <f>G2*F2</f>
        <v>0</v>
      </c>
    </row>
    <row r="3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</row>
    <row r="4">
      <c r="A4" s="256"/>
      <c r="B4" s="257" t="s">
        <v>1</v>
      </c>
      <c r="C4" s="257" t="s">
        <v>86</v>
      </c>
      <c r="D4" s="258" t="s">
        <v>87</v>
      </c>
      <c r="E4" s="258" t="s">
        <v>88</v>
      </c>
      <c r="F4" s="315"/>
      <c r="G4" s="64"/>
      <c r="H4" s="64"/>
      <c r="I4" s="64"/>
      <c r="J4" s="64"/>
      <c r="K4" s="64"/>
      <c r="L4" s="64"/>
    </row>
    <row r="5">
      <c r="A5" s="316" t="s">
        <v>89</v>
      </c>
      <c r="B5" s="317">
        <v>43777.0</v>
      </c>
      <c r="C5" s="316">
        <v>100.0</v>
      </c>
      <c r="D5" s="318">
        <v>4.19</v>
      </c>
      <c r="E5" s="318">
        <f t="shared" ref="E5:E12" si="1">D5*C5</f>
        <v>419</v>
      </c>
      <c r="F5" s="319"/>
      <c r="G5" s="64"/>
      <c r="H5" s="64"/>
      <c r="I5" s="64"/>
      <c r="J5" s="64"/>
      <c r="K5" s="64"/>
      <c r="L5" s="64"/>
    </row>
    <row r="6">
      <c r="A6" s="293"/>
      <c r="B6" s="294"/>
      <c r="C6" s="293"/>
      <c r="D6" s="296"/>
      <c r="E6" s="318">
        <f t="shared" si="1"/>
        <v>0</v>
      </c>
      <c r="F6" s="319"/>
      <c r="G6" s="64"/>
      <c r="H6" s="64"/>
      <c r="I6" s="64"/>
      <c r="J6" s="64"/>
      <c r="K6" s="64"/>
      <c r="L6" s="64"/>
    </row>
    <row r="7">
      <c r="A7" s="293"/>
      <c r="B7" s="294"/>
      <c r="C7" s="293"/>
      <c r="D7" s="296"/>
      <c r="E7" s="318">
        <f t="shared" si="1"/>
        <v>0</v>
      </c>
      <c r="F7" s="319"/>
      <c r="G7" s="64"/>
      <c r="H7" s="64"/>
      <c r="I7" s="64"/>
      <c r="J7" s="64"/>
      <c r="K7" s="64"/>
      <c r="L7" s="64"/>
    </row>
    <row r="8">
      <c r="A8" s="293"/>
      <c r="B8" s="294"/>
      <c r="C8" s="293"/>
      <c r="D8" s="296"/>
      <c r="E8" s="318">
        <f t="shared" si="1"/>
        <v>0</v>
      </c>
      <c r="F8" s="319"/>
      <c r="G8" s="64"/>
      <c r="H8" s="64"/>
      <c r="I8" s="64"/>
      <c r="J8" s="64"/>
      <c r="K8" s="64"/>
      <c r="L8" s="64"/>
    </row>
    <row r="9">
      <c r="A9" s="293"/>
      <c r="B9" s="294"/>
      <c r="C9" s="293"/>
      <c r="D9" s="296"/>
      <c r="E9" s="318">
        <f t="shared" si="1"/>
        <v>0</v>
      </c>
      <c r="F9" s="319"/>
      <c r="G9" s="64"/>
      <c r="H9" s="64"/>
      <c r="I9" s="64"/>
      <c r="J9" s="64"/>
      <c r="K9" s="64"/>
      <c r="L9" s="64"/>
    </row>
    <row r="10">
      <c r="A10" s="293"/>
      <c r="B10" s="294"/>
      <c r="C10" s="293"/>
      <c r="D10" s="296"/>
      <c r="E10" s="318">
        <f t="shared" si="1"/>
        <v>0</v>
      </c>
      <c r="F10" s="319"/>
      <c r="G10" s="64"/>
      <c r="H10" s="64"/>
      <c r="I10" s="64"/>
      <c r="J10" s="64"/>
      <c r="K10" s="64"/>
      <c r="L10" s="64"/>
    </row>
    <row r="11">
      <c r="A11" s="293"/>
      <c r="B11" s="294"/>
      <c r="C11" s="293"/>
      <c r="D11" s="296"/>
      <c r="E11" s="318">
        <f t="shared" si="1"/>
        <v>0</v>
      </c>
      <c r="F11" s="319"/>
      <c r="G11" s="64"/>
      <c r="H11" s="64"/>
      <c r="I11" s="64"/>
      <c r="J11" s="64"/>
      <c r="K11" s="64"/>
      <c r="L11" s="64"/>
    </row>
    <row r="12">
      <c r="A12" s="293"/>
      <c r="B12" s="294"/>
      <c r="C12" s="293"/>
      <c r="D12" s="296"/>
      <c r="E12" s="318">
        <f t="shared" si="1"/>
        <v>0</v>
      </c>
      <c r="F12" s="319"/>
      <c r="G12" s="64"/>
      <c r="H12" s="64"/>
      <c r="I12" s="64"/>
      <c r="J12" s="64"/>
      <c r="K12" s="64"/>
      <c r="L12" s="64"/>
    </row>
    <row r="13">
      <c r="A13" s="293"/>
      <c r="B13" s="294"/>
      <c r="C13" s="293"/>
      <c r="D13" s="296"/>
      <c r="E13" s="318"/>
      <c r="F13" s="319"/>
      <c r="G13" s="64"/>
      <c r="H13" s="64"/>
      <c r="I13" s="64"/>
      <c r="J13" s="64"/>
      <c r="K13" s="64"/>
      <c r="L13" s="64"/>
    </row>
    <row r="14">
      <c r="A14" s="293"/>
      <c r="B14" s="294"/>
      <c r="C14" s="293"/>
      <c r="D14" s="296"/>
      <c r="E14" s="318"/>
      <c r="F14" s="319"/>
      <c r="G14" s="64"/>
      <c r="H14" s="64"/>
      <c r="I14" s="64"/>
      <c r="J14" s="64"/>
      <c r="K14" s="64"/>
      <c r="L14" s="64"/>
    </row>
    <row r="15">
      <c r="A15" s="293"/>
      <c r="B15" s="294"/>
      <c r="C15" s="293"/>
      <c r="D15" s="296"/>
      <c r="E15" s="318"/>
      <c r="F15" s="319"/>
      <c r="G15" s="64"/>
      <c r="H15" s="64"/>
      <c r="I15" s="64"/>
      <c r="J15" s="64"/>
      <c r="K15" s="64"/>
      <c r="L15" s="64"/>
    </row>
    <row r="16">
      <c r="A16" s="293"/>
      <c r="B16" s="294"/>
      <c r="C16" s="293"/>
      <c r="D16" s="296"/>
      <c r="E16" s="318"/>
      <c r="F16" s="319"/>
      <c r="G16" s="64"/>
      <c r="H16" s="64"/>
      <c r="I16" s="64"/>
      <c r="J16" s="64"/>
      <c r="K16" s="64"/>
      <c r="L16" s="64"/>
    </row>
    <row r="17">
      <c r="A17" s="293"/>
      <c r="B17" s="294"/>
      <c r="C17" s="293"/>
      <c r="D17" s="296"/>
      <c r="E17" s="318"/>
      <c r="F17" s="319"/>
      <c r="G17" s="64"/>
      <c r="H17" s="64"/>
      <c r="I17" s="64"/>
      <c r="J17" s="64"/>
      <c r="K17" s="64"/>
      <c r="L17" s="64"/>
    </row>
    <row r="18">
      <c r="A18" s="293"/>
      <c r="B18" s="294"/>
      <c r="C18" s="293"/>
      <c r="D18" s="296"/>
      <c r="E18" s="318">
        <f>D18*C18</f>
        <v>0</v>
      </c>
      <c r="F18" s="320"/>
      <c r="G18" s="64"/>
      <c r="H18" s="64"/>
      <c r="I18" s="64"/>
      <c r="J18" s="64"/>
      <c r="K18" s="64"/>
      <c r="L18" s="64"/>
    </row>
    <row r="19">
      <c r="A19" s="293"/>
      <c r="B19" s="294"/>
      <c r="C19" s="293"/>
      <c r="D19" s="296"/>
      <c r="E19" s="318"/>
      <c r="F19" s="321" t="s">
        <v>90</v>
      </c>
      <c r="G19" s="64"/>
      <c r="H19" s="64"/>
      <c r="I19" s="64"/>
      <c r="J19" s="64"/>
      <c r="K19" s="64"/>
      <c r="L19" s="64"/>
    </row>
    <row r="20">
      <c r="A20" s="322" t="s">
        <v>20</v>
      </c>
      <c r="B20" s="323"/>
      <c r="C20" s="324">
        <f>SUM(C5:C19)</f>
        <v>100</v>
      </c>
      <c r="D20" s="300"/>
      <c r="E20" s="325">
        <f>SUM(E5:E19)</f>
        <v>419</v>
      </c>
      <c r="F20" s="325">
        <f>E20/C20</f>
        <v>4.19</v>
      </c>
      <c r="G20" s="64"/>
      <c r="H20" s="64"/>
      <c r="I20" s="64"/>
      <c r="J20" s="64"/>
      <c r="K20" s="64"/>
      <c r="L20" s="6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4:F18"/>
  </mergeCell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4.38"/>
    <col customWidth="1" min="3" max="3" width="21.38"/>
    <col customWidth="1" min="4" max="4" width="19.25"/>
    <col customWidth="1" min="5" max="5" width="21.0"/>
    <col customWidth="1" min="6" max="6" width="20.13"/>
    <col customWidth="1" min="7" max="7" width="17.0"/>
    <col customWidth="1" min="8" max="8" width="15.88"/>
    <col customWidth="1" min="9" max="9" width="22.0"/>
    <col customWidth="1" min="10" max="10" width="19.13"/>
    <col customWidth="1" min="11" max="11" width="14.75"/>
    <col customWidth="1" min="12" max="12" width="13.88"/>
    <col customWidth="1" min="13" max="26" width="7.63"/>
  </cols>
  <sheetData>
    <row r="1" ht="108.75" customHeight="1"/>
    <row r="2">
      <c r="A2" s="191" t="s">
        <v>97</v>
      </c>
      <c r="B2" s="191" t="s">
        <v>31</v>
      </c>
      <c r="C2" s="192" t="s">
        <v>76</v>
      </c>
      <c r="D2" s="193" t="s">
        <v>77</v>
      </c>
      <c r="E2" s="193" t="s">
        <v>78</v>
      </c>
      <c r="F2" s="193" t="s">
        <v>79</v>
      </c>
      <c r="G2" s="193" t="s">
        <v>80</v>
      </c>
      <c r="H2" s="193" t="s">
        <v>81</v>
      </c>
      <c r="I2" s="193" t="s">
        <v>82</v>
      </c>
      <c r="J2" s="193" t="s">
        <v>83</v>
      </c>
      <c r="K2" s="193" t="s">
        <v>84</v>
      </c>
      <c r="L2" s="247" t="s">
        <v>98</v>
      </c>
    </row>
    <row r="3">
      <c r="A3" s="270" t="s">
        <v>59</v>
      </c>
      <c r="B3" s="249"/>
      <c r="C3" s="250" t="s">
        <v>123</v>
      </c>
      <c r="D3" s="251">
        <f>F17</f>
        <v>15.55487179</v>
      </c>
      <c r="E3" s="252">
        <f>D3*F3</f>
        <v>606.64</v>
      </c>
      <c r="F3" s="361">
        <f>C17</f>
        <v>39</v>
      </c>
      <c r="G3" s="251"/>
      <c r="H3" s="250"/>
      <c r="I3" s="252"/>
      <c r="J3" s="254">
        <f>G3*F3-I3-E3</f>
        <v>-606.64</v>
      </c>
      <c r="K3" s="255">
        <f>J3/E3</f>
        <v>-1</v>
      </c>
      <c r="L3" s="201">
        <f>G3*F3</f>
        <v>0</v>
      </c>
    </row>
    <row r="5">
      <c r="A5" s="362"/>
      <c r="B5" s="354" t="s">
        <v>1</v>
      </c>
      <c r="C5" s="354" t="s">
        <v>86</v>
      </c>
      <c r="D5" s="354" t="s">
        <v>87</v>
      </c>
      <c r="E5" s="354" t="s">
        <v>20</v>
      </c>
      <c r="F5" s="355"/>
    </row>
    <row r="6">
      <c r="A6" s="260" t="s">
        <v>89</v>
      </c>
      <c r="B6" s="40">
        <v>43794.0</v>
      </c>
      <c r="C6" s="260">
        <v>10.0</v>
      </c>
      <c r="D6" s="93">
        <v>17.18</v>
      </c>
      <c r="E6" s="93">
        <f t="shared" ref="E6:E11" si="1">D6*C6</f>
        <v>171.8</v>
      </c>
      <c r="F6" s="356"/>
    </row>
    <row r="7">
      <c r="A7" s="260"/>
      <c r="B7" s="40">
        <v>43810.0</v>
      </c>
      <c r="C7" s="260">
        <v>10.0</v>
      </c>
      <c r="D7" s="93">
        <v>17.23</v>
      </c>
      <c r="E7" s="93">
        <f t="shared" si="1"/>
        <v>172.3</v>
      </c>
      <c r="F7" s="356"/>
    </row>
    <row r="8">
      <c r="A8" s="260"/>
      <c r="B8" s="40">
        <v>43896.0</v>
      </c>
      <c r="C8" s="260">
        <v>4.0</v>
      </c>
      <c r="D8" s="93">
        <v>14.68</v>
      </c>
      <c r="E8" s="93">
        <f t="shared" si="1"/>
        <v>58.72</v>
      </c>
      <c r="F8" s="356"/>
    </row>
    <row r="9">
      <c r="A9" s="260"/>
      <c r="B9" s="40">
        <v>43957.0</v>
      </c>
      <c r="C9" s="260">
        <v>6.0</v>
      </c>
      <c r="D9" s="93">
        <v>12.5</v>
      </c>
      <c r="E9" s="93">
        <f t="shared" si="1"/>
        <v>75</v>
      </c>
      <c r="F9" s="356"/>
    </row>
    <row r="10">
      <c r="A10" s="260"/>
      <c r="B10" s="40">
        <v>43997.0</v>
      </c>
      <c r="C10" s="260">
        <v>3.0</v>
      </c>
      <c r="D10" s="93">
        <v>14.02</v>
      </c>
      <c r="E10" s="93">
        <f t="shared" si="1"/>
        <v>42.06</v>
      </c>
      <c r="F10" s="356"/>
    </row>
    <row r="11">
      <c r="A11" s="260"/>
      <c r="B11" s="40">
        <v>44053.0</v>
      </c>
      <c r="C11" s="260">
        <v>6.0</v>
      </c>
      <c r="D11" s="93">
        <v>14.46</v>
      </c>
      <c r="E11" s="93">
        <f t="shared" si="1"/>
        <v>86.76</v>
      </c>
      <c r="F11" s="356"/>
    </row>
    <row r="12">
      <c r="A12" s="260"/>
      <c r="B12" s="40"/>
      <c r="C12" s="260"/>
      <c r="D12" s="93"/>
      <c r="E12" s="93"/>
      <c r="F12" s="356"/>
    </row>
    <row r="13">
      <c r="A13" s="260"/>
      <c r="B13" s="40"/>
      <c r="C13" s="260"/>
      <c r="D13" s="93"/>
      <c r="E13" s="93"/>
      <c r="F13" s="356"/>
    </row>
    <row r="14">
      <c r="A14" s="260"/>
      <c r="B14" s="40"/>
      <c r="C14" s="260"/>
      <c r="D14" s="93"/>
      <c r="E14" s="93"/>
      <c r="F14" s="356"/>
    </row>
    <row r="15">
      <c r="A15" s="260"/>
      <c r="B15" s="40"/>
      <c r="C15" s="260"/>
      <c r="D15" s="93"/>
      <c r="E15" s="93"/>
      <c r="F15" s="357"/>
    </row>
    <row r="16">
      <c r="A16" s="260"/>
      <c r="B16" s="40"/>
      <c r="C16" s="260"/>
      <c r="D16" s="93"/>
      <c r="E16" s="93"/>
      <c r="F16" s="354" t="s">
        <v>90</v>
      </c>
    </row>
    <row r="17">
      <c r="A17" s="354" t="s">
        <v>20</v>
      </c>
      <c r="B17" s="40"/>
      <c r="C17" s="332">
        <f>SUM(C6:C16)</f>
        <v>39</v>
      </c>
      <c r="D17" s="93"/>
      <c r="E17" s="334">
        <f>SUM(E6:E16)</f>
        <v>606.64</v>
      </c>
      <c r="F17" s="334">
        <f>E17/C17</f>
        <v>15.55487179</v>
      </c>
    </row>
    <row r="19">
      <c r="A19" s="227" t="s">
        <v>91</v>
      </c>
      <c r="B19" s="228"/>
      <c r="C19" s="228"/>
      <c r="D19" s="229"/>
      <c r="G19" s="230" t="s">
        <v>92</v>
      </c>
      <c r="H19" s="231"/>
    </row>
    <row r="20">
      <c r="A20" s="232"/>
      <c r="B20" s="233"/>
      <c r="C20" s="233"/>
      <c r="D20" s="234"/>
      <c r="G20" s="235"/>
      <c r="H20" s="236"/>
    </row>
    <row r="21" ht="15.75" customHeight="1">
      <c r="A21" s="237" t="s">
        <v>93</v>
      </c>
      <c r="B21" s="237" t="s">
        <v>94</v>
      </c>
      <c r="C21" s="237" t="s">
        <v>95</v>
      </c>
      <c r="D21" s="237" t="s">
        <v>96</v>
      </c>
      <c r="G21" s="238">
        <f>E31/E3</f>
        <v>0</v>
      </c>
      <c r="H21" s="239"/>
    </row>
    <row r="22" ht="15.75" customHeight="1">
      <c r="A22" s="266"/>
      <c r="B22" s="267"/>
      <c r="C22" s="266"/>
      <c r="D22" s="268"/>
      <c r="G22" s="243"/>
      <c r="H22" s="244"/>
    </row>
    <row r="23" ht="15.75" customHeight="1">
      <c r="A23" s="266"/>
      <c r="B23" s="267"/>
      <c r="C23" s="266"/>
      <c r="D23" s="268"/>
    </row>
    <row r="24" ht="15.75" customHeight="1">
      <c r="A24" s="266"/>
      <c r="B24" s="267"/>
      <c r="C24" s="266"/>
      <c r="D24" s="268"/>
    </row>
    <row r="25" ht="15.75" customHeight="1">
      <c r="A25" s="266"/>
      <c r="B25" s="267"/>
      <c r="C25" s="266"/>
      <c r="D25" s="268"/>
    </row>
    <row r="26" ht="15.75" customHeight="1">
      <c r="A26" s="266"/>
      <c r="B26" s="267"/>
      <c r="C26" s="266"/>
      <c r="D26" s="268"/>
    </row>
    <row r="27" ht="15.75" customHeight="1">
      <c r="A27" s="267"/>
      <c r="B27" s="266"/>
      <c r="C27" s="266"/>
      <c r="D27" s="268"/>
    </row>
    <row r="28" ht="15.75" customHeight="1">
      <c r="A28" s="266"/>
      <c r="B28" s="266"/>
      <c r="C28" s="266"/>
      <c r="D28" s="268"/>
    </row>
    <row r="29" ht="15.75" customHeight="1">
      <c r="A29" s="266"/>
      <c r="B29" s="266"/>
      <c r="C29" s="266"/>
      <c r="D29" s="268"/>
    </row>
    <row r="30" ht="15.75" customHeight="1">
      <c r="A30" s="266"/>
      <c r="B30" s="266"/>
      <c r="C30" s="266"/>
      <c r="D30" s="268"/>
      <c r="E30" s="245" t="s">
        <v>20</v>
      </c>
    </row>
    <row r="31" ht="15.75" customHeight="1">
      <c r="A31" s="266"/>
      <c r="B31" s="266"/>
      <c r="C31" s="266"/>
      <c r="D31" s="268"/>
      <c r="E31" s="269">
        <f>D22+D23+D24+D25+D26+D27+D28+D29+D30+D31+D32+D33+D34+D35+D36+D37+D38</f>
        <v>0</v>
      </c>
    </row>
    <row r="32" ht="15.75" customHeight="1">
      <c r="A32" s="266"/>
      <c r="B32" s="266"/>
      <c r="C32" s="266"/>
      <c r="D32" s="268"/>
    </row>
    <row r="33" ht="15.75" customHeight="1">
      <c r="A33" s="266"/>
      <c r="B33" s="266"/>
      <c r="C33" s="266"/>
      <c r="D33" s="268"/>
    </row>
    <row r="34" ht="15.75" customHeight="1">
      <c r="A34" s="266"/>
      <c r="B34" s="266"/>
      <c r="C34" s="266"/>
      <c r="D34" s="268"/>
    </row>
    <row r="35" ht="15.75" customHeight="1">
      <c r="A35" s="266"/>
      <c r="B35" s="266"/>
      <c r="C35" s="266"/>
      <c r="D35" s="268"/>
    </row>
    <row r="36" ht="15.75" customHeight="1">
      <c r="A36" s="266"/>
      <c r="B36" s="266"/>
      <c r="C36" s="266"/>
      <c r="D36" s="268"/>
    </row>
    <row r="37" ht="15.75" customHeight="1">
      <c r="A37" s="266"/>
      <c r="B37" s="266"/>
      <c r="C37" s="266"/>
      <c r="D37" s="268"/>
    </row>
    <row r="38" ht="15.75" customHeight="1">
      <c r="A38" s="266"/>
      <c r="B38" s="266"/>
      <c r="C38" s="266"/>
      <c r="D38" s="268"/>
    </row>
    <row r="39" ht="15.75" customHeight="1">
      <c r="A39" s="266"/>
      <c r="B39" s="266"/>
      <c r="C39" s="266"/>
      <c r="D39" s="268"/>
    </row>
    <row r="40" ht="15.75" customHeight="1">
      <c r="A40" s="266"/>
      <c r="B40" s="266"/>
      <c r="C40" s="266"/>
      <c r="D40" s="268"/>
    </row>
    <row r="41" ht="15.75" customHeight="1">
      <c r="A41" s="266"/>
      <c r="B41" s="266"/>
      <c r="C41" s="266"/>
      <c r="D41" s="268"/>
    </row>
    <row r="42" ht="15.75" customHeight="1">
      <c r="A42" s="266"/>
      <c r="B42" s="266"/>
      <c r="C42" s="266"/>
      <c r="D42" s="268"/>
    </row>
    <row r="43" ht="15.75" customHeight="1">
      <c r="A43" s="266"/>
      <c r="B43" s="266"/>
      <c r="C43" s="266"/>
      <c r="D43" s="268"/>
    </row>
    <row r="44" ht="15.75" customHeight="1">
      <c r="A44" s="266"/>
      <c r="B44" s="266"/>
      <c r="C44" s="266"/>
      <c r="D44" s="268"/>
    </row>
    <row r="45" ht="15.75" customHeight="1">
      <c r="A45" s="266"/>
      <c r="B45" s="266"/>
      <c r="C45" s="266"/>
      <c r="D45" s="268"/>
    </row>
    <row r="46" ht="15.75" customHeight="1">
      <c r="A46" s="266"/>
      <c r="B46" s="266"/>
      <c r="C46" s="266"/>
      <c r="D46" s="268"/>
    </row>
    <row r="47" ht="15.75" customHeight="1">
      <c r="A47" s="266"/>
      <c r="B47" s="266"/>
      <c r="C47" s="266"/>
      <c r="D47" s="268"/>
    </row>
    <row r="48" ht="15.75" customHeight="1">
      <c r="A48" s="266"/>
      <c r="B48" s="266"/>
      <c r="C48" s="266"/>
      <c r="D48" s="268"/>
    </row>
    <row r="49" ht="15.75" customHeight="1">
      <c r="A49" s="266"/>
      <c r="B49" s="266"/>
      <c r="C49" s="266"/>
      <c r="D49" s="268"/>
    </row>
    <row r="50" ht="15.75" customHeight="1">
      <c r="A50" s="266"/>
      <c r="B50" s="266"/>
      <c r="C50" s="266"/>
      <c r="D50" s="268"/>
    </row>
    <row r="51" ht="15.75" customHeight="1">
      <c r="A51" s="266"/>
      <c r="B51" s="266"/>
      <c r="C51" s="266"/>
      <c r="D51" s="268"/>
    </row>
    <row r="52" ht="15.75" customHeight="1">
      <c r="A52" s="266"/>
      <c r="B52" s="266"/>
      <c r="C52" s="266"/>
      <c r="D52" s="268"/>
    </row>
    <row r="53" ht="15.75" customHeight="1">
      <c r="A53" s="266"/>
      <c r="B53" s="266"/>
      <c r="C53" s="266"/>
      <c r="D53" s="268"/>
    </row>
    <row r="54" ht="15.75" customHeight="1">
      <c r="A54" s="266"/>
      <c r="B54" s="266"/>
      <c r="C54" s="266"/>
      <c r="D54" s="268"/>
    </row>
    <row r="55" ht="15.75" customHeight="1">
      <c r="A55" s="266"/>
      <c r="B55" s="266"/>
      <c r="C55" s="266"/>
      <c r="D55" s="268"/>
    </row>
    <row r="56" ht="15.75" customHeight="1">
      <c r="A56" s="266"/>
      <c r="B56" s="266"/>
      <c r="C56" s="266"/>
      <c r="D56" s="268"/>
    </row>
    <row r="57" ht="15.75" customHeight="1">
      <c r="A57" s="266"/>
      <c r="B57" s="266"/>
      <c r="C57" s="266"/>
      <c r="D57" s="268"/>
    </row>
    <row r="58" ht="15.75" customHeight="1">
      <c r="A58" s="266"/>
      <c r="B58" s="266"/>
      <c r="C58" s="266"/>
      <c r="D58" s="268"/>
    </row>
    <row r="59" ht="15.75" customHeight="1">
      <c r="A59" s="266"/>
      <c r="B59" s="266"/>
      <c r="C59" s="266"/>
      <c r="D59" s="268"/>
    </row>
    <row r="60" ht="15.75" customHeight="1">
      <c r="A60" s="266"/>
      <c r="B60" s="266"/>
      <c r="C60" s="266"/>
      <c r="D60" s="268"/>
    </row>
    <row r="61" ht="15.75" customHeight="1">
      <c r="A61" s="266"/>
      <c r="B61" s="266"/>
      <c r="C61" s="266"/>
      <c r="D61" s="268"/>
    </row>
    <row r="62" ht="15.75" customHeight="1">
      <c r="A62" s="266"/>
      <c r="B62" s="266"/>
      <c r="C62" s="266"/>
      <c r="D62" s="268"/>
    </row>
    <row r="63" ht="15.75" customHeight="1">
      <c r="A63" s="266"/>
      <c r="B63" s="266"/>
      <c r="C63" s="266"/>
      <c r="D63" s="268"/>
    </row>
    <row r="64" ht="15.75" customHeight="1">
      <c r="A64" s="266"/>
      <c r="B64" s="266"/>
      <c r="C64" s="266"/>
      <c r="D64" s="268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F5:F15"/>
    <mergeCell ref="A19:D20"/>
    <mergeCell ref="G19:H20"/>
    <mergeCell ref="G21:H22"/>
  </mergeCells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1.75"/>
    <col customWidth="1" min="3" max="3" width="21.38"/>
    <col customWidth="1" min="4" max="4" width="19.25"/>
    <col customWidth="1" min="5" max="5" width="21.0"/>
    <col customWidth="1" min="6" max="6" width="16.38"/>
    <col customWidth="1" min="7" max="7" width="17.0"/>
    <col customWidth="1" min="8" max="8" width="15.88"/>
    <col customWidth="1" min="9" max="9" width="22.0"/>
    <col customWidth="1" min="10" max="10" width="19.13"/>
    <col customWidth="1" min="11" max="11" width="14.75"/>
    <col customWidth="1" min="12" max="12" width="13.88"/>
    <col customWidth="1" min="13" max="26" width="7.63"/>
  </cols>
  <sheetData>
    <row r="1" ht="88.5" customHeight="1">
      <c r="D1" s="273"/>
      <c r="E1" s="2"/>
      <c r="F1" s="2"/>
      <c r="G1" s="2"/>
      <c r="H1" s="2"/>
      <c r="I1" s="2"/>
      <c r="J1" s="2"/>
      <c r="K1" s="2"/>
      <c r="L1" s="3"/>
    </row>
    <row r="2">
      <c r="A2" s="191" t="s">
        <v>97</v>
      </c>
      <c r="B2" s="191" t="s">
        <v>31</v>
      </c>
      <c r="C2" s="192" t="s">
        <v>76</v>
      </c>
      <c r="D2" s="193" t="s">
        <v>77</v>
      </c>
      <c r="E2" s="193" t="s">
        <v>78</v>
      </c>
      <c r="F2" s="193" t="s">
        <v>79</v>
      </c>
      <c r="G2" s="193" t="s">
        <v>80</v>
      </c>
      <c r="H2" s="193" t="s">
        <v>81</v>
      </c>
      <c r="I2" s="193" t="s">
        <v>82</v>
      </c>
      <c r="J2" s="193" t="s">
        <v>83</v>
      </c>
      <c r="K2" s="193" t="s">
        <v>84</v>
      </c>
      <c r="L2" s="247" t="s">
        <v>98</v>
      </c>
    </row>
    <row r="3">
      <c r="A3" s="270" t="s">
        <v>60</v>
      </c>
      <c r="B3" s="249"/>
      <c r="C3" s="250" t="s">
        <v>124</v>
      </c>
      <c r="D3" s="251">
        <f>F23</f>
        <v>6.082839506</v>
      </c>
      <c r="E3" s="252">
        <f>D3*F3</f>
        <v>985.42</v>
      </c>
      <c r="F3" s="253">
        <f>C23</f>
        <v>162</v>
      </c>
      <c r="G3" s="251"/>
      <c r="H3" s="250"/>
      <c r="I3" s="252"/>
      <c r="J3" s="254">
        <f>G3*F3-I3-E3</f>
        <v>-985.42</v>
      </c>
      <c r="K3" s="255">
        <f>J3/E3</f>
        <v>-1</v>
      </c>
      <c r="L3" s="201">
        <f>G3*F3</f>
        <v>0</v>
      </c>
    </row>
    <row r="5">
      <c r="A5" s="340"/>
      <c r="B5" s="337" t="s">
        <v>1</v>
      </c>
      <c r="C5" s="337" t="s">
        <v>86</v>
      </c>
      <c r="D5" s="327" t="s">
        <v>87</v>
      </c>
      <c r="E5" s="327" t="s">
        <v>102</v>
      </c>
      <c r="F5" s="271"/>
    </row>
    <row r="6">
      <c r="A6" s="207" t="s">
        <v>89</v>
      </c>
      <c r="B6" s="208">
        <v>43747.0</v>
      </c>
      <c r="C6" s="209">
        <v>25.0</v>
      </c>
      <c r="D6" s="210">
        <v>10.44</v>
      </c>
      <c r="E6" s="210">
        <f t="shared" ref="E6:E13" si="1">D6*C6</f>
        <v>261</v>
      </c>
      <c r="F6" s="210"/>
    </row>
    <row r="7">
      <c r="A7" s="207"/>
      <c r="B7" s="208">
        <v>43768.0</v>
      </c>
      <c r="C7" s="209">
        <v>4.0</v>
      </c>
      <c r="D7" s="210">
        <v>9.58</v>
      </c>
      <c r="E7" s="210">
        <f t="shared" si="1"/>
        <v>38.32</v>
      </c>
      <c r="F7" s="210"/>
    </row>
    <row r="8">
      <c r="A8" s="212"/>
      <c r="B8" s="40">
        <v>43853.0</v>
      </c>
      <c r="C8" s="260">
        <v>8.0</v>
      </c>
      <c r="D8" s="261">
        <v>11.2</v>
      </c>
      <c r="E8" s="210">
        <f t="shared" si="1"/>
        <v>89.6</v>
      </c>
      <c r="F8" s="210"/>
    </row>
    <row r="9">
      <c r="A9" s="212"/>
      <c r="B9" s="40">
        <v>43922.0</v>
      </c>
      <c r="C9" s="260">
        <v>15.0</v>
      </c>
      <c r="D9" s="261">
        <v>3.83</v>
      </c>
      <c r="E9" s="210">
        <f t="shared" si="1"/>
        <v>57.45</v>
      </c>
      <c r="F9" s="210"/>
    </row>
    <row r="10">
      <c r="A10" s="212"/>
      <c r="B10" s="40">
        <v>43929.0</v>
      </c>
      <c r="C10" s="260">
        <v>25.0</v>
      </c>
      <c r="D10" s="261">
        <v>4.39</v>
      </c>
      <c r="E10" s="210">
        <f t="shared" si="1"/>
        <v>109.75</v>
      </c>
      <c r="F10" s="210"/>
    </row>
    <row r="11">
      <c r="A11" s="212"/>
      <c r="B11" s="40">
        <v>43957.0</v>
      </c>
      <c r="C11" s="260">
        <v>20.0</v>
      </c>
      <c r="D11" s="261">
        <v>4.82</v>
      </c>
      <c r="E11" s="210">
        <f t="shared" si="1"/>
        <v>96.4</v>
      </c>
      <c r="F11" s="210"/>
    </row>
    <row r="12">
      <c r="A12" s="212"/>
      <c r="B12" s="40">
        <v>44085.0</v>
      </c>
      <c r="C12" s="260">
        <v>25.0</v>
      </c>
      <c r="D12" s="261">
        <v>5.7</v>
      </c>
      <c r="E12" s="210">
        <f t="shared" si="1"/>
        <v>142.5</v>
      </c>
      <c r="F12" s="210"/>
    </row>
    <row r="13">
      <c r="A13" s="212"/>
      <c r="B13" s="40">
        <v>44131.0</v>
      </c>
      <c r="C13" s="260">
        <v>40.0</v>
      </c>
      <c r="D13" s="261">
        <v>4.76</v>
      </c>
      <c r="E13" s="210">
        <f t="shared" si="1"/>
        <v>190.4</v>
      </c>
      <c r="F13" s="210"/>
    </row>
    <row r="14">
      <c r="A14" s="212"/>
      <c r="B14" s="40"/>
      <c r="C14" s="260"/>
      <c r="D14" s="261"/>
      <c r="E14" s="210"/>
      <c r="F14" s="210"/>
    </row>
    <row r="15">
      <c r="A15" s="212"/>
      <c r="B15" s="40"/>
      <c r="C15" s="260"/>
      <c r="D15" s="261"/>
      <c r="E15" s="210"/>
      <c r="F15" s="210"/>
    </row>
    <row r="16">
      <c r="A16" s="212"/>
      <c r="B16" s="40"/>
      <c r="C16" s="260"/>
      <c r="D16" s="261"/>
      <c r="E16" s="210"/>
      <c r="F16" s="210"/>
    </row>
    <row r="17">
      <c r="A17" s="212"/>
      <c r="B17" s="40"/>
      <c r="C17" s="260"/>
      <c r="D17" s="261"/>
      <c r="E17" s="210"/>
      <c r="F17" s="210"/>
    </row>
    <row r="18">
      <c r="A18" s="212"/>
      <c r="B18" s="40"/>
      <c r="C18" s="260"/>
      <c r="D18" s="261"/>
      <c r="E18" s="210"/>
      <c r="F18" s="210"/>
    </row>
    <row r="19">
      <c r="A19" s="212"/>
      <c r="B19" s="40"/>
      <c r="C19" s="260"/>
      <c r="D19" s="261"/>
      <c r="E19" s="210"/>
      <c r="F19" s="210"/>
    </row>
    <row r="20">
      <c r="A20" s="212"/>
      <c r="B20" s="40"/>
      <c r="C20" s="260"/>
      <c r="D20" s="261"/>
      <c r="E20" s="210"/>
      <c r="F20" s="210"/>
    </row>
    <row r="21" ht="15.75" customHeight="1">
      <c r="A21" s="212"/>
      <c r="B21" s="40"/>
      <c r="C21" s="260"/>
      <c r="D21" s="261"/>
      <c r="E21" s="210">
        <f>D21*C21</f>
        <v>0</v>
      </c>
      <c r="F21" s="210"/>
    </row>
    <row r="22" ht="15.75" customHeight="1">
      <c r="A22" s="212"/>
      <c r="B22" s="40"/>
      <c r="C22" s="260"/>
      <c r="D22" s="261"/>
      <c r="E22" s="261"/>
      <c r="F22" s="327" t="s">
        <v>90</v>
      </c>
    </row>
    <row r="23" ht="15.75" customHeight="1">
      <c r="A23" s="363" t="s">
        <v>20</v>
      </c>
      <c r="B23" s="341"/>
      <c r="C23" s="342">
        <f>SUM(C6:C22)</f>
        <v>162</v>
      </c>
      <c r="D23" s="343"/>
      <c r="E23" s="343">
        <f>SUM(E6:E22)</f>
        <v>985.42</v>
      </c>
      <c r="F23" s="210">
        <f>E23/C23</f>
        <v>6.082839506</v>
      </c>
    </row>
    <row r="24" ht="15.75" customHeight="1"/>
    <row r="25" ht="15.75" customHeight="1">
      <c r="A25" s="227" t="s">
        <v>91</v>
      </c>
      <c r="B25" s="228"/>
      <c r="C25" s="228"/>
      <c r="D25" s="229"/>
      <c r="G25" s="230" t="s">
        <v>92</v>
      </c>
      <c r="H25" s="231"/>
    </row>
    <row r="26" ht="15.75" customHeight="1">
      <c r="A26" s="232"/>
      <c r="B26" s="233"/>
      <c r="C26" s="233"/>
      <c r="D26" s="234"/>
      <c r="G26" s="235"/>
      <c r="H26" s="236"/>
    </row>
    <row r="27" ht="15.75" customHeight="1">
      <c r="A27" s="237" t="s">
        <v>93</v>
      </c>
      <c r="B27" s="237" t="s">
        <v>94</v>
      </c>
      <c r="C27" s="237" t="s">
        <v>95</v>
      </c>
      <c r="D27" s="237" t="s">
        <v>96</v>
      </c>
      <c r="G27" s="238">
        <f>E37/E3</f>
        <v>0</v>
      </c>
      <c r="H27" s="239"/>
    </row>
    <row r="28" ht="15.75" customHeight="1">
      <c r="A28" s="266"/>
      <c r="B28" s="267"/>
      <c r="C28" s="266"/>
      <c r="D28" s="268"/>
      <c r="G28" s="243"/>
      <c r="H28" s="244"/>
    </row>
    <row r="29" ht="15.75" customHeight="1">
      <c r="A29" s="266"/>
      <c r="B29" s="267"/>
      <c r="C29" s="266"/>
      <c r="D29" s="268"/>
    </row>
    <row r="30" ht="15.75" customHeight="1">
      <c r="A30" s="266"/>
      <c r="B30" s="267"/>
      <c r="C30" s="266"/>
      <c r="D30" s="268"/>
    </row>
    <row r="31" ht="15.75" customHeight="1">
      <c r="A31" s="266"/>
      <c r="B31" s="267"/>
      <c r="C31" s="266"/>
      <c r="D31" s="268"/>
    </row>
    <row r="32" ht="15.75" customHeight="1">
      <c r="A32" s="266"/>
      <c r="B32" s="267"/>
      <c r="C32" s="266"/>
      <c r="D32" s="268"/>
    </row>
    <row r="33" ht="15.75" customHeight="1">
      <c r="A33" s="267"/>
      <c r="B33" s="266"/>
      <c r="C33" s="266"/>
      <c r="D33" s="268"/>
    </row>
    <row r="34" ht="15.75" customHeight="1">
      <c r="A34" s="266"/>
      <c r="B34" s="266"/>
      <c r="C34" s="266"/>
      <c r="D34" s="268"/>
    </row>
    <row r="35" ht="15.75" customHeight="1">
      <c r="A35" s="266"/>
      <c r="B35" s="266"/>
      <c r="C35" s="266"/>
      <c r="D35" s="268"/>
    </row>
    <row r="36" ht="15.75" customHeight="1">
      <c r="A36" s="266"/>
      <c r="B36" s="266"/>
      <c r="C36" s="266"/>
      <c r="D36" s="268"/>
      <c r="E36" s="245" t="s">
        <v>20</v>
      </c>
    </row>
    <row r="37" ht="15.75" customHeight="1">
      <c r="A37" s="266"/>
      <c r="B37" s="266"/>
      <c r="C37" s="266"/>
      <c r="D37" s="268"/>
      <c r="E37" s="269">
        <f>D28+D29+D30+D31+D32+D33+D34+D35+D36+D37+D38+D39+D40+D41+D42+D43+D44</f>
        <v>0</v>
      </c>
    </row>
    <row r="38" ht="15.75" customHeight="1">
      <c r="A38" s="266"/>
      <c r="B38" s="266"/>
      <c r="C38" s="266"/>
      <c r="D38" s="268"/>
    </row>
    <row r="39" ht="15.75" customHeight="1">
      <c r="A39" s="266"/>
      <c r="B39" s="266"/>
      <c r="C39" s="266"/>
      <c r="D39" s="268"/>
    </row>
    <row r="40" ht="15.75" customHeight="1">
      <c r="A40" s="266"/>
      <c r="B40" s="266"/>
      <c r="C40" s="266"/>
      <c r="D40" s="268"/>
    </row>
    <row r="41" ht="15.75" customHeight="1">
      <c r="A41" s="266"/>
      <c r="B41" s="266"/>
      <c r="C41" s="266"/>
      <c r="D41" s="268"/>
    </row>
    <row r="42" ht="15.75" customHeight="1">
      <c r="A42" s="266"/>
      <c r="B42" s="266"/>
      <c r="C42" s="266"/>
      <c r="D42" s="268"/>
    </row>
    <row r="43" ht="15.75" customHeight="1">
      <c r="A43" s="266"/>
      <c r="B43" s="266"/>
      <c r="C43" s="266"/>
      <c r="D43" s="268"/>
    </row>
    <row r="44" ht="15.75" customHeight="1">
      <c r="A44" s="266"/>
      <c r="B44" s="266"/>
      <c r="C44" s="266"/>
      <c r="D44" s="268"/>
    </row>
    <row r="45" ht="15.75" customHeight="1">
      <c r="A45" s="266"/>
      <c r="B45" s="266"/>
      <c r="C45" s="266"/>
      <c r="D45" s="268"/>
    </row>
    <row r="46" ht="15.75" customHeight="1">
      <c r="A46" s="266"/>
      <c r="B46" s="266"/>
      <c r="C46" s="266"/>
      <c r="D46" s="268"/>
    </row>
    <row r="47" ht="15.75" customHeight="1">
      <c r="A47" s="266"/>
      <c r="B47" s="266"/>
      <c r="C47" s="266"/>
      <c r="D47" s="268"/>
    </row>
    <row r="48" ht="15.75" customHeight="1">
      <c r="A48" s="266"/>
      <c r="B48" s="266"/>
      <c r="C48" s="266"/>
      <c r="D48" s="268"/>
    </row>
    <row r="49" ht="15.75" customHeight="1">
      <c r="A49" s="266"/>
      <c r="B49" s="266"/>
      <c r="C49" s="266"/>
      <c r="D49" s="268"/>
    </row>
    <row r="50" ht="15.75" customHeight="1">
      <c r="A50" s="266"/>
      <c r="B50" s="266"/>
      <c r="C50" s="266"/>
      <c r="D50" s="268"/>
    </row>
    <row r="51" ht="15.75" customHeight="1">
      <c r="A51" s="266"/>
      <c r="B51" s="266"/>
      <c r="C51" s="266"/>
      <c r="D51" s="268"/>
    </row>
    <row r="52" ht="15.75" customHeight="1">
      <c r="A52" s="266"/>
      <c r="B52" s="266"/>
      <c r="C52" s="266"/>
      <c r="D52" s="268"/>
    </row>
    <row r="53" ht="15.75" customHeight="1">
      <c r="A53" s="266"/>
      <c r="B53" s="266"/>
      <c r="C53" s="266"/>
      <c r="D53" s="268"/>
    </row>
    <row r="54" ht="15.75" customHeight="1">
      <c r="A54" s="266"/>
      <c r="B54" s="266"/>
      <c r="C54" s="266"/>
      <c r="D54" s="268"/>
    </row>
    <row r="55" ht="15.75" customHeight="1">
      <c r="A55" s="266"/>
      <c r="B55" s="266"/>
      <c r="C55" s="266"/>
      <c r="D55" s="268"/>
    </row>
    <row r="56" ht="15.75" customHeight="1">
      <c r="A56" s="266"/>
      <c r="B56" s="266"/>
      <c r="C56" s="266"/>
      <c r="D56" s="268"/>
    </row>
    <row r="57" ht="15.75" customHeight="1">
      <c r="A57" s="266"/>
      <c r="B57" s="266"/>
      <c r="C57" s="266"/>
      <c r="D57" s="268"/>
    </row>
    <row r="58" ht="15.75" customHeight="1">
      <c r="A58" s="266"/>
      <c r="B58" s="266"/>
      <c r="C58" s="266"/>
      <c r="D58" s="268"/>
    </row>
    <row r="59" ht="15.75" customHeight="1">
      <c r="A59" s="266"/>
      <c r="B59" s="266"/>
      <c r="C59" s="266"/>
      <c r="D59" s="268"/>
    </row>
    <row r="60" ht="15.75" customHeight="1">
      <c r="A60" s="266"/>
      <c r="B60" s="266"/>
      <c r="C60" s="266"/>
      <c r="D60" s="268"/>
    </row>
    <row r="61" ht="15.75" customHeight="1">
      <c r="A61" s="266"/>
      <c r="B61" s="266"/>
      <c r="C61" s="266"/>
      <c r="D61" s="268"/>
    </row>
    <row r="62" ht="15.75" customHeight="1">
      <c r="A62" s="266"/>
      <c r="B62" s="266"/>
      <c r="C62" s="266"/>
      <c r="D62" s="268"/>
    </row>
    <row r="63" ht="15.75" customHeight="1">
      <c r="A63" s="266"/>
      <c r="B63" s="266"/>
      <c r="C63" s="266"/>
      <c r="D63" s="268"/>
    </row>
    <row r="64" ht="15.75" customHeight="1">
      <c r="A64" s="266"/>
      <c r="B64" s="266"/>
      <c r="C64" s="266"/>
      <c r="D64" s="268"/>
    </row>
    <row r="65" ht="15.75" customHeight="1">
      <c r="A65" s="266"/>
      <c r="B65" s="266"/>
      <c r="C65" s="266"/>
      <c r="D65" s="268"/>
    </row>
    <row r="66" ht="15.75" customHeight="1">
      <c r="A66" s="266"/>
      <c r="B66" s="266"/>
      <c r="C66" s="266"/>
      <c r="D66" s="268"/>
    </row>
    <row r="67" ht="15.75" customHeight="1">
      <c r="A67" s="266"/>
      <c r="B67" s="266"/>
      <c r="C67" s="266"/>
      <c r="D67" s="268"/>
    </row>
    <row r="68" ht="15.75" customHeight="1">
      <c r="A68" s="266"/>
      <c r="B68" s="266"/>
      <c r="C68" s="266"/>
      <c r="D68" s="268"/>
    </row>
    <row r="69" ht="15.75" customHeight="1">
      <c r="A69" s="266"/>
      <c r="B69" s="266"/>
      <c r="C69" s="266"/>
      <c r="D69" s="268"/>
    </row>
    <row r="70" ht="15.75" customHeight="1">
      <c r="A70" s="266"/>
      <c r="B70" s="266"/>
      <c r="C70" s="266"/>
      <c r="D70" s="268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D1:L1"/>
    <mergeCell ref="A25:D26"/>
    <mergeCell ref="G25:H26"/>
    <mergeCell ref="G27:H28"/>
  </mergeCell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2.75"/>
    <col customWidth="1" min="3" max="3" width="21.38"/>
    <col customWidth="1" min="4" max="4" width="19.25"/>
    <col customWidth="1" min="5" max="5" width="21.0"/>
    <col customWidth="1" min="6" max="6" width="16.38"/>
    <col customWidth="1" min="7" max="7" width="17.0"/>
    <col customWidth="1" min="8" max="8" width="15.88"/>
    <col customWidth="1" min="9" max="9" width="22.0"/>
    <col customWidth="1" min="10" max="10" width="19.13"/>
    <col customWidth="1" min="11" max="11" width="14.75"/>
    <col customWidth="1" min="12" max="12" width="13.88"/>
    <col customWidth="1" min="13" max="26" width="7.63"/>
  </cols>
  <sheetData>
    <row r="2">
      <c r="A2" s="190" t="s">
        <v>105</v>
      </c>
      <c r="B2" s="191" t="s">
        <v>31</v>
      </c>
      <c r="C2" s="192" t="s">
        <v>76</v>
      </c>
      <c r="D2" s="193" t="s">
        <v>77</v>
      </c>
      <c r="E2" s="193" t="s">
        <v>78</v>
      </c>
      <c r="F2" s="193" t="s">
        <v>79</v>
      </c>
      <c r="G2" s="193" t="s">
        <v>80</v>
      </c>
      <c r="H2" s="193" t="s">
        <v>81</v>
      </c>
      <c r="I2" s="193" t="s">
        <v>82</v>
      </c>
      <c r="J2" s="193" t="s">
        <v>83</v>
      </c>
      <c r="K2" s="193" t="s">
        <v>84</v>
      </c>
      <c r="L2" s="193" t="s">
        <v>98</v>
      </c>
    </row>
    <row r="3">
      <c r="A3" s="307" t="s">
        <v>61</v>
      </c>
      <c r="B3" s="308"/>
      <c r="C3" s="309" t="s">
        <v>106</v>
      </c>
      <c r="D3" s="310">
        <f>F16</f>
        <v>18.17764706</v>
      </c>
      <c r="E3" s="311">
        <f>D3*F3</f>
        <v>618.04</v>
      </c>
      <c r="F3" s="312">
        <f>C16</f>
        <v>34</v>
      </c>
      <c r="G3" s="310"/>
      <c r="H3" s="309"/>
      <c r="I3" s="311"/>
      <c r="J3" s="313">
        <f>G3*F3-I3-E3</f>
        <v>-618.04</v>
      </c>
      <c r="K3" s="314">
        <f>J3/E3</f>
        <v>-1</v>
      </c>
      <c r="L3" s="313">
        <f>G3*F3</f>
        <v>0</v>
      </c>
    </row>
    <row r="4">
      <c r="A4" s="271"/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</row>
    <row r="5">
      <c r="A5" s="298"/>
      <c r="B5" s="298" t="s">
        <v>1</v>
      </c>
      <c r="C5" s="298" t="s">
        <v>86</v>
      </c>
      <c r="D5" s="298" t="s">
        <v>87</v>
      </c>
      <c r="E5" s="364" t="s">
        <v>102</v>
      </c>
      <c r="F5" s="364"/>
      <c r="G5" s="64"/>
      <c r="H5" s="64"/>
      <c r="I5" s="64"/>
      <c r="J5" s="64"/>
      <c r="K5" s="64"/>
      <c r="L5" s="64"/>
    </row>
    <row r="6">
      <c r="A6" s="293" t="s">
        <v>89</v>
      </c>
      <c r="B6" s="294">
        <v>43901.0</v>
      </c>
      <c r="C6" s="293">
        <v>22.0</v>
      </c>
      <c r="D6" s="296">
        <v>16.78</v>
      </c>
      <c r="E6" s="296">
        <f t="shared" ref="E6:E12" si="1">D6*C6</f>
        <v>369.16</v>
      </c>
      <c r="F6" s="296"/>
      <c r="G6" s="64"/>
      <c r="H6" s="64"/>
      <c r="I6" s="64"/>
      <c r="J6" s="64"/>
      <c r="K6" s="64"/>
      <c r="L6" s="64"/>
    </row>
    <row r="7">
      <c r="A7" s="293"/>
      <c r="B7" s="294">
        <v>44047.0</v>
      </c>
      <c r="C7" s="293">
        <v>6.0</v>
      </c>
      <c r="D7" s="296">
        <v>21.43</v>
      </c>
      <c r="E7" s="296">
        <f t="shared" si="1"/>
        <v>128.58</v>
      </c>
      <c r="F7" s="296"/>
      <c r="G7" s="64"/>
      <c r="H7" s="64"/>
      <c r="I7" s="64"/>
      <c r="J7" s="64"/>
      <c r="K7" s="64"/>
      <c r="L7" s="64"/>
    </row>
    <row r="8">
      <c r="A8" s="293"/>
      <c r="B8" s="294">
        <v>44117.0</v>
      </c>
      <c r="C8" s="293">
        <v>6.0</v>
      </c>
      <c r="D8" s="296">
        <v>20.05</v>
      </c>
      <c r="E8" s="296">
        <f t="shared" si="1"/>
        <v>120.3</v>
      </c>
      <c r="F8" s="296"/>
      <c r="G8" s="64"/>
      <c r="H8" s="64"/>
      <c r="I8" s="64"/>
      <c r="J8" s="64"/>
      <c r="K8" s="64"/>
      <c r="L8" s="64"/>
    </row>
    <row r="9">
      <c r="A9" s="293"/>
      <c r="B9" s="294"/>
      <c r="C9" s="293"/>
      <c r="D9" s="296"/>
      <c r="E9" s="296">
        <f t="shared" si="1"/>
        <v>0</v>
      </c>
      <c r="F9" s="296"/>
      <c r="G9" s="64"/>
      <c r="H9" s="64"/>
      <c r="I9" s="64"/>
      <c r="J9" s="64"/>
      <c r="K9" s="64"/>
      <c r="L9" s="64"/>
    </row>
    <row r="10">
      <c r="A10" s="293"/>
      <c r="B10" s="294"/>
      <c r="C10" s="293"/>
      <c r="D10" s="296"/>
      <c r="E10" s="296">
        <f t="shared" si="1"/>
        <v>0</v>
      </c>
      <c r="F10" s="296"/>
      <c r="G10" s="64"/>
      <c r="H10" s="64"/>
      <c r="I10" s="64"/>
      <c r="J10" s="64"/>
      <c r="K10" s="64"/>
      <c r="L10" s="64"/>
    </row>
    <row r="11">
      <c r="A11" s="293"/>
      <c r="B11" s="294"/>
      <c r="C11" s="293"/>
      <c r="D11" s="296"/>
      <c r="E11" s="296">
        <f t="shared" si="1"/>
        <v>0</v>
      </c>
      <c r="F11" s="296"/>
      <c r="G11" s="64"/>
      <c r="H11" s="64"/>
      <c r="I11" s="64"/>
      <c r="J11" s="64"/>
      <c r="K11" s="64"/>
      <c r="L11" s="64"/>
    </row>
    <row r="12">
      <c r="A12" s="293"/>
      <c r="B12" s="294"/>
      <c r="C12" s="293"/>
      <c r="D12" s="296"/>
      <c r="E12" s="296">
        <f t="shared" si="1"/>
        <v>0</v>
      </c>
      <c r="F12" s="296"/>
      <c r="G12" s="64"/>
      <c r="H12" s="64"/>
      <c r="I12" s="64"/>
      <c r="J12" s="64"/>
      <c r="K12" s="64"/>
      <c r="L12" s="64"/>
    </row>
    <row r="13">
      <c r="A13" s="293"/>
      <c r="B13" s="294"/>
      <c r="C13" s="293"/>
      <c r="D13" s="296"/>
      <c r="E13" s="296"/>
      <c r="F13" s="296"/>
      <c r="G13" s="64"/>
      <c r="H13" s="64"/>
      <c r="I13" s="64"/>
      <c r="J13" s="64"/>
      <c r="K13" s="64"/>
      <c r="L13" s="64"/>
    </row>
    <row r="14">
      <c r="A14" s="293"/>
      <c r="B14" s="294"/>
      <c r="C14" s="293"/>
      <c r="D14" s="296"/>
      <c r="E14" s="296"/>
      <c r="F14" s="296"/>
      <c r="G14" s="64"/>
      <c r="H14" s="64"/>
      <c r="I14" s="64"/>
      <c r="J14" s="64"/>
      <c r="K14" s="64"/>
      <c r="L14" s="64"/>
    </row>
    <row r="15">
      <c r="A15" s="293"/>
      <c r="B15" s="294"/>
      <c r="C15" s="293"/>
      <c r="D15" s="296"/>
      <c r="E15" s="94"/>
      <c r="F15" s="298" t="s">
        <v>109</v>
      </c>
      <c r="G15" s="64"/>
      <c r="H15" s="64"/>
      <c r="I15" s="64"/>
      <c r="J15" s="64"/>
      <c r="K15" s="64"/>
      <c r="L15" s="64"/>
    </row>
    <row r="16">
      <c r="A16" s="345" t="s">
        <v>20</v>
      </c>
      <c r="B16" s="365"/>
      <c r="C16" s="366">
        <f>SUM(C6:C15)</f>
        <v>34</v>
      </c>
      <c r="D16" s="69">
        <f t="shared" ref="D16:E16" si="2">SUM(D6:D14)</f>
        <v>58.26</v>
      </c>
      <c r="E16" s="367">
        <f t="shared" si="2"/>
        <v>618.04</v>
      </c>
      <c r="F16" s="367">
        <f>E16/C16</f>
        <v>18.17764706</v>
      </c>
      <c r="G16" s="64"/>
      <c r="H16" s="64"/>
      <c r="I16" s="64"/>
      <c r="J16" s="64"/>
      <c r="K16" s="64"/>
      <c r="L16" s="64"/>
    </row>
    <row r="17">
      <c r="B17" s="326"/>
      <c r="D17" s="77"/>
    </row>
    <row r="18">
      <c r="A18" s="227" t="s">
        <v>91</v>
      </c>
      <c r="B18" s="228"/>
      <c r="C18" s="228"/>
      <c r="D18" s="229"/>
      <c r="G18" s="230" t="s">
        <v>92</v>
      </c>
      <c r="H18" s="231"/>
    </row>
    <row r="19">
      <c r="A19" s="232"/>
      <c r="B19" s="233"/>
      <c r="C19" s="233"/>
      <c r="D19" s="234"/>
      <c r="G19" s="235"/>
      <c r="H19" s="236"/>
    </row>
    <row r="20">
      <c r="A20" s="237" t="s">
        <v>93</v>
      </c>
      <c r="B20" s="237" t="s">
        <v>94</v>
      </c>
      <c r="C20" s="237" t="s">
        <v>95</v>
      </c>
      <c r="D20" s="237" t="s">
        <v>96</v>
      </c>
      <c r="G20" s="238">
        <f>E30/E3</f>
        <v>0</v>
      </c>
      <c r="H20" s="239"/>
    </row>
    <row r="21" ht="15.75" customHeight="1">
      <c r="A21" s="240"/>
      <c r="B21" s="240"/>
      <c r="C21" s="241"/>
      <c r="D21" s="242"/>
      <c r="G21" s="243"/>
      <c r="H21" s="244"/>
    </row>
    <row r="22" ht="15.75" customHeight="1">
      <c r="A22" s="241"/>
      <c r="B22" s="241"/>
      <c r="C22" s="241"/>
      <c r="D22" s="242"/>
    </row>
    <row r="23" ht="15.75" customHeight="1">
      <c r="A23" s="241"/>
      <c r="B23" s="241"/>
      <c r="C23" s="241"/>
      <c r="D23" s="242"/>
    </row>
    <row r="24" ht="15.75" customHeight="1">
      <c r="A24" s="241"/>
      <c r="B24" s="240"/>
      <c r="C24" s="241"/>
      <c r="D24" s="242"/>
    </row>
    <row r="25" ht="15.75" customHeight="1">
      <c r="A25" s="241"/>
      <c r="B25" s="240"/>
      <c r="C25" s="241"/>
      <c r="D25" s="242"/>
    </row>
    <row r="26" ht="15.75" customHeight="1">
      <c r="A26" s="240"/>
      <c r="B26" s="241"/>
      <c r="C26" s="241"/>
      <c r="D26" s="242"/>
    </row>
    <row r="27" ht="15.75" customHeight="1">
      <c r="A27" s="241"/>
      <c r="B27" s="241"/>
      <c r="C27" s="241"/>
      <c r="D27" s="242"/>
    </row>
    <row r="28" ht="15.75" customHeight="1">
      <c r="A28" s="241"/>
      <c r="B28" s="241"/>
      <c r="C28" s="241"/>
      <c r="D28" s="242"/>
    </row>
    <row r="29" ht="15.75" customHeight="1">
      <c r="A29" s="241"/>
      <c r="B29" s="241"/>
      <c r="C29" s="241"/>
      <c r="D29" s="242"/>
      <c r="E29" s="245" t="s">
        <v>20</v>
      </c>
    </row>
    <row r="30" ht="15.75" customHeight="1">
      <c r="A30" s="241"/>
      <c r="B30" s="241"/>
      <c r="C30" s="241"/>
      <c r="D30" s="242"/>
      <c r="E30" s="246">
        <f>D21+D22+D23+D24+D25+D26+D27+D28+D29+D30+D31+D32+D33+D34+D35+D36+D37</f>
        <v>0</v>
      </c>
    </row>
    <row r="31" ht="15.75" customHeight="1">
      <c r="A31" s="241"/>
      <c r="B31" s="241"/>
      <c r="C31" s="241"/>
      <c r="D31" s="242"/>
    </row>
    <row r="32" ht="15.75" customHeight="1">
      <c r="A32" s="241"/>
      <c r="B32" s="241"/>
      <c r="C32" s="241"/>
      <c r="D32" s="242"/>
    </row>
    <row r="33" ht="15.75" customHeight="1">
      <c r="A33" s="241"/>
      <c r="B33" s="241"/>
      <c r="C33" s="241"/>
      <c r="D33" s="242"/>
    </row>
    <row r="34" ht="15.75" customHeight="1">
      <c r="A34" s="241"/>
      <c r="B34" s="241"/>
      <c r="C34" s="241"/>
      <c r="D34" s="242"/>
    </row>
    <row r="35" ht="15.75" customHeight="1">
      <c r="A35" s="241"/>
      <c r="B35" s="241"/>
      <c r="C35" s="241"/>
      <c r="D35" s="242"/>
    </row>
    <row r="36" ht="15.75" customHeight="1">
      <c r="A36" s="241"/>
      <c r="B36" s="241"/>
      <c r="C36" s="241"/>
      <c r="D36" s="242"/>
    </row>
    <row r="37" ht="15.75" customHeight="1">
      <c r="A37" s="241"/>
      <c r="B37" s="241"/>
      <c r="C37" s="241"/>
      <c r="D37" s="242"/>
    </row>
    <row r="38" ht="15.75" customHeight="1">
      <c r="A38" s="241"/>
      <c r="B38" s="241"/>
      <c r="C38" s="241"/>
      <c r="D38" s="242"/>
    </row>
    <row r="39" ht="15.75" customHeight="1">
      <c r="A39" s="241"/>
      <c r="B39" s="241"/>
      <c r="C39" s="241"/>
      <c r="D39" s="242"/>
    </row>
    <row r="40" ht="15.75" customHeight="1">
      <c r="A40" s="241"/>
      <c r="B40" s="241"/>
      <c r="C40" s="241"/>
      <c r="D40" s="242"/>
    </row>
    <row r="41" ht="15.75" customHeight="1">
      <c r="A41" s="241"/>
      <c r="B41" s="241"/>
      <c r="C41" s="241"/>
      <c r="D41" s="242"/>
    </row>
    <row r="42" ht="15.75" customHeight="1">
      <c r="A42" s="241"/>
      <c r="B42" s="241"/>
      <c r="C42" s="241"/>
      <c r="D42" s="242"/>
    </row>
    <row r="43" ht="15.75" customHeight="1">
      <c r="A43" s="241"/>
      <c r="B43" s="241"/>
      <c r="C43" s="241"/>
      <c r="D43" s="242"/>
    </row>
    <row r="44" ht="15.75" customHeight="1">
      <c r="A44" s="241"/>
      <c r="B44" s="241"/>
      <c r="C44" s="241"/>
      <c r="D44" s="242"/>
    </row>
    <row r="45" ht="15.75" customHeight="1">
      <c r="A45" s="241"/>
      <c r="B45" s="241"/>
      <c r="C45" s="241"/>
      <c r="D45" s="242"/>
    </row>
    <row r="46" ht="15.75" customHeight="1">
      <c r="A46" s="241"/>
      <c r="B46" s="241"/>
      <c r="C46" s="241"/>
      <c r="D46" s="242"/>
    </row>
    <row r="47" ht="15.75" customHeight="1">
      <c r="A47" s="241"/>
      <c r="B47" s="241"/>
      <c r="C47" s="241"/>
      <c r="D47" s="242"/>
    </row>
    <row r="48" ht="15.75" customHeight="1">
      <c r="A48" s="241"/>
      <c r="B48" s="241"/>
      <c r="C48" s="241"/>
      <c r="D48" s="242"/>
    </row>
    <row r="49" ht="15.75" customHeight="1">
      <c r="A49" s="241"/>
      <c r="B49" s="241"/>
      <c r="C49" s="241"/>
      <c r="D49" s="242"/>
    </row>
    <row r="50" ht="15.75" customHeight="1">
      <c r="A50" s="241"/>
      <c r="B50" s="241"/>
      <c r="C50" s="241"/>
      <c r="D50" s="242"/>
    </row>
    <row r="51" ht="15.75" customHeight="1">
      <c r="A51" s="241"/>
      <c r="B51" s="241"/>
      <c r="C51" s="241"/>
      <c r="D51" s="242"/>
    </row>
    <row r="52" ht="15.75" customHeight="1">
      <c r="A52" s="241"/>
      <c r="B52" s="241"/>
      <c r="C52" s="241"/>
      <c r="D52" s="242"/>
    </row>
    <row r="53" ht="15.75" customHeight="1">
      <c r="A53" s="241"/>
      <c r="B53" s="241"/>
      <c r="C53" s="241"/>
      <c r="D53" s="242"/>
    </row>
    <row r="54" ht="15.75" customHeight="1">
      <c r="A54" s="241"/>
      <c r="B54" s="241"/>
      <c r="C54" s="241"/>
      <c r="D54" s="242"/>
    </row>
    <row r="55" ht="15.75" customHeight="1">
      <c r="A55" s="241"/>
      <c r="B55" s="241"/>
      <c r="C55" s="241"/>
      <c r="D55" s="242"/>
    </row>
    <row r="56" ht="15.75" customHeight="1">
      <c r="A56" s="241"/>
      <c r="B56" s="241"/>
      <c r="C56" s="241"/>
      <c r="D56" s="242"/>
    </row>
    <row r="57" ht="15.75" customHeight="1">
      <c r="A57" s="241"/>
      <c r="B57" s="241"/>
      <c r="C57" s="241"/>
      <c r="D57" s="242"/>
    </row>
    <row r="58" ht="15.75" customHeight="1">
      <c r="A58" s="241"/>
      <c r="B58" s="241"/>
      <c r="C58" s="241"/>
      <c r="D58" s="242"/>
    </row>
    <row r="59" ht="15.75" customHeight="1">
      <c r="A59" s="241"/>
      <c r="B59" s="241"/>
      <c r="C59" s="241"/>
      <c r="D59" s="242"/>
    </row>
    <row r="60" ht="15.75" customHeight="1">
      <c r="A60" s="241"/>
      <c r="B60" s="241"/>
      <c r="C60" s="241"/>
      <c r="D60" s="242"/>
    </row>
    <row r="61" ht="15.75" customHeight="1">
      <c r="A61" s="241"/>
      <c r="B61" s="241"/>
      <c r="C61" s="241"/>
      <c r="D61" s="242"/>
    </row>
    <row r="62" ht="15.75" customHeight="1">
      <c r="A62" s="241"/>
      <c r="B62" s="241"/>
      <c r="C62" s="241"/>
      <c r="D62" s="242"/>
    </row>
    <row r="63" ht="15.75" customHeight="1">
      <c r="A63" s="241"/>
      <c r="B63" s="241"/>
      <c r="C63" s="241"/>
      <c r="D63" s="242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8:D19"/>
    <mergeCell ref="G18:H19"/>
    <mergeCell ref="G20:H21"/>
  </mergeCell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1.75"/>
    <col customWidth="1" min="3" max="3" width="21.38"/>
    <col customWidth="1" min="4" max="4" width="19.25"/>
    <col customWidth="1" min="5" max="5" width="21.0"/>
    <col customWidth="1" min="6" max="6" width="16.38"/>
    <col customWidth="1" min="7" max="7" width="17.0"/>
    <col customWidth="1" min="8" max="8" width="15.88"/>
    <col customWidth="1" min="9" max="9" width="22.0"/>
    <col customWidth="1" min="10" max="10" width="19.13"/>
    <col customWidth="1" min="11" max="11" width="14.75"/>
    <col customWidth="1" min="12" max="26" width="7.63"/>
  </cols>
  <sheetData>
    <row r="1" ht="94.5" customHeight="1">
      <c r="C1" s="368"/>
    </row>
    <row r="2">
      <c r="A2" s="190" t="s">
        <v>75</v>
      </c>
      <c r="B2" s="191" t="s">
        <v>31</v>
      </c>
      <c r="C2" s="369" t="s">
        <v>76</v>
      </c>
      <c r="D2" s="193" t="s">
        <v>77</v>
      </c>
      <c r="E2" s="193" t="s">
        <v>78</v>
      </c>
      <c r="F2" s="193" t="s">
        <v>79</v>
      </c>
      <c r="G2" s="193" t="s">
        <v>80</v>
      </c>
      <c r="H2" s="193" t="s">
        <v>81</v>
      </c>
      <c r="I2" s="193" t="s">
        <v>82</v>
      </c>
      <c r="J2" s="193" t="s">
        <v>83</v>
      </c>
      <c r="K2" s="193" t="s">
        <v>84</v>
      </c>
    </row>
    <row r="3">
      <c r="A3" s="194" t="s">
        <v>63</v>
      </c>
      <c r="B3" s="195"/>
      <c r="C3" s="196" t="s">
        <v>125</v>
      </c>
      <c r="D3" s="197">
        <f>F16</f>
        <v>8.75</v>
      </c>
      <c r="E3" s="198">
        <f>D3*F3</f>
        <v>192.5</v>
      </c>
      <c r="F3" s="199">
        <f>C16</f>
        <v>22</v>
      </c>
      <c r="G3" s="200"/>
      <c r="H3" s="196"/>
      <c r="I3" s="198"/>
      <c r="J3" s="201">
        <f>G3*F3-I3-E3</f>
        <v>-192.5</v>
      </c>
      <c r="K3" s="202">
        <f>J3/E3</f>
        <v>-1</v>
      </c>
    </row>
    <row r="4">
      <c r="C4" s="368"/>
    </row>
    <row r="5">
      <c r="A5" s="298"/>
      <c r="B5" s="298" t="s">
        <v>1</v>
      </c>
      <c r="C5" s="295" t="s">
        <v>86</v>
      </c>
      <c r="D5" s="298" t="s">
        <v>87</v>
      </c>
      <c r="E5" s="364" t="s">
        <v>102</v>
      </c>
      <c r="F5" s="364"/>
    </row>
    <row r="6">
      <c r="A6" s="293" t="s">
        <v>89</v>
      </c>
      <c r="B6" s="294">
        <v>43901.0</v>
      </c>
      <c r="C6" s="293">
        <v>22.0</v>
      </c>
      <c r="D6" s="296">
        <v>8.75</v>
      </c>
      <c r="E6" s="296">
        <f t="shared" ref="E6:E12" si="1">D6*C6</f>
        <v>192.5</v>
      </c>
      <c r="F6" s="296"/>
    </row>
    <row r="7">
      <c r="A7" s="293"/>
      <c r="B7" s="294"/>
      <c r="C7" s="293"/>
      <c r="D7" s="296"/>
      <c r="E7" s="296">
        <f t="shared" si="1"/>
        <v>0</v>
      </c>
      <c r="F7" s="296"/>
    </row>
    <row r="8">
      <c r="A8" s="293"/>
      <c r="B8" s="294"/>
      <c r="C8" s="293"/>
      <c r="D8" s="296"/>
      <c r="E8" s="296">
        <f t="shared" si="1"/>
        <v>0</v>
      </c>
      <c r="F8" s="296"/>
    </row>
    <row r="9">
      <c r="A9" s="293"/>
      <c r="B9" s="294"/>
      <c r="C9" s="293"/>
      <c r="D9" s="296"/>
      <c r="E9" s="296">
        <f t="shared" si="1"/>
        <v>0</v>
      </c>
      <c r="F9" s="296"/>
    </row>
    <row r="10">
      <c r="A10" s="293"/>
      <c r="B10" s="294"/>
      <c r="C10" s="293"/>
      <c r="D10" s="296"/>
      <c r="E10" s="296">
        <f t="shared" si="1"/>
        <v>0</v>
      </c>
      <c r="F10" s="296"/>
    </row>
    <row r="11">
      <c r="A11" s="293"/>
      <c r="B11" s="294"/>
      <c r="C11" s="293"/>
      <c r="D11" s="296"/>
      <c r="E11" s="296">
        <f t="shared" si="1"/>
        <v>0</v>
      </c>
      <c r="F11" s="296"/>
    </row>
    <row r="12">
      <c r="A12" s="293"/>
      <c r="B12" s="294"/>
      <c r="C12" s="293"/>
      <c r="D12" s="296"/>
      <c r="E12" s="296">
        <f t="shared" si="1"/>
        <v>0</v>
      </c>
      <c r="F12" s="296"/>
    </row>
    <row r="13">
      <c r="A13" s="293"/>
      <c r="B13" s="294"/>
      <c r="C13" s="293"/>
      <c r="D13" s="296"/>
      <c r="E13" s="296"/>
      <c r="F13" s="296"/>
    </row>
    <row r="14">
      <c r="A14" s="293"/>
      <c r="B14" s="294"/>
      <c r="C14" s="293"/>
      <c r="D14" s="296"/>
      <c r="E14" s="296"/>
      <c r="F14" s="296"/>
    </row>
    <row r="15">
      <c r="A15" s="293"/>
      <c r="B15" s="294"/>
      <c r="C15" s="293"/>
      <c r="D15" s="296"/>
      <c r="E15" s="94"/>
      <c r="F15" s="298" t="s">
        <v>109</v>
      </c>
    </row>
    <row r="16">
      <c r="A16" s="345" t="s">
        <v>20</v>
      </c>
      <c r="B16" s="365"/>
      <c r="C16" s="366">
        <f>SUM(C6:C15)</f>
        <v>22</v>
      </c>
      <c r="D16" s="69">
        <f t="shared" ref="D16:E16" si="2">SUM(D6:D14)</f>
        <v>8.75</v>
      </c>
      <c r="E16" s="367">
        <f t="shared" si="2"/>
        <v>192.5</v>
      </c>
      <c r="F16" s="367">
        <f>E16/C16</f>
        <v>8.75</v>
      </c>
    </row>
    <row r="17">
      <c r="A17" s="370"/>
      <c r="B17" s="371"/>
      <c r="C17" s="372"/>
      <c r="D17" s="351"/>
    </row>
    <row r="18">
      <c r="A18" s="64"/>
      <c r="B18" s="64"/>
      <c r="C18" s="373"/>
      <c r="D18" s="64"/>
    </row>
    <row r="19">
      <c r="A19" s="227" t="s">
        <v>91</v>
      </c>
      <c r="B19" s="228"/>
      <c r="C19" s="228"/>
      <c r="D19" s="229"/>
      <c r="G19" s="230" t="s">
        <v>92</v>
      </c>
      <c r="H19" s="231"/>
    </row>
    <row r="20">
      <c r="A20" s="232"/>
      <c r="B20" s="233"/>
      <c r="C20" s="233"/>
      <c r="D20" s="234"/>
      <c r="G20" s="235"/>
      <c r="H20" s="236"/>
    </row>
    <row r="21" ht="15.75" customHeight="1">
      <c r="A21" s="237" t="s">
        <v>93</v>
      </c>
      <c r="B21" s="237" t="s">
        <v>94</v>
      </c>
      <c r="C21" s="237" t="s">
        <v>95</v>
      </c>
      <c r="D21" s="237" t="s">
        <v>96</v>
      </c>
      <c r="G21" s="238">
        <f>E31/E3</f>
        <v>0</v>
      </c>
      <c r="H21" s="239"/>
    </row>
    <row r="22" ht="15.75" customHeight="1">
      <c r="A22" s="240"/>
      <c r="B22" s="240"/>
      <c r="C22" s="241"/>
      <c r="D22" s="242"/>
      <c r="G22" s="243"/>
      <c r="H22" s="244"/>
    </row>
    <row r="23" ht="15.75" customHeight="1">
      <c r="A23" s="241"/>
      <c r="B23" s="241"/>
      <c r="C23" s="241"/>
      <c r="D23" s="242"/>
    </row>
    <row r="24" ht="15.75" customHeight="1">
      <c r="A24" s="241"/>
      <c r="B24" s="241"/>
      <c r="C24" s="241"/>
      <c r="D24" s="242"/>
    </row>
    <row r="25" ht="15.75" customHeight="1">
      <c r="A25" s="241"/>
      <c r="B25" s="240"/>
      <c r="C25" s="241"/>
      <c r="D25" s="242"/>
    </row>
    <row r="26" ht="15.75" customHeight="1">
      <c r="A26" s="241"/>
      <c r="B26" s="240"/>
      <c r="C26" s="241"/>
      <c r="D26" s="242"/>
    </row>
    <row r="27" ht="15.75" customHeight="1">
      <c r="A27" s="240"/>
      <c r="B27" s="241"/>
      <c r="C27" s="241"/>
      <c r="D27" s="242"/>
    </row>
    <row r="28" ht="15.75" customHeight="1">
      <c r="A28" s="241"/>
      <c r="B28" s="241"/>
      <c r="C28" s="241"/>
      <c r="D28" s="242"/>
    </row>
    <row r="29" ht="15.75" customHeight="1">
      <c r="A29" s="241"/>
      <c r="B29" s="241"/>
      <c r="C29" s="241"/>
      <c r="D29" s="242"/>
    </row>
    <row r="30" ht="15.75" customHeight="1">
      <c r="A30" s="241"/>
      <c r="B30" s="241"/>
      <c r="C30" s="241"/>
      <c r="D30" s="242"/>
      <c r="E30" s="245" t="s">
        <v>20</v>
      </c>
    </row>
    <row r="31" ht="15.75" customHeight="1">
      <c r="A31" s="241"/>
      <c r="B31" s="241"/>
      <c r="C31" s="241"/>
      <c r="D31" s="242"/>
      <c r="E31" s="246">
        <f>D22+D23+D24+D25+D26+D27+D28+D29+D30+D31+D32+D33+D34+D35+D36+D37+D38</f>
        <v>0</v>
      </c>
    </row>
    <row r="32" ht="15.75" customHeight="1">
      <c r="A32" s="241"/>
      <c r="B32" s="241"/>
      <c r="C32" s="241"/>
      <c r="D32" s="242"/>
    </row>
    <row r="33" ht="15.75" customHeight="1">
      <c r="A33" s="241"/>
      <c r="B33" s="241"/>
      <c r="C33" s="241"/>
      <c r="D33" s="242"/>
    </row>
    <row r="34" ht="15.75" customHeight="1">
      <c r="A34" s="241"/>
      <c r="B34" s="241"/>
      <c r="C34" s="241"/>
      <c r="D34" s="242"/>
    </row>
    <row r="35" ht="15.75" customHeight="1">
      <c r="A35" s="241"/>
      <c r="B35" s="241"/>
      <c r="C35" s="241"/>
      <c r="D35" s="242"/>
    </row>
    <row r="36" ht="15.75" customHeight="1">
      <c r="A36" s="241"/>
      <c r="B36" s="241"/>
      <c r="C36" s="241"/>
      <c r="D36" s="242"/>
    </row>
    <row r="37" ht="15.75" customHeight="1">
      <c r="A37" s="241"/>
      <c r="B37" s="241"/>
      <c r="C37" s="241"/>
      <c r="D37" s="242"/>
    </row>
    <row r="38" ht="15.75" customHeight="1">
      <c r="A38" s="241"/>
      <c r="B38" s="241"/>
      <c r="C38" s="241"/>
      <c r="D38" s="242"/>
    </row>
    <row r="39" ht="15.75" customHeight="1">
      <c r="A39" s="241"/>
      <c r="B39" s="241"/>
      <c r="C39" s="241"/>
      <c r="D39" s="242"/>
    </row>
    <row r="40" ht="15.75" customHeight="1">
      <c r="A40" s="241"/>
      <c r="B40" s="241"/>
      <c r="C40" s="241"/>
      <c r="D40" s="242"/>
    </row>
    <row r="41" ht="15.75" customHeight="1">
      <c r="A41" s="241"/>
      <c r="B41" s="241"/>
      <c r="C41" s="241"/>
      <c r="D41" s="242"/>
    </row>
    <row r="42" ht="15.75" customHeight="1">
      <c r="A42" s="241"/>
      <c r="B42" s="241"/>
      <c r="C42" s="241"/>
      <c r="D42" s="242"/>
    </row>
    <row r="43" ht="15.75" customHeight="1">
      <c r="A43" s="241"/>
      <c r="B43" s="241"/>
      <c r="C43" s="241"/>
      <c r="D43" s="242"/>
    </row>
    <row r="44" ht="15.75" customHeight="1">
      <c r="A44" s="241"/>
      <c r="B44" s="241"/>
      <c r="C44" s="241"/>
      <c r="D44" s="242"/>
    </row>
    <row r="45" ht="15.75" customHeight="1">
      <c r="A45" s="241"/>
      <c r="B45" s="241"/>
      <c r="C45" s="241"/>
      <c r="D45" s="242"/>
    </row>
    <row r="46" ht="15.75" customHeight="1">
      <c r="A46" s="241"/>
      <c r="B46" s="241"/>
      <c r="C46" s="241"/>
      <c r="D46" s="242"/>
    </row>
    <row r="47" ht="15.75" customHeight="1">
      <c r="A47" s="241"/>
      <c r="B47" s="241"/>
      <c r="C47" s="241"/>
      <c r="D47" s="242"/>
    </row>
    <row r="48" ht="15.75" customHeight="1">
      <c r="A48" s="241"/>
      <c r="B48" s="241"/>
      <c r="C48" s="241"/>
      <c r="D48" s="242"/>
    </row>
    <row r="49" ht="15.75" customHeight="1">
      <c r="A49" s="241"/>
      <c r="B49" s="241"/>
      <c r="C49" s="241"/>
      <c r="D49" s="242"/>
    </row>
    <row r="50" ht="15.75" customHeight="1">
      <c r="A50" s="241"/>
      <c r="B50" s="241"/>
      <c r="C50" s="241"/>
      <c r="D50" s="242"/>
    </row>
    <row r="51" ht="15.75" customHeight="1">
      <c r="A51" s="241"/>
      <c r="B51" s="241"/>
      <c r="C51" s="241"/>
      <c r="D51" s="242"/>
    </row>
    <row r="52" ht="15.75" customHeight="1">
      <c r="A52" s="241"/>
      <c r="B52" s="241"/>
      <c r="C52" s="241"/>
      <c r="D52" s="242"/>
    </row>
    <row r="53" ht="15.75" customHeight="1">
      <c r="A53" s="241"/>
      <c r="B53" s="241"/>
      <c r="C53" s="241"/>
      <c r="D53" s="242"/>
    </row>
    <row r="54" ht="15.75" customHeight="1">
      <c r="A54" s="241"/>
      <c r="B54" s="241"/>
      <c r="C54" s="241"/>
      <c r="D54" s="242"/>
    </row>
    <row r="55" ht="15.75" customHeight="1">
      <c r="A55" s="241"/>
      <c r="B55" s="241"/>
      <c r="C55" s="241"/>
      <c r="D55" s="242"/>
    </row>
    <row r="56" ht="15.75" customHeight="1">
      <c r="A56" s="241"/>
      <c r="B56" s="241"/>
      <c r="C56" s="241"/>
      <c r="D56" s="242"/>
    </row>
    <row r="57" ht="15.75" customHeight="1">
      <c r="A57" s="241"/>
      <c r="B57" s="241"/>
      <c r="C57" s="241"/>
      <c r="D57" s="242"/>
    </row>
    <row r="58" ht="15.75" customHeight="1">
      <c r="A58" s="241"/>
      <c r="B58" s="241"/>
      <c r="C58" s="241"/>
      <c r="D58" s="242"/>
    </row>
    <row r="59" ht="15.75" customHeight="1">
      <c r="A59" s="241"/>
      <c r="B59" s="241"/>
      <c r="C59" s="241"/>
      <c r="D59" s="242"/>
    </row>
    <row r="60" ht="15.75" customHeight="1">
      <c r="A60" s="241"/>
      <c r="B60" s="241"/>
      <c r="C60" s="241"/>
      <c r="D60" s="242"/>
    </row>
    <row r="61" ht="15.75" customHeight="1">
      <c r="A61" s="241"/>
      <c r="B61" s="241"/>
      <c r="C61" s="241"/>
      <c r="D61" s="242"/>
    </row>
    <row r="62" ht="15.75" customHeight="1">
      <c r="A62" s="241"/>
      <c r="B62" s="241"/>
      <c r="C62" s="241"/>
      <c r="D62" s="242"/>
    </row>
    <row r="63" ht="15.75" customHeight="1">
      <c r="A63" s="241"/>
      <c r="B63" s="241"/>
      <c r="C63" s="241"/>
      <c r="D63" s="242"/>
    </row>
    <row r="64" ht="15.75" customHeight="1">
      <c r="A64" s="241"/>
      <c r="B64" s="241"/>
      <c r="C64" s="241"/>
      <c r="D64" s="242"/>
    </row>
    <row r="65" ht="15.75" customHeight="1">
      <c r="C65" s="368"/>
    </row>
    <row r="66" ht="15.75" customHeight="1">
      <c r="C66" s="368"/>
    </row>
    <row r="67" ht="15.75" customHeight="1">
      <c r="C67" s="368"/>
    </row>
    <row r="68" ht="15.75" customHeight="1">
      <c r="C68" s="368"/>
    </row>
    <row r="69" ht="15.75" customHeight="1">
      <c r="C69" s="368"/>
    </row>
    <row r="70" ht="15.75" customHeight="1">
      <c r="C70" s="368"/>
    </row>
    <row r="71" ht="15.75" customHeight="1">
      <c r="C71" s="368"/>
    </row>
    <row r="72" ht="15.75" customHeight="1">
      <c r="C72" s="368"/>
    </row>
    <row r="73" ht="15.75" customHeight="1">
      <c r="C73" s="368"/>
    </row>
    <row r="74" ht="15.75" customHeight="1">
      <c r="C74" s="368"/>
    </row>
    <row r="75" ht="15.75" customHeight="1">
      <c r="C75" s="368"/>
    </row>
    <row r="76" ht="15.75" customHeight="1">
      <c r="C76" s="368"/>
    </row>
    <row r="77" ht="15.75" customHeight="1">
      <c r="C77" s="368"/>
    </row>
    <row r="78" ht="15.75" customHeight="1">
      <c r="C78" s="368"/>
    </row>
    <row r="79" ht="15.75" customHeight="1">
      <c r="C79" s="368"/>
    </row>
    <row r="80" ht="15.75" customHeight="1">
      <c r="C80" s="368"/>
    </row>
    <row r="81" ht="15.75" customHeight="1">
      <c r="C81" s="368"/>
    </row>
    <row r="82" ht="15.75" customHeight="1">
      <c r="C82" s="368"/>
    </row>
    <row r="83" ht="15.75" customHeight="1">
      <c r="C83" s="368"/>
    </row>
    <row r="84" ht="15.75" customHeight="1">
      <c r="C84" s="368"/>
    </row>
    <row r="85" ht="15.75" customHeight="1">
      <c r="C85" s="368"/>
    </row>
    <row r="86" ht="15.75" customHeight="1">
      <c r="C86" s="368"/>
    </row>
    <row r="87" ht="15.75" customHeight="1">
      <c r="C87" s="368"/>
    </row>
    <row r="88" ht="15.75" customHeight="1">
      <c r="C88" s="368"/>
    </row>
    <row r="89" ht="15.75" customHeight="1">
      <c r="C89" s="368"/>
    </row>
    <row r="90" ht="15.75" customHeight="1">
      <c r="C90" s="368"/>
    </row>
    <row r="91" ht="15.75" customHeight="1">
      <c r="C91" s="368"/>
    </row>
    <row r="92" ht="15.75" customHeight="1">
      <c r="C92" s="368"/>
    </row>
    <row r="93" ht="15.75" customHeight="1">
      <c r="C93" s="368"/>
    </row>
    <row r="94" ht="15.75" customHeight="1">
      <c r="C94" s="368"/>
    </row>
    <row r="95" ht="15.75" customHeight="1">
      <c r="C95" s="368"/>
    </row>
    <row r="96" ht="15.75" customHeight="1">
      <c r="C96" s="368"/>
    </row>
    <row r="97" ht="15.75" customHeight="1">
      <c r="C97" s="368"/>
    </row>
    <row r="98" ht="15.75" customHeight="1">
      <c r="C98" s="368"/>
    </row>
    <row r="99" ht="15.75" customHeight="1">
      <c r="C99" s="368"/>
    </row>
    <row r="100" ht="15.75" customHeight="1">
      <c r="C100" s="368"/>
    </row>
    <row r="101" ht="15.75" customHeight="1">
      <c r="C101" s="368"/>
    </row>
    <row r="102" ht="15.75" customHeight="1">
      <c r="C102" s="368"/>
    </row>
    <row r="103" ht="15.75" customHeight="1">
      <c r="C103" s="368"/>
    </row>
    <row r="104" ht="15.75" customHeight="1">
      <c r="C104" s="368"/>
    </row>
    <row r="105" ht="15.75" customHeight="1">
      <c r="C105" s="368"/>
    </row>
    <row r="106" ht="15.75" customHeight="1">
      <c r="C106" s="368"/>
    </row>
    <row r="107" ht="15.75" customHeight="1">
      <c r="C107" s="368"/>
    </row>
    <row r="108" ht="15.75" customHeight="1">
      <c r="C108" s="368"/>
    </row>
    <row r="109" ht="15.75" customHeight="1">
      <c r="C109" s="368"/>
    </row>
    <row r="110" ht="15.75" customHeight="1">
      <c r="C110" s="368"/>
    </row>
    <row r="111" ht="15.75" customHeight="1">
      <c r="C111" s="368"/>
    </row>
    <row r="112" ht="15.75" customHeight="1">
      <c r="C112" s="368"/>
    </row>
    <row r="113" ht="15.75" customHeight="1">
      <c r="C113" s="368"/>
    </row>
    <row r="114" ht="15.75" customHeight="1">
      <c r="C114" s="368"/>
    </row>
    <row r="115" ht="15.75" customHeight="1">
      <c r="C115" s="368"/>
    </row>
    <row r="116" ht="15.75" customHeight="1">
      <c r="C116" s="368"/>
    </row>
    <row r="117" ht="15.75" customHeight="1">
      <c r="C117" s="368"/>
    </row>
    <row r="118" ht="15.75" customHeight="1">
      <c r="C118" s="368"/>
    </row>
    <row r="119" ht="15.75" customHeight="1">
      <c r="C119" s="368"/>
    </row>
    <row r="120" ht="15.75" customHeight="1">
      <c r="C120" s="368"/>
    </row>
    <row r="121" ht="15.75" customHeight="1">
      <c r="C121" s="368"/>
    </row>
    <row r="122" ht="15.75" customHeight="1">
      <c r="C122" s="368"/>
    </row>
    <row r="123" ht="15.75" customHeight="1">
      <c r="C123" s="368"/>
    </row>
    <row r="124" ht="15.75" customHeight="1">
      <c r="C124" s="368"/>
    </row>
    <row r="125" ht="15.75" customHeight="1">
      <c r="C125" s="368"/>
    </row>
    <row r="126" ht="15.75" customHeight="1">
      <c r="C126" s="368"/>
    </row>
    <row r="127" ht="15.75" customHeight="1">
      <c r="C127" s="368"/>
    </row>
    <row r="128" ht="15.75" customHeight="1">
      <c r="C128" s="368"/>
    </row>
    <row r="129" ht="15.75" customHeight="1">
      <c r="C129" s="368"/>
    </row>
    <row r="130" ht="15.75" customHeight="1">
      <c r="C130" s="368"/>
    </row>
    <row r="131" ht="15.75" customHeight="1">
      <c r="C131" s="368"/>
    </row>
    <row r="132" ht="15.75" customHeight="1">
      <c r="C132" s="368"/>
    </row>
    <row r="133" ht="15.75" customHeight="1">
      <c r="C133" s="368"/>
    </row>
    <row r="134" ht="15.75" customHeight="1">
      <c r="C134" s="368"/>
    </row>
    <row r="135" ht="15.75" customHeight="1">
      <c r="C135" s="368"/>
    </row>
    <row r="136" ht="15.75" customHeight="1">
      <c r="C136" s="368"/>
    </row>
    <row r="137" ht="15.75" customHeight="1">
      <c r="C137" s="368"/>
    </row>
    <row r="138" ht="15.75" customHeight="1">
      <c r="C138" s="368"/>
    </row>
    <row r="139" ht="15.75" customHeight="1">
      <c r="C139" s="368"/>
    </row>
    <row r="140" ht="15.75" customHeight="1">
      <c r="C140" s="368"/>
    </row>
    <row r="141" ht="15.75" customHeight="1">
      <c r="C141" s="368"/>
    </row>
    <row r="142" ht="15.75" customHeight="1">
      <c r="C142" s="368"/>
    </row>
    <row r="143" ht="15.75" customHeight="1">
      <c r="C143" s="368"/>
    </row>
    <row r="144" ht="15.75" customHeight="1">
      <c r="C144" s="368"/>
    </row>
    <row r="145" ht="15.75" customHeight="1">
      <c r="C145" s="368"/>
    </row>
    <row r="146" ht="15.75" customHeight="1">
      <c r="C146" s="368"/>
    </row>
    <row r="147" ht="15.75" customHeight="1">
      <c r="C147" s="368"/>
    </row>
    <row r="148" ht="15.75" customHeight="1">
      <c r="C148" s="368"/>
    </row>
    <row r="149" ht="15.75" customHeight="1">
      <c r="C149" s="368"/>
    </row>
    <row r="150" ht="15.75" customHeight="1">
      <c r="C150" s="368"/>
    </row>
    <row r="151" ht="15.75" customHeight="1">
      <c r="C151" s="368"/>
    </row>
    <row r="152" ht="15.75" customHeight="1">
      <c r="C152" s="368"/>
    </row>
    <row r="153" ht="15.75" customHeight="1">
      <c r="C153" s="368"/>
    </row>
    <row r="154" ht="15.75" customHeight="1">
      <c r="C154" s="368"/>
    </row>
    <row r="155" ht="15.75" customHeight="1">
      <c r="C155" s="368"/>
    </row>
    <row r="156" ht="15.75" customHeight="1">
      <c r="C156" s="368"/>
    </row>
    <row r="157" ht="15.75" customHeight="1">
      <c r="C157" s="368"/>
    </row>
    <row r="158" ht="15.75" customHeight="1">
      <c r="C158" s="368"/>
    </row>
    <row r="159" ht="15.75" customHeight="1">
      <c r="C159" s="368"/>
    </row>
    <row r="160" ht="15.75" customHeight="1">
      <c r="C160" s="368"/>
    </row>
    <row r="161" ht="15.75" customHeight="1">
      <c r="C161" s="368"/>
    </row>
    <row r="162" ht="15.75" customHeight="1">
      <c r="C162" s="368"/>
    </row>
    <row r="163" ht="15.75" customHeight="1">
      <c r="C163" s="368"/>
    </row>
    <row r="164" ht="15.75" customHeight="1">
      <c r="C164" s="368"/>
    </row>
    <row r="165" ht="15.75" customHeight="1">
      <c r="C165" s="368"/>
    </row>
    <row r="166" ht="15.75" customHeight="1">
      <c r="C166" s="368"/>
    </row>
    <row r="167" ht="15.75" customHeight="1">
      <c r="C167" s="368"/>
    </row>
    <row r="168" ht="15.75" customHeight="1">
      <c r="C168" s="368"/>
    </row>
    <row r="169" ht="15.75" customHeight="1">
      <c r="C169" s="368"/>
    </row>
    <row r="170" ht="15.75" customHeight="1">
      <c r="C170" s="368"/>
    </row>
    <row r="171" ht="15.75" customHeight="1">
      <c r="C171" s="368"/>
    </row>
    <row r="172" ht="15.75" customHeight="1">
      <c r="C172" s="368"/>
    </row>
    <row r="173" ht="15.75" customHeight="1">
      <c r="C173" s="368"/>
    </row>
    <row r="174" ht="15.75" customHeight="1">
      <c r="C174" s="368"/>
    </row>
    <row r="175" ht="15.75" customHeight="1">
      <c r="C175" s="368"/>
    </row>
    <row r="176" ht="15.75" customHeight="1">
      <c r="C176" s="368"/>
    </row>
    <row r="177" ht="15.75" customHeight="1">
      <c r="C177" s="368"/>
    </row>
    <row r="178" ht="15.75" customHeight="1">
      <c r="C178" s="368"/>
    </row>
    <row r="179" ht="15.75" customHeight="1">
      <c r="C179" s="368"/>
    </row>
    <row r="180" ht="15.75" customHeight="1">
      <c r="C180" s="368"/>
    </row>
    <row r="181" ht="15.75" customHeight="1">
      <c r="C181" s="368"/>
    </row>
    <row r="182" ht="15.75" customHeight="1">
      <c r="C182" s="368"/>
    </row>
    <row r="183" ht="15.75" customHeight="1">
      <c r="C183" s="368"/>
    </row>
    <row r="184" ht="15.75" customHeight="1">
      <c r="C184" s="368"/>
    </row>
    <row r="185" ht="15.75" customHeight="1">
      <c r="C185" s="368"/>
    </row>
    <row r="186" ht="15.75" customHeight="1">
      <c r="C186" s="368"/>
    </row>
    <row r="187" ht="15.75" customHeight="1">
      <c r="C187" s="368"/>
    </row>
    <row r="188" ht="15.75" customHeight="1">
      <c r="C188" s="368"/>
    </row>
    <row r="189" ht="15.75" customHeight="1">
      <c r="C189" s="368"/>
    </row>
    <row r="190" ht="15.75" customHeight="1">
      <c r="C190" s="368"/>
    </row>
    <row r="191" ht="15.75" customHeight="1">
      <c r="C191" s="368"/>
    </row>
    <row r="192" ht="15.75" customHeight="1">
      <c r="C192" s="368"/>
    </row>
    <row r="193" ht="15.75" customHeight="1">
      <c r="C193" s="368"/>
    </row>
    <row r="194" ht="15.75" customHeight="1">
      <c r="C194" s="368"/>
    </row>
    <row r="195" ht="15.75" customHeight="1">
      <c r="C195" s="368"/>
    </row>
    <row r="196" ht="15.75" customHeight="1">
      <c r="C196" s="368"/>
    </row>
    <row r="197" ht="15.75" customHeight="1">
      <c r="C197" s="368"/>
    </row>
    <row r="198" ht="15.75" customHeight="1">
      <c r="C198" s="368"/>
    </row>
    <row r="199" ht="15.75" customHeight="1">
      <c r="C199" s="368"/>
    </row>
    <row r="200" ht="15.75" customHeight="1">
      <c r="C200" s="368"/>
    </row>
    <row r="201" ht="15.75" customHeight="1">
      <c r="C201" s="368"/>
    </row>
    <row r="202" ht="15.75" customHeight="1">
      <c r="C202" s="368"/>
    </row>
    <row r="203" ht="15.75" customHeight="1">
      <c r="C203" s="368"/>
    </row>
    <row r="204" ht="15.75" customHeight="1">
      <c r="C204" s="368"/>
    </row>
    <row r="205" ht="15.75" customHeight="1">
      <c r="C205" s="368"/>
    </row>
    <row r="206" ht="15.75" customHeight="1">
      <c r="C206" s="368"/>
    </row>
    <row r="207" ht="15.75" customHeight="1">
      <c r="C207" s="368"/>
    </row>
    <row r="208" ht="15.75" customHeight="1">
      <c r="C208" s="368"/>
    </row>
    <row r="209" ht="15.75" customHeight="1">
      <c r="C209" s="368"/>
    </row>
    <row r="210" ht="15.75" customHeight="1">
      <c r="C210" s="368"/>
    </row>
    <row r="211" ht="15.75" customHeight="1">
      <c r="C211" s="368"/>
    </row>
    <row r="212" ht="15.75" customHeight="1">
      <c r="C212" s="368"/>
    </row>
    <row r="213" ht="15.75" customHeight="1">
      <c r="C213" s="368"/>
    </row>
    <row r="214" ht="15.75" customHeight="1">
      <c r="C214" s="368"/>
    </row>
    <row r="215" ht="15.75" customHeight="1">
      <c r="C215" s="368"/>
    </row>
    <row r="216" ht="15.75" customHeight="1">
      <c r="C216" s="368"/>
    </row>
    <row r="217" ht="15.75" customHeight="1">
      <c r="C217" s="368"/>
    </row>
    <row r="218" ht="15.75" customHeight="1">
      <c r="C218" s="368"/>
    </row>
    <row r="219" ht="15.75" customHeight="1">
      <c r="C219" s="368"/>
    </row>
    <row r="220" ht="15.75" customHeight="1">
      <c r="C220" s="368"/>
    </row>
    <row r="221" ht="15.75" customHeight="1">
      <c r="C221" s="368"/>
    </row>
    <row r="222" ht="15.75" customHeight="1">
      <c r="C222" s="368"/>
    </row>
    <row r="223" ht="15.75" customHeight="1">
      <c r="C223" s="368"/>
    </row>
    <row r="224" ht="15.75" customHeight="1">
      <c r="C224" s="368"/>
    </row>
    <row r="225" ht="15.75" customHeight="1">
      <c r="C225" s="368"/>
    </row>
    <row r="226" ht="15.75" customHeight="1">
      <c r="C226" s="368"/>
    </row>
    <row r="227" ht="15.75" customHeight="1">
      <c r="C227" s="368"/>
    </row>
    <row r="228" ht="15.75" customHeight="1">
      <c r="C228" s="368"/>
    </row>
    <row r="229" ht="15.75" customHeight="1">
      <c r="C229" s="368"/>
    </row>
    <row r="230" ht="15.75" customHeight="1">
      <c r="C230" s="368"/>
    </row>
    <row r="231" ht="15.75" customHeight="1">
      <c r="C231" s="368"/>
    </row>
    <row r="232" ht="15.75" customHeight="1">
      <c r="C232" s="368"/>
    </row>
    <row r="233" ht="15.75" customHeight="1">
      <c r="C233" s="368"/>
    </row>
    <row r="234" ht="15.75" customHeight="1">
      <c r="C234" s="368"/>
    </row>
    <row r="235" ht="15.75" customHeight="1">
      <c r="C235" s="368"/>
    </row>
    <row r="236" ht="15.75" customHeight="1">
      <c r="C236" s="368"/>
    </row>
    <row r="237" ht="15.75" customHeight="1">
      <c r="C237" s="368"/>
    </row>
    <row r="238" ht="15.75" customHeight="1">
      <c r="C238" s="368"/>
    </row>
    <row r="239" ht="15.75" customHeight="1">
      <c r="C239" s="368"/>
    </row>
    <row r="240" ht="15.75" customHeight="1">
      <c r="C240" s="368"/>
    </row>
    <row r="241" ht="15.75" customHeight="1">
      <c r="C241" s="368"/>
    </row>
    <row r="242" ht="15.75" customHeight="1">
      <c r="C242" s="368"/>
    </row>
    <row r="243" ht="15.75" customHeight="1">
      <c r="C243" s="368"/>
    </row>
    <row r="244" ht="15.75" customHeight="1">
      <c r="C244" s="368"/>
    </row>
    <row r="245" ht="15.75" customHeight="1">
      <c r="C245" s="368"/>
    </row>
    <row r="246" ht="15.75" customHeight="1">
      <c r="C246" s="368"/>
    </row>
    <row r="247" ht="15.75" customHeight="1">
      <c r="C247" s="368"/>
    </row>
    <row r="248" ht="15.75" customHeight="1">
      <c r="C248" s="368"/>
    </row>
    <row r="249" ht="15.75" customHeight="1">
      <c r="C249" s="368"/>
    </row>
    <row r="250" ht="15.75" customHeight="1">
      <c r="C250" s="368"/>
    </row>
    <row r="251" ht="15.75" customHeight="1">
      <c r="C251" s="368"/>
    </row>
    <row r="252" ht="15.75" customHeight="1">
      <c r="C252" s="368"/>
    </row>
    <row r="253" ht="15.75" customHeight="1">
      <c r="C253" s="368"/>
    </row>
    <row r="254" ht="15.75" customHeight="1">
      <c r="C254" s="368"/>
    </row>
    <row r="255" ht="15.75" customHeight="1">
      <c r="C255" s="368"/>
    </row>
    <row r="256" ht="15.75" customHeight="1">
      <c r="C256" s="368"/>
    </row>
    <row r="257" ht="15.75" customHeight="1">
      <c r="C257" s="368"/>
    </row>
    <row r="258" ht="15.75" customHeight="1">
      <c r="C258" s="368"/>
    </row>
    <row r="259" ht="15.75" customHeight="1">
      <c r="C259" s="368"/>
    </row>
    <row r="260" ht="15.75" customHeight="1">
      <c r="C260" s="368"/>
    </row>
    <row r="261" ht="15.75" customHeight="1">
      <c r="C261" s="368"/>
    </row>
    <row r="262" ht="15.75" customHeight="1">
      <c r="C262" s="368"/>
    </row>
    <row r="263" ht="15.75" customHeight="1">
      <c r="C263" s="368"/>
    </row>
    <row r="264" ht="15.75" customHeight="1">
      <c r="C264" s="368"/>
    </row>
    <row r="265" ht="15.75" customHeight="1">
      <c r="C265" s="368"/>
    </row>
    <row r="266" ht="15.75" customHeight="1">
      <c r="C266" s="368"/>
    </row>
    <row r="267" ht="15.75" customHeight="1">
      <c r="C267" s="368"/>
    </row>
    <row r="268" ht="15.75" customHeight="1">
      <c r="C268" s="368"/>
    </row>
    <row r="269" ht="15.75" customHeight="1">
      <c r="C269" s="368"/>
    </row>
    <row r="270" ht="15.75" customHeight="1">
      <c r="C270" s="368"/>
    </row>
    <row r="271" ht="15.75" customHeight="1">
      <c r="C271" s="368"/>
    </row>
    <row r="272" ht="15.75" customHeight="1">
      <c r="C272" s="368"/>
    </row>
    <row r="273" ht="15.75" customHeight="1">
      <c r="C273" s="368"/>
    </row>
    <row r="274" ht="15.75" customHeight="1">
      <c r="C274" s="368"/>
    </row>
    <row r="275" ht="15.75" customHeight="1">
      <c r="C275" s="368"/>
    </row>
    <row r="276" ht="15.75" customHeight="1">
      <c r="C276" s="368"/>
    </row>
    <row r="277" ht="15.75" customHeight="1">
      <c r="C277" s="368"/>
    </row>
    <row r="278" ht="15.75" customHeight="1">
      <c r="C278" s="368"/>
    </row>
    <row r="279" ht="15.75" customHeight="1">
      <c r="C279" s="368"/>
    </row>
    <row r="280" ht="15.75" customHeight="1">
      <c r="C280" s="368"/>
    </row>
    <row r="281" ht="15.75" customHeight="1">
      <c r="C281" s="368"/>
    </row>
    <row r="282" ht="15.75" customHeight="1">
      <c r="C282" s="368"/>
    </row>
    <row r="283" ht="15.75" customHeight="1">
      <c r="C283" s="368"/>
    </row>
    <row r="284" ht="15.75" customHeight="1">
      <c r="C284" s="368"/>
    </row>
    <row r="285" ht="15.75" customHeight="1">
      <c r="C285" s="368"/>
    </row>
    <row r="286" ht="15.75" customHeight="1">
      <c r="C286" s="368"/>
    </row>
    <row r="287" ht="15.75" customHeight="1">
      <c r="C287" s="368"/>
    </row>
    <row r="288" ht="15.75" customHeight="1">
      <c r="C288" s="368"/>
    </row>
    <row r="289" ht="15.75" customHeight="1">
      <c r="C289" s="368"/>
    </row>
    <row r="290" ht="15.75" customHeight="1">
      <c r="C290" s="368"/>
    </row>
    <row r="291" ht="15.75" customHeight="1">
      <c r="C291" s="368"/>
    </row>
    <row r="292" ht="15.75" customHeight="1">
      <c r="C292" s="368"/>
    </row>
    <row r="293" ht="15.75" customHeight="1">
      <c r="C293" s="368"/>
    </row>
    <row r="294" ht="15.75" customHeight="1">
      <c r="C294" s="368"/>
    </row>
    <row r="295" ht="15.75" customHeight="1">
      <c r="C295" s="368"/>
    </row>
    <row r="296" ht="15.75" customHeight="1">
      <c r="C296" s="368"/>
    </row>
    <row r="297" ht="15.75" customHeight="1">
      <c r="C297" s="368"/>
    </row>
    <row r="298" ht="15.75" customHeight="1">
      <c r="C298" s="368"/>
    </row>
    <row r="299" ht="15.75" customHeight="1">
      <c r="C299" s="368"/>
    </row>
    <row r="300" ht="15.75" customHeight="1">
      <c r="C300" s="368"/>
    </row>
    <row r="301" ht="15.75" customHeight="1">
      <c r="C301" s="368"/>
    </row>
    <row r="302" ht="15.75" customHeight="1">
      <c r="C302" s="368"/>
    </row>
    <row r="303" ht="15.75" customHeight="1">
      <c r="C303" s="368"/>
    </row>
    <row r="304" ht="15.75" customHeight="1">
      <c r="C304" s="368"/>
    </row>
    <row r="305" ht="15.75" customHeight="1">
      <c r="C305" s="368"/>
    </row>
    <row r="306" ht="15.75" customHeight="1">
      <c r="C306" s="368"/>
    </row>
    <row r="307" ht="15.75" customHeight="1">
      <c r="C307" s="368"/>
    </row>
    <row r="308" ht="15.75" customHeight="1">
      <c r="C308" s="368"/>
    </row>
    <row r="309" ht="15.75" customHeight="1">
      <c r="C309" s="368"/>
    </row>
    <row r="310" ht="15.75" customHeight="1">
      <c r="C310" s="368"/>
    </row>
    <row r="311" ht="15.75" customHeight="1">
      <c r="C311" s="368"/>
    </row>
    <row r="312" ht="15.75" customHeight="1">
      <c r="C312" s="368"/>
    </row>
    <row r="313" ht="15.75" customHeight="1">
      <c r="C313" s="368"/>
    </row>
    <row r="314" ht="15.75" customHeight="1">
      <c r="C314" s="368"/>
    </row>
    <row r="315" ht="15.75" customHeight="1">
      <c r="C315" s="368"/>
    </row>
    <row r="316" ht="15.75" customHeight="1">
      <c r="C316" s="368"/>
    </row>
    <row r="317" ht="15.75" customHeight="1">
      <c r="C317" s="368"/>
    </row>
    <row r="318" ht="15.75" customHeight="1">
      <c r="C318" s="368"/>
    </row>
    <row r="319" ht="15.75" customHeight="1">
      <c r="C319" s="368"/>
    </row>
    <row r="320" ht="15.75" customHeight="1">
      <c r="C320" s="368"/>
    </row>
    <row r="321" ht="15.75" customHeight="1">
      <c r="C321" s="368"/>
    </row>
    <row r="322" ht="15.75" customHeight="1">
      <c r="C322" s="368"/>
    </row>
    <row r="323" ht="15.75" customHeight="1">
      <c r="C323" s="368"/>
    </row>
    <row r="324" ht="15.75" customHeight="1">
      <c r="C324" s="368"/>
    </row>
    <row r="325" ht="15.75" customHeight="1">
      <c r="C325" s="368"/>
    </row>
    <row r="326" ht="15.75" customHeight="1">
      <c r="C326" s="368"/>
    </row>
    <row r="327" ht="15.75" customHeight="1">
      <c r="C327" s="368"/>
    </row>
    <row r="328" ht="15.75" customHeight="1">
      <c r="C328" s="368"/>
    </row>
    <row r="329" ht="15.75" customHeight="1">
      <c r="C329" s="368"/>
    </row>
    <row r="330" ht="15.75" customHeight="1">
      <c r="C330" s="368"/>
    </row>
    <row r="331" ht="15.75" customHeight="1">
      <c r="C331" s="368"/>
    </row>
    <row r="332" ht="15.75" customHeight="1">
      <c r="C332" s="368"/>
    </row>
    <row r="333" ht="15.75" customHeight="1">
      <c r="C333" s="368"/>
    </row>
    <row r="334" ht="15.75" customHeight="1">
      <c r="C334" s="368"/>
    </row>
    <row r="335" ht="15.75" customHeight="1">
      <c r="C335" s="368"/>
    </row>
    <row r="336" ht="15.75" customHeight="1">
      <c r="C336" s="368"/>
    </row>
    <row r="337" ht="15.75" customHeight="1">
      <c r="C337" s="368"/>
    </row>
    <row r="338" ht="15.75" customHeight="1">
      <c r="C338" s="368"/>
    </row>
    <row r="339" ht="15.75" customHeight="1">
      <c r="C339" s="368"/>
    </row>
    <row r="340" ht="15.75" customHeight="1">
      <c r="C340" s="368"/>
    </row>
    <row r="341" ht="15.75" customHeight="1">
      <c r="C341" s="368"/>
    </row>
    <row r="342" ht="15.75" customHeight="1">
      <c r="C342" s="368"/>
    </row>
    <row r="343" ht="15.75" customHeight="1">
      <c r="C343" s="368"/>
    </row>
    <row r="344" ht="15.75" customHeight="1">
      <c r="C344" s="368"/>
    </row>
    <row r="345" ht="15.75" customHeight="1">
      <c r="C345" s="368"/>
    </row>
    <row r="346" ht="15.75" customHeight="1">
      <c r="C346" s="368"/>
    </row>
    <row r="347" ht="15.75" customHeight="1">
      <c r="C347" s="368"/>
    </row>
    <row r="348" ht="15.75" customHeight="1">
      <c r="C348" s="368"/>
    </row>
    <row r="349" ht="15.75" customHeight="1">
      <c r="C349" s="368"/>
    </row>
    <row r="350" ht="15.75" customHeight="1">
      <c r="C350" s="368"/>
    </row>
    <row r="351" ht="15.75" customHeight="1">
      <c r="C351" s="368"/>
    </row>
    <row r="352" ht="15.75" customHeight="1">
      <c r="C352" s="368"/>
    </row>
    <row r="353" ht="15.75" customHeight="1">
      <c r="C353" s="368"/>
    </row>
    <row r="354" ht="15.75" customHeight="1">
      <c r="C354" s="368"/>
    </row>
    <row r="355" ht="15.75" customHeight="1">
      <c r="C355" s="368"/>
    </row>
    <row r="356" ht="15.75" customHeight="1">
      <c r="C356" s="368"/>
    </row>
    <row r="357" ht="15.75" customHeight="1">
      <c r="C357" s="368"/>
    </row>
    <row r="358" ht="15.75" customHeight="1">
      <c r="C358" s="368"/>
    </row>
    <row r="359" ht="15.75" customHeight="1">
      <c r="C359" s="368"/>
    </row>
    <row r="360" ht="15.75" customHeight="1">
      <c r="C360" s="368"/>
    </row>
    <row r="361" ht="15.75" customHeight="1">
      <c r="C361" s="368"/>
    </row>
    <row r="362" ht="15.75" customHeight="1">
      <c r="C362" s="368"/>
    </row>
    <row r="363" ht="15.75" customHeight="1">
      <c r="C363" s="368"/>
    </row>
    <row r="364" ht="15.75" customHeight="1">
      <c r="C364" s="368"/>
    </row>
    <row r="365" ht="15.75" customHeight="1">
      <c r="C365" s="368"/>
    </row>
    <row r="366" ht="15.75" customHeight="1">
      <c r="C366" s="368"/>
    </row>
    <row r="367" ht="15.75" customHeight="1">
      <c r="C367" s="368"/>
    </row>
    <row r="368" ht="15.75" customHeight="1">
      <c r="C368" s="368"/>
    </row>
    <row r="369" ht="15.75" customHeight="1">
      <c r="C369" s="368"/>
    </row>
    <row r="370" ht="15.75" customHeight="1">
      <c r="C370" s="368"/>
    </row>
    <row r="371" ht="15.75" customHeight="1">
      <c r="C371" s="368"/>
    </row>
    <row r="372" ht="15.75" customHeight="1">
      <c r="C372" s="368"/>
    </row>
    <row r="373" ht="15.75" customHeight="1">
      <c r="C373" s="368"/>
    </row>
    <row r="374" ht="15.75" customHeight="1">
      <c r="C374" s="368"/>
    </row>
    <row r="375" ht="15.75" customHeight="1">
      <c r="C375" s="368"/>
    </row>
    <row r="376" ht="15.75" customHeight="1">
      <c r="C376" s="368"/>
    </row>
    <row r="377" ht="15.75" customHeight="1">
      <c r="C377" s="368"/>
    </row>
    <row r="378" ht="15.75" customHeight="1">
      <c r="C378" s="368"/>
    </row>
    <row r="379" ht="15.75" customHeight="1">
      <c r="C379" s="368"/>
    </row>
    <row r="380" ht="15.75" customHeight="1">
      <c r="C380" s="368"/>
    </row>
    <row r="381" ht="15.75" customHeight="1">
      <c r="C381" s="368"/>
    </row>
    <row r="382" ht="15.75" customHeight="1">
      <c r="C382" s="368"/>
    </row>
    <row r="383" ht="15.75" customHeight="1">
      <c r="C383" s="368"/>
    </row>
    <row r="384" ht="15.75" customHeight="1">
      <c r="C384" s="368"/>
    </row>
    <row r="385" ht="15.75" customHeight="1">
      <c r="C385" s="368"/>
    </row>
    <row r="386" ht="15.75" customHeight="1">
      <c r="C386" s="368"/>
    </row>
    <row r="387" ht="15.75" customHeight="1">
      <c r="C387" s="368"/>
    </row>
    <row r="388" ht="15.75" customHeight="1">
      <c r="C388" s="368"/>
    </row>
    <row r="389" ht="15.75" customHeight="1">
      <c r="C389" s="368"/>
    </row>
    <row r="390" ht="15.75" customHeight="1">
      <c r="C390" s="368"/>
    </row>
    <row r="391" ht="15.75" customHeight="1">
      <c r="C391" s="368"/>
    </row>
    <row r="392" ht="15.75" customHeight="1">
      <c r="C392" s="368"/>
    </row>
    <row r="393" ht="15.75" customHeight="1">
      <c r="C393" s="368"/>
    </row>
    <row r="394" ht="15.75" customHeight="1">
      <c r="C394" s="368"/>
    </row>
    <row r="395" ht="15.75" customHeight="1">
      <c r="C395" s="368"/>
    </row>
    <row r="396" ht="15.75" customHeight="1">
      <c r="C396" s="368"/>
    </row>
    <row r="397" ht="15.75" customHeight="1">
      <c r="C397" s="368"/>
    </row>
    <row r="398" ht="15.75" customHeight="1">
      <c r="C398" s="368"/>
    </row>
    <row r="399" ht="15.75" customHeight="1">
      <c r="C399" s="368"/>
    </row>
    <row r="400" ht="15.75" customHeight="1">
      <c r="C400" s="368"/>
    </row>
    <row r="401" ht="15.75" customHeight="1">
      <c r="C401" s="368"/>
    </row>
    <row r="402" ht="15.75" customHeight="1">
      <c r="C402" s="368"/>
    </row>
    <row r="403" ht="15.75" customHeight="1">
      <c r="C403" s="368"/>
    </row>
    <row r="404" ht="15.75" customHeight="1">
      <c r="C404" s="368"/>
    </row>
    <row r="405" ht="15.75" customHeight="1">
      <c r="C405" s="368"/>
    </row>
    <row r="406" ht="15.75" customHeight="1">
      <c r="C406" s="368"/>
    </row>
    <row r="407" ht="15.75" customHeight="1">
      <c r="C407" s="368"/>
    </row>
    <row r="408" ht="15.75" customHeight="1">
      <c r="C408" s="368"/>
    </row>
    <row r="409" ht="15.75" customHeight="1">
      <c r="C409" s="368"/>
    </row>
    <row r="410" ht="15.75" customHeight="1">
      <c r="C410" s="368"/>
    </row>
    <row r="411" ht="15.75" customHeight="1">
      <c r="C411" s="368"/>
    </row>
    <row r="412" ht="15.75" customHeight="1">
      <c r="C412" s="368"/>
    </row>
    <row r="413" ht="15.75" customHeight="1">
      <c r="C413" s="368"/>
    </row>
    <row r="414" ht="15.75" customHeight="1">
      <c r="C414" s="368"/>
    </row>
    <row r="415" ht="15.75" customHeight="1">
      <c r="C415" s="368"/>
    </row>
    <row r="416" ht="15.75" customHeight="1">
      <c r="C416" s="368"/>
    </row>
    <row r="417" ht="15.75" customHeight="1">
      <c r="C417" s="368"/>
    </row>
    <row r="418" ht="15.75" customHeight="1">
      <c r="C418" s="368"/>
    </row>
    <row r="419" ht="15.75" customHeight="1">
      <c r="C419" s="368"/>
    </row>
    <row r="420" ht="15.75" customHeight="1">
      <c r="C420" s="368"/>
    </row>
    <row r="421" ht="15.75" customHeight="1">
      <c r="C421" s="368"/>
    </row>
    <row r="422" ht="15.75" customHeight="1">
      <c r="C422" s="368"/>
    </row>
    <row r="423" ht="15.75" customHeight="1">
      <c r="C423" s="368"/>
    </row>
    <row r="424" ht="15.75" customHeight="1">
      <c r="C424" s="368"/>
    </row>
    <row r="425" ht="15.75" customHeight="1">
      <c r="C425" s="368"/>
    </row>
    <row r="426" ht="15.75" customHeight="1">
      <c r="C426" s="368"/>
    </row>
    <row r="427" ht="15.75" customHeight="1">
      <c r="C427" s="368"/>
    </row>
    <row r="428" ht="15.75" customHeight="1">
      <c r="C428" s="368"/>
    </row>
    <row r="429" ht="15.75" customHeight="1">
      <c r="C429" s="368"/>
    </row>
    <row r="430" ht="15.75" customHeight="1">
      <c r="C430" s="368"/>
    </row>
    <row r="431" ht="15.75" customHeight="1">
      <c r="C431" s="368"/>
    </row>
    <row r="432" ht="15.75" customHeight="1">
      <c r="C432" s="368"/>
    </row>
    <row r="433" ht="15.75" customHeight="1">
      <c r="C433" s="368"/>
    </row>
    <row r="434" ht="15.75" customHeight="1">
      <c r="C434" s="368"/>
    </row>
    <row r="435" ht="15.75" customHeight="1">
      <c r="C435" s="368"/>
    </row>
    <row r="436" ht="15.75" customHeight="1">
      <c r="C436" s="368"/>
    </row>
    <row r="437" ht="15.75" customHeight="1">
      <c r="C437" s="368"/>
    </row>
    <row r="438" ht="15.75" customHeight="1">
      <c r="C438" s="368"/>
    </row>
    <row r="439" ht="15.75" customHeight="1">
      <c r="C439" s="368"/>
    </row>
    <row r="440" ht="15.75" customHeight="1">
      <c r="C440" s="368"/>
    </row>
    <row r="441" ht="15.75" customHeight="1">
      <c r="C441" s="368"/>
    </row>
    <row r="442" ht="15.75" customHeight="1">
      <c r="C442" s="368"/>
    </row>
    <row r="443" ht="15.75" customHeight="1">
      <c r="C443" s="368"/>
    </row>
    <row r="444" ht="15.75" customHeight="1">
      <c r="C444" s="368"/>
    </row>
    <row r="445" ht="15.75" customHeight="1">
      <c r="C445" s="368"/>
    </row>
    <row r="446" ht="15.75" customHeight="1">
      <c r="C446" s="368"/>
    </row>
    <row r="447" ht="15.75" customHeight="1">
      <c r="C447" s="368"/>
    </row>
    <row r="448" ht="15.75" customHeight="1">
      <c r="C448" s="368"/>
    </row>
    <row r="449" ht="15.75" customHeight="1">
      <c r="C449" s="368"/>
    </row>
    <row r="450" ht="15.75" customHeight="1">
      <c r="C450" s="368"/>
    </row>
    <row r="451" ht="15.75" customHeight="1">
      <c r="C451" s="368"/>
    </row>
    <row r="452" ht="15.75" customHeight="1">
      <c r="C452" s="368"/>
    </row>
    <row r="453" ht="15.75" customHeight="1">
      <c r="C453" s="368"/>
    </row>
    <row r="454" ht="15.75" customHeight="1">
      <c r="C454" s="368"/>
    </row>
    <row r="455" ht="15.75" customHeight="1">
      <c r="C455" s="368"/>
    </row>
    <row r="456" ht="15.75" customHeight="1">
      <c r="C456" s="368"/>
    </row>
    <row r="457" ht="15.75" customHeight="1">
      <c r="C457" s="368"/>
    </row>
    <row r="458" ht="15.75" customHeight="1">
      <c r="C458" s="368"/>
    </row>
    <row r="459" ht="15.75" customHeight="1">
      <c r="C459" s="368"/>
    </row>
    <row r="460" ht="15.75" customHeight="1">
      <c r="C460" s="368"/>
    </row>
    <row r="461" ht="15.75" customHeight="1">
      <c r="C461" s="368"/>
    </row>
    <row r="462" ht="15.75" customHeight="1">
      <c r="C462" s="368"/>
    </row>
    <row r="463" ht="15.75" customHeight="1">
      <c r="C463" s="368"/>
    </row>
    <row r="464" ht="15.75" customHeight="1">
      <c r="C464" s="368"/>
    </row>
    <row r="465" ht="15.75" customHeight="1">
      <c r="C465" s="368"/>
    </row>
    <row r="466" ht="15.75" customHeight="1">
      <c r="C466" s="368"/>
    </row>
    <row r="467" ht="15.75" customHeight="1">
      <c r="C467" s="368"/>
    </row>
    <row r="468" ht="15.75" customHeight="1">
      <c r="C468" s="368"/>
    </row>
    <row r="469" ht="15.75" customHeight="1">
      <c r="C469" s="368"/>
    </row>
    <row r="470" ht="15.75" customHeight="1">
      <c r="C470" s="368"/>
    </row>
    <row r="471" ht="15.75" customHeight="1">
      <c r="C471" s="368"/>
    </row>
    <row r="472" ht="15.75" customHeight="1">
      <c r="C472" s="368"/>
    </row>
    <row r="473" ht="15.75" customHeight="1">
      <c r="C473" s="368"/>
    </row>
    <row r="474" ht="15.75" customHeight="1">
      <c r="C474" s="368"/>
    </row>
    <row r="475" ht="15.75" customHeight="1">
      <c r="C475" s="368"/>
    </row>
    <row r="476" ht="15.75" customHeight="1">
      <c r="C476" s="368"/>
    </row>
    <row r="477" ht="15.75" customHeight="1">
      <c r="C477" s="368"/>
    </row>
    <row r="478" ht="15.75" customHeight="1">
      <c r="C478" s="368"/>
    </row>
    <row r="479" ht="15.75" customHeight="1">
      <c r="C479" s="368"/>
    </row>
    <row r="480" ht="15.75" customHeight="1">
      <c r="C480" s="368"/>
    </row>
    <row r="481" ht="15.75" customHeight="1">
      <c r="C481" s="368"/>
    </row>
    <row r="482" ht="15.75" customHeight="1">
      <c r="C482" s="368"/>
    </row>
    <row r="483" ht="15.75" customHeight="1">
      <c r="C483" s="368"/>
    </row>
    <row r="484" ht="15.75" customHeight="1">
      <c r="C484" s="368"/>
    </row>
    <row r="485" ht="15.75" customHeight="1">
      <c r="C485" s="368"/>
    </row>
    <row r="486" ht="15.75" customHeight="1">
      <c r="C486" s="368"/>
    </row>
    <row r="487" ht="15.75" customHeight="1">
      <c r="C487" s="368"/>
    </row>
    <row r="488" ht="15.75" customHeight="1">
      <c r="C488" s="368"/>
    </row>
    <row r="489" ht="15.75" customHeight="1">
      <c r="C489" s="368"/>
    </row>
    <row r="490" ht="15.75" customHeight="1">
      <c r="C490" s="368"/>
    </row>
    <row r="491" ht="15.75" customHeight="1">
      <c r="C491" s="368"/>
    </row>
    <row r="492" ht="15.75" customHeight="1">
      <c r="C492" s="368"/>
    </row>
    <row r="493" ht="15.75" customHeight="1">
      <c r="C493" s="368"/>
    </row>
    <row r="494" ht="15.75" customHeight="1">
      <c r="C494" s="368"/>
    </row>
    <row r="495" ht="15.75" customHeight="1">
      <c r="C495" s="368"/>
    </row>
    <row r="496" ht="15.75" customHeight="1">
      <c r="C496" s="368"/>
    </row>
    <row r="497" ht="15.75" customHeight="1">
      <c r="C497" s="368"/>
    </row>
    <row r="498" ht="15.75" customHeight="1">
      <c r="C498" s="368"/>
    </row>
    <row r="499" ht="15.75" customHeight="1">
      <c r="C499" s="368"/>
    </row>
    <row r="500" ht="15.75" customHeight="1">
      <c r="C500" s="368"/>
    </row>
    <row r="501" ht="15.75" customHeight="1">
      <c r="C501" s="368"/>
    </row>
    <row r="502" ht="15.75" customHeight="1">
      <c r="C502" s="368"/>
    </row>
    <row r="503" ht="15.75" customHeight="1">
      <c r="C503" s="368"/>
    </row>
    <row r="504" ht="15.75" customHeight="1">
      <c r="C504" s="368"/>
    </row>
    <row r="505" ht="15.75" customHeight="1">
      <c r="C505" s="368"/>
    </row>
    <row r="506" ht="15.75" customHeight="1">
      <c r="C506" s="368"/>
    </row>
    <row r="507" ht="15.75" customHeight="1">
      <c r="C507" s="368"/>
    </row>
    <row r="508" ht="15.75" customHeight="1">
      <c r="C508" s="368"/>
    </row>
    <row r="509" ht="15.75" customHeight="1">
      <c r="C509" s="368"/>
    </row>
    <row r="510" ht="15.75" customHeight="1">
      <c r="C510" s="368"/>
    </row>
    <row r="511" ht="15.75" customHeight="1">
      <c r="C511" s="368"/>
    </row>
    <row r="512" ht="15.75" customHeight="1">
      <c r="C512" s="368"/>
    </row>
    <row r="513" ht="15.75" customHeight="1">
      <c r="C513" s="368"/>
    </row>
    <row r="514" ht="15.75" customHeight="1">
      <c r="C514" s="368"/>
    </row>
    <row r="515" ht="15.75" customHeight="1">
      <c r="C515" s="368"/>
    </row>
    <row r="516" ht="15.75" customHeight="1">
      <c r="C516" s="368"/>
    </row>
    <row r="517" ht="15.75" customHeight="1">
      <c r="C517" s="368"/>
    </row>
    <row r="518" ht="15.75" customHeight="1">
      <c r="C518" s="368"/>
    </row>
    <row r="519" ht="15.75" customHeight="1">
      <c r="C519" s="368"/>
    </row>
    <row r="520" ht="15.75" customHeight="1">
      <c r="C520" s="368"/>
    </row>
    <row r="521" ht="15.75" customHeight="1">
      <c r="C521" s="368"/>
    </row>
    <row r="522" ht="15.75" customHeight="1">
      <c r="C522" s="368"/>
    </row>
    <row r="523" ht="15.75" customHeight="1">
      <c r="C523" s="368"/>
    </row>
    <row r="524" ht="15.75" customHeight="1">
      <c r="C524" s="368"/>
    </row>
    <row r="525" ht="15.75" customHeight="1">
      <c r="C525" s="368"/>
    </row>
    <row r="526" ht="15.75" customHeight="1">
      <c r="C526" s="368"/>
    </row>
    <row r="527" ht="15.75" customHeight="1">
      <c r="C527" s="368"/>
    </row>
    <row r="528" ht="15.75" customHeight="1">
      <c r="C528" s="368"/>
    </row>
    <row r="529" ht="15.75" customHeight="1">
      <c r="C529" s="368"/>
    </row>
    <row r="530" ht="15.75" customHeight="1">
      <c r="C530" s="368"/>
    </row>
    <row r="531" ht="15.75" customHeight="1">
      <c r="C531" s="368"/>
    </row>
    <row r="532" ht="15.75" customHeight="1">
      <c r="C532" s="368"/>
    </row>
    <row r="533" ht="15.75" customHeight="1">
      <c r="C533" s="368"/>
    </row>
    <row r="534" ht="15.75" customHeight="1">
      <c r="C534" s="368"/>
    </row>
    <row r="535" ht="15.75" customHeight="1">
      <c r="C535" s="368"/>
    </row>
    <row r="536" ht="15.75" customHeight="1">
      <c r="C536" s="368"/>
    </row>
    <row r="537" ht="15.75" customHeight="1">
      <c r="C537" s="368"/>
    </row>
    <row r="538" ht="15.75" customHeight="1">
      <c r="C538" s="368"/>
    </row>
    <row r="539" ht="15.75" customHeight="1">
      <c r="C539" s="368"/>
    </row>
    <row r="540" ht="15.75" customHeight="1">
      <c r="C540" s="368"/>
    </row>
    <row r="541" ht="15.75" customHeight="1">
      <c r="C541" s="368"/>
    </row>
    <row r="542" ht="15.75" customHeight="1">
      <c r="C542" s="368"/>
    </row>
    <row r="543" ht="15.75" customHeight="1">
      <c r="C543" s="368"/>
    </row>
    <row r="544" ht="15.75" customHeight="1">
      <c r="C544" s="368"/>
    </row>
    <row r="545" ht="15.75" customHeight="1">
      <c r="C545" s="368"/>
    </row>
    <row r="546" ht="15.75" customHeight="1">
      <c r="C546" s="368"/>
    </row>
    <row r="547" ht="15.75" customHeight="1">
      <c r="C547" s="368"/>
    </row>
    <row r="548" ht="15.75" customHeight="1">
      <c r="C548" s="368"/>
    </row>
    <row r="549" ht="15.75" customHeight="1">
      <c r="C549" s="368"/>
    </row>
    <row r="550" ht="15.75" customHeight="1">
      <c r="C550" s="368"/>
    </row>
    <row r="551" ht="15.75" customHeight="1">
      <c r="C551" s="368"/>
    </row>
    <row r="552" ht="15.75" customHeight="1">
      <c r="C552" s="368"/>
    </row>
    <row r="553" ht="15.75" customHeight="1">
      <c r="C553" s="368"/>
    </row>
    <row r="554" ht="15.75" customHeight="1">
      <c r="C554" s="368"/>
    </row>
    <row r="555" ht="15.75" customHeight="1">
      <c r="C555" s="368"/>
    </row>
    <row r="556" ht="15.75" customHeight="1">
      <c r="C556" s="368"/>
    </row>
    <row r="557" ht="15.75" customHeight="1">
      <c r="C557" s="368"/>
    </row>
    <row r="558" ht="15.75" customHeight="1">
      <c r="C558" s="368"/>
    </row>
    <row r="559" ht="15.75" customHeight="1">
      <c r="C559" s="368"/>
    </row>
    <row r="560" ht="15.75" customHeight="1">
      <c r="C560" s="368"/>
    </row>
    <row r="561" ht="15.75" customHeight="1">
      <c r="C561" s="368"/>
    </row>
    <row r="562" ht="15.75" customHeight="1">
      <c r="C562" s="368"/>
    </row>
    <row r="563" ht="15.75" customHeight="1">
      <c r="C563" s="368"/>
    </row>
    <row r="564" ht="15.75" customHeight="1">
      <c r="C564" s="368"/>
    </row>
    <row r="565" ht="15.75" customHeight="1">
      <c r="C565" s="368"/>
    </row>
    <row r="566" ht="15.75" customHeight="1">
      <c r="C566" s="368"/>
    </row>
    <row r="567" ht="15.75" customHeight="1">
      <c r="C567" s="368"/>
    </row>
    <row r="568" ht="15.75" customHeight="1">
      <c r="C568" s="368"/>
    </row>
    <row r="569" ht="15.75" customHeight="1">
      <c r="C569" s="368"/>
    </row>
    <row r="570" ht="15.75" customHeight="1">
      <c r="C570" s="368"/>
    </row>
    <row r="571" ht="15.75" customHeight="1">
      <c r="C571" s="368"/>
    </row>
    <row r="572" ht="15.75" customHeight="1">
      <c r="C572" s="368"/>
    </row>
    <row r="573" ht="15.75" customHeight="1">
      <c r="C573" s="368"/>
    </row>
    <row r="574" ht="15.75" customHeight="1">
      <c r="C574" s="368"/>
    </row>
    <row r="575" ht="15.75" customHeight="1">
      <c r="C575" s="368"/>
    </row>
    <row r="576" ht="15.75" customHeight="1">
      <c r="C576" s="368"/>
    </row>
    <row r="577" ht="15.75" customHeight="1">
      <c r="C577" s="368"/>
    </row>
    <row r="578" ht="15.75" customHeight="1">
      <c r="C578" s="368"/>
    </row>
    <row r="579" ht="15.75" customHeight="1">
      <c r="C579" s="368"/>
    </row>
    <row r="580" ht="15.75" customHeight="1">
      <c r="C580" s="368"/>
    </row>
    <row r="581" ht="15.75" customHeight="1">
      <c r="C581" s="368"/>
    </row>
    <row r="582" ht="15.75" customHeight="1">
      <c r="C582" s="368"/>
    </row>
    <row r="583" ht="15.75" customHeight="1">
      <c r="C583" s="368"/>
    </row>
    <row r="584" ht="15.75" customHeight="1">
      <c r="C584" s="368"/>
    </row>
    <row r="585" ht="15.75" customHeight="1">
      <c r="C585" s="368"/>
    </row>
    <row r="586" ht="15.75" customHeight="1">
      <c r="C586" s="368"/>
    </row>
    <row r="587" ht="15.75" customHeight="1">
      <c r="C587" s="368"/>
    </row>
    <row r="588" ht="15.75" customHeight="1">
      <c r="C588" s="368"/>
    </row>
    <row r="589" ht="15.75" customHeight="1">
      <c r="C589" s="368"/>
    </row>
    <row r="590" ht="15.75" customHeight="1">
      <c r="C590" s="368"/>
    </row>
    <row r="591" ht="15.75" customHeight="1">
      <c r="C591" s="368"/>
    </row>
    <row r="592" ht="15.75" customHeight="1">
      <c r="C592" s="368"/>
    </row>
    <row r="593" ht="15.75" customHeight="1">
      <c r="C593" s="368"/>
    </row>
    <row r="594" ht="15.75" customHeight="1">
      <c r="C594" s="368"/>
    </row>
    <row r="595" ht="15.75" customHeight="1">
      <c r="C595" s="368"/>
    </row>
    <row r="596" ht="15.75" customHeight="1">
      <c r="C596" s="368"/>
    </row>
    <row r="597" ht="15.75" customHeight="1">
      <c r="C597" s="368"/>
    </row>
    <row r="598" ht="15.75" customHeight="1">
      <c r="C598" s="368"/>
    </row>
    <row r="599" ht="15.75" customHeight="1">
      <c r="C599" s="368"/>
    </row>
    <row r="600" ht="15.75" customHeight="1">
      <c r="C600" s="368"/>
    </row>
    <row r="601" ht="15.75" customHeight="1">
      <c r="C601" s="368"/>
    </row>
    <row r="602" ht="15.75" customHeight="1">
      <c r="C602" s="368"/>
    </row>
    <row r="603" ht="15.75" customHeight="1">
      <c r="C603" s="368"/>
    </row>
    <row r="604" ht="15.75" customHeight="1">
      <c r="C604" s="368"/>
    </row>
    <row r="605" ht="15.75" customHeight="1">
      <c r="C605" s="368"/>
    </row>
    <row r="606" ht="15.75" customHeight="1">
      <c r="C606" s="368"/>
    </row>
    <row r="607" ht="15.75" customHeight="1">
      <c r="C607" s="368"/>
    </row>
    <row r="608" ht="15.75" customHeight="1">
      <c r="C608" s="368"/>
    </row>
    <row r="609" ht="15.75" customHeight="1">
      <c r="C609" s="368"/>
    </row>
    <row r="610" ht="15.75" customHeight="1">
      <c r="C610" s="368"/>
    </row>
    <row r="611" ht="15.75" customHeight="1">
      <c r="C611" s="368"/>
    </row>
    <row r="612" ht="15.75" customHeight="1">
      <c r="C612" s="368"/>
    </row>
    <row r="613" ht="15.75" customHeight="1">
      <c r="C613" s="368"/>
    </row>
    <row r="614" ht="15.75" customHeight="1">
      <c r="C614" s="368"/>
    </row>
    <row r="615" ht="15.75" customHeight="1">
      <c r="C615" s="368"/>
    </row>
    <row r="616" ht="15.75" customHeight="1">
      <c r="C616" s="368"/>
    </row>
    <row r="617" ht="15.75" customHeight="1">
      <c r="C617" s="368"/>
    </row>
    <row r="618" ht="15.75" customHeight="1">
      <c r="C618" s="368"/>
    </row>
    <row r="619" ht="15.75" customHeight="1">
      <c r="C619" s="368"/>
    </row>
    <row r="620" ht="15.75" customHeight="1">
      <c r="C620" s="368"/>
    </row>
    <row r="621" ht="15.75" customHeight="1">
      <c r="C621" s="368"/>
    </row>
    <row r="622" ht="15.75" customHeight="1">
      <c r="C622" s="368"/>
    </row>
    <row r="623" ht="15.75" customHeight="1">
      <c r="C623" s="368"/>
    </row>
    <row r="624" ht="15.75" customHeight="1">
      <c r="C624" s="368"/>
    </row>
    <row r="625" ht="15.75" customHeight="1">
      <c r="C625" s="368"/>
    </row>
    <row r="626" ht="15.75" customHeight="1">
      <c r="C626" s="368"/>
    </row>
    <row r="627" ht="15.75" customHeight="1">
      <c r="C627" s="368"/>
    </row>
    <row r="628" ht="15.75" customHeight="1">
      <c r="C628" s="368"/>
    </row>
    <row r="629" ht="15.75" customHeight="1">
      <c r="C629" s="368"/>
    </row>
    <row r="630" ht="15.75" customHeight="1">
      <c r="C630" s="368"/>
    </row>
    <row r="631" ht="15.75" customHeight="1">
      <c r="C631" s="368"/>
    </row>
    <row r="632" ht="15.75" customHeight="1">
      <c r="C632" s="368"/>
    </row>
    <row r="633" ht="15.75" customHeight="1">
      <c r="C633" s="368"/>
    </row>
    <row r="634" ht="15.75" customHeight="1">
      <c r="C634" s="368"/>
    </row>
    <row r="635" ht="15.75" customHeight="1">
      <c r="C635" s="368"/>
    </row>
    <row r="636" ht="15.75" customHeight="1">
      <c r="C636" s="368"/>
    </row>
    <row r="637" ht="15.75" customHeight="1">
      <c r="C637" s="368"/>
    </row>
    <row r="638" ht="15.75" customHeight="1">
      <c r="C638" s="368"/>
    </row>
    <row r="639" ht="15.75" customHeight="1">
      <c r="C639" s="368"/>
    </row>
    <row r="640" ht="15.75" customHeight="1">
      <c r="C640" s="368"/>
    </row>
    <row r="641" ht="15.75" customHeight="1">
      <c r="C641" s="368"/>
    </row>
    <row r="642" ht="15.75" customHeight="1">
      <c r="C642" s="368"/>
    </row>
    <row r="643" ht="15.75" customHeight="1">
      <c r="C643" s="368"/>
    </row>
    <row r="644" ht="15.75" customHeight="1">
      <c r="C644" s="368"/>
    </row>
    <row r="645" ht="15.75" customHeight="1">
      <c r="C645" s="368"/>
    </row>
    <row r="646" ht="15.75" customHeight="1">
      <c r="C646" s="368"/>
    </row>
    <row r="647" ht="15.75" customHeight="1">
      <c r="C647" s="368"/>
    </row>
    <row r="648" ht="15.75" customHeight="1">
      <c r="C648" s="368"/>
    </row>
    <row r="649" ht="15.75" customHeight="1">
      <c r="C649" s="368"/>
    </row>
    <row r="650" ht="15.75" customHeight="1">
      <c r="C650" s="368"/>
    </row>
    <row r="651" ht="15.75" customHeight="1">
      <c r="C651" s="368"/>
    </row>
    <row r="652" ht="15.75" customHeight="1">
      <c r="C652" s="368"/>
    </row>
    <row r="653" ht="15.75" customHeight="1">
      <c r="C653" s="368"/>
    </row>
    <row r="654" ht="15.75" customHeight="1">
      <c r="C654" s="368"/>
    </row>
    <row r="655" ht="15.75" customHeight="1">
      <c r="C655" s="368"/>
    </row>
    <row r="656" ht="15.75" customHeight="1">
      <c r="C656" s="368"/>
    </row>
    <row r="657" ht="15.75" customHeight="1">
      <c r="C657" s="368"/>
    </row>
    <row r="658" ht="15.75" customHeight="1">
      <c r="C658" s="368"/>
    </row>
    <row r="659" ht="15.75" customHeight="1">
      <c r="C659" s="368"/>
    </row>
    <row r="660" ht="15.75" customHeight="1">
      <c r="C660" s="368"/>
    </row>
    <row r="661" ht="15.75" customHeight="1">
      <c r="C661" s="368"/>
    </row>
    <row r="662" ht="15.75" customHeight="1">
      <c r="C662" s="368"/>
    </row>
    <row r="663" ht="15.75" customHeight="1">
      <c r="C663" s="368"/>
    </row>
    <row r="664" ht="15.75" customHeight="1">
      <c r="C664" s="368"/>
    </row>
    <row r="665" ht="15.75" customHeight="1">
      <c r="C665" s="368"/>
    </row>
    <row r="666" ht="15.75" customHeight="1">
      <c r="C666" s="368"/>
    </row>
    <row r="667" ht="15.75" customHeight="1">
      <c r="C667" s="368"/>
    </row>
    <row r="668" ht="15.75" customHeight="1">
      <c r="C668" s="368"/>
    </row>
    <row r="669" ht="15.75" customHeight="1">
      <c r="C669" s="368"/>
    </row>
    <row r="670" ht="15.75" customHeight="1">
      <c r="C670" s="368"/>
    </row>
    <row r="671" ht="15.75" customHeight="1">
      <c r="C671" s="368"/>
    </row>
    <row r="672" ht="15.75" customHeight="1">
      <c r="C672" s="368"/>
    </row>
    <row r="673" ht="15.75" customHeight="1">
      <c r="C673" s="368"/>
    </row>
    <row r="674" ht="15.75" customHeight="1">
      <c r="C674" s="368"/>
    </row>
    <row r="675" ht="15.75" customHeight="1">
      <c r="C675" s="368"/>
    </row>
    <row r="676" ht="15.75" customHeight="1">
      <c r="C676" s="368"/>
    </row>
    <row r="677" ht="15.75" customHeight="1">
      <c r="C677" s="368"/>
    </row>
    <row r="678" ht="15.75" customHeight="1">
      <c r="C678" s="368"/>
    </row>
    <row r="679" ht="15.75" customHeight="1">
      <c r="C679" s="368"/>
    </row>
    <row r="680" ht="15.75" customHeight="1">
      <c r="C680" s="368"/>
    </row>
    <row r="681" ht="15.75" customHeight="1">
      <c r="C681" s="368"/>
    </row>
    <row r="682" ht="15.75" customHeight="1">
      <c r="C682" s="368"/>
    </row>
    <row r="683" ht="15.75" customHeight="1">
      <c r="C683" s="368"/>
    </row>
    <row r="684" ht="15.75" customHeight="1">
      <c r="C684" s="368"/>
    </row>
    <row r="685" ht="15.75" customHeight="1">
      <c r="C685" s="368"/>
    </row>
    <row r="686" ht="15.75" customHeight="1">
      <c r="C686" s="368"/>
    </row>
    <row r="687" ht="15.75" customHeight="1">
      <c r="C687" s="368"/>
    </row>
    <row r="688" ht="15.75" customHeight="1">
      <c r="C688" s="368"/>
    </row>
    <row r="689" ht="15.75" customHeight="1">
      <c r="C689" s="368"/>
    </row>
    <row r="690" ht="15.75" customHeight="1">
      <c r="C690" s="368"/>
    </row>
    <row r="691" ht="15.75" customHeight="1">
      <c r="C691" s="368"/>
    </row>
    <row r="692" ht="15.75" customHeight="1">
      <c r="C692" s="368"/>
    </row>
    <row r="693" ht="15.75" customHeight="1">
      <c r="C693" s="368"/>
    </row>
    <row r="694" ht="15.75" customHeight="1">
      <c r="C694" s="368"/>
    </row>
    <row r="695" ht="15.75" customHeight="1">
      <c r="C695" s="368"/>
    </row>
    <row r="696" ht="15.75" customHeight="1">
      <c r="C696" s="368"/>
    </row>
    <row r="697" ht="15.75" customHeight="1">
      <c r="C697" s="368"/>
    </row>
    <row r="698" ht="15.75" customHeight="1">
      <c r="C698" s="368"/>
    </row>
    <row r="699" ht="15.75" customHeight="1">
      <c r="C699" s="368"/>
    </row>
    <row r="700" ht="15.75" customHeight="1">
      <c r="C700" s="368"/>
    </row>
    <row r="701" ht="15.75" customHeight="1">
      <c r="C701" s="368"/>
    </row>
    <row r="702" ht="15.75" customHeight="1">
      <c r="C702" s="368"/>
    </row>
    <row r="703" ht="15.75" customHeight="1">
      <c r="C703" s="368"/>
    </row>
    <row r="704" ht="15.75" customHeight="1">
      <c r="C704" s="368"/>
    </row>
    <row r="705" ht="15.75" customHeight="1">
      <c r="C705" s="368"/>
    </row>
    <row r="706" ht="15.75" customHeight="1">
      <c r="C706" s="368"/>
    </row>
    <row r="707" ht="15.75" customHeight="1">
      <c r="C707" s="368"/>
    </row>
    <row r="708" ht="15.75" customHeight="1">
      <c r="C708" s="368"/>
    </row>
    <row r="709" ht="15.75" customHeight="1">
      <c r="C709" s="368"/>
    </row>
    <row r="710" ht="15.75" customHeight="1">
      <c r="C710" s="368"/>
    </row>
    <row r="711" ht="15.75" customHeight="1">
      <c r="C711" s="368"/>
    </row>
    <row r="712" ht="15.75" customHeight="1">
      <c r="C712" s="368"/>
    </row>
    <row r="713" ht="15.75" customHeight="1">
      <c r="C713" s="368"/>
    </row>
    <row r="714" ht="15.75" customHeight="1">
      <c r="C714" s="368"/>
    </row>
    <row r="715" ht="15.75" customHeight="1">
      <c r="C715" s="368"/>
    </row>
    <row r="716" ht="15.75" customHeight="1">
      <c r="C716" s="368"/>
    </row>
    <row r="717" ht="15.75" customHeight="1">
      <c r="C717" s="368"/>
    </row>
    <row r="718" ht="15.75" customHeight="1">
      <c r="C718" s="368"/>
    </row>
    <row r="719" ht="15.75" customHeight="1">
      <c r="C719" s="368"/>
    </row>
    <row r="720" ht="15.75" customHeight="1">
      <c r="C720" s="368"/>
    </row>
    <row r="721" ht="15.75" customHeight="1">
      <c r="C721" s="368"/>
    </row>
    <row r="722" ht="15.75" customHeight="1">
      <c r="C722" s="368"/>
    </row>
    <row r="723" ht="15.75" customHeight="1">
      <c r="C723" s="368"/>
    </row>
    <row r="724" ht="15.75" customHeight="1">
      <c r="C724" s="368"/>
    </row>
    <row r="725" ht="15.75" customHeight="1">
      <c r="C725" s="368"/>
    </row>
    <row r="726" ht="15.75" customHeight="1">
      <c r="C726" s="368"/>
    </row>
    <row r="727" ht="15.75" customHeight="1">
      <c r="C727" s="368"/>
    </row>
    <row r="728" ht="15.75" customHeight="1">
      <c r="C728" s="368"/>
    </row>
    <row r="729" ht="15.75" customHeight="1">
      <c r="C729" s="368"/>
    </row>
    <row r="730" ht="15.75" customHeight="1">
      <c r="C730" s="368"/>
    </row>
    <row r="731" ht="15.75" customHeight="1">
      <c r="C731" s="368"/>
    </row>
    <row r="732" ht="15.75" customHeight="1">
      <c r="C732" s="368"/>
    </row>
    <row r="733" ht="15.75" customHeight="1">
      <c r="C733" s="368"/>
    </row>
    <row r="734" ht="15.75" customHeight="1">
      <c r="C734" s="368"/>
    </row>
    <row r="735" ht="15.75" customHeight="1">
      <c r="C735" s="368"/>
    </row>
    <row r="736" ht="15.75" customHeight="1">
      <c r="C736" s="368"/>
    </row>
    <row r="737" ht="15.75" customHeight="1">
      <c r="C737" s="368"/>
    </row>
    <row r="738" ht="15.75" customHeight="1">
      <c r="C738" s="368"/>
    </row>
    <row r="739" ht="15.75" customHeight="1">
      <c r="C739" s="368"/>
    </row>
    <row r="740" ht="15.75" customHeight="1">
      <c r="C740" s="368"/>
    </row>
    <row r="741" ht="15.75" customHeight="1">
      <c r="C741" s="368"/>
    </row>
    <row r="742" ht="15.75" customHeight="1">
      <c r="C742" s="368"/>
    </row>
    <row r="743" ht="15.75" customHeight="1">
      <c r="C743" s="368"/>
    </row>
    <row r="744" ht="15.75" customHeight="1">
      <c r="C744" s="368"/>
    </row>
    <row r="745" ht="15.75" customHeight="1">
      <c r="C745" s="368"/>
    </row>
    <row r="746" ht="15.75" customHeight="1">
      <c r="C746" s="368"/>
    </row>
    <row r="747" ht="15.75" customHeight="1">
      <c r="C747" s="368"/>
    </row>
    <row r="748" ht="15.75" customHeight="1">
      <c r="C748" s="368"/>
    </row>
    <row r="749" ht="15.75" customHeight="1">
      <c r="C749" s="368"/>
    </row>
    <row r="750" ht="15.75" customHeight="1">
      <c r="C750" s="368"/>
    </row>
    <row r="751" ht="15.75" customHeight="1">
      <c r="C751" s="368"/>
    </row>
    <row r="752" ht="15.75" customHeight="1">
      <c r="C752" s="368"/>
    </row>
    <row r="753" ht="15.75" customHeight="1">
      <c r="C753" s="368"/>
    </row>
    <row r="754" ht="15.75" customHeight="1">
      <c r="C754" s="368"/>
    </row>
    <row r="755" ht="15.75" customHeight="1">
      <c r="C755" s="368"/>
    </row>
    <row r="756" ht="15.75" customHeight="1">
      <c r="C756" s="368"/>
    </row>
    <row r="757" ht="15.75" customHeight="1">
      <c r="C757" s="368"/>
    </row>
    <row r="758" ht="15.75" customHeight="1">
      <c r="C758" s="368"/>
    </row>
    <row r="759" ht="15.75" customHeight="1">
      <c r="C759" s="368"/>
    </row>
    <row r="760" ht="15.75" customHeight="1">
      <c r="C760" s="368"/>
    </row>
    <row r="761" ht="15.75" customHeight="1">
      <c r="C761" s="368"/>
    </row>
    <row r="762" ht="15.75" customHeight="1">
      <c r="C762" s="368"/>
    </row>
    <row r="763" ht="15.75" customHeight="1">
      <c r="C763" s="368"/>
    </row>
    <row r="764" ht="15.75" customHeight="1">
      <c r="C764" s="368"/>
    </row>
    <row r="765" ht="15.75" customHeight="1">
      <c r="C765" s="368"/>
    </row>
    <row r="766" ht="15.75" customHeight="1">
      <c r="C766" s="368"/>
    </row>
    <row r="767" ht="15.75" customHeight="1">
      <c r="C767" s="368"/>
    </row>
    <row r="768" ht="15.75" customHeight="1">
      <c r="C768" s="368"/>
    </row>
    <row r="769" ht="15.75" customHeight="1">
      <c r="C769" s="368"/>
    </row>
    <row r="770" ht="15.75" customHeight="1">
      <c r="C770" s="368"/>
    </row>
    <row r="771" ht="15.75" customHeight="1">
      <c r="C771" s="368"/>
    </row>
    <row r="772" ht="15.75" customHeight="1">
      <c r="C772" s="368"/>
    </row>
    <row r="773" ht="15.75" customHeight="1">
      <c r="C773" s="368"/>
    </row>
    <row r="774" ht="15.75" customHeight="1">
      <c r="C774" s="368"/>
    </row>
    <row r="775" ht="15.75" customHeight="1">
      <c r="C775" s="368"/>
    </row>
    <row r="776" ht="15.75" customHeight="1">
      <c r="C776" s="368"/>
    </row>
    <row r="777" ht="15.75" customHeight="1">
      <c r="C777" s="368"/>
    </row>
    <row r="778" ht="15.75" customHeight="1">
      <c r="C778" s="368"/>
    </row>
    <row r="779" ht="15.75" customHeight="1">
      <c r="C779" s="368"/>
    </row>
    <row r="780" ht="15.75" customHeight="1">
      <c r="C780" s="368"/>
    </row>
    <row r="781" ht="15.75" customHeight="1">
      <c r="C781" s="368"/>
    </row>
    <row r="782" ht="15.75" customHeight="1">
      <c r="C782" s="368"/>
    </row>
    <row r="783" ht="15.75" customHeight="1">
      <c r="C783" s="368"/>
    </row>
    <row r="784" ht="15.75" customHeight="1">
      <c r="C784" s="368"/>
    </row>
    <row r="785" ht="15.75" customHeight="1">
      <c r="C785" s="368"/>
    </row>
    <row r="786" ht="15.75" customHeight="1">
      <c r="C786" s="368"/>
    </row>
    <row r="787" ht="15.75" customHeight="1">
      <c r="C787" s="368"/>
    </row>
    <row r="788" ht="15.75" customHeight="1">
      <c r="C788" s="368"/>
    </row>
    <row r="789" ht="15.75" customHeight="1">
      <c r="C789" s="368"/>
    </row>
    <row r="790" ht="15.75" customHeight="1">
      <c r="C790" s="368"/>
    </row>
    <row r="791" ht="15.75" customHeight="1">
      <c r="C791" s="368"/>
    </row>
    <row r="792" ht="15.75" customHeight="1">
      <c r="C792" s="368"/>
    </row>
    <row r="793" ht="15.75" customHeight="1">
      <c r="C793" s="368"/>
    </row>
    <row r="794" ht="15.75" customHeight="1">
      <c r="C794" s="368"/>
    </row>
    <row r="795" ht="15.75" customHeight="1">
      <c r="C795" s="368"/>
    </row>
    <row r="796" ht="15.75" customHeight="1">
      <c r="C796" s="368"/>
    </row>
    <row r="797" ht="15.75" customHeight="1">
      <c r="C797" s="368"/>
    </row>
    <row r="798" ht="15.75" customHeight="1">
      <c r="C798" s="368"/>
    </row>
    <row r="799" ht="15.75" customHeight="1">
      <c r="C799" s="368"/>
    </row>
    <row r="800" ht="15.75" customHeight="1">
      <c r="C800" s="368"/>
    </row>
    <row r="801" ht="15.75" customHeight="1">
      <c r="C801" s="368"/>
    </row>
    <row r="802" ht="15.75" customHeight="1">
      <c r="C802" s="368"/>
    </row>
    <row r="803" ht="15.75" customHeight="1">
      <c r="C803" s="368"/>
    </row>
    <row r="804" ht="15.75" customHeight="1">
      <c r="C804" s="368"/>
    </row>
    <row r="805" ht="15.75" customHeight="1">
      <c r="C805" s="368"/>
    </row>
    <row r="806" ht="15.75" customHeight="1">
      <c r="C806" s="368"/>
    </row>
    <row r="807" ht="15.75" customHeight="1">
      <c r="C807" s="368"/>
    </row>
    <row r="808" ht="15.75" customHeight="1">
      <c r="C808" s="368"/>
    </row>
    <row r="809" ht="15.75" customHeight="1">
      <c r="C809" s="368"/>
    </row>
    <row r="810" ht="15.75" customHeight="1">
      <c r="C810" s="368"/>
    </row>
    <row r="811" ht="15.75" customHeight="1">
      <c r="C811" s="368"/>
    </row>
    <row r="812" ht="15.75" customHeight="1">
      <c r="C812" s="368"/>
    </row>
    <row r="813" ht="15.75" customHeight="1">
      <c r="C813" s="368"/>
    </row>
    <row r="814" ht="15.75" customHeight="1">
      <c r="C814" s="368"/>
    </row>
    <row r="815" ht="15.75" customHeight="1">
      <c r="C815" s="368"/>
    </row>
    <row r="816" ht="15.75" customHeight="1">
      <c r="C816" s="368"/>
    </row>
    <row r="817" ht="15.75" customHeight="1">
      <c r="C817" s="368"/>
    </row>
    <row r="818" ht="15.75" customHeight="1">
      <c r="C818" s="368"/>
    </row>
    <row r="819" ht="15.75" customHeight="1">
      <c r="C819" s="368"/>
    </row>
    <row r="820" ht="15.75" customHeight="1">
      <c r="C820" s="368"/>
    </row>
    <row r="821" ht="15.75" customHeight="1">
      <c r="C821" s="368"/>
    </row>
    <row r="822" ht="15.75" customHeight="1">
      <c r="C822" s="368"/>
    </row>
    <row r="823" ht="15.75" customHeight="1">
      <c r="C823" s="368"/>
    </row>
    <row r="824" ht="15.75" customHeight="1">
      <c r="C824" s="368"/>
    </row>
    <row r="825" ht="15.75" customHeight="1">
      <c r="C825" s="368"/>
    </row>
    <row r="826" ht="15.75" customHeight="1">
      <c r="C826" s="368"/>
    </row>
    <row r="827" ht="15.75" customHeight="1">
      <c r="C827" s="368"/>
    </row>
    <row r="828" ht="15.75" customHeight="1">
      <c r="C828" s="368"/>
    </row>
    <row r="829" ht="15.75" customHeight="1">
      <c r="C829" s="368"/>
    </row>
    <row r="830" ht="15.75" customHeight="1">
      <c r="C830" s="368"/>
    </row>
    <row r="831" ht="15.75" customHeight="1">
      <c r="C831" s="368"/>
    </row>
    <row r="832" ht="15.75" customHeight="1">
      <c r="C832" s="368"/>
    </row>
    <row r="833" ht="15.75" customHeight="1">
      <c r="C833" s="368"/>
    </row>
    <row r="834" ht="15.75" customHeight="1">
      <c r="C834" s="368"/>
    </row>
    <row r="835" ht="15.75" customHeight="1">
      <c r="C835" s="368"/>
    </row>
    <row r="836" ht="15.75" customHeight="1">
      <c r="C836" s="368"/>
    </row>
    <row r="837" ht="15.75" customHeight="1">
      <c r="C837" s="368"/>
    </row>
    <row r="838" ht="15.75" customHeight="1">
      <c r="C838" s="368"/>
    </row>
    <row r="839" ht="15.75" customHeight="1">
      <c r="C839" s="368"/>
    </row>
    <row r="840" ht="15.75" customHeight="1">
      <c r="C840" s="368"/>
    </row>
    <row r="841" ht="15.75" customHeight="1">
      <c r="C841" s="368"/>
    </row>
    <row r="842" ht="15.75" customHeight="1">
      <c r="C842" s="368"/>
    </row>
    <row r="843" ht="15.75" customHeight="1">
      <c r="C843" s="368"/>
    </row>
    <row r="844" ht="15.75" customHeight="1">
      <c r="C844" s="368"/>
    </row>
    <row r="845" ht="15.75" customHeight="1">
      <c r="C845" s="368"/>
    </row>
    <row r="846" ht="15.75" customHeight="1">
      <c r="C846" s="368"/>
    </row>
    <row r="847" ht="15.75" customHeight="1">
      <c r="C847" s="368"/>
    </row>
    <row r="848" ht="15.75" customHeight="1">
      <c r="C848" s="368"/>
    </row>
    <row r="849" ht="15.75" customHeight="1">
      <c r="C849" s="368"/>
    </row>
    <row r="850" ht="15.75" customHeight="1">
      <c r="C850" s="368"/>
    </row>
    <row r="851" ht="15.75" customHeight="1">
      <c r="C851" s="368"/>
    </row>
    <row r="852" ht="15.75" customHeight="1">
      <c r="C852" s="368"/>
    </row>
    <row r="853" ht="15.75" customHeight="1">
      <c r="C853" s="368"/>
    </row>
    <row r="854" ht="15.75" customHeight="1">
      <c r="C854" s="368"/>
    </row>
    <row r="855" ht="15.75" customHeight="1">
      <c r="C855" s="368"/>
    </row>
    <row r="856" ht="15.75" customHeight="1">
      <c r="C856" s="368"/>
    </row>
    <row r="857" ht="15.75" customHeight="1">
      <c r="C857" s="368"/>
    </row>
    <row r="858" ht="15.75" customHeight="1">
      <c r="C858" s="368"/>
    </row>
    <row r="859" ht="15.75" customHeight="1">
      <c r="C859" s="368"/>
    </row>
    <row r="860" ht="15.75" customHeight="1">
      <c r="C860" s="368"/>
    </row>
    <row r="861" ht="15.75" customHeight="1">
      <c r="C861" s="368"/>
    </row>
    <row r="862" ht="15.75" customHeight="1">
      <c r="C862" s="368"/>
    </row>
    <row r="863" ht="15.75" customHeight="1">
      <c r="C863" s="368"/>
    </row>
    <row r="864" ht="15.75" customHeight="1">
      <c r="C864" s="368"/>
    </row>
    <row r="865" ht="15.75" customHeight="1">
      <c r="C865" s="368"/>
    </row>
    <row r="866" ht="15.75" customHeight="1">
      <c r="C866" s="368"/>
    </row>
    <row r="867" ht="15.75" customHeight="1">
      <c r="C867" s="368"/>
    </row>
    <row r="868" ht="15.75" customHeight="1">
      <c r="C868" s="368"/>
    </row>
    <row r="869" ht="15.75" customHeight="1">
      <c r="C869" s="368"/>
    </row>
    <row r="870" ht="15.75" customHeight="1">
      <c r="C870" s="368"/>
    </row>
    <row r="871" ht="15.75" customHeight="1">
      <c r="C871" s="368"/>
    </row>
    <row r="872" ht="15.75" customHeight="1">
      <c r="C872" s="368"/>
    </row>
    <row r="873" ht="15.75" customHeight="1">
      <c r="C873" s="368"/>
    </row>
    <row r="874" ht="15.75" customHeight="1">
      <c r="C874" s="368"/>
    </row>
    <row r="875" ht="15.75" customHeight="1">
      <c r="C875" s="368"/>
    </row>
    <row r="876" ht="15.75" customHeight="1">
      <c r="C876" s="368"/>
    </row>
    <row r="877" ht="15.75" customHeight="1">
      <c r="C877" s="368"/>
    </row>
    <row r="878" ht="15.75" customHeight="1">
      <c r="C878" s="368"/>
    </row>
    <row r="879" ht="15.75" customHeight="1">
      <c r="C879" s="368"/>
    </row>
    <row r="880" ht="15.75" customHeight="1">
      <c r="C880" s="368"/>
    </row>
    <row r="881" ht="15.75" customHeight="1">
      <c r="C881" s="368"/>
    </row>
    <row r="882" ht="15.75" customHeight="1">
      <c r="C882" s="368"/>
    </row>
    <row r="883" ht="15.75" customHeight="1">
      <c r="C883" s="368"/>
    </row>
    <row r="884" ht="15.75" customHeight="1">
      <c r="C884" s="368"/>
    </row>
    <row r="885" ht="15.75" customHeight="1">
      <c r="C885" s="368"/>
    </row>
    <row r="886" ht="15.75" customHeight="1">
      <c r="C886" s="368"/>
    </row>
    <row r="887" ht="15.75" customHeight="1">
      <c r="C887" s="368"/>
    </row>
    <row r="888" ht="15.75" customHeight="1">
      <c r="C888" s="368"/>
    </row>
    <row r="889" ht="15.75" customHeight="1">
      <c r="C889" s="368"/>
    </row>
    <row r="890" ht="15.75" customHeight="1">
      <c r="C890" s="368"/>
    </row>
    <row r="891" ht="15.75" customHeight="1">
      <c r="C891" s="368"/>
    </row>
    <row r="892" ht="15.75" customHeight="1">
      <c r="C892" s="368"/>
    </row>
    <row r="893" ht="15.75" customHeight="1">
      <c r="C893" s="368"/>
    </row>
    <row r="894" ht="15.75" customHeight="1">
      <c r="C894" s="368"/>
    </row>
    <row r="895" ht="15.75" customHeight="1">
      <c r="C895" s="368"/>
    </row>
    <row r="896" ht="15.75" customHeight="1">
      <c r="C896" s="368"/>
    </row>
    <row r="897" ht="15.75" customHeight="1">
      <c r="C897" s="368"/>
    </row>
    <row r="898" ht="15.75" customHeight="1">
      <c r="C898" s="368"/>
    </row>
    <row r="899" ht="15.75" customHeight="1">
      <c r="C899" s="368"/>
    </row>
    <row r="900" ht="15.75" customHeight="1">
      <c r="C900" s="368"/>
    </row>
    <row r="901" ht="15.75" customHeight="1">
      <c r="C901" s="368"/>
    </row>
    <row r="902" ht="15.75" customHeight="1">
      <c r="C902" s="368"/>
    </row>
    <row r="903" ht="15.75" customHeight="1">
      <c r="C903" s="368"/>
    </row>
    <row r="904" ht="15.75" customHeight="1">
      <c r="C904" s="368"/>
    </row>
    <row r="905" ht="15.75" customHeight="1">
      <c r="C905" s="368"/>
    </row>
    <row r="906" ht="15.75" customHeight="1">
      <c r="C906" s="368"/>
    </row>
    <row r="907" ht="15.75" customHeight="1">
      <c r="C907" s="368"/>
    </row>
    <row r="908" ht="15.75" customHeight="1">
      <c r="C908" s="368"/>
    </row>
    <row r="909" ht="15.75" customHeight="1">
      <c r="C909" s="368"/>
    </row>
    <row r="910" ht="15.75" customHeight="1">
      <c r="C910" s="368"/>
    </row>
    <row r="911" ht="15.75" customHeight="1">
      <c r="C911" s="368"/>
    </row>
    <row r="912" ht="15.75" customHeight="1">
      <c r="C912" s="368"/>
    </row>
    <row r="913" ht="15.75" customHeight="1">
      <c r="C913" s="368"/>
    </row>
    <row r="914" ht="15.75" customHeight="1">
      <c r="C914" s="368"/>
    </row>
    <row r="915" ht="15.75" customHeight="1">
      <c r="C915" s="368"/>
    </row>
    <row r="916" ht="15.75" customHeight="1">
      <c r="C916" s="368"/>
    </row>
    <row r="917" ht="15.75" customHeight="1">
      <c r="C917" s="368"/>
    </row>
    <row r="918" ht="15.75" customHeight="1">
      <c r="C918" s="368"/>
    </row>
    <row r="919" ht="15.75" customHeight="1">
      <c r="C919" s="368"/>
    </row>
    <row r="920" ht="15.75" customHeight="1">
      <c r="C920" s="368"/>
    </row>
    <row r="921" ht="15.75" customHeight="1">
      <c r="C921" s="368"/>
    </row>
    <row r="922" ht="15.75" customHeight="1">
      <c r="C922" s="368"/>
    </row>
    <row r="923" ht="15.75" customHeight="1">
      <c r="C923" s="368"/>
    </row>
    <row r="924" ht="15.75" customHeight="1">
      <c r="C924" s="368"/>
    </row>
    <row r="925" ht="15.75" customHeight="1">
      <c r="C925" s="368"/>
    </row>
    <row r="926" ht="15.75" customHeight="1">
      <c r="C926" s="368"/>
    </row>
    <row r="927" ht="15.75" customHeight="1">
      <c r="C927" s="368"/>
    </row>
    <row r="928" ht="15.75" customHeight="1">
      <c r="C928" s="368"/>
    </row>
    <row r="929" ht="15.75" customHeight="1">
      <c r="C929" s="368"/>
    </row>
    <row r="930" ht="15.75" customHeight="1">
      <c r="C930" s="368"/>
    </row>
    <row r="931" ht="15.75" customHeight="1">
      <c r="C931" s="368"/>
    </row>
    <row r="932" ht="15.75" customHeight="1">
      <c r="C932" s="368"/>
    </row>
    <row r="933" ht="15.75" customHeight="1">
      <c r="C933" s="368"/>
    </row>
    <row r="934" ht="15.75" customHeight="1">
      <c r="C934" s="368"/>
    </row>
    <row r="935" ht="15.75" customHeight="1">
      <c r="C935" s="368"/>
    </row>
    <row r="936" ht="15.75" customHeight="1">
      <c r="C936" s="368"/>
    </row>
    <row r="937" ht="15.75" customHeight="1">
      <c r="C937" s="368"/>
    </row>
    <row r="938" ht="15.75" customHeight="1">
      <c r="C938" s="368"/>
    </row>
    <row r="939" ht="15.75" customHeight="1">
      <c r="C939" s="368"/>
    </row>
    <row r="940" ht="15.75" customHeight="1">
      <c r="C940" s="368"/>
    </row>
    <row r="941" ht="15.75" customHeight="1">
      <c r="C941" s="368"/>
    </row>
    <row r="942" ht="15.75" customHeight="1">
      <c r="C942" s="368"/>
    </row>
    <row r="943" ht="15.75" customHeight="1">
      <c r="C943" s="368"/>
    </row>
    <row r="944" ht="15.75" customHeight="1">
      <c r="C944" s="368"/>
    </row>
    <row r="945" ht="15.75" customHeight="1">
      <c r="C945" s="368"/>
    </row>
    <row r="946" ht="15.75" customHeight="1">
      <c r="C946" s="368"/>
    </row>
    <row r="947" ht="15.75" customHeight="1">
      <c r="C947" s="368"/>
    </row>
    <row r="948" ht="15.75" customHeight="1">
      <c r="C948" s="368"/>
    </row>
    <row r="949" ht="15.75" customHeight="1">
      <c r="C949" s="368"/>
    </row>
    <row r="950" ht="15.75" customHeight="1">
      <c r="C950" s="368"/>
    </row>
    <row r="951" ht="15.75" customHeight="1">
      <c r="C951" s="368"/>
    </row>
    <row r="952" ht="15.75" customHeight="1">
      <c r="C952" s="368"/>
    </row>
    <row r="953" ht="15.75" customHeight="1">
      <c r="C953" s="368"/>
    </row>
    <row r="954" ht="15.75" customHeight="1">
      <c r="C954" s="368"/>
    </row>
    <row r="955" ht="15.75" customHeight="1">
      <c r="C955" s="368"/>
    </row>
    <row r="956" ht="15.75" customHeight="1">
      <c r="C956" s="368"/>
    </row>
    <row r="957" ht="15.75" customHeight="1">
      <c r="C957" s="368"/>
    </row>
    <row r="958" ht="15.75" customHeight="1">
      <c r="C958" s="368"/>
    </row>
    <row r="959" ht="15.75" customHeight="1">
      <c r="C959" s="368"/>
    </row>
    <row r="960" ht="15.75" customHeight="1">
      <c r="C960" s="368"/>
    </row>
    <row r="961" ht="15.75" customHeight="1">
      <c r="C961" s="368"/>
    </row>
    <row r="962" ht="15.75" customHeight="1">
      <c r="C962" s="368"/>
    </row>
    <row r="963" ht="15.75" customHeight="1">
      <c r="C963" s="368"/>
    </row>
    <row r="964" ht="15.75" customHeight="1">
      <c r="C964" s="368"/>
    </row>
    <row r="965" ht="15.75" customHeight="1">
      <c r="C965" s="368"/>
    </row>
    <row r="966" ht="15.75" customHeight="1">
      <c r="C966" s="368"/>
    </row>
    <row r="967" ht="15.75" customHeight="1">
      <c r="C967" s="368"/>
    </row>
    <row r="968" ht="15.75" customHeight="1">
      <c r="C968" s="368"/>
    </row>
    <row r="969" ht="15.75" customHeight="1">
      <c r="C969" s="368"/>
    </row>
    <row r="970" ht="15.75" customHeight="1">
      <c r="C970" s="368"/>
    </row>
    <row r="971" ht="15.75" customHeight="1">
      <c r="C971" s="368"/>
    </row>
    <row r="972" ht="15.75" customHeight="1">
      <c r="C972" s="368"/>
    </row>
    <row r="973" ht="15.75" customHeight="1">
      <c r="C973" s="368"/>
    </row>
    <row r="974" ht="15.75" customHeight="1">
      <c r="C974" s="368"/>
    </row>
    <row r="975" ht="15.75" customHeight="1">
      <c r="C975" s="368"/>
    </row>
    <row r="976" ht="15.75" customHeight="1">
      <c r="C976" s="368"/>
    </row>
    <row r="977" ht="15.75" customHeight="1">
      <c r="C977" s="368"/>
    </row>
    <row r="978" ht="15.75" customHeight="1">
      <c r="C978" s="368"/>
    </row>
    <row r="979" ht="15.75" customHeight="1">
      <c r="C979" s="368"/>
    </row>
    <row r="980" ht="15.75" customHeight="1">
      <c r="C980" s="368"/>
    </row>
    <row r="981" ht="15.75" customHeight="1">
      <c r="C981" s="368"/>
    </row>
    <row r="982" ht="15.75" customHeight="1">
      <c r="C982" s="368"/>
    </row>
    <row r="983" ht="15.75" customHeight="1">
      <c r="C983" s="368"/>
    </row>
    <row r="984" ht="15.75" customHeight="1">
      <c r="C984" s="368"/>
    </row>
    <row r="985" ht="15.75" customHeight="1">
      <c r="C985" s="368"/>
    </row>
    <row r="986" ht="15.75" customHeight="1">
      <c r="C986" s="368"/>
    </row>
    <row r="987" ht="15.75" customHeight="1">
      <c r="C987" s="368"/>
    </row>
    <row r="988" ht="15.75" customHeight="1">
      <c r="C988" s="368"/>
    </row>
    <row r="989" ht="15.75" customHeight="1">
      <c r="C989" s="368"/>
    </row>
    <row r="990" ht="15.75" customHeight="1">
      <c r="C990" s="368"/>
    </row>
    <row r="991" ht="15.75" customHeight="1">
      <c r="C991" s="368"/>
    </row>
    <row r="992" ht="15.75" customHeight="1">
      <c r="C992" s="368"/>
    </row>
    <row r="993" ht="15.75" customHeight="1">
      <c r="C993" s="368"/>
    </row>
    <row r="994" ht="15.75" customHeight="1">
      <c r="C994" s="368"/>
    </row>
    <row r="995" ht="15.75" customHeight="1">
      <c r="C995" s="368"/>
    </row>
    <row r="996" ht="15.75" customHeight="1">
      <c r="C996" s="368"/>
    </row>
    <row r="997" ht="15.75" customHeight="1">
      <c r="C997" s="368"/>
    </row>
    <row r="998" ht="15.75" customHeight="1">
      <c r="C998" s="368"/>
    </row>
    <row r="999" ht="15.75" customHeight="1">
      <c r="C999" s="368"/>
    </row>
    <row r="1000" ht="15.75" customHeight="1">
      <c r="C1000" s="368"/>
    </row>
  </sheetData>
  <mergeCells count="3">
    <mergeCell ref="A19:D20"/>
    <mergeCell ref="G19:H20"/>
    <mergeCell ref="G21:H22"/>
  </mergeCell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75"/>
    <col customWidth="1" min="3" max="3" width="21.38"/>
    <col customWidth="1" min="4" max="4" width="19.25"/>
    <col customWidth="1" min="5" max="5" width="21.0"/>
    <col customWidth="1" min="6" max="6" width="19.13"/>
    <col customWidth="1" min="7" max="7" width="17.0"/>
    <col customWidth="1" min="8" max="8" width="8.13"/>
    <col customWidth="1" min="9" max="9" width="22.0"/>
    <col customWidth="1" min="10" max="10" width="19.13"/>
    <col customWidth="1" min="11" max="11" width="14.75"/>
    <col customWidth="1" min="12" max="12" width="13.88"/>
    <col customWidth="1" min="13" max="26" width="7.63"/>
  </cols>
  <sheetData>
    <row r="1" ht="86.25" customHeight="1"/>
    <row r="2">
      <c r="A2" s="191" t="s">
        <v>97</v>
      </c>
      <c r="B2" s="191" t="s">
        <v>31</v>
      </c>
      <c r="C2" s="192" t="s">
        <v>76</v>
      </c>
      <c r="D2" s="193" t="s">
        <v>77</v>
      </c>
      <c r="E2" s="193" t="s">
        <v>78</v>
      </c>
      <c r="F2" s="193" t="s">
        <v>79</v>
      </c>
      <c r="G2" s="193" t="s">
        <v>80</v>
      </c>
      <c r="H2" s="193" t="s">
        <v>81</v>
      </c>
      <c r="I2" s="193" t="s">
        <v>82</v>
      </c>
      <c r="J2" s="193" t="s">
        <v>83</v>
      </c>
      <c r="K2" s="193" t="s">
        <v>84</v>
      </c>
      <c r="L2" s="247" t="s">
        <v>98</v>
      </c>
    </row>
    <row r="3">
      <c r="A3" s="270" t="s">
        <v>66</v>
      </c>
      <c r="B3" s="249"/>
      <c r="C3" s="250" t="s">
        <v>126</v>
      </c>
      <c r="D3" s="251">
        <f>F18</f>
        <v>111.7677778</v>
      </c>
      <c r="E3" s="252">
        <f>D3*F3</f>
        <v>1005.91</v>
      </c>
      <c r="F3" s="374">
        <f>C18</f>
        <v>9</v>
      </c>
      <c r="G3" s="251"/>
      <c r="H3" s="250"/>
      <c r="I3" s="252">
        <v>0.0</v>
      </c>
      <c r="J3" s="254">
        <f>G3*F3-I3-E3</f>
        <v>-1005.91</v>
      </c>
      <c r="K3" s="255">
        <f>J3/E3</f>
        <v>-1</v>
      </c>
      <c r="L3" s="201">
        <f>G3*F3</f>
        <v>0</v>
      </c>
    </row>
    <row r="5">
      <c r="A5" s="362"/>
      <c r="B5" s="354" t="s">
        <v>1</v>
      </c>
      <c r="C5" s="354" t="s">
        <v>86</v>
      </c>
      <c r="D5" s="354" t="s">
        <v>87</v>
      </c>
      <c r="E5" s="354" t="s">
        <v>88</v>
      </c>
      <c r="F5" s="375"/>
    </row>
    <row r="6">
      <c r="A6" s="260" t="s">
        <v>89</v>
      </c>
      <c r="B6" s="40">
        <v>43810.0</v>
      </c>
      <c r="C6" s="260">
        <v>3.0</v>
      </c>
      <c r="D6" s="93">
        <v>133.46</v>
      </c>
      <c r="E6" s="93">
        <f t="shared" ref="E6:E16" si="1">D6*C6</f>
        <v>400.38</v>
      </c>
      <c r="F6" s="356"/>
    </row>
    <row r="7">
      <c r="A7" s="260"/>
      <c r="B7" s="40">
        <v>43951.0</v>
      </c>
      <c r="C7" s="260">
        <v>1.0</v>
      </c>
      <c r="D7" s="93">
        <v>99.96</v>
      </c>
      <c r="E7" s="93">
        <f t="shared" si="1"/>
        <v>99.96</v>
      </c>
      <c r="F7" s="356"/>
    </row>
    <row r="8">
      <c r="A8" s="260"/>
      <c r="B8" s="40"/>
      <c r="C8" s="260">
        <v>2.0</v>
      </c>
      <c r="D8" s="93">
        <v>94.72</v>
      </c>
      <c r="E8" s="93">
        <f t="shared" si="1"/>
        <v>189.44</v>
      </c>
      <c r="F8" s="356"/>
    </row>
    <row r="9">
      <c r="A9" s="260"/>
      <c r="B9" s="40">
        <v>44005.0</v>
      </c>
      <c r="C9" s="260">
        <v>1.0</v>
      </c>
      <c r="D9" s="93">
        <v>105.38</v>
      </c>
      <c r="E9" s="93">
        <f t="shared" si="1"/>
        <v>105.38</v>
      </c>
      <c r="F9" s="356"/>
    </row>
    <row r="10">
      <c r="A10" s="260"/>
      <c r="B10" s="40">
        <v>44019.0</v>
      </c>
      <c r="C10" s="260">
        <v>1.0</v>
      </c>
      <c r="D10" s="93">
        <v>106.75</v>
      </c>
      <c r="E10" s="93">
        <f t="shared" si="1"/>
        <v>106.75</v>
      </c>
      <c r="F10" s="356"/>
    </row>
    <row r="11">
      <c r="A11" s="260"/>
      <c r="B11" s="40">
        <v>44028.0</v>
      </c>
      <c r="C11" s="260">
        <v>1.0</v>
      </c>
      <c r="D11" s="93">
        <v>104.0</v>
      </c>
      <c r="E11" s="93">
        <f t="shared" si="1"/>
        <v>104</v>
      </c>
      <c r="F11" s="356"/>
    </row>
    <row r="12">
      <c r="A12" s="260"/>
      <c r="B12" s="40"/>
      <c r="C12" s="260"/>
      <c r="D12" s="93"/>
      <c r="E12" s="93">
        <f t="shared" si="1"/>
        <v>0</v>
      </c>
      <c r="F12" s="356"/>
    </row>
    <row r="13">
      <c r="A13" s="260"/>
      <c r="B13" s="40"/>
      <c r="C13" s="260"/>
      <c r="D13" s="93"/>
      <c r="E13" s="93">
        <f t="shared" si="1"/>
        <v>0</v>
      </c>
      <c r="F13" s="356"/>
    </row>
    <row r="14">
      <c r="A14" s="260"/>
      <c r="B14" s="40"/>
      <c r="C14" s="260"/>
      <c r="D14" s="93"/>
      <c r="E14" s="93">
        <f t="shared" si="1"/>
        <v>0</v>
      </c>
      <c r="F14" s="356"/>
    </row>
    <row r="15">
      <c r="A15" s="260"/>
      <c r="B15" s="40"/>
      <c r="C15" s="260"/>
      <c r="D15" s="93"/>
      <c r="E15" s="93">
        <f t="shared" si="1"/>
        <v>0</v>
      </c>
      <c r="F15" s="356"/>
    </row>
    <row r="16">
      <c r="A16" s="260"/>
      <c r="B16" s="40"/>
      <c r="C16" s="260"/>
      <c r="D16" s="93"/>
      <c r="E16" s="93">
        <f t="shared" si="1"/>
        <v>0</v>
      </c>
      <c r="F16" s="357"/>
    </row>
    <row r="17">
      <c r="A17" s="260"/>
      <c r="B17" s="40"/>
      <c r="C17" s="260"/>
      <c r="D17" s="93"/>
      <c r="E17" s="376" t="s">
        <v>20</v>
      </c>
      <c r="F17" s="354" t="s">
        <v>90</v>
      </c>
    </row>
    <row r="18">
      <c r="A18" s="260" t="s">
        <v>20</v>
      </c>
      <c r="B18" s="40"/>
      <c r="C18" s="260">
        <f>SUM(C6:C17)</f>
        <v>9</v>
      </c>
      <c r="D18" s="93"/>
      <c r="E18" s="93">
        <f>SUM(E6:E17)</f>
        <v>1005.91</v>
      </c>
      <c r="F18" s="93">
        <f>E18/C18</f>
        <v>111.7677778</v>
      </c>
    </row>
    <row r="20">
      <c r="A20" s="227" t="s">
        <v>91</v>
      </c>
      <c r="B20" s="228"/>
      <c r="C20" s="228"/>
      <c r="D20" s="229"/>
      <c r="G20" s="377" t="s">
        <v>92</v>
      </c>
      <c r="H20" s="231"/>
    </row>
    <row r="21" ht="15.75" customHeight="1">
      <c r="A21" s="232"/>
      <c r="B21" s="233"/>
      <c r="C21" s="233"/>
      <c r="D21" s="234"/>
      <c r="G21" s="235"/>
      <c r="H21" s="236"/>
    </row>
    <row r="22" ht="15.75" customHeight="1">
      <c r="A22" s="237" t="s">
        <v>93</v>
      </c>
      <c r="B22" s="237" t="s">
        <v>94</v>
      </c>
      <c r="C22" s="237" t="s">
        <v>95</v>
      </c>
      <c r="D22" s="237" t="s">
        <v>96</v>
      </c>
      <c r="G22" s="238">
        <f>E32/E3</f>
        <v>0</v>
      </c>
      <c r="H22" s="239"/>
    </row>
    <row r="23" ht="15.75" customHeight="1">
      <c r="A23" s="266"/>
      <c r="B23" s="267"/>
      <c r="C23" s="266"/>
      <c r="D23" s="268"/>
      <c r="G23" s="243"/>
      <c r="H23" s="244"/>
    </row>
    <row r="24" ht="15.75" customHeight="1">
      <c r="A24" s="266"/>
      <c r="B24" s="267"/>
      <c r="C24" s="266"/>
      <c r="D24" s="268"/>
    </row>
    <row r="25" ht="15.75" customHeight="1">
      <c r="A25" s="266"/>
      <c r="B25" s="267"/>
      <c r="C25" s="266"/>
      <c r="D25" s="268"/>
    </row>
    <row r="26" ht="15.75" customHeight="1">
      <c r="A26" s="266"/>
      <c r="B26" s="267"/>
      <c r="C26" s="266"/>
      <c r="D26" s="268"/>
    </row>
    <row r="27" ht="15.75" customHeight="1">
      <c r="A27" s="266"/>
      <c r="B27" s="267"/>
      <c r="C27" s="266"/>
      <c r="D27" s="268"/>
    </row>
    <row r="28" ht="15.75" customHeight="1">
      <c r="A28" s="267"/>
      <c r="B28" s="266"/>
      <c r="C28" s="266"/>
      <c r="D28" s="268"/>
    </row>
    <row r="29" ht="15.75" customHeight="1">
      <c r="A29" s="266"/>
      <c r="B29" s="266"/>
      <c r="C29" s="266"/>
      <c r="D29" s="268"/>
    </row>
    <row r="30" ht="15.75" customHeight="1">
      <c r="A30" s="266"/>
      <c r="B30" s="266"/>
      <c r="C30" s="266"/>
      <c r="D30" s="268"/>
    </row>
    <row r="31" ht="15.75" customHeight="1">
      <c r="A31" s="266"/>
      <c r="B31" s="266"/>
      <c r="C31" s="266"/>
      <c r="D31" s="268"/>
      <c r="E31" s="245" t="s">
        <v>20</v>
      </c>
    </row>
    <row r="32" ht="15.75" customHeight="1">
      <c r="A32" s="266"/>
      <c r="B32" s="266"/>
      <c r="C32" s="266"/>
      <c r="D32" s="268"/>
      <c r="E32" s="269">
        <f>D23+D24+D25+D26+D27+D28+D29+D30+D31+D32+D33+D34+D35+D36+D37+D38+D39</f>
        <v>0</v>
      </c>
    </row>
    <row r="33" ht="15.75" customHeight="1">
      <c r="A33" s="266"/>
      <c r="B33" s="266"/>
      <c r="C33" s="266"/>
      <c r="D33" s="268"/>
    </row>
    <row r="34" ht="15.75" customHeight="1">
      <c r="A34" s="266"/>
      <c r="B34" s="266"/>
      <c r="C34" s="266"/>
      <c r="D34" s="268"/>
    </row>
    <row r="35" ht="15.75" customHeight="1">
      <c r="A35" s="266"/>
      <c r="B35" s="266"/>
      <c r="C35" s="266"/>
      <c r="D35" s="268"/>
    </row>
    <row r="36" ht="15.75" customHeight="1">
      <c r="A36" s="266"/>
      <c r="B36" s="266"/>
      <c r="C36" s="266"/>
      <c r="D36" s="268"/>
    </row>
    <row r="37" ht="15.75" customHeight="1">
      <c r="A37" s="266"/>
      <c r="B37" s="266"/>
      <c r="C37" s="266"/>
      <c r="D37" s="268"/>
    </row>
    <row r="38" ht="15.75" customHeight="1">
      <c r="A38" s="266"/>
      <c r="B38" s="266"/>
      <c r="C38" s="266"/>
      <c r="D38" s="268"/>
    </row>
    <row r="39" ht="15.75" customHeight="1">
      <c r="A39" s="266"/>
      <c r="B39" s="266"/>
      <c r="C39" s="266"/>
      <c r="D39" s="268"/>
    </row>
    <row r="40" ht="15.75" customHeight="1">
      <c r="A40" s="266"/>
      <c r="B40" s="266"/>
      <c r="C40" s="266"/>
      <c r="D40" s="268"/>
    </row>
    <row r="41" ht="15.75" customHeight="1">
      <c r="A41" s="266"/>
      <c r="B41" s="266"/>
      <c r="C41" s="266"/>
      <c r="D41" s="268"/>
    </row>
    <row r="42" ht="15.75" customHeight="1">
      <c r="A42" s="266"/>
      <c r="B42" s="266"/>
      <c r="C42" s="266"/>
      <c r="D42" s="268"/>
    </row>
    <row r="43" ht="15.75" customHeight="1">
      <c r="A43" s="266"/>
      <c r="B43" s="266"/>
      <c r="C43" s="266"/>
      <c r="D43" s="268"/>
    </row>
    <row r="44" ht="15.75" customHeight="1">
      <c r="A44" s="266"/>
      <c r="B44" s="266"/>
      <c r="C44" s="266"/>
      <c r="D44" s="268"/>
    </row>
    <row r="45" ht="15.75" customHeight="1">
      <c r="A45" s="266"/>
      <c r="B45" s="266"/>
      <c r="C45" s="266"/>
      <c r="D45" s="268"/>
    </row>
    <row r="46" ht="15.75" customHeight="1">
      <c r="A46" s="266"/>
      <c r="B46" s="266"/>
      <c r="C46" s="266"/>
      <c r="D46" s="268"/>
    </row>
    <row r="47" ht="15.75" customHeight="1">
      <c r="A47" s="266"/>
      <c r="B47" s="266"/>
      <c r="C47" s="266"/>
      <c r="D47" s="268"/>
    </row>
    <row r="48" ht="15.75" customHeight="1">
      <c r="A48" s="266"/>
      <c r="B48" s="266"/>
      <c r="C48" s="266"/>
      <c r="D48" s="268"/>
    </row>
    <row r="49" ht="15.75" customHeight="1">
      <c r="A49" s="266"/>
      <c r="B49" s="266"/>
      <c r="C49" s="266"/>
      <c r="D49" s="268"/>
    </row>
    <row r="50" ht="15.75" customHeight="1">
      <c r="A50" s="266"/>
      <c r="B50" s="266"/>
      <c r="C50" s="266"/>
      <c r="D50" s="268"/>
    </row>
    <row r="51" ht="15.75" customHeight="1">
      <c r="A51" s="266"/>
      <c r="B51" s="266"/>
      <c r="C51" s="266"/>
      <c r="D51" s="268"/>
    </row>
    <row r="52" ht="15.75" customHeight="1">
      <c r="A52" s="266"/>
      <c r="B52" s="266"/>
      <c r="C52" s="266"/>
      <c r="D52" s="268"/>
    </row>
    <row r="53" ht="15.75" customHeight="1">
      <c r="A53" s="266"/>
      <c r="B53" s="266"/>
      <c r="C53" s="266"/>
      <c r="D53" s="268"/>
    </row>
    <row r="54" ht="15.75" customHeight="1">
      <c r="A54" s="266"/>
      <c r="B54" s="266"/>
      <c r="C54" s="266"/>
      <c r="D54" s="268"/>
    </row>
    <row r="55" ht="15.75" customHeight="1">
      <c r="A55" s="266"/>
      <c r="B55" s="266"/>
      <c r="C55" s="266"/>
      <c r="D55" s="268"/>
    </row>
    <row r="56" ht="15.75" customHeight="1">
      <c r="A56" s="266"/>
      <c r="B56" s="266"/>
      <c r="C56" s="266"/>
      <c r="D56" s="268"/>
    </row>
    <row r="57" ht="15.75" customHeight="1">
      <c r="A57" s="266"/>
      <c r="B57" s="266"/>
      <c r="C57" s="266"/>
      <c r="D57" s="268"/>
    </row>
    <row r="58" ht="15.75" customHeight="1">
      <c r="A58" s="266"/>
      <c r="B58" s="266"/>
      <c r="C58" s="266"/>
      <c r="D58" s="268"/>
    </row>
    <row r="59" ht="15.75" customHeight="1">
      <c r="A59" s="266"/>
      <c r="B59" s="266"/>
      <c r="C59" s="266"/>
      <c r="D59" s="268"/>
    </row>
    <row r="60" ht="15.75" customHeight="1">
      <c r="A60" s="266"/>
      <c r="B60" s="266"/>
      <c r="C60" s="266"/>
      <c r="D60" s="268"/>
    </row>
    <row r="61" ht="15.75" customHeight="1">
      <c r="A61" s="266"/>
      <c r="B61" s="266"/>
      <c r="C61" s="266"/>
      <c r="D61" s="268"/>
    </row>
    <row r="62" ht="15.75" customHeight="1">
      <c r="A62" s="266"/>
      <c r="B62" s="266"/>
      <c r="C62" s="266"/>
      <c r="D62" s="268"/>
    </row>
    <row r="63" ht="15.75" customHeight="1">
      <c r="A63" s="266"/>
      <c r="B63" s="266"/>
      <c r="C63" s="266"/>
      <c r="D63" s="268"/>
    </row>
    <row r="64" ht="15.75" customHeight="1">
      <c r="A64" s="266"/>
      <c r="B64" s="266"/>
      <c r="C64" s="266"/>
      <c r="D64" s="268"/>
    </row>
    <row r="65" ht="15.75" customHeight="1">
      <c r="A65" s="266"/>
      <c r="B65" s="266"/>
      <c r="C65" s="266"/>
      <c r="D65" s="268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F5:F16"/>
    <mergeCell ref="A20:D21"/>
    <mergeCell ref="G20:H21"/>
    <mergeCell ref="G22:H23"/>
  </mergeCells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11.75"/>
    <col customWidth="1" min="3" max="3" width="17.63"/>
    <col customWidth="1" min="4" max="4" width="19.25"/>
    <col customWidth="1" min="5" max="5" width="21.0"/>
    <col customWidth="1" min="6" max="6" width="16.38"/>
    <col customWidth="1" min="7" max="7" width="17.0"/>
    <col customWidth="1" min="8" max="8" width="15.88"/>
    <col customWidth="1" min="9" max="9" width="22.0"/>
    <col customWidth="1" min="10" max="10" width="19.13"/>
    <col customWidth="1" min="11" max="11" width="14.88"/>
    <col customWidth="1" min="12" max="12" width="14.0"/>
    <col customWidth="1" min="13" max="13" width="9.63"/>
    <col customWidth="1" min="14" max="26" width="7.63"/>
  </cols>
  <sheetData>
    <row r="1">
      <c r="A1" s="49"/>
    </row>
    <row r="4" ht="36.0" customHeight="1">
      <c r="A4" s="378"/>
      <c r="B4" s="378"/>
      <c r="C4" s="378"/>
    </row>
    <row r="5">
      <c r="A5" s="191" t="s">
        <v>97</v>
      </c>
      <c r="B5" s="191" t="s">
        <v>31</v>
      </c>
      <c r="C5" s="192" t="s">
        <v>76</v>
      </c>
      <c r="D5" s="193" t="s">
        <v>77</v>
      </c>
      <c r="E5" s="193" t="s">
        <v>78</v>
      </c>
      <c r="F5" s="193" t="s">
        <v>79</v>
      </c>
      <c r="G5" s="193" t="s">
        <v>80</v>
      </c>
      <c r="H5" s="193" t="s">
        <v>81</v>
      </c>
      <c r="I5" s="193" t="s">
        <v>82</v>
      </c>
      <c r="J5" s="193" t="s">
        <v>83</v>
      </c>
      <c r="K5" s="193" t="s">
        <v>84</v>
      </c>
      <c r="L5" s="247" t="s">
        <v>98</v>
      </c>
    </row>
    <row r="6">
      <c r="A6" s="270" t="s">
        <v>64</v>
      </c>
      <c r="B6" s="249"/>
      <c r="C6" s="250" t="s">
        <v>127</v>
      </c>
      <c r="D6" s="251">
        <f>F16</f>
        <v>160.185</v>
      </c>
      <c r="E6" s="252">
        <f>D6*F6</f>
        <v>961.11</v>
      </c>
      <c r="F6" s="253">
        <f>C16</f>
        <v>6</v>
      </c>
      <c r="G6" s="251"/>
      <c r="H6" s="250"/>
      <c r="I6" s="252"/>
      <c r="J6" s="254">
        <f>G6*F6-I6-E6</f>
        <v>-961.11</v>
      </c>
      <c r="K6" s="255">
        <f>J6/E6</f>
        <v>-1</v>
      </c>
      <c r="L6" s="201">
        <f>G6*F6</f>
        <v>0</v>
      </c>
    </row>
    <row r="8">
      <c r="A8" s="362"/>
      <c r="B8" s="354" t="s">
        <v>1</v>
      </c>
      <c r="C8" s="354" t="s">
        <v>86</v>
      </c>
      <c r="D8" s="354" t="s">
        <v>87</v>
      </c>
      <c r="E8" s="354" t="s">
        <v>88</v>
      </c>
      <c r="F8" s="375"/>
    </row>
    <row r="9">
      <c r="A9" s="260" t="s">
        <v>89</v>
      </c>
      <c r="B9" s="40">
        <v>43686.0</v>
      </c>
      <c r="C9" s="260">
        <v>3.0</v>
      </c>
      <c r="D9" s="93">
        <v>155.44</v>
      </c>
      <c r="E9" s="93">
        <f t="shared" ref="E9:E14" si="1">D9*C9</f>
        <v>466.32</v>
      </c>
      <c r="F9" s="356"/>
    </row>
    <row r="10">
      <c r="A10" s="260"/>
      <c r="B10" s="40">
        <v>43990.0</v>
      </c>
      <c r="C10" s="260">
        <v>1.0</v>
      </c>
      <c r="D10" s="93">
        <v>170.04</v>
      </c>
      <c r="E10" s="93">
        <f t="shared" si="1"/>
        <v>170.04</v>
      </c>
      <c r="F10" s="356"/>
    </row>
    <row r="11">
      <c r="A11" s="260"/>
      <c r="B11" s="40">
        <v>44005.0</v>
      </c>
      <c r="C11" s="260">
        <v>1.0</v>
      </c>
      <c r="D11" s="93">
        <v>167.65</v>
      </c>
      <c r="E11" s="93">
        <f t="shared" si="1"/>
        <v>167.65</v>
      </c>
      <c r="F11" s="356"/>
    </row>
    <row r="12">
      <c r="A12" s="260"/>
      <c r="B12" s="40">
        <v>44028.0</v>
      </c>
      <c r="C12" s="260">
        <v>1.0</v>
      </c>
      <c r="D12" s="93">
        <v>157.1</v>
      </c>
      <c r="E12" s="93">
        <f t="shared" si="1"/>
        <v>157.1</v>
      </c>
      <c r="F12" s="356"/>
    </row>
    <row r="13">
      <c r="A13" s="379" t="s">
        <v>128</v>
      </c>
      <c r="B13" s="40"/>
      <c r="C13" s="379"/>
      <c r="D13" s="380">
        <v>0.0</v>
      </c>
      <c r="E13" s="93">
        <f t="shared" si="1"/>
        <v>0</v>
      </c>
      <c r="F13" s="356"/>
    </row>
    <row r="14">
      <c r="A14" s="260"/>
      <c r="B14" s="40"/>
      <c r="C14" s="260"/>
      <c r="D14" s="93"/>
      <c r="E14" s="93">
        <f t="shared" si="1"/>
        <v>0</v>
      </c>
      <c r="F14" s="357"/>
    </row>
    <row r="15">
      <c r="A15" s="260"/>
      <c r="B15" s="40"/>
      <c r="C15" s="260"/>
      <c r="D15" s="93"/>
      <c r="E15" s="376" t="s">
        <v>20</v>
      </c>
      <c r="F15" s="354" t="s">
        <v>90</v>
      </c>
    </row>
    <row r="16">
      <c r="A16" s="260" t="s">
        <v>20</v>
      </c>
      <c r="B16" s="40"/>
      <c r="C16" s="260">
        <f>SUM(C9:C15)</f>
        <v>6</v>
      </c>
      <c r="D16" s="93"/>
      <c r="E16" s="93">
        <f>SUM(E9:E15)</f>
        <v>961.11</v>
      </c>
      <c r="F16" s="93">
        <f>E16/C16</f>
        <v>160.185</v>
      </c>
      <c r="I16" s="368"/>
      <c r="J16" s="368"/>
      <c r="K16" s="368"/>
      <c r="L16" s="368"/>
      <c r="M16" s="368"/>
      <c r="N16" s="368"/>
      <c r="O16" s="368"/>
    </row>
    <row r="17">
      <c r="A17" s="372"/>
      <c r="B17" s="381"/>
      <c r="C17" s="372"/>
      <c r="D17" s="382"/>
      <c r="E17" s="368"/>
      <c r="F17" s="64"/>
      <c r="I17" s="368"/>
      <c r="J17" s="368"/>
      <c r="K17" s="368"/>
      <c r="L17" s="368"/>
      <c r="M17" s="368"/>
      <c r="N17" s="368"/>
      <c r="O17" s="368"/>
    </row>
    <row r="18">
      <c r="A18" s="368"/>
      <c r="B18" s="368"/>
      <c r="C18" s="368"/>
      <c r="D18" s="368"/>
      <c r="E18" s="368"/>
      <c r="I18" s="368"/>
      <c r="J18" s="372"/>
      <c r="K18" s="170" t="s">
        <v>1</v>
      </c>
      <c r="L18" s="170" t="s">
        <v>86</v>
      </c>
      <c r="M18" s="170" t="s">
        <v>87</v>
      </c>
      <c r="N18" s="368"/>
      <c r="O18" s="368"/>
    </row>
    <row r="19">
      <c r="A19" s="227" t="s">
        <v>91</v>
      </c>
      <c r="B19" s="228"/>
      <c r="C19" s="228"/>
      <c r="D19" s="229"/>
      <c r="G19" s="230" t="s">
        <v>92</v>
      </c>
      <c r="H19" s="23"/>
      <c r="I19" s="368"/>
      <c r="J19" s="372" t="s">
        <v>89</v>
      </c>
      <c r="K19" s="381">
        <v>43686.0</v>
      </c>
      <c r="L19" s="372">
        <v>3.0</v>
      </c>
      <c r="M19" s="382">
        <v>155.44</v>
      </c>
      <c r="N19" s="368"/>
      <c r="O19" s="368"/>
    </row>
    <row r="20">
      <c r="A20" s="232"/>
      <c r="B20" s="233"/>
      <c r="C20" s="233"/>
      <c r="D20" s="234"/>
      <c r="G20" s="235"/>
      <c r="H20" s="383"/>
      <c r="I20" s="368"/>
      <c r="J20" s="372"/>
      <c r="K20" s="381"/>
      <c r="L20" s="372"/>
      <c r="M20" s="382"/>
      <c r="N20" s="368"/>
      <c r="O20" s="368"/>
    </row>
    <row r="21" ht="15.75" customHeight="1">
      <c r="A21" s="237" t="s">
        <v>93</v>
      </c>
      <c r="B21" s="237" t="s">
        <v>94</v>
      </c>
      <c r="C21" s="237" t="s">
        <v>95</v>
      </c>
      <c r="D21" s="237" t="s">
        <v>96</v>
      </c>
      <c r="G21" s="238">
        <f>E31/E6</f>
        <v>0</v>
      </c>
      <c r="H21" s="384"/>
      <c r="I21" s="368"/>
      <c r="J21" s="372"/>
      <c r="K21" s="381"/>
      <c r="L21" s="372"/>
      <c r="M21" s="382"/>
      <c r="N21" s="368"/>
      <c r="O21" s="368"/>
    </row>
    <row r="22" ht="15.75" customHeight="1">
      <c r="A22" s="266"/>
      <c r="B22" s="267"/>
      <c r="C22" s="266"/>
      <c r="D22" s="268"/>
      <c r="G22" s="243"/>
      <c r="H22" s="385"/>
      <c r="I22" s="368"/>
      <c r="J22" s="372"/>
      <c r="K22" s="381"/>
      <c r="L22" s="372"/>
      <c r="M22" s="382"/>
      <c r="N22" s="368"/>
      <c r="O22" s="368"/>
    </row>
    <row r="23" ht="15.75" customHeight="1">
      <c r="A23" s="266"/>
      <c r="B23" s="267"/>
      <c r="C23" s="266"/>
      <c r="D23" s="268"/>
      <c r="I23" s="368"/>
      <c r="J23" s="372"/>
      <c r="K23" s="381" t="s">
        <v>20</v>
      </c>
      <c r="L23" s="372">
        <f>SUM(L19:L22)</f>
        <v>3</v>
      </c>
      <c r="M23" s="382"/>
      <c r="N23" s="368"/>
      <c r="O23" s="368"/>
    </row>
    <row r="24" ht="15.75" customHeight="1">
      <c r="A24" s="266"/>
      <c r="B24" s="267"/>
      <c r="C24" s="266"/>
      <c r="D24" s="268"/>
      <c r="I24" s="368"/>
      <c r="J24" s="368"/>
      <c r="K24" s="368"/>
      <c r="L24" s="368"/>
      <c r="M24" s="368"/>
      <c r="N24" s="368"/>
      <c r="O24" s="368"/>
    </row>
    <row r="25" ht="15.75" customHeight="1">
      <c r="A25" s="266"/>
      <c r="B25" s="267"/>
      <c r="C25" s="266"/>
      <c r="D25" s="268"/>
      <c r="I25" s="368"/>
      <c r="J25" s="368"/>
      <c r="K25" s="368"/>
      <c r="L25" s="368"/>
      <c r="M25" s="368"/>
      <c r="N25" s="368"/>
      <c r="O25" s="368"/>
    </row>
    <row r="26" ht="15.75" customHeight="1">
      <c r="A26" s="266"/>
      <c r="B26" s="267"/>
      <c r="C26" s="266"/>
      <c r="D26" s="268"/>
    </row>
    <row r="27" ht="15.75" customHeight="1">
      <c r="A27" s="267"/>
      <c r="B27" s="266"/>
      <c r="C27" s="266"/>
      <c r="D27" s="268"/>
    </row>
    <row r="28" ht="15.75" customHeight="1">
      <c r="A28" s="266"/>
      <c r="B28" s="266"/>
      <c r="C28" s="266"/>
      <c r="D28" s="268"/>
    </row>
    <row r="29" ht="15.75" customHeight="1">
      <c r="A29" s="266"/>
      <c r="B29" s="266"/>
      <c r="C29" s="266"/>
      <c r="D29" s="268"/>
    </row>
    <row r="30" ht="15.75" customHeight="1">
      <c r="A30" s="266"/>
      <c r="B30" s="266"/>
      <c r="C30" s="266"/>
      <c r="D30" s="268"/>
      <c r="E30" s="245" t="s">
        <v>20</v>
      </c>
    </row>
    <row r="31" ht="15.75" customHeight="1">
      <c r="A31" s="266"/>
      <c r="B31" s="266"/>
      <c r="C31" s="266"/>
      <c r="D31" s="268"/>
      <c r="E31" s="269">
        <f>D22+D23+D24+D25+D26+D27+D28+D29+D30+D31+D32+D33+D34+D35+D36+D37+D38</f>
        <v>0</v>
      </c>
    </row>
    <row r="32" ht="15.75" customHeight="1">
      <c r="A32" s="266"/>
      <c r="B32" s="266"/>
      <c r="C32" s="266"/>
      <c r="D32" s="268"/>
    </row>
    <row r="33" ht="15.75" customHeight="1">
      <c r="A33" s="266"/>
      <c r="B33" s="266"/>
      <c r="C33" s="266"/>
      <c r="D33" s="268"/>
    </row>
    <row r="34" ht="15.75" customHeight="1">
      <c r="A34" s="266"/>
      <c r="B34" s="266"/>
      <c r="C34" s="266"/>
      <c r="D34" s="268"/>
    </row>
    <row r="35" ht="15.75" customHeight="1">
      <c r="A35" s="266"/>
      <c r="B35" s="266"/>
      <c r="C35" s="266"/>
      <c r="D35" s="268"/>
    </row>
    <row r="36" ht="15.75" customHeight="1">
      <c r="A36" s="266"/>
      <c r="B36" s="266"/>
      <c r="C36" s="266"/>
      <c r="D36" s="268"/>
    </row>
    <row r="37" ht="15.75" customHeight="1">
      <c r="A37" s="266"/>
      <c r="B37" s="266"/>
      <c r="C37" s="266"/>
      <c r="D37" s="268"/>
    </row>
    <row r="38" ht="15.75" customHeight="1">
      <c r="A38" s="266"/>
      <c r="B38" s="266"/>
      <c r="C38" s="266"/>
      <c r="D38" s="268"/>
    </row>
    <row r="39" ht="15.75" customHeight="1">
      <c r="A39" s="266"/>
      <c r="B39" s="266"/>
      <c r="C39" s="266"/>
      <c r="D39" s="268"/>
    </row>
    <row r="40" ht="15.75" customHeight="1">
      <c r="A40" s="266"/>
      <c r="B40" s="266"/>
      <c r="C40" s="266"/>
      <c r="D40" s="268"/>
    </row>
    <row r="41" ht="15.75" customHeight="1">
      <c r="A41" s="266"/>
      <c r="B41" s="266"/>
      <c r="C41" s="266"/>
      <c r="D41" s="268"/>
    </row>
    <row r="42" ht="15.75" customHeight="1">
      <c r="A42" s="266"/>
      <c r="B42" s="266"/>
      <c r="C42" s="266"/>
      <c r="D42" s="268"/>
    </row>
    <row r="43" ht="15.75" customHeight="1">
      <c r="A43" s="266"/>
      <c r="B43" s="266"/>
      <c r="C43" s="266"/>
      <c r="D43" s="268"/>
    </row>
    <row r="44" ht="15.75" customHeight="1">
      <c r="A44" s="266"/>
      <c r="B44" s="266"/>
      <c r="C44" s="266"/>
      <c r="D44" s="268"/>
    </row>
    <row r="45" ht="15.75" customHeight="1">
      <c r="A45" s="266"/>
      <c r="B45" s="266"/>
      <c r="C45" s="266"/>
      <c r="D45" s="268"/>
    </row>
    <row r="46" ht="15.75" customHeight="1">
      <c r="A46" s="266"/>
      <c r="B46" s="266"/>
      <c r="C46" s="266"/>
      <c r="D46" s="268"/>
    </row>
    <row r="47" ht="15.75" customHeight="1">
      <c r="A47" s="266"/>
      <c r="B47" s="266"/>
      <c r="C47" s="266"/>
      <c r="D47" s="268"/>
    </row>
    <row r="48" ht="15.75" customHeight="1">
      <c r="A48" s="266"/>
      <c r="B48" s="266"/>
      <c r="C48" s="266"/>
      <c r="D48" s="268"/>
    </row>
    <row r="49" ht="15.75" customHeight="1">
      <c r="A49" s="266"/>
      <c r="B49" s="266"/>
      <c r="C49" s="266"/>
      <c r="D49" s="268"/>
    </row>
    <row r="50" ht="15.75" customHeight="1">
      <c r="A50" s="266"/>
      <c r="B50" s="266"/>
      <c r="C50" s="266"/>
      <c r="D50" s="268"/>
    </row>
    <row r="51" ht="15.75" customHeight="1">
      <c r="A51" s="266"/>
      <c r="B51" s="266"/>
      <c r="C51" s="266"/>
      <c r="D51" s="268"/>
    </row>
    <row r="52" ht="15.75" customHeight="1">
      <c r="A52" s="266"/>
      <c r="B52" s="266"/>
      <c r="C52" s="266"/>
      <c r="D52" s="268"/>
    </row>
    <row r="53" ht="15.75" customHeight="1">
      <c r="A53" s="266"/>
      <c r="B53" s="266"/>
      <c r="C53" s="266"/>
      <c r="D53" s="268"/>
    </row>
    <row r="54" ht="15.75" customHeight="1">
      <c r="A54" s="266"/>
      <c r="B54" s="266"/>
      <c r="C54" s="266"/>
      <c r="D54" s="268"/>
    </row>
    <row r="55" ht="15.75" customHeight="1">
      <c r="A55" s="266"/>
      <c r="B55" s="266"/>
      <c r="C55" s="266"/>
      <c r="D55" s="268"/>
    </row>
    <row r="56" ht="15.75" customHeight="1">
      <c r="A56" s="266"/>
      <c r="B56" s="266"/>
      <c r="C56" s="266"/>
      <c r="D56" s="268"/>
    </row>
    <row r="57" ht="15.75" customHeight="1">
      <c r="A57" s="266"/>
      <c r="B57" s="266"/>
      <c r="C57" s="266"/>
      <c r="D57" s="268"/>
    </row>
    <row r="58" ht="15.75" customHeight="1">
      <c r="A58" s="266"/>
      <c r="B58" s="266"/>
      <c r="C58" s="266"/>
      <c r="D58" s="268"/>
    </row>
    <row r="59" ht="15.75" customHeight="1">
      <c r="A59" s="266"/>
      <c r="B59" s="266"/>
      <c r="C59" s="266"/>
      <c r="D59" s="268"/>
    </row>
    <row r="60" ht="15.75" customHeight="1">
      <c r="A60" s="266"/>
      <c r="B60" s="266"/>
      <c r="C60" s="266"/>
      <c r="D60" s="268"/>
    </row>
    <row r="61" ht="15.75" customHeight="1">
      <c r="A61" s="266"/>
      <c r="B61" s="266"/>
      <c r="C61" s="266"/>
      <c r="D61" s="268"/>
    </row>
    <row r="62" ht="15.75" customHeight="1">
      <c r="A62" s="266"/>
      <c r="B62" s="266"/>
      <c r="C62" s="266"/>
      <c r="D62" s="268"/>
    </row>
    <row r="63" ht="15.75" customHeight="1">
      <c r="A63" s="266"/>
      <c r="B63" s="266"/>
      <c r="C63" s="266"/>
      <c r="D63" s="268"/>
    </row>
    <row r="64" ht="15.75" customHeight="1">
      <c r="A64" s="266"/>
      <c r="B64" s="266"/>
      <c r="C64" s="266"/>
      <c r="D64" s="268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C4"/>
    <mergeCell ref="F8:F14"/>
    <mergeCell ref="A19:D20"/>
    <mergeCell ref="G19:H20"/>
    <mergeCell ref="G21:H22"/>
  </mergeCell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14.75"/>
    <col customWidth="1" min="3" max="3" width="12.63"/>
    <col customWidth="1" min="4" max="6" width="17.25"/>
    <col customWidth="1" min="7" max="7" width="19.13"/>
    <col customWidth="1" min="8" max="8" width="16.13"/>
    <col customWidth="1" min="9" max="9" width="12.13"/>
    <col customWidth="1" min="10" max="10" width="24.25"/>
    <col customWidth="1" min="11" max="11" width="9.5"/>
    <col customWidth="1" min="12" max="12" width="14.75"/>
    <col customWidth="1" min="13" max="13" width="16.88"/>
    <col customWidth="1" min="14" max="14" width="29.88"/>
    <col customWidth="1" min="15" max="20" width="7.63"/>
    <col customWidth="1" min="21" max="21" width="9.0"/>
    <col customWidth="1" min="22" max="22" width="18.13"/>
    <col customWidth="1" min="23" max="23" width="19.0"/>
    <col customWidth="1" min="24" max="24" width="37.88"/>
    <col customWidth="1" min="25" max="26" width="7.63"/>
  </cols>
  <sheetData>
    <row r="1">
      <c r="A1" s="105"/>
      <c r="B1" s="105" t="s">
        <v>30</v>
      </c>
      <c r="C1" s="105" t="s">
        <v>31</v>
      </c>
      <c r="D1" s="105" t="s">
        <v>32</v>
      </c>
      <c r="E1" s="106" t="s">
        <v>33</v>
      </c>
      <c r="F1" s="106" t="s">
        <v>34</v>
      </c>
      <c r="G1" s="106" t="s">
        <v>35</v>
      </c>
      <c r="H1" s="106" t="s">
        <v>36</v>
      </c>
      <c r="I1" s="106" t="s">
        <v>37</v>
      </c>
      <c r="J1" s="49"/>
      <c r="U1" s="105" t="s">
        <v>31</v>
      </c>
      <c r="V1" s="107" t="s">
        <v>38</v>
      </c>
      <c r="W1" s="107" t="s">
        <v>39</v>
      </c>
      <c r="X1" s="108" t="s">
        <v>40</v>
      </c>
    </row>
    <row r="2">
      <c r="A2" s="109">
        <v>1.0</v>
      </c>
      <c r="B2" s="109" t="s">
        <v>41</v>
      </c>
      <c r="C2" s="109">
        <v>10.0</v>
      </c>
      <c r="D2" s="110">
        <v>0.055</v>
      </c>
      <c r="E2" s="111">
        <v>10.43</v>
      </c>
      <c r="F2" s="112">
        <f>ITSA4!F3</f>
        <v>21</v>
      </c>
      <c r="G2" s="113">
        <f t="shared" ref="G2:G25" si="1">F2*E2</f>
        <v>219.03</v>
      </c>
      <c r="H2" s="110">
        <f>G2/G28</f>
        <v>0.0105412402</v>
      </c>
      <c r="I2" s="110">
        <f t="shared" ref="I2:I26" si="2">H2-D2</f>
        <v>-0.0444587598</v>
      </c>
      <c r="J2" s="49"/>
      <c r="U2" s="114">
        <v>10.0</v>
      </c>
      <c r="V2" s="109">
        <v>3.0</v>
      </c>
      <c r="W2" s="109">
        <v>6.0</v>
      </c>
      <c r="X2" s="115">
        <f t="shared" ref="X2:X6" si="3">W2*V2</f>
        <v>18</v>
      </c>
    </row>
    <row r="3">
      <c r="A3" s="109">
        <v>2.0</v>
      </c>
      <c r="B3" s="109" t="s">
        <v>42</v>
      </c>
      <c r="C3" s="109">
        <v>10.0</v>
      </c>
      <c r="D3" s="110">
        <v>0.055</v>
      </c>
      <c r="E3" s="111">
        <v>43.9</v>
      </c>
      <c r="F3" s="112">
        <f>EGIE3!F3</f>
        <v>27</v>
      </c>
      <c r="G3" s="113">
        <f t="shared" si="1"/>
        <v>1185.3</v>
      </c>
      <c r="H3" s="110">
        <f>G3/G28</f>
        <v>0.05704484322</v>
      </c>
      <c r="I3" s="110">
        <f t="shared" si="2"/>
        <v>0.002044843224</v>
      </c>
      <c r="J3" s="49"/>
      <c r="U3" s="116">
        <v>9.0</v>
      </c>
      <c r="V3" s="117">
        <v>3.0</v>
      </c>
      <c r="W3" s="117">
        <v>5.5</v>
      </c>
      <c r="X3" s="118">
        <f t="shared" si="3"/>
        <v>16.5</v>
      </c>
    </row>
    <row r="4">
      <c r="A4" s="109">
        <v>3.0</v>
      </c>
      <c r="B4" s="109" t="s">
        <v>43</v>
      </c>
      <c r="C4" s="109">
        <v>10.0</v>
      </c>
      <c r="D4" s="110">
        <v>0.055</v>
      </c>
      <c r="E4" s="111">
        <v>5.21</v>
      </c>
      <c r="F4" s="112">
        <f>BOVA11!F3</f>
        <v>48</v>
      </c>
      <c r="G4" s="113">
        <f t="shared" si="1"/>
        <v>250.08</v>
      </c>
      <c r="H4" s="110">
        <f>G4/G28</f>
        <v>0.0120355812</v>
      </c>
      <c r="I4" s="110">
        <f t="shared" si="2"/>
        <v>-0.0429644188</v>
      </c>
      <c r="U4" s="119">
        <v>8.0</v>
      </c>
      <c r="V4" s="120">
        <v>3.0</v>
      </c>
      <c r="W4" s="120">
        <v>5.0</v>
      </c>
      <c r="X4" s="121">
        <f t="shared" si="3"/>
        <v>15</v>
      </c>
    </row>
    <row r="5">
      <c r="A5" s="122">
        <v>4.0</v>
      </c>
      <c r="B5" s="122" t="s">
        <v>44</v>
      </c>
      <c r="C5" s="122">
        <v>9.0</v>
      </c>
      <c r="D5" s="123">
        <v>0.045</v>
      </c>
      <c r="E5" s="111">
        <v>28.14</v>
      </c>
      <c r="F5" s="124">
        <f>FLRY3!F3</f>
        <v>36</v>
      </c>
      <c r="G5" s="125">
        <f t="shared" si="1"/>
        <v>1013.04</v>
      </c>
      <c r="H5" s="123">
        <f>G5/G28</f>
        <v>0.04875449927</v>
      </c>
      <c r="I5" s="123">
        <f t="shared" si="2"/>
        <v>0.003754499266</v>
      </c>
      <c r="J5" s="49"/>
      <c r="U5" s="126">
        <v>7.0</v>
      </c>
      <c r="V5" s="127">
        <v>4.0</v>
      </c>
      <c r="W5" s="127">
        <v>4.0</v>
      </c>
      <c r="X5" s="128">
        <f t="shared" si="3"/>
        <v>16</v>
      </c>
    </row>
    <row r="6">
      <c r="A6" s="122">
        <v>5.0</v>
      </c>
      <c r="B6" s="122" t="s">
        <v>45</v>
      </c>
      <c r="C6" s="122">
        <v>9.0</v>
      </c>
      <c r="D6" s="123">
        <v>0.045</v>
      </c>
      <c r="E6" s="111">
        <v>31.8</v>
      </c>
      <c r="F6" s="124">
        <f>HYPE3!F3</f>
        <v>30</v>
      </c>
      <c r="G6" s="125">
        <f t="shared" si="1"/>
        <v>954</v>
      </c>
      <c r="H6" s="123">
        <f>G6/G28</f>
        <v>0.04591308566</v>
      </c>
      <c r="I6" s="110">
        <f t="shared" si="2"/>
        <v>0.0009130856626</v>
      </c>
      <c r="J6" s="49"/>
      <c r="U6" s="129">
        <v>6.0</v>
      </c>
      <c r="V6" s="130">
        <v>5.0</v>
      </c>
      <c r="W6" s="130">
        <v>3.5</v>
      </c>
      <c r="X6" s="131">
        <f t="shared" si="3"/>
        <v>17.5</v>
      </c>
    </row>
    <row r="7">
      <c r="A7" s="122">
        <v>6.0</v>
      </c>
      <c r="B7" s="122" t="s">
        <v>46</v>
      </c>
      <c r="C7" s="122">
        <v>9.0</v>
      </c>
      <c r="D7" s="123">
        <v>0.045</v>
      </c>
      <c r="E7" s="111">
        <v>26.62</v>
      </c>
      <c r="F7" s="124">
        <f>BBSE3!F3</f>
        <v>35</v>
      </c>
      <c r="G7" s="125">
        <f t="shared" si="1"/>
        <v>931.7</v>
      </c>
      <c r="H7" s="123">
        <f>G7/G28</f>
        <v>0.04483985525</v>
      </c>
      <c r="I7" s="110">
        <f t="shared" si="2"/>
        <v>-0.0001601447465</v>
      </c>
      <c r="U7" s="132">
        <v>5.0</v>
      </c>
      <c r="V7" s="133">
        <v>3.0</v>
      </c>
      <c r="W7" s="133">
        <v>3.0</v>
      </c>
      <c r="X7" s="134">
        <v>7.0</v>
      </c>
    </row>
    <row r="8">
      <c r="A8" s="120">
        <v>7.0</v>
      </c>
      <c r="B8" s="120" t="s">
        <v>47</v>
      </c>
      <c r="C8" s="120">
        <v>8.0</v>
      </c>
      <c r="D8" s="135">
        <v>0.04</v>
      </c>
      <c r="E8" s="111">
        <v>18.77</v>
      </c>
      <c r="F8" s="136">
        <f>ENBR3!F3</f>
        <v>38</v>
      </c>
      <c r="G8" s="137">
        <f t="shared" si="1"/>
        <v>713.26</v>
      </c>
      <c r="H8" s="135">
        <f>G8/G28</f>
        <v>0.03432700994</v>
      </c>
      <c r="I8" s="110">
        <f t="shared" si="2"/>
        <v>-0.005672990063</v>
      </c>
      <c r="J8" s="49"/>
      <c r="U8" s="138" t="s">
        <v>48</v>
      </c>
      <c r="V8" s="139">
        <v>2.0</v>
      </c>
      <c r="W8" s="139">
        <v>5.0</v>
      </c>
      <c r="X8" s="140">
        <f>W8*V8</f>
        <v>10</v>
      </c>
    </row>
    <row r="9">
      <c r="A9" s="120">
        <v>8.0</v>
      </c>
      <c r="B9" s="120" t="s">
        <v>49</v>
      </c>
      <c r="C9" s="120">
        <v>8.0</v>
      </c>
      <c r="D9" s="135">
        <v>0.04</v>
      </c>
      <c r="E9" s="111">
        <v>82.13</v>
      </c>
      <c r="F9" s="136">
        <f>WEGE3!F5</f>
        <v>14</v>
      </c>
      <c r="G9" s="137">
        <f t="shared" si="1"/>
        <v>1149.82</v>
      </c>
      <c r="H9" s="135">
        <f>G9/G28</f>
        <v>0.05533729995</v>
      </c>
      <c r="I9" s="135">
        <f t="shared" si="2"/>
        <v>0.01533729995</v>
      </c>
      <c r="J9" s="49"/>
      <c r="U9" s="141" t="s">
        <v>20</v>
      </c>
      <c r="V9" s="142">
        <f>SUM(V2:V7)</f>
        <v>21</v>
      </c>
      <c r="W9" s="143"/>
      <c r="X9" s="144">
        <f>SUM(X2:X8)</f>
        <v>100</v>
      </c>
    </row>
    <row r="10">
      <c r="A10" s="120">
        <v>9.0</v>
      </c>
      <c r="B10" s="120" t="s">
        <v>50</v>
      </c>
      <c r="C10" s="120">
        <v>8.0</v>
      </c>
      <c r="D10" s="135">
        <v>0.04</v>
      </c>
      <c r="E10" s="111">
        <v>24.52</v>
      </c>
      <c r="F10" s="136">
        <f>ALUP11!F3</f>
        <v>40</v>
      </c>
      <c r="G10" s="137">
        <f t="shared" si="1"/>
        <v>980.8</v>
      </c>
      <c r="H10" s="135">
        <f>G10/G28</f>
        <v>0.04720288723</v>
      </c>
      <c r="I10" s="135">
        <f t="shared" si="2"/>
        <v>0.00720288723</v>
      </c>
    </row>
    <row r="11">
      <c r="A11" s="120">
        <v>10.0</v>
      </c>
      <c r="B11" s="120" t="s">
        <v>51</v>
      </c>
      <c r="C11" s="120">
        <v>7.0</v>
      </c>
      <c r="D11" s="135">
        <v>0.04</v>
      </c>
      <c r="E11" s="111">
        <v>15.85</v>
      </c>
      <c r="F11" s="136">
        <f>SANB3!F3</f>
        <v>51</v>
      </c>
      <c r="G11" s="137">
        <f t="shared" si="1"/>
        <v>808.35</v>
      </c>
      <c r="H11" s="135">
        <f>G11/G28</f>
        <v>0.03890339916</v>
      </c>
      <c r="I11" s="135">
        <f t="shared" si="2"/>
        <v>-0.001096600843</v>
      </c>
    </row>
    <row r="12">
      <c r="A12" s="127">
        <v>11.0</v>
      </c>
      <c r="B12" s="127" t="s">
        <v>52</v>
      </c>
      <c r="C12" s="127">
        <v>7.0</v>
      </c>
      <c r="D12" s="145">
        <v>0.035</v>
      </c>
      <c r="E12" s="111">
        <v>53.85</v>
      </c>
      <c r="F12" s="146">
        <f>B3SA3!F3</f>
        <v>17</v>
      </c>
      <c r="G12" s="147">
        <f t="shared" si="1"/>
        <v>915.45</v>
      </c>
      <c r="H12" s="145">
        <f>G12/G28</f>
        <v>0.04405779274</v>
      </c>
      <c r="I12" s="145">
        <f t="shared" si="2"/>
        <v>0.009057792736</v>
      </c>
      <c r="J12" s="49"/>
    </row>
    <row r="13">
      <c r="A13" s="127">
        <v>12.0</v>
      </c>
      <c r="B13" s="127" t="s">
        <v>53</v>
      </c>
      <c r="C13" s="127">
        <v>7.0</v>
      </c>
      <c r="D13" s="145">
        <v>0.035</v>
      </c>
      <c r="E13" s="111">
        <v>44.48</v>
      </c>
      <c r="F13" s="146">
        <f>VIVT4!F3</f>
        <v>18</v>
      </c>
      <c r="G13" s="147">
        <f t="shared" si="1"/>
        <v>800.64</v>
      </c>
      <c r="H13" s="145">
        <f>G13/G28</f>
        <v>0.03853234057</v>
      </c>
      <c r="I13" s="145">
        <f t="shared" si="2"/>
        <v>0.003532340571</v>
      </c>
      <c r="J13" s="49"/>
    </row>
    <row r="14">
      <c r="A14" s="127">
        <v>13.0</v>
      </c>
      <c r="B14" s="127" t="s">
        <v>54</v>
      </c>
      <c r="C14" s="127">
        <v>7.0</v>
      </c>
      <c r="D14" s="145">
        <v>0.035</v>
      </c>
      <c r="E14" s="111">
        <v>33.81</v>
      </c>
      <c r="F14" s="146" t="str">
        <f>QUAL3!F3</f>
        <v>22</v>
      </c>
      <c r="G14" s="147">
        <f t="shared" si="1"/>
        <v>743.82</v>
      </c>
      <c r="H14" s="145">
        <f>G14/G28</f>
        <v>0.03579776874</v>
      </c>
      <c r="I14" s="145">
        <f t="shared" si="2"/>
        <v>0.0007977687395</v>
      </c>
    </row>
    <row r="15">
      <c r="A15" s="130">
        <v>14.0</v>
      </c>
      <c r="B15" s="130" t="s">
        <v>55</v>
      </c>
      <c r="C15" s="130">
        <v>6.0</v>
      </c>
      <c r="D15" s="148">
        <v>0.03</v>
      </c>
      <c r="E15" s="111">
        <v>33.57</v>
      </c>
      <c r="F15" s="149">
        <f>MDIA3!F3</f>
        <v>22</v>
      </c>
      <c r="G15" s="150">
        <f t="shared" si="1"/>
        <v>738.54</v>
      </c>
      <c r="H15" s="148">
        <f>G15/G28</f>
        <v>0.03554365858</v>
      </c>
      <c r="I15" s="148">
        <f t="shared" si="2"/>
        <v>0.00554365858</v>
      </c>
    </row>
    <row r="16">
      <c r="A16" s="130">
        <v>15.0</v>
      </c>
      <c r="B16" s="130" t="s">
        <v>56</v>
      </c>
      <c r="C16" s="130">
        <v>6.0</v>
      </c>
      <c r="D16" s="148">
        <v>0.03</v>
      </c>
      <c r="E16" s="111">
        <v>8.12</v>
      </c>
      <c r="F16" s="149">
        <f>GRND3!F5</f>
        <v>85</v>
      </c>
      <c r="G16" s="150">
        <f t="shared" si="1"/>
        <v>690.2</v>
      </c>
      <c r="H16" s="148">
        <f>G16/G28</f>
        <v>0.03321720307</v>
      </c>
      <c r="I16" s="148">
        <f t="shared" si="2"/>
        <v>0.003217203065</v>
      </c>
    </row>
    <row r="17">
      <c r="A17" s="130">
        <v>16.0</v>
      </c>
      <c r="B17" s="130" t="s">
        <v>57</v>
      </c>
      <c r="C17" s="130">
        <v>6.0</v>
      </c>
      <c r="D17" s="148">
        <v>0.03</v>
      </c>
      <c r="E17" s="111">
        <v>12.93</v>
      </c>
      <c r="F17" s="149">
        <f>BRSR6!F3</f>
        <v>46</v>
      </c>
      <c r="G17" s="150">
        <f t="shared" si="1"/>
        <v>594.78</v>
      </c>
      <c r="H17" s="148">
        <f>G17/G28</f>
        <v>0.02862493196</v>
      </c>
      <c r="I17" s="148">
        <f t="shared" si="2"/>
        <v>-0.001375068039</v>
      </c>
    </row>
    <row r="18">
      <c r="A18" s="130">
        <v>17.0</v>
      </c>
      <c r="B18" s="130" t="s">
        <v>58</v>
      </c>
      <c r="C18" s="130">
        <v>6.0</v>
      </c>
      <c r="D18" s="148">
        <v>0.03</v>
      </c>
      <c r="E18" s="111">
        <v>14.61</v>
      </c>
      <c r="F18" s="149">
        <f>MYPK3!F3</f>
        <v>50</v>
      </c>
      <c r="G18" s="150">
        <f t="shared" si="1"/>
        <v>730.5</v>
      </c>
      <c r="H18" s="148">
        <f>G18/G28</f>
        <v>0.03515671811</v>
      </c>
      <c r="I18" s="148">
        <f t="shared" si="2"/>
        <v>0.00515671811</v>
      </c>
      <c r="J18" s="49"/>
    </row>
    <row r="19">
      <c r="A19" s="130">
        <v>18.0</v>
      </c>
      <c r="B19" s="130" t="s">
        <v>59</v>
      </c>
      <c r="C19" s="130">
        <v>6.0</v>
      </c>
      <c r="D19" s="148">
        <v>0.03</v>
      </c>
      <c r="E19" s="111">
        <v>12.43</v>
      </c>
      <c r="F19" s="149">
        <f>CCRO3!F3</f>
        <v>39</v>
      </c>
      <c r="G19" s="150">
        <f t="shared" si="1"/>
        <v>484.77</v>
      </c>
      <c r="H19" s="148">
        <f>G19/G28</f>
        <v>0.02333048903</v>
      </c>
      <c r="I19" s="148">
        <f t="shared" si="2"/>
        <v>-0.006669510968</v>
      </c>
      <c r="J19" s="49"/>
    </row>
    <row r="20">
      <c r="A20" s="133">
        <v>19.0</v>
      </c>
      <c r="B20" s="133" t="s">
        <v>60</v>
      </c>
      <c r="C20" s="133">
        <v>5.0</v>
      </c>
      <c r="D20" s="151">
        <v>0.025</v>
      </c>
      <c r="E20" s="111">
        <v>4.92</v>
      </c>
      <c r="F20" s="152">
        <f>COGN3!F3</f>
        <v>162</v>
      </c>
      <c r="G20" s="153">
        <f t="shared" si="1"/>
        <v>797.04</v>
      </c>
      <c r="H20" s="151">
        <f>G20/G28</f>
        <v>0.03835908364</v>
      </c>
      <c r="I20" s="151">
        <f t="shared" si="2"/>
        <v>0.01335908364</v>
      </c>
      <c r="J20" s="49"/>
    </row>
    <row r="21" ht="15.75" customHeight="1">
      <c r="A21" s="133">
        <v>20.0</v>
      </c>
      <c r="B21" s="133" t="s">
        <v>61</v>
      </c>
      <c r="C21" s="133">
        <v>5.0</v>
      </c>
      <c r="D21" s="151">
        <v>0.025</v>
      </c>
      <c r="E21" s="111">
        <v>21.61</v>
      </c>
      <c r="F21" s="152">
        <f>PETR4!F3</f>
        <v>34</v>
      </c>
      <c r="G21" s="153">
        <f t="shared" si="1"/>
        <v>734.74</v>
      </c>
      <c r="H21" s="151">
        <f>G21/G28</f>
        <v>0.03536077627</v>
      </c>
      <c r="I21" s="151">
        <f t="shared" si="2"/>
        <v>0.01036077627</v>
      </c>
      <c r="J21" s="49"/>
    </row>
    <row r="22" ht="15.75" customHeight="1">
      <c r="A22" s="133">
        <v>21.0</v>
      </c>
      <c r="B22" s="133" t="s">
        <v>62</v>
      </c>
      <c r="C22" s="133">
        <v>5.0</v>
      </c>
      <c r="D22" s="151">
        <v>0.025</v>
      </c>
      <c r="E22" s="111">
        <v>4.3</v>
      </c>
      <c r="F22" s="152">
        <f>SBPB3!F2</f>
        <v>100</v>
      </c>
      <c r="G22" s="153">
        <f t="shared" si="1"/>
        <v>430</v>
      </c>
      <c r="H22" s="151">
        <f>G22/G28</f>
        <v>0.0206945774</v>
      </c>
      <c r="I22" s="151">
        <f t="shared" si="2"/>
        <v>-0.004305422605</v>
      </c>
      <c r="J22" s="49"/>
    </row>
    <row r="23" ht="15.75" customHeight="1">
      <c r="A23" s="133">
        <v>21.0</v>
      </c>
      <c r="B23" s="133" t="s">
        <v>63</v>
      </c>
      <c r="C23" s="133">
        <v>5.0</v>
      </c>
      <c r="D23" s="151">
        <v>0.01</v>
      </c>
      <c r="E23" s="111">
        <v>3.7</v>
      </c>
      <c r="F23" s="152">
        <f>CIEL3!F3</f>
        <v>22</v>
      </c>
      <c r="G23" s="153">
        <f t="shared" si="1"/>
        <v>81.4</v>
      </c>
      <c r="H23" s="151">
        <f>G23/G28</f>
        <v>0.003917531628</v>
      </c>
      <c r="I23" s="151">
        <f t="shared" si="2"/>
        <v>-0.006082468372</v>
      </c>
      <c r="J23" s="49"/>
    </row>
    <row r="24" ht="15.75" customHeight="1">
      <c r="A24" s="154">
        <v>22.0</v>
      </c>
      <c r="B24" s="154" t="s">
        <v>64</v>
      </c>
      <c r="C24" s="154" t="s">
        <v>65</v>
      </c>
      <c r="D24" s="155">
        <v>0.05</v>
      </c>
      <c r="E24" s="111">
        <v>158.15</v>
      </c>
      <c r="F24" s="156">
        <f>KNRI11!F6</f>
        <v>6</v>
      </c>
      <c r="G24" s="157">
        <f t="shared" si="1"/>
        <v>948.9</v>
      </c>
      <c r="H24" s="155">
        <f>G24/G28</f>
        <v>0.04566763835</v>
      </c>
      <c r="I24" s="155">
        <f t="shared" si="2"/>
        <v>-0.004332361651</v>
      </c>
    </row>
    <row r="25" ht="15.75" customHeight="1">
      <c r="A25" s="154">
        <v>23.0</v>
      </c>
      <c r="B25" s="154" t="s">
        <v>66</v>
      </c>
      <c r="C25" s="158" t="s">
        <v>65</v>
      </c>
      <c r="D25" s="155">
        <v>0.05</v>
      </c>
      <c r="E25" s="111">
        <v>115.0</v>
      </c>
      <c r="F25" s="156">
        <f>VISC11!F3</f>
        <v>9</v>
      </c>
      <c r="G25" s="157">
        <f t="shared" si="1"/>
        <v>1035</v>
      </c>
      <c r="H25" s="155">
        <f>G25/G28</f>
        <v>0.04981136652</v>
      </c>
      <c r="I25" s="155">
        <f t="shared" si="2"/>
        <v>-0.0001886334793</v>
      </c>
    </row>
    <row r="26" ht="15.75" customHeight="1">
      <c r="A26" s="159">
        <v>24.0</v>
      </c>
      <c r="B26" s="159" t="s">
        <v>67</v>
      </c>
      <c r="C26" s="159" t="s">
        <v>68</v>
      </c>
      <c r="D26" s="160">
        <v>0.1</v>
      </c>
      <c r="E26" s="161"/>
      <c r="F26" s="162"/>
      <c r="G26" s="161">
        <f>'SELIC 2025'!D13</f>
        <v>2847.23</v>
      </c>
      <c r="H26" s="160">
        <f>G26/G28</f>
        <v>0.1370284223</v>
      </c>
      <c r="I26" s="160">
        <f t="shared" si="2"/>
        <v>0.03702842232</v>
      </c>
    </row>
    <row r="27" ht="15.75" customHeight="1">
      <c r="A27" s="163"/>
      <c r="B27" s="163"/>
      <c r="C27" s="163"/>
      <c r="D27" s="163"/>
      <c r="E27" s="163"/>
      <c r="F27" s="163"/>
      <c r="G27" s="163"/>
      <c r="H27" s="163"/>
      <c r="I27" s="163"/>
    </row>
    <row r="28" ht="15.75" customHeight="1">
      <c r="A28" s="164"/>
      <c r="B28" s="164"/>
      <c r="C28" s="164" t="s">
        <v>20</v>
      </c>
      <c r="D28" s="165">
        <f>SUM(D2:D26)</f>
        <v>1</v>
      </c>
      <c r="E28" s="165"/>
      <c r="F28" s="165"/>
      <c r="G28" s="166">
        <f t="shared" ref="G28:H28" si="4">SUM(G2:G26)</f>
        <v>20778.39</v>
      </c>
      <c r="H28" s="165">
        <f t="shared" si="4"/>
        <v>1</v>
      </c>
      <c r="I28" s="165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</row>
    <row r="29" ht="15.75" customHeight="1"/>
    <row r="30" ht="15.75" customHeight="1"/>
    <row r="31" ht="15.75" customHeight="1">
      <c r="J31" s="59">
        <v>10.0</v>
      </c>
    </row>
    <row r="32" ht="15.75" customHeight="1">
      <c r="J32" s="59">
        <v>10.0</v>
      </c>
    </row>
    <row r="33" ht="15.75" customHeight="1">
      <c r="J33" s="59">
        <v>10.0</v>
      </c>
    </row>
    <row r="34" ht="15.75" customHeight="1">
      <c r="J34" s="59">
        <v>7.0</v>
      </c>
    </row>
    <row r="35" ht="15.75" customHeight="1">
      <c r="J35" s="59">
        <v>10.0</v>
      </c>
    </row>
    <row r="36" ht="15.75" customHeight="1">
      <c r="J36" s="59">
        <v>7.0</v>
      </c>
    </row>
    <row r="37" ht="15.75" customHeight="1">
      <c r="J37" s="59">
        <v>8.0</v>
      </c>
    </row>
    <row r="38" ht="15.75" customHeight="1">
      <c r="J38" s="59">
        <v>8.0</v>
      </c>
    </row>
    <row r="39" ht="15.75" customHeight="1">
      <c r="J39" s="59">
        <v>7.0</v>
      </c>
    </row>
    <row r="40" ht="15.75" customHeight="1">
      <c r="J40" s="59">
        <v>8.0</v>
      </c>
    </row>
    <row r="41" ht="15.75" customHeight="1">
      <c r="J41" s="59">
        <v>7.0</v>
      </c>
    </row>
    <row r="42" ht="15.75" customHeight="1">
      <c r="J42" s="59">
        <v>7.0</v>
      </c>
    </row>
    <row r="43" ht="15.75" customHeight="1"/>
    <row r="44" ht="15.75" customHeight="1"/>
    <row r="45" ht="15.75" customHeight="1">
      <c r="A45" s="168"/>
      <c r="B45" s="168" t="s">
        <v>69</v>
      </c>
      <c r="C45" s="169"/>
      <c r="D45" s="169"/>
      <c r="E45" s="170"/>
      <c r="F45" s="170"/>
      <c r="G45" s="170"/>
      <c r="H45" s="170"/>
      <c r="I45" s="170">
        <v>7.0</v>
      </c>
    </row>
    <row r="46" ht="15.75" customHeight="1">
      <c r="A46" s="171">
        <v>1.0</v>
      </c>
      <c r="B46" s="171" t="s">
        <v>41</v>
      </c>
      <c r="C46" s="172"/>
      <c r="D46" s="173"/>
      <c r="E46" s="173"/>
      <c r="F46" s="173"/>
      <c r="G46" s="173"/>
      <c r="H46" s="173"/>
      <c r="I46" s="173"/>
    </row>
    <row r="47" ht="15.75" customHeight="1">
      <c r="A47" s="171">
        <v>2.0</v>
      </c>
      <c r="B47" s="171" t="s">
        <v>42</v>
      </c>
      <c r="C47" s="172"/>
      <c r="D47" s="173"/>
      <c r="E47" s="173"/>
      <c r="F47" s="173"/>
      <c r="G47" s="173"/>
      <c r="H47" s="173"/>
      <c r="I47" s="173"/>
    </row>
    <row r="48" ht="15.75" customHeight="1">
      <c r="A48" s="171">
        <v>3.0</v>
      </c>
      <c r="B48" s="171" t="s">
        <v>43</v>
      </c>
      <c r="C48" s="172"/>
      <c r="D48" s="173"/>
      <c r="E48" s="173"/>
      <c r="F48" s="173"/>
      <c r="G48" s="173"/>
      <c r="H48" s="173"/>
      <c r="I48" s="173"/>
    </row>
    <row r="49" ht="15.75" customHeight="1">
      <c r="A49" s="171">
        <v>4.0</v>
      </c>
      <c r="B49" s="171" t="s">
        <v>44</v>
      </c>
      <c r="C49" s="172"/>
      <c r="D49" s="173"/>
      <c r="E49" s="173"/>
      <c r="F49" s="173"/>
      <c r="G49" s="173"/>
      <c r="H49" s="173"/>
      <c r="I49" s="173"/>
    </row>
    <row r="50" ht="15.75" customHeight="1">
      <c r="A50" s="171">
        <v>5.0</v>
      </c>
      <c r="B50" s="171" t="s">
        <v>45</v>
      </c>
      <c r="C50" s="172"/>
      <c r="D50" s="173"/>
      <c r="E50" s="173"/>
      <c r="F50" s="173"/>
      <c r="G50" s="173"/>
      <c r="H50" s="173"/>
      <c r="I50" s="173"/>
    </row>
    <row r="51" ht="15.75" customHeight="1">
      <c r="A51" s="171">
        <v>6.0</v>
      </c>
      <c r="B51" s="171" t="s">
        <v>46</v>
      </c>
      <c r="C51" s="172"/>
      <c r="D51" s="173"/>
      <c r="E51" s="173"/>
      <c r="F51" s="173"/>
      <c r="G51" s="173"/>
      <c r="H51" s="173"/>
      <c r="I51" s="173"/>
    </row>
    <row r="52" ht="15.75" customHeight="1">
      <c r="A52" s="171">
        <v>7.0</v>
      </c>
      <c r="B52" s="171" t="s">
        <v>47</v>
      </c>
      <c r="C52" s="172"/>
      <c r="D52" s="173"/>
      <c r="E52" s="173"/>
      <c r="F52" s="173"/>
      <c r="G52" s="173"/>
      <c r="H52" s="173"/>
      <c r="I52" s="173"/>
    </row>
    <row r="53" ht="15.75" customHeight="1">
      <c r="A53" s="171">
        <v>8.0</v>
      </c>
      <c r="B53" s="171" t="s">
        <v>49</v>
      </c>
      <c r="C53" s="172"/>
      <c r="D53" s="173"/>
      <c r="E53" s="173"/>
      <c r="F53" s="173"/>
      <c r="G53" s="173"/>
      <c r="H53" s="173"/>
      <c r="I53" s="173"/>
    </row>
    <row r="54" ht="15.75" customHeight="1">
      <c r="A54" s="171">
        <v>9.0</v>
      </c>
      <c r="B54" s="171" t="s">
        <v>50</v>
      </c>
      <c r="C54" s="172"/>
      <c r="D54" s="173"/>
      <c r="E54" s="173"/>
      <c r="F54" s="173"/>
      <c r="G54" s="173"/>
      <c r="H54" s="173"/>
      <c r="I54" s="173"/>
    </row>
    <row r="55" ht="15.75" customHeight="1">
      <c r="A55" s="171">
        <v>10.0</v>
      </c>
      <c r="B55" s="171" t="s">
        <v>51</v>
      </c>
      <c r="C55" s="172"/>
      <c r="D55" s="173"/>
      <c r="E55" s="173"/>
      <c r="F55" s="173"/>
      <c r="G55" s="173"/>
      <c r="H55" s="173"/>
      <c r="I55" s="173"/>
    </row>
    <row r="56" ht="15.75" customHeight="1">
      <c r="A56" s="171">
        <v>11.0</v>
      </c>
      <c r="B56" s="171" t="s">
        <v>52</v>
      </c>
      <c r="C56" s="172"/>
      <c r="D56" s="173"/>
      <c r="E56" s="173"/>
      <c r="F56" s="173"/>
      <c r="G56" s="173"/>
      <c r="H56" s="173"/>
      <c r="I56" s="173"/>
    </row>
    <row r="57" ht="15.75" customHeight="1">
      <c r="A57" s="171">
        <v>12.0</v>
      </c>
      <c r="B57" s="171" t="s">
        <v>53</v>
      </c>
      <c r="C57" s="172"/>
      <c r="D57" s="173"/>
      <c r="E57" s="173"/>
      <c r="F57" s="173"/>
      <c r="G57" s="173"/>
      <c r="H57" s="173"/>
      <c r="I57" s="173"/>
    </row>
    <row r="58" ht="15.75" customHeight="1">
      <c r="A58" s="171">
        <v>13.0</v>
      </c>
      <c r="B58" s="171" t="s">
        <v>54</v>
      </c>
      <c r="C58" s="172"/>
      <c r="D58" s="173"/>
      <c r="E58" s="173"/>
      <c r="F58" s="173"/>
      <c r="G58" s="173"/>
      <c r="H58" s="173"/>
      <c r="I58" s="173"/>
    </row>
    <row r="59" ht="15.75" customHeight="1">
      <c r="A59" s="171">
        <v>14.0</v>
      </c>
      <c r="B59" s="171" t="s">
        <v>55</v>
      </c>
      <c r="C59" s="172"/>
      <c r="D59" s="173"/>
      <c r="E59" s="173"/>
      <c r="F59" s="173"/>
      <c r="G59" s="173"/>
      <c r="H59" s="173"/>
      <c r="I59" s="173"/>
    </row>
    <row r="60" ht="15.75" customHeight="1">
      <c r="A60" s="171">
        <v>15.0</v>
      </c>
      <c r="B60" s="171" t="s">
        <v>56</v>
      </c>
      <c r="C60" s="172"/>
      <c r="D60" s="173"/>
      <c r="E60" s="173"/>
      <c r="F60" s="173"/>
      <c r="G60" s="173"/>
      <c r="H60" s="173"/>
      <c r="I60" s="173"/>
    </row>
    <row r="61" ht="15.75" customHeight="1">
      <c r="A61" s="171">
        <v>16.0</v>
      </c>
      <c r="B61" s="171" t="s">
        <v>57</v>
      </c>
      <c r="C61" s="172"/>
      <c r="D61" s="173"/>
      <c r="E61" s="173"/>
      <c r="F61" s="173"/>
      <c r="G61" s="173"/>
      <c r="H61" s="173"/>
      <c r="I61" s="173"/>
    </row>
    <row r="62" ht="15.75" customHeight="1">
      <c r="A62" s="171">
        <v>17.0</v>
      </c>
      <c r="B62" s="171" t="s">
        <v>58</v>
      </c>
      <c r="C62" s="172"/>
      <c r="D62" s="173"/>
      <c r="E62" s="173"/>
      <c r="F62" s="173"/>
      <c r="G62" s="173"/>
      <c r="H62" s="173"/>
      <c r="I62" s="173"/>
    </row>
    <row r="63" ht="15.75" customHeight="1">
      <c r="A63" s="171">
        <v>18.0</v>
      </c>
      <c r="B63" s="171" t="s">
        <v>59</v>
      </c>
      <c r="C63" s="172"/>
      <c r="D63" s="173"/>
      <c r="E63" s="173"/>
      <c r="F63" s="173"/>
      <c r="G63" s="173"/>
      <c r="H63" s="173"/>
      <c r="I63" s="173"/>
    </row>
    <row r="64" ht="15.75" customHeight="1">
      <c r="A64" s="171">
        <v>19.0</v>
      </c>
      <c r="B64" s="171" t="s">
        <v>60</v>
      </c>
      <c r="C64" s="172"/>
      <c r="D64" s="173"/>
      <c r="E64" s="173"/>
      <c r="F64" s="173"/>
      <c r="G64" s="173"/>
      <c r="H64" s="173"/>
      <c r="I64" s="173"/>
    </row>
    <row r="65" ht="15.75" customHeight="1">
      <c r="A65" s="171">
        <v>20.0</v>
      </c>
      <c r="B65" s="171" t="s">
        <v>61</v>
      </c>
      <c r="C65" s="172"/>
      <c r="D65" s="173"/>
      <c r="E65" s="173"/>
      <c r="F65" s="173"/>
      <c r="G65" s="173"/>
      <c r="H65" s="173"/>
      <c r="I65" s="173"/>
    </row>
    <row r="66" ht="15.75" customHeight="1">
      <c r="A66" s="171">
        <v>21.0</v>
      </c>
      <c r="B66" s="171" t="s">
        <v>63</v>
      </c>
      <c r="C66" s="172"/>
      <c r="D66" s="173"/>
      <c r="E66" s="173"/>
      <c r="F66" s="173"/>
      <c r="G66" s="173"/>
      <c r="H66" s="173"/>
      <c r="I66" s="173"/>
    </row>
    <row r="67" ht="15.75" customHeight="1">
      <c r="A67" s="172"/>
      <c r="B67" s="172"/>
      <c r="C67" s="172"/>
      <c r="D67" s="173"/>
      <c r="E67" s="173"/>
      <c r="F67" s="173"/>
      <c r="G67" s="173"/>
      <c r="H67" s="173"/>
      <c r="I67" s="173"/>
    </row>
    <row r="68" ht="15.75" customHeight="1">
      <c r="A68" s="172"/>
      <c r="B68" s="172"/>
      <c r="C68" s="174"/>
      <c r="D68" s="173"/>
      <c r="E68" s="173"/>
      <c r="F68" s="173"/>
      <c r="G68" s="173"/>
      <c r="H68" s="173"/>
      <c r="I68" s="173"/>
    </row>
    <row r="69" ht="15.75" customHeight="1">
      <c r="A69" s="64"/>
      <c r="B69" s="64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2">
    <cfRule type="cellIs" dxfId="2" priority="1" operator="lessThan">
      <formula>$D$2</formula>
    </cfRule>
  </conditionalFormatting>
  <conditionalFormatting sqref="H2">
    <cfRule type="cellIs" dxfId="2" priority="2" operator="lessThan">
      <formula>$D$2</formula>
    </cfRule>
  </conditionalFormatting>
  <conditionalFormatting sqref="H15">
    <cfRule type="cellIs" dxfId="2" priority="3" operator="lessThan">
      <formula>$D$15</formula>
    </cfRule>
  </conditionalFormatting>
  <conditionalFormatting sqref="H15">
    <cfRule type="cellIs" dxfId="2" priority="4" operator="lessThan">
      <formula>$D$15</formula>
    </cfRule>
  </conditionalFormatting>
  <conditionalFormatting sqref="H3">
    <cfRule type="cellIs" dxfId="2" priority="5" operator="lessThan">
      <formula>$D$3</formula>
    </cfRule>
  </conditionalFormatting>
  <conditionalFormatting sqref="H4">
    <cfRule type="cellIs" dxfId="2" priority="6" operator="lessThan">
      <formula>$D$4</formula>
    </cfRule>
  </conditionalFormatting>
  <conditionalFormatting sqref="H5">
    <cfRule type="cellIs" dxfId="2" priority="7" operator="lessThan">
      <formula>$D$5</formula>
    </cfRule>
  </conditionalFormatting>
  <conditionalFormatting sqref="H6">
    <cfRule type="cellIs" dxfId="2" priority="8" operator="lessThan">
      <formula>$D$6</formula>
    </cfRule>
  </conditionalFormatting>
  <conditionalFormatting sqref="H7">
    <cfRule type="cellIs" dxfId="2" priority="9" operator="lessThan">
      <formula>$D$7</formula>
    </cfRule>
  </conditionalFormatting>
  <conditionalFormatting sqref="H8">
    <cfRule type="cellIs" dxfId="2" priority="10" operator="lessThan">
      <formula>$D$8</formula>
    </cfRule>
  </conditionalFormatting>
  <conditionalFormatting sqref="H9">
    <cfRule type="cellIs" dxfId="2" priority="11" operator="lessThan">
      <formula>$D$9</formula>
    </cfRule>
  </conditionalFormatting>
  <conditionalFormatting sqref="H10">
    <cfRule type="cellIs" dxfId="2" priority="12" operator="lessThan">
      <formula>$D$10</formula>
    </cfRule>
  </conditionalFormatting>
  <conditionalFormatting sqref="H11">
    <cfRule type="cellIs" dxfId="2" priority="13" operator="lessThan">
      <formula>$D$11</formula>
    </cfRule>
  </conditionalFormatting>
  <conditionalFormatting sqref="H12">
    <cfRule type="cellIs" dxfId="2" priority="14" operator="lessThan">
      <formula>$D$12</formula>
    </cfRule>
  </conditionalFormatting>
  <conditionalFormatting sqref="H13">
    <cfRule type="cellIs" dxfId="2" priority="15" operator="lessThan">
      <formula>$D$13</formula>
    </cfRule>
  </conditionalFormatting>
  <conditionalFormatting sqref="H14">
    <cfRule type="cellIs" dxfId="2" priority="16" operator="lessThan">
      <formula>$D$14</formula>
    </cfRule>
  </conditionalFormatting>
  <conditionalFormatting sqref="H16">
    <cfRule type="cellIs" dxfId="2" priority="17" operator="lessThan">
      <formula>$D$16</formula>
    </cfRule>
  </conditionalFormatting>
  <conditionalFormatting sqref="H17">
    <cfRule type="cellIs" dxfId="2" priority="18" operator="lessThan">
      <formula>$D$17</formula>
    </cfRule>
  </conditionalFormatting>
  <conditionalFormatting sqref="H18">
    <cfRule type="cellIs" dxfId="2" priority="19" operator="lessThan">
      <formula>$D$18</formula>
    </cfRule>
  </conditionalFormatting>
  <conditionalFormatting sqref="H19">
    <cfRule type="cellIs" dxfId="2" priority="20" operator="lessThan">
      <formula>$D$19</formula>
    </cfRule>
  </conditionalFormatting>
  <conditionalFormatting sqref="H20">
    <cfRule type="cellIs" dxfId="2" priority="21" operator="lessThan">
      <formula>$D$20</formula>
    </cfRule>
  </conditionalFormatting>
  <conditionalFormatting sqref="H21">
    <cfRule type="cellIs" dxfId="2" priority="22" operator="lessThan">
      <formula>$D$21</formula>
    </cfRule>
  </conditionalFormatting>
  <conditionalFormatting sqref="H23">
    <cfRule type="cellIs" dxfId="2" priority="23" operator="lessThan">
      <formula>$D$23</formula>
    </cfRule>
  </conditionalFormatting>
  <conditionalFormatting sqref="H24 H26">
    <cfRule type="cellIs" dxfId="2" priority="24" operator="lessThan">
      <formula>$D$24</formula>
    </cfRule>
  </conditionalFormatting>
  <conditionalFormatting sqref="H25">
    <cfRule type="cellIs" dxfId="2" priority="25" operator="lessThan">
      <formula>$D$25</formula>
    </cfRule>
  </conditionalFormatting>
  <conditionalFormatting sqref="I2:I4 I6:I7 I11:I14 I16:I25">
    <cfRule type="cellIs" dxfId="2" priority="26" operator="lessThan">
      <formula>0</formula>
    </cfRule>
  </conditionalFormatting>
  <conditionalFormatting sqref="I5">
    <cfRule type="cellIs" dxfId="2" priority="27" operator="lessThan">
      <formula>$D$5</formula>
    </cfRule>
  </conditionalFormatting>
  <conditionalFormatting sqref="I26">
    <cfRule type="cellIs" dxfId="2" priority="28" operator="lessThan">
      <formula>$D$24</formula>
    </cfRule>
  </conditionalFormatting>
  <conditionalFormatting sqref="H22">
    <cfRule type="cellIs" dxfId="2" priority="29" operator="lessThan">
      <formula>$D$23</formula>
    </cfRule>
  </conditionalFormatting>
  <conditionalFormatting sqref="I8">
    <cfRule type="cellIs" dxfId="2" priority="30" operator="lessThan">
      <formula>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75"/>
    <col customWidth="1" min="2" max="2" width="19.25"/>
    <col customWidth="1" min="3" max="3" width="24.88"/>
    <col customWidth="1" min="4" max="4" width="31.5"/>
    <col customWidth="1" min="5" max="5" width="15.5"/>
    <col customWidth="1" min="6" max="6" width="13.88"/>
    <col customWidth="1" min="7" max="26" width="7.63"/>
  </cols>
  <sheetData>
    <row r="1">
      <c r="A1" s="175" t="s">
        <v>70</v>
      </c>
      <c r="B1" s="66"/>
      <c r="C1" s="66"/>
      <c r="D1" s="176"/>
      <c r="E1" s="177"/>
      <c r="F1" s="177"/>
      <c r="G1" s="177"/>
    </row>
    <row r="2">
      <c r="A2" s="178" t="s">
        <v>71</v>
      </c>
      <c r="B2" s="178" t="s">
        <v>34</v>
      </c>
      <c r="C2" s="178" t="s">
        <v>72</v>
      </c>
      <c r="D2" s="178" t="s">
        <v>22</v>
      </c>
      <c r="E2" s="172"/>
      <c r="F2" s="172"/>
      <c r="G2" s="49"/>
    </row>
    <row r="3">
      <c r="A3" s="179">
        <v>44019.0</v>
      </c>
      <c r="B3" s="180">
        <v>0.08</v>
      </c>
      <c r="C3" s="181" t="s">
        <v>73</v>
      </c>
      <c r="D3" s="182">
        <v>851.0</v>
      </c>
      <c r="E3" s="49"/>
      <c r="F3" s="49"/>
      <c r="G3" s="49"/>
    </row>
    <row r="4">
      <c r="A4" s="179">
        <v>44046.0</v>
      </c>
      <c r="B4" s="180">
        <v>0.07</v>
      </c>
      <c r="C4" s="181" t="s">
        <v>73</v>
      </c>
      <c r="D4" s="182">
        <v>746.23</v>
      </c>
      <c r="E4" s="49"/>
      <c r="F4" s="49"/>
      <c r="G4" s="49"/>
    </row>
    <row r="5">
      <c r="A5" s="179">
        <v>44046.0</v>
      </c>
      <c r="B5" s="180">
        <v>0.07</v>
      </c>
      <c r="C5" s="181" t="s">
        <v>73</v>
      </c>
      <c r="D5" s="182">
        <v>750.0</v>
      </c>
      <c r="E5" s="49"/>
      <c r="F5" s="49"/>
      <c r="G5" s="49"/>
    </row>
    <row r="6">
      <c r="A6" s="179">
        <v>44052.0</v>
      </c>
      <c r="B6" s="180">
        <v>0.27</v>
      </c>
      <c r="C6" s="181" t="s">
        <v>74</v>
      </c>
      <c r="D6" s="182">
        <v>500.0</v>
      </c>
      <c r="E6" s="49"/>
      <c r="F6" s="49"/>
      <c r="G6" s="49"/>
    </row>
    <row r="7">
      <c r="A7" s="181"/>
      <c r="B7" s="180"/>
      <c r="C7" s="181"/>
      <c r="D7" s="182"/>
      <c r="E7" s="49"/>
      <c r="F7" s="49"/>
      <c r="G7" s="49"/>
    </row>
    <row r="8">
      <c r="A8" s="183"/>
      <c r="B8" s="184"/>
      <c r="C8" s="183"/>
      <c r="D8" s="185"/>
    </row>
    <row r="9">
      <c r="A9" s="183"/>
      <c r="B9" s="184"/>
      <c r="C9" s="183"/>
      <c r="D9" s="185"/>
    </row>
    <row r="10">
      <c r="A10" s="183"/>
      <c r="B10" s="184"/>
      <c r="C10" s="183"/>
      <c r="D10" s="185"/>
    </row>
    <row r="11">
      <c r="A11" s="183"/>
      <c r="B11" s="184"/>
      <c r="C11" s="183"/>
      <c r="D11" s="185"/>
    </row>
    <row r="12">
      <c r="A12" s="183"/>
      <c r="B12" s="184"/>
      <c r="C12" s="183"/>
      <c r="D12" s="185"/>
    </row>
    <row r="13">
      <c r="A13" s="186" t="s">
        <v>20</v>
      </c>
      <c r="B13" s="187">
        <f>SUM(B3:B12)</f>
        <v>0.49</v>
      </c>
      <c r="C13" s="188"/>
      <c r="D13" s="189">
        <f>SUM(D3:D12)</f>
        <v>2847.23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1.75"/>
    <col customWidth="1" min="3" max="3" width="21.38"/>
    <col customWidth="1" min="4" max="4" width="19.25"/>
    <col customWidth="1" min="5" max="5" width="21.0"/>
    <col customWidth="1" min="6" max="6" width="18.63"/>
    <col customWidth="1" min="7" max="7" width="18.38"/>
    <col customWidth="1" min="8" max="8" width="15.88"/>
    <col customWidth="1" min="9" max="9" width="22.0"/>
    <col customWidth="1" min="10" max="10" width="19.13"/>
    <col customWidth="1" min="11" max="11" width="14.75"/>
    <col customWidth="1" min="12" max="26" width="7.63"/>
  </cols>
  <sheetData>
    <row r="1" ht="88.5" customHeight="1"/>
    <row r="2">
      <c r="A2" s="190" t="s">
        <v>75</v>
      </c>
      <c r="B2" s="191" t="s">
        <v>31</v>
      </c>
      <c r="C2" s="192" t="s">
        <v>76</v>
      </c>
      <c r="D2" s="193" t="s">
        <v>77</v>
      </c>
      <c r="E2" s="193" t="s">
        <v>78</v>
      </c>
      <c r="F2" s="193" t="s">
        <v>79</v>
      </c>
      <c r="G2" s="193" t="s">
        <v>80</v>
      </c>
      <c r="H2" s="193" t="s">
        <v>81</v>
      </c>
      <c r="I2" s="193" t="s">
        <v>82</v>
      </c>
      <c r="J2" s="193" t="s">
        <v>83</v>
      </c>
      <c r="K2" s="193" t="s">
        <v>84</v>
      </c>
    </row>
    <row r="3">
      <c r="A3" s="194" t="s">
        <v>41</v>
      </c>
      <c r="B3" s="195"/>
      <c r="C3" s="196" t="s">
        <v>85</v>
      </c>
      <c r="D3" s="197">
        <f>F23</f>
        <v>12.75</v>
      </c>
      <c r="E3" s="198">
        <f>D3*F3</f>
        <v>267.75</v>
      </c>
      <c r="F3" s="199">
        <f>C23</f>
        <v>21</v>
      </c>
      <c r="G3" s="200"/>
      <c r="H3" s="196"/>
      <c r="I3" s="198"/>
      <c r="J3" s="201">
        <f>G3*F3-I3-E3</f>
        <v>-267.75</v>
      </c>
      <c r="K3" s="202">
        <f>J3/E3</f>
        <v>-1</v>
      </c>
    </row>
    <row r="5">
      <c r="A5" s="203"/>
      <c r="B5" s="204" t="s">
        <v>1</v>
      </c>
      <c r="C5" s="204" t="s">
        <v>86</v>
      </c>
      <c r="D5" s="205" t="s">
        <v>87</v>
      </c>
      <c r="E5" s="205" t="s">
        <v>88</v>
      </c>
      <c r="F5" s="206"/>
    </row>
    <row r="6">
      <c r="A6" s="207" t="s">
        <v>89</v>
      </c>
      <c r="B6" s="208">
        <v>43689.0</v>
      </c>
      <c r="C6" s="209">
        <v>21.0</v>
      </c>
      <c r="D6" s="210">
        <v>12.75</v>
      </c>
      <c r="E6" s="210">
        <f t="shared" ref="E6:E14" si="1">D6*C6</f>
        <v>267.75</v>
      </c>
      <c r="F6" s="211"/>
    </row>
    <row r="7">
      <c r="A7" s="212"/>
      <c r="B7" s="40">
        <v>43787.0</v>
      </c>
      <c r="C7" s="213"/>
      <c r="D7" s="214"/>
      <c r="E7" s="210">
        <f t="shared" si="1"/>
        <v>0</v>
      </c>
      <c r="F7" s="211"/>
    </row>
    <row r="8">
      <c r="A8" s="212"/>
      <c r="B8" s="40">
        <v>43840.0</v>
      </c>
      <c r="C8" s="213"/>
      <c r="D8" s="214"/>
      <c r="E8" s="210">
        <f t="shared" si="1"/>
        <v>0</v>
      </c>
      <c r="F8" s="211"/>
    </row>
    <row r="9">
      <c r="A9" s="212"/>
      <c r="B9" s="40">
        <v>43894.0</v>
      </c>
      <c r="C9" s="213"/>
      <c r="D9" s="214"/>
      <c r="E9" s="210">
        <f t="shared" si="1"/>
        <v>0</v>
      </c>
      <c r="F9" s="211"/>
    </row>
    <row r="10">
      <c r="A10" s="215"/>
      <c r="B10" s="216">
        <v>43930.0</v>
      </c>
      <c r="C10" s="217"/>
      <c r="D10" s="218"/>
      <c r="E10" s="210">
        <f t="shared" si="1"/>
        <v>0</v>
      </c>
      <c r="F10" s="211"/>
    </row>
    <row r="11">
      <c r="A11" s="215"/>
      <c r="B11" s="216">
        <v>43945.0</v>
      </c>
      <c r="C11" s="217"/>
      <c r="D11" s="218"/>
      <c r="E11" s="210">
        <f t="shared" si="1"/>
        <v>0</v>
      </c>
      <c r="F11" s="211"/>
    </row>
    <row r="12">
      <c r="A12" s="215"/>
      <c r="B12" s="216">
        <v>43997.0</v>
      </c>
      <c r="C12" s="217"/>
      <c r="D12" s="218"/>
      <c r="E12" s="210">
        <f t="shared" si="1"/>
        <v>0</v>
      </c>
      <c r="F12" s="211"/>
    </row>
    <row r="13">
      <c r="A13" s="215"/>
      <c r="B13" s="216">
        <v>44011.0</v>
      </c>
      <c r="C13" s="217"/>
      <c r="D13" s="218"/>
      <c r="E13" s="210">
        <f t="shared" si="1"/>
        <v>0</v>
      </c>
      <c r="F13" s="211"/>
    </row>
    <row r="14">
      <c r="A14" s="215"/>
      <c r="B14" s="216">
        <v>44095.0</v>
      </c>
      <c r="C14" s="217"/>
      <c r="D14" s="218"/>
      <c r="E14" s="210">
        <f t="shared" si="1"/>
        <v>0</v>
      </c>
      <c r="F14" s="211"/>
    </row>
    <row r="15">
      <c r="A15" s="215"/>
      <c r="B15" s="216"/>
      <c r="C15" s="219"/>
      <c r="D15" s="220"/>
      <c r="E15" s="210"/>
      <c r="F15" s="211"/>
    </row>
    <row r="16">
      <c r="A16" s="215"/>
      <c r="B16" s="216"/>
      <c r="C16" s="219"/>
      <c r="D16" s="220"/>
      <c r="E16" s="210"/>
      <c r="F16" s="211"/>
    </row>
    <row r="17">
      <c r="A17" s="215"/>
      <c r="B17" s="216"/>
      <c r="C17" s="219"/>
      <c r="D17" s="220"/>
      <c r="E17" s="210"/>
      <c r="F17" s="211"/>
    </row>
    <row r="18">
      <c r="A18" s="215"/>
      <c r="B18" s="216"/>
      <c r="C18" s="219"/>
      <c r="D18" s="220"/>
      <c r="E18" s="210"/>
      <c r="F18" s="211"/>
    </row>
    <row r="19">
      <c r="A19" s="215"/>
      <c r="B19" s="216"/>
      <c r="C19" s="219"/>
      <c r="D19" s="220"/>
      <c r="E19" s="210"/>
      <c r="F19" s="211"/>
    </row>
    <row r="20">
      <c r="A20" s="215"/>
      <c r="B20" s="216"/>
      <c r="C20" s="219"/>
      <c r="D20" s="220"/>
      <c r="E20" s="210"/>
      <c r="F20" s="211"/>
    </row>
    <row r="21" ht="15.75" customHeight="1">
      <c r="A21" s="215"/>
      <c r="B21" s="216"/>
      <c r="C21" s="219"/>
      <c r="D21" s="220"/>
      <c r="E21" s="210">
        <f>D21*C21</f>
        <v>0</v>
      </c>
      <c r="F21" s="221"/>
    </row>
    <row r="22" ht="15.75" customHeight="1">
      <c r="A22" s="215"/>
      <c r="B22" s="216"/>
      <c r="C22" s="219"/>
      <c r="D22" s="220"/>
      <c r="E22" s="210"/>
      <c r="F22" s="205" t="s">
        <v>90</v>
      </c>
    </row>
    <row r="23" ht="15.75" customHeight="1">
      <c r="A23" s="222" t="s">
        <v>20</v>
      </c>
      <c r="B23" s="223"/>
      <c r="C23" s="224">
        <f>SUM(C6:C22)</f>
        <v>21</v>
      </c>
      <c r="D23" s="225"/>
      <c r="E23" s="226">
        <f>SUM(E6:E22)</f>
        <v>267.75</v>
      </c>
      <c r="F23" s="226">
        <f>E23/C23</f>
        <v>12.75</v>
      </c>
    </row>
    <row r="24" ht="15.75" customHeight="1">
      <c r="C24" s="77"/>
    </row>
    <row r="25" ht="15.75" customHeight="1">
      <c r="A25" s="227" t="s">
        <v>91</v>
      </c>
      <c r="B25" s="228"/>
      <c r="C25" s="228"/>
      <c r="D25" s="229"/>
      <c r="G25" s="230" t="s">
        <v>92</v>
      </c>
      <c r="H25" s="231"/>
    </row>
    <row r="26" ht="15.75" customHeight="1">
      <c r="A26" s="232"/>
      <c r="B26" s="233"/>
      <c r="C26" s="233"/>
      <c r="D26" s="234"/>
      <c r="G26" s="235"/>
      <c r="H26" s="236"/>
    </row>
    <row r="27" ht="15.75" customHeight="1">
      <c r="A27" s="237" t="s">
        <v>93</v>
      </c>
      <c r="B27" s="237" t="s">
        <v>94</v>
      </c>
      <c r="C27" s="237" t="s">
        <v>95</v>
      </c>
      <c r="D27" s="237" t="s">
        <v>96</v>
      </c>
      <c r="G27" s="238">
        <f>E37/E3</f>
        <v>0</v>
      </c>
      <c r="H27" s="239"/>
    </row>
    <row r="28" ht="15.75" customHeight="1">
      <c r="A28" s="240"/>
      <c r="B28" s="240"/>
      <c r="C28" s="241"/>
      <c r="D28" s="242"/>
      <c r="G28" s="243"/>
      <c r="H28" s="244"/>
    </row>
    <row r="29" ht="15.75" customHeight="1">
      <c r="A29" s="241"/>
      <c r="B29" s="241"/>
      <c r="C29" s="241"/>
      <c r="D29" s="242"/>
    </row>
    <row r="30" ht="15.75" customHeight="1">
      <c r="A30" s="241"/>
      <c r="B30" s="241"/>
      <c r="C30" s="241"/>
      <c r="D30" s="242"/>
    </row>
    <row r="31" ht="15.75" customHeight="1">
      <c r="A31" s="241"/>
      <c r="B31" s="240"/>
      <c r="C31" s="241"/>
      <c r="D31" s="242"/>
    </row>
    <row r="32" ht="15.75" customHeight="1">
      <c r="A32" s="241"/>
      <c r="B32" s="240"/>
      <c r="C32" s="241"/>
      <c r="D32" s="242"/>
    </row>
    <row r="33" ht="15.75" customHeight="1">
      <c r="A33" s="240"/>
      <c r="B33" s="241"/>
      <c r="C33" s="241"/>
      <c r="D33" s="242"/>
    </row>
    <row r="34" ht="15.75" customHeight="1">
      <c r="A34" s="241"/>
      <c r="B34" s="241"/>
      <c r="C34" s="241"/>
      <c r="D34" s="242"/>
    </row>
    <row r="35" ht="15.75" customHeight="1">
      <c r="A35" s="241"/>
      <c r="B35" s="241"/>
      <c r="C35" s="241"/>
      <c r="D35" s="242"/>
    </row>
    <row r="36" ht="15.75" customHeight="1">
      <c r="A36" s="241"/>
      <c r="B36" s="241"/>
      <c r="C36" s="241"/>
      <c r="D36" s="242"/>
      <c r="E36" s="245" t="s">
        <v>20</v>
      </c>
    </row>
    <row r="37" ht="15.75" customHeight="1">
      <c r="A37" s="241"/>
      <c r="B37" s="241"/>
      <c r="C37" s="241"/>
      <c r="D37" s="242"/>
      <c r="E37" s="246">
        <f>D28+D29+D30+D31+D32+D33+D34+D35+D36+D37+D38+D39+D40+D41+D42+D43+D44</f>
        <v>0</v>
      </c>
    </row>
    <row r="38" ht="15.75" customHeight="1">
      <c r="A38" s="241"/>
      <c r="B38" s="241"/>
      <c r="C38" s="241"/>
      <c r="D38" s="242"/>
    </row>
    <row r="39" ht="15.75" customHeight="1">
      <c r="A39" s="241"/>
      <c r="B39" s="241"/>
      <c r="C39" s="241"/>
      <c r="D39" s="242"/>
    </row>
    <row r="40" ht="15.75" customHeight="1">
      <c r="A40" s="241"/>
      <c r="B40" s="241"/>
      <c r="C40" s="241"/>
      <c r="D40" s="242"/>
    </row>
    <row r="41" ht="15.75" customHeight="1">
      <c r="A41" s="241"/>
      <c r="B41" s="241"/>
      <c r="C41" s="241"/>
      <c r="D41" s="242"/>
    </row>
    <row r="42" ht="15.75" customHeight="1">
      <c r="A42" s="241"/>
      <c r="B42" s="241"/>
      <c r="C42" s="241"/>
      <c r="D42" s="242"/>
    </row>
    <row r="43" ht="15.75" customHeight="1">
      <c r="A43" s="241"/>
      <c r="B43" s="241"/>
      <c r="C43" s="241"/>
      <c r="D43" s="242"/>
    </row>
    <row r="44" ht="15.75" customHeight="1">
      <c r="A44" s="241"/>
      <c r="B44" s="241"/>
      <c r="C44" s="241"/>
      <c r="D44" s="242"/>
    </row>
    <row r="45" ht="15.75" customHeight="1">
      <c r="A45" s="241"/>
      <c r="B45" s="241"/>
      <c r="C45" s="241"/>
      <c r="D45" s="242"/>
    </row>
    <row r="46" ht="15.75" customHeight="1">
      <c r="A46" s="241"/>
      <c r="B46" s="241"/>
      <c r="C46" s="241"/>
      <c r="D46" s="242"/>
    </row>
    <row r="47" ht="15.75" customHeight="1">
      <c r="A47" s="241"/>
      <c r="B47" s="241"/>
      <c r="C47" s="241"/>
      <c r="D47" s="242"/>
    </row>
    <row r="48" ht="15.75" customHeight="1">
      <c r="A48" s="241"/>
      <c r="B48" s="241"/>
      <c r="C48" s="241"/>
      <c r="D48" s="242"/>
    </row>
    <row r="49" ht="15.75" customHeight="1">
      <c r="A49" s="241"/>
      <c r="B49" s="241"/>
      <c r="C49" s="241"/>
      <c r="D49" s="242"/>
    </row>
    <row r="50" ht="15.75" customHeight="1">
      <c r="A50" s="241"/>
      <c r="B50" s="241"/>
      <c r="C50" s="241"/>
      <c r="D50" s="242"/>
    </row>
    <row r="51" ht="15.75" customHeight="1">
      <c r="A51" s="241"/>
      <c r="B51" s="241"/>
      <c r="C51" s="241"/>
      <c r="D51" s="242"/>
    </row>
    <row r="52" ht="15.75" customHeight="1">
      <c r="A52" s="241"/>
      <c r="B52" s="241"/>
      <c r="C52" s="241"/>
      <c r="D52" s="242"/>
    </row>
    <row r="53" ht="15.75" customHeight="1">
      <c r="A53" s="241"/>
      <c r="B53" s="241"/>
      <c r="C53" s="241"/>
      <c r="D53" s="242"/>
    </row>
    <row r="54" ht="15.75" customHeight="1">
      <c r="A54" s="241"/>
      <c r="B54" s="241"/>
      <c r="C54" s="241"/>
      <c r="D54" s="242"/>
    </row>
    <row r="55" ht="15.75" customHeight="1">
      <c r="A55" s="241"/>
      <c r="B55" s="241"/>
      <c r="C55" s="241"/>
      <c r="D55" s="242"/>
    </row>
    <row r="56" ht="15.75" customHeight="1">
      <c r="A56" s="241"/>
      <c r="B56" s="241"/>
      <c r="C56" s="241"/>
      <c r="D56" s="242"/>
    </row>
    <row r="57" ht="15.75" customHeight="1">
      <c r="A57" s="241"/>
      <c r="B57" s="241"/>
      <c r="C57" s="241"/>
      <c r="D57" s="242"/>
    </row>
    <row r="58" ht="15.75" customHeight="1">
      <c r="A58" s="241"/>
      <c r="B58" s="241"/>
      <c r="C58" s="241"/>
      <c r="D58" s="242"/>
    </row>
    <row r="59" ht="15.75" customHeight="1">
      <c r="A59" s="241"/>
      <c r="B59" s="241"/>
      <c r="C59" s="241"/>
      <c r="D59" s="242"/>
    </row>
    <row r="60" ht="15.75" customHeight="1">
      <c r="A60" s="241"/>
      <c r="B60" s="241"/>
      <c r="C60" s="241"/>
      <c r="D60" s="242"/>
    </row>
    <row r="61" ht="15.75" customHeight="1">
      <c r="A61" s="241"/>
      <c r="B61" s="241"/>
      <c r="C61" s="241"/>
      <c r="D61" s="242"/>
    </row>
    <row r="62" ht="15.75" customHeight="1">
      <c r="A62" s="241"/>
      <c r="B62" s="241"/>
      <c r="C62" s="241"/>
      <c r="D62" s="242"/>
    </row>
    <row r="63" ht="15.75" customHeight="1">
      <c r="A63" s="241"/>
      <c r="B63" s="241"/>
      <c r="C63" s="241"/>
      <c r="D63" s="242"/>
    </row>
    <row r="64" ht="15.75" customHeight="1">
      <c r="A64" s="241"/>
      <c r="B64" s="241"/>
      <c r="C64" s="241"/>
      <c r="D64" s="242"/>
    </row>
    <row r="65" ht="15.75" customHeight="1">
      <c r="A65" s="241"/>
      <c r="B65" s="241"/>
      <c r="C65" s="241"/>
      <c r="D65" s="242"/>
    </row>
    <row r="66" ht="15.75" customHeight="1">
      <c r="A66" s="241"/>
      <c r="B66" s="241"/>
      <c r="C66" s="241"/>
      <c r="D66" s="242"/>
    </row>
    <row r="67" ht="15.75" customHeight="1">
      <c r="A67" s="241"/>
      <c r="B67" s="241"/>
      <c r="C67" s="241"/>
      <c r="D67" s="242"/>
    </row>
    <row r="68" ht="15.75" customHeight="1">
      <c r="A68" s="241"/>
      <c r="B68" s="241"/>
      <c r="C68" s="241"/>
      <c r="D68" s="242"/>
    </row>
    <row r="69" ht="15.75" customHeight="1">
      <c r="A69" s="241"/>
      <c r="B69" s="241"/>
      <c r="C69" s="241"/>
      <c r="D69" s="242"/>
    </row>
    <row r="70" ht="15.75" customHeight="1">
      <c r="A70" s="241"/>
      <c r="B70" s="241"/>
      <c r="C70" s="241"/>
      <c r="D70" s="242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F5:F21"/>
    <mergeCell ref="A25:D26"/>
    <mergeCell ref="G25:H26"/>
    <mergeCell ref="G27:H28"/>
  </mergeCell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8.5"/>
    <col customWidth="1" min="3" max="3" width="21.38"/>
    <col customWidth="1" min="4" max="4" width="24.88"/>
    <col customWidth="1" min="5" max="5" width="21.0"/>
    <col customWidth="1" min="6" max="6" width="16.38"/>
    <col customWidth="1" min="7" max="7" width="17.0"/>
    <col customWidth="1" min="8" max="8" width="15.88"/>
    <col customWidth="1" min="9" max="9" width="22.0"/>
    <col customWidth="1" min="10" max="10" width="19.13"/>
    <col customWidth="1" min="11" max="11" width="14.75"/>
    <col customWidth="1" min="12" max="12" width="14.25"/>
    <col customWidth="1" min="13" max="26" width="7.63"/>
  </cols>
  <sheetData>
    <row r="1" ht="121.5" customHeight="1"/>
    <row r="2">
      <c r="A2" s="191" t="s">
        <v>97</v>
      </c>
      <c r="B2" s="191" t="s">
        <v>31</v>
      </c>
      <c r="C2" s="192" t="s">
        <v>76</v>
      </c>
      <c r="D2" s="193" t="s">
        <v>77</v>
      </c>
      <c r="E2" s="193" t="s">
        <v>78</v>
      </c>
      <c r="F2" s="193" t="s">
        <v>79</v>
      </c>
      <c r="G2" s="193" t="s">
        <v>80</v>
      </c>
      <c r="H2" s="193" t="s">
        <v>81</v>
      </c>
      <c r="I2" s="193" t="s">
        <v>82</v>
      </c>
      <c r="J2" s="193" t="s">
        <v>83</v>
      </c>
      <c r="K2" s="193" t="s">
        <v>84</v>
      </c>
      <c r="L2" s="247" t="s">
        <v>98</v>
      </c>
    </row>
    <row r="3">
      <c r="A3" s="248" t="s">
        <v>99</v>
      </c>
      <c r="B3" s="249"/>
      <c r="C3" s="250" t="s">
        <v>100</v>
      </c>
      <c r="D3" s="251">
        <f>F23</f>
        <v>5.28</v>
      </c>
      <c r="E3" s="252">
        <f>D3*F3</f>
        <v>253.44</v>
      </c>
      <c r="F3" s="253">
        <f>C23</f>
        <v>48</v>
      </c>
      <c r="G3" s="251"/>
      <c r="H3" s="250"/>
      <c r="I3" s="252"/>
      <c r="J3" s="254">
        <f>G3*F3-I3-E3</f>
        <v>-253.44</v>
      </c>
      <c r="K3" s="255">
        <f>J3/E3</f>
        <v>-1</v>
      </c>
      <c r="L3" s="201">
        <f>G3*F3</f>
        <v>0</v>
      </c>
    </row>
    <row r="5">
      <c r="A5" s="256"/>
      <c r="B5" s="257" t="s">
        <v>1</v>
      </c>
      <c r="C5" s="257" t="s">
        <v>86</v>
      </c>
      <c r="D5" s="258" t="s">
        <v>87</v>
      </c>
      <c r="E5" s="258" t="s">
        <v>88</v>
      </c>
      <c r="F5" s="259"/>
    </row>
    <row r="6">
      <c r="A6" s="207" t="s">
        <v>89</v>
      </c>
      <c r="B6" s="208">
        <v>43665.0</v>
      </c>
      <c r="C6" s="209">
        <v>48.0</v>
      </c>
      <c r="D6" s="210">
        <v>5.28</v>
      </c>
      <c r="E6" s="210">
        <f t="shared" ref="E6:E14" si="1">D6*C6</f>
        <v>253.44</v>
      </c>
      <c r="F6" s="211"/>
    </row>
    <row r="7">
      <c r="A7" s="212"/>
      <c r="B7" s="40">
        <v>43781.0</v>
      </c>
      <c r="C7" s="213"/>
      <c r="D7" s="214"/>
      <c r="E7" s="210">
        <f t="shared" si="1"/>
        <v>0</v>
      </c>
      <c r="F7" s="211"/>
    </row>
    <row r="8">
      <c r="A8" s="212"/>
      <c r="B8" s="40">
        <v>43921.0</v>
      </c>
      <c r="C8" s="213"/>
      <c r="D8" s="214"/>
      <c r="E8" s="210">
        <f t="shared" si="1"/>
        <v>0</v>
      </c>
      <c r="F8" s="211"/>
    </row>
    <row r="9">
      <c r="A9" s="212"/>
      <c r="B9" s="40">
        <v>43965.0</v>
      </c>
      <c r="C9" s="213"/>
      <c r="D9" s="214"/>
      <c r="E9" s="210">
        <f t="shared" si="1"/>
        <v>0</v>
      </c>
      <c r="F9" s="211"/>
    </row>
    <row r="10">
      <c r="A10" s="212"/>
      <c r="B10" s="40">
        <v>43962.0</v>
      </c>
      <c r="C10" s="213"/>
      <c r="D10" s="214"/>
      <c r="E10" s="210">
        <f t="shared" si="1"/>
        <v>0</v>
      </c>
      <c r="F10" s="211"/>
    </row>
    <row r="11">
      <c r="A11" s="212"/>
      <c r="B11" s="40">
        <v>43990.0</v>
      </c>
      <c r="C11" s="213"/>
      <c r="D11" s="214"/>
      <c r="E11" s="210">
        <f t="shared" si="1"/>
        <v>0</v>
      </c>
      <c r="F11" s="211"/>
    </row>
    <row r="12">
      <c r="A12" s="212"/>
      <c r="B12" s="40">
        <v>44033.0</v>
      </c>
      <c r="C12" s="213"/>
      <c r="D12" s="214"/>
      <c r="E12" s="210">
        <f t="shared" si="1"/>
        <v>0</v>
      </c>
      <c r="F12" s="211"/>
    </row>
    <row r="13">
      <c r="A13" s="212"/>
      <c r="B13" s="40">
        <v>44075.0</v>
      </c>
      <c r="C13" s="213"/>
      <c r="D13" s="214"/>
      <c r="E13" s="210">
        <f t="shared" si="1"/>
        <v>0</v>
      </c>
      <c r="F13" s="211"/>
    </row>
    <row r="14">
      <c r="A14" s="212"/>
      <c r="B14" s="40">
        <v>44131.0</v>
      </c>
      <c r="C14" s="213"/>
      <c r="D14" s="214"/>
      <c r="E14" s="210">
        <f t="shared" si="1"/>
        <v>0</v>
      </c>
      <c r="F14" s="211"/>
    </row>
    <row r="15">
      <c r="A15" s="212"/>
      <c r="B15" s="40"/>
      <c r="C15" s="260"/>
      <c r="D15" s="261"/>
      <c r="E15" s="210"/>
      <c r="F15" s="211"/>
    </row>
    <row r="16">
      <c r="A16" s="212"/>
      <c r="B16" s="40"/>
      <c r="C16" s="260"/>
      <c r="D16" s="261"/>
      <c r="E16" s="210"/>
      <c r="F16" s="211"/>
    </row>
    <row r="17">
      <c r="A17" s="212"/>
      <c r="B17" s="40"/>
      <c r="C17" s="260"/>
      <c r="D17" s="261"/>
      <c r="E17" s="210"/>
      <c r="F17" s="211"/>
    </row>
    <row r="18">
      <c r="A18" s="212"/>
      <c r="B18" s="40"/>
      <c r="C18" s="260"/>
      <c r="D18" s="261"/>
      <c r="E18" s="210"/>
      <c r="F18" s="211"/>
    </row>
    <row r="19">
      <c r="A19" s="212"/>
      <c r="B19" s="40"/>
      <c r="C19" s="260"/>
      <c r="D19" s="261"/>
      <c r="E19" s="210"/>
      <c r="F19" s="211"/>
    </row>
    <row r="20">
      <c r="A20" s="212"/>
      <c r="B20" s="40"/>
      <c r="C20" s="260"/>
      <c r="D20" s="261"/>
      <c r="E20" s="210"/>
      <c r="F20" s="211"/>
    </row>
    <row r="21" ht="15.75" customHeight="1">
      <c r="A21" s="212"/>
      <c r="B21" s="40"/>
      <c r="C21" s="260"/>
      <c r="D21" s="261"/>
      <c r="E21" s="210">
        <f>D21*C21</f>
        <v>0</v>
      </c>
      <c r="F21" s="221"/>
    </row>
    <row r="22" ht="15.75" customHeight="1">
      <c r="A22" s="212"/>
      <c r="B22" s="40"/>
      <c r="C22" s="260"/>
      <c r="D22" s="261"/>
      <c r="E22" s="210"/>
      <c r="F22" s="205" t="s">
        <v>90</v>
      </c>
    </row>
    <row r="23" ht="15.75" customHeight="1">
      <c r="A23" s="262" t="s">
        <v>3</v>
      </c>
      <c r="B23" s="263"/>
      <c r="C23" s="264">
        <f>SUM(C6:C22)</f>
        <v>48</v>
      </c>
      <c r="D23" s="265"/>
      <c r="E23" s="265">
        <f>SUM(E6:E21)</f>
        <v>253.44</v>
      </c>
      <c r="F23" s="265">
        <f>E23/C23</f>
        <v>5.28</v>
      </c>
    </row>
    <row r="24" ht="15.75" customHeight="1"/>
    <row r="25" ht="15.75" customHeight="1">
      <c r="A25" s="227" t="s">
        <v>91</v>
      </c>
      <c r="B25" s="228"/>
      <c r="C25" s="228"/>
      <c r="D25" s="229"/>
      <c r="G25" s="230" t="s">
        <v>92</v>
      </c>
      <c r="H25" s="231"/>
    </row>
    <row r="26" ht="15.75" customHeight="1">
      <c r="A26" s="232"/>
      <c r="B26" s="233"/>
      <c r="C26" s="233"/>
      <c r="D26" s="234"/>
      <c r="G26" s="235"/>
      <c r="H26" s="236"/>
    </row>
    <row r="27" ht="15.75" customHeight="1">
      <c r="A27" s="237" t="s">
        <v>93</v>
      </c>
      <c r="B27" s="237" t="s">
        <v>94</v>
      </c>
      <c r="C27" s="237" t="s">
        <v>95</v>
      </c>
      <c r="D27" s="237" t="s">
        <v>96</v>
      </c>
      <c r="G27" s="238">
        <f>E37/E3</f>
        <v>0</v>
      </c>
      <c r="H27" s="239"/>
    </row>
    <row r="28" ht="15.75" customHeight="1">
      <c r="A28" s="266"/>
      <c r="B28" s="267"/>
      <c r="C28" s="266"/>
      <c r="D28" s="268"/>
      <c r="G28" s="243"/>
      <c r="H28" s="244"/>
    </row>
    <row r="29" ht="15.75" customHeight="1">
      <c r="A29" s="266"/>
      <c r="B29" s="267"/>
      <c r="C29" s="266"/>
      <c r="D29" s="268"/>
    </row>
    <row r="30" ht="15.75" customHeight="1">
      <c r="A30" s="266"/>
      <c r="B30" s="267"/>
      <c r="C30" s="266"/>
      <c r="D30" s="268"/>
    </row>
    <row r="31" ht="15.75" customHeight="1">
      <c r="A31" s="266"/>
      <c r="B31" s="267"/>
      <c r="C31" s="266"/>
      <c r="D31" s="268"/>
    </row>
    <row r="32" ht="15.75" customHeight="1">
      <c r="A32" s="266"/>
      <c r="B32" s="267"/>
      <c r="C32" s="266"/>
      <c r="D32" s="268"/>
    </row>
    <row r="33" ht="15.75" customHeight="1">
      <c r="A33" s="267"/>
      <c r="B33" s="266"/>
      <c r="C33" s="266"/>
      <c r="D33" s="268"/>
    </row>
    <row r="34" ht="15.75" customHeight="1">
      <c r="A34" s="266"/>
      <c r="B34" s="266"/>
      <c r="C34" s="266"/>
      <c r="D34" s="268"/>
    </row>
    <row r="35" ht="15.75" customHeight="1">
      <c r="A35" s="266"/>
      <c r="B35" s="266"/>
      <c r="C35" s="266"/>
      <c r="D35" s="268"/>
    </row>
    <row r="36" ht="15.75" customHeight="1">
      <c r="A36" s="266"/>
      <c r="B36" s="266"/>
      <c r="C36" s="266"/>
      <c r="D36" s="268"/>
      <c r="E36" s="245" t="s">
        <v>20</v>
      </c>
    </row>
    <row r="37" ht="15.75" customHeight="1">
      <c r="A37" s="266"/>
      <c r="B37" s="266"/>
      <c r="C37" s="266"/>
      <c r="D37" s="268"/>
      <c r="E37" s="269">
        <f>D28+D29+D30+D31+D32+D33+D34+D35+D36+D37+D38+D39+D40+D41+D42+D43+D44</f>
        <v>0</v>
      </c>
    </row>
    <row r="38" ht="15.75" customHeight="1">
      <c r="A38" s="266"/>
      <c r="B38" s="266"/>
      <c r="C38" s="266"/>
      <c r="D38" s="268"/>
    </row>
    <row r="39" ht="15.75" customHeight="1">
      <c r="A39" s="266"/>
      <c r="B39" s="266"/>
      <c r="C39" s="266"/>
      <c r="D39" s="268"/>
    </row>
    <row r="40" ht="15.75" customHeight="1">
      <c r="A40" s="266"/>
      <c r="B40" s="266"/>
      <c r="C40" s="266"/>
      <c r="D40" s="268"/>
    </row>
    <row r="41" ht="15.75" customHeight="1">
      <c r="A41" s="266"/>
      <c r="B41" s="266"/>
      <c r="C41" s="266"/>
      <c r="D41" s="268"/>
    </row>
    <row r="42" ht="15.75" customHeight="1">
      <c r="A42" s="266"/>
      <c r="B42" s="266"/>
      <c r="C42" s="266"/>
      <c r="D42" s="268"/>
    </row>
    <row r="43" ht="15.75" customHeight="1">
      <c r="A43" s="266"/>
      <c r="B43" s="266"/>
      <c r="C43" s="266"/>
      <c r="D43" s="268"/>
    </row>
    <row r="44" ht="15.75" customHeight="1">
      <c r="A44" s="266"/>
      <c r="B44" s="266"/>
      <c r="C44" s="266"/>
      <c r="D44" s="268"/>
    </row>
    <row r="45" ht="15.75" customHeight="1">
      <c r="A45" s="266"/>
      <c r="B45" s="266"/>
      <c r="C45" s="266"/>
      <c r="D45" s="268"/>
    </row>
    <row r="46" ht="15.75" customHeight="1">
      <c r="A46" s="266"/>
      <c r="B46" s="266"/>
      <c r="C46" s="266"/>
      <c r="D46" s="268"/>
    </row>
    <row r="47" ht="15.75" customHeight="1">
      <c r="A47" s="266"/>
      <c r="B47" s="266"/>
      <c r="C47" s="266"/>
      <c r="D47" s="268"/>
    </row>
    <row r="48" ht="15.75" customHeight="1">
      <c r="A48" s="266"/>
      <c r="B48" s="266"/>
      <c r="C48" s="266"/>
      <c r="D48" s="268"/>
    </row>
    <row r="49" ht="15.75" customHeight="1">
      <c r="A49" s="266"/>
      <c r="B49" s="266"/>
      <c r="C49" s="266"/>
      <c r="D49" s="268"/>
    </row>
    <row r="50" ht="15.75" customHeight="1">
      <c r="A50" s="266"/>
      <c r="B50" s="266"/>
      <c r="C50" s="266"/>
      <c r="D50" s="268"/>
    </row>
    <row r="51" ht="15.75" customHeight="1">
      <c r="A51" s="266"/>
      <c r="B51" s="266"/>
      <c r="C51" s="266"/>
      <c r="D51" s="268"/>
    </row>
    <row r="52" ht="15.75" customHeight="1">
      <c r="A52" s="266"/>
      <c r="B52" s="266"/>
      <c r="C52" s="266"/>
      <c r="D52" s="268"/>
    </row>
    <row r="53" ht="15.75" customHeight="1">
      <c r="A53" s="266"/>
      <c r="B53" s="266"/>
      <c r="C53" s="266"/>
      <c r="D53" s="268"/>
    </row>
    <row r="54" ht="15.75" customHeight="1">
      <c r="A54" s="266"/>
      <c r="B54" s="266"/>
      <c r="C54" s="266"/>
      <c r="D54" s="268"/>
    </row>
    <row r="55" ht="15.75" customHeight="1">
      <c r="A55" s="266"/>
      <c r="B55" s="266"/>
      <c r="C55" s="266"/>
      <c r="D55" s="268"/>
    </row>
    <row r="56" ht="15.75" customHeight="1">
      <c r="A56" s="266"/>
      <c r="B56" s="266"/>
      <c r="C56" s="266"/>
      <c r="D56" s="268"/>
    </row>
    <row r="57" ht="15.75" customHeight="1">
      <c r="A57" s="266"/>
      <c r="B57" s="266"/>
      <c r="C57" s="266"/>
      <c r="D57" s="268"/>
    </row>
    <row r="58" ht="15.75" customHeight="1">
      <c r="A58" s="266"/>
      <c r="B58" s="266"/>
      <c r="C58" s="266"/>
      <c r="D58" s="268"/>
    </row>
    <row r="59" ht="15.75" customHeight="1">
      <c r="A59" s="266"/>
      <c r="B59" s="266"/>
      <c r="C59" s="266"/>
      <c r="D59" s="268"/>
    </row>
    <row r="60" ht="15.75" customHeight="1">
      <c r="A60" s="266"/>
      <c r="B60" s="266"/>
      <c r="C60" s="266"/>
      <c r="D60" s="268"/>
    </row>
    <row r="61" ht="15.75" customHeight="1">
      <c r="A61" s="266"/>
      <c r="B61" s="266"/>
      <c r="C61" s="266"/>
      <c r="D61" s="268"/>
    </row>
    <row r="62" ht="15.75" customHeight="1">
      <c r="A62" s="266"/>
      <c r="B62" s="266"/>
      <c r="C62" s="266"/>
      <c r="D62" s="268"/>
    </row>
    <row r="63" ht="15.75" customHeight="1">
      <c r="A63" s="266"/>
      <c r="B63" s="266"/>
      <c r="C63" s="266"/>
      <c r="D63" s="268"/>
    </row>
    <row r="64" ht="15.75" customHeight="1">
      <c r="A64" s="266"/>
      <c r="B64" s="266"/>
      <c r="C64" s="266"/>
      <c r="D64" s="268"/>
    </row>
    <row r="65" ht="15.75" customHeight="1">
      <c r="A65" s="266"/>
      <c r="B65" s="266"/>
      <c r="C65" s="266"/>
      <c r="D65" s="268"/>
    </row>
    <row r="66" ht="15.75" customHeight="1">
      <c r="A66" s="266"/>
      <c r="B66" s="266"/>
      <c r="C66" s="266"/>
      <c r="D66" s="268"/>
    </row>
    <row r="67" ht="15.75" customHeight="1">
      <c r="A67" s="266"/>
      <c r="B67" s="266"/>
      <c r="C67" s="266"/>
      <c r="D67" s="268"/>
    </row>
    <row r="68" ht="15.75" customHeight="1">
      <c r="A68" s="266"/>
      <c r="B68" s="266"/>
      <c r="C68" s="266"/>
      <c r="D68" s="268"/>
    </row>
    <row r="69" ht="15.75" customHeight="1">
      <c r="A69" s="266"/>
      <c r="B69" s="266"/>
      <c r="C69" s="266"/>
      <c r="D69" s="268"/>
    </row>
    <row r="70" ht="15.75" customHeight="1">
      <c r="A70" s="266"/>
      <c r="B70" s="266"/>
      <c r="C70" s="266"/>
      <c r="D70" s="268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F5:F21"/>
    <mergeCell ref="A25:D26"/>
    <mergeCell ref="G25:H26"/>
    <mergeCell ref="G27:H28"/>
  </mergeCells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1.75"/>
    <col customWidth="1" min="3" max="3" width="21.38"/>
    <col customWidth="1" min="4" max="4" width="19.25"/>
    <col customWidth="1" min="5" max="5" width="21.0"/>
    <col customWidth="1" min="6" max="6" width="19.75"/>
    <col customWidth="1" min="7" max="7" width="17.0"/>
    <col customWidth="1" min="8" max="8" width="15.88"/>
    <col customWidth="1" min="9" max="9" width="22.0"/>
    <col customWidth="1" min="10" max="10" width="19.13"/>
    <col customWidth="1" min="11" max="11" width="14.75"/>
    <col customWidth="1" min="12" max="12" width="13.88"/>
    <col customWidth="1" min="13" max="26" width="7.63"/>
  </cols>
  <sheetData>
    <row r="1" ht="106.5" customHeight="1"/>
    <row r="2">
      <c r="A2" s="191" t="s">
        <v>97</v>
      </c>
      <c r="B2" s="191" t="s">
        <v>31</v>
      </c>
      <c r="C2" s="192" t="s">
        <v>76</v>
      </c>
      <c r="D2" s="193" t="s">
        <v>77</v>
      </c>
      <c r="E2" s="193" t="s">
        <v>78</v>
      </c>
      <c r="F2" s="193" t="s">
        <v>79</v>
      </c>
      <c r="G2" s="193" t="s">
        <v>80</v>
      </c>
      <c r="H2" s="193" t="s">
        <v>81</v>
      </c>
      <c r="I2" s="193" t="s">
        <v>82</v>
      </c>
      <c r="J2" s="193" t="s">
        <v>83</v>
      </c>
      <c r="K2" s="193" t="s">
        <v>84</v>
      </c>
      <c r="L2" s="247" t="s">
        <v>98</v>
      </c>
    </row>
    <row r="3">
      <c r="A3" s="270" t="s">
        <v>42</v>
      </c>
      <c r="B3" s="249"/>
      <c r="C3" s="250" t="s">
        <v>101</v>
      </c>
      <c r="D3" s="251">
        <f>F16</f>
        <v>43.82444444</v>
      </c>
      <c r="E3" s="252">
        <f>D3*F3</f>
        <v>1183.26</v>
      </c>
      <c r="F3" s="253">
        <f>C16</f>
        <v>27</v>
      </c>
      <c r="G3" s="251"/>
      <c r="H3" s="250"/>
      <c r="I3" s="252">
        <v>0.0</v>
      </c>
      <c r="J3" s="254">
        <f>G3*F3-I3-E3</f>
        <v>-1183.26</v>
      </c>
      <c r="K3" s="255">
        <f>J3/E3</f>
        <v>-1</v>
      </c>
      <c r="L3" s="201">
        <f>G3*F3</f>
        <v>0</v>
      </c>
    </row>
    <row r="5">
      <c r="A5" s="256"/>
      <c r="B5" s="257" t="s">
        <v>1</v>
      </c>
      <c r="C5" s="257" t="s">
        <v>86</v>
      </c>
      <c r="D5" s="258" t="s">
        <v>87</v>
      </c>
      <c r="E5" s="258" t="s">
        <v>102</v>
      </c>
      <c r="F5" s="271"/>
    </row>
    <row r="6">
      <c r="A6" s="207" t="s">
        <v>89</v>
      </c>
      <c r="B6" s="208">
        <v>43781.0</v>
      </c>
      <c r="C6" s="209">
        <v>8.0</v>
      </c>
      <c r="D6" s="210">
        <v>44.65</v>
      </c>
      <c r="E6" s="210">
        <f t="shared" ref="E6:E15" si="1">D6*C6</f>
        <v>357.2</v>
      </c>
      <c r="F6" s="271"/>
    </row>
    <row r="7">
      <c r="A7" s="212"/>
      <c r="B7" s="40">
        <v>43888.0</v>
      </c>
      <c r="C7" s="260">
        <v>6.0</v>
      </c>
      <c r="D7" s="261">
        <v>46.92</v>
      </c>
      <c r="E7" s="210">
        <f t="shared" si="1"/>
        <v>281.52</v>
      </c>
      <c r="F7" s="271"/>
    </row>
    <row r="8">
      <c r="A8" s="212"/>
      <c r="B8" s="40">
        <v>43962.0</v>
      </c>
      <c r="C8" s="260">
        <v>4.0</v>
      </c>
      <c r="D8" s="261">
        <v>39.55</v>
      </c>
      <c r="E8" s="210">
        <f t="shared" si="1"/>
        <v>158.2</v>
      </c>
      <c r="F8" s="271"/>
    </row>
    <row r="9">
      <c r="A9" s="212"/>
      <c r="B9" s="40">
        <v>43998.0</v>
      </c>
      <c r="C9" s="260">
        <v>3.0</v>
      </c>
      <c r="D9" s="261">
        <v>43.13</v>
      </c>
      <c r="E9" s="210">
        <f t="shared" si="1"/>
        <v>129.39</v>
      </c>
      <c r="F9" s="271"/>
    </row>
    <row r="10">
      <c r="A10" s="212"/>
      <c r="B10" s="40">
        <v>44076.0</v>
      </c>
      <c r="C10" s="260">
        <v>3.0</v>
      </c>
      <c r="D10" s="261">
        <v>43.65</v>
      </c>
      <c r="E10" s="210">
        <f t="shared" si="1"/>
        <v>130.95</v>
      </c>
      <c r="F10" s="271"/>
    </row>
    <row r="11">
      <c r="A11" s="212"/>
      <c r="B11" s="40">
        <v>44085.0</v>
      </c>
      <c r="C11" s="260">
        <v>3.0</v>
      </c>
      <c r="D11" s="261">
        <v>42.0</v>
      </c>
      <c r="E11" s="210">
        <f t="shared" si="1"/>
        <v>126</v>
      </c>
      <c r="F11" s="271"/>
    </row>
    <row r="12">
      <c r="A12" s="212"/>
      <c r="B12" s="40"/>
      <c r="C12" s="260"/>
      <c r="D12" s="261"/>
      <c r="E12" s="210">
        <f t="shared" si="1"/>
        <v>0</v>
      </c>
      <c r="F12" s="271"/>
    </row>
    <row r="13">
      <c r="A13" s="212"/>
      <c r="B13" s="40"/>
      <c r="C13" s="260"/>
      <c r="D13" s="261"/>
      <c r="E13" s="210">
        <f t="shared" si="1"/>
        <v>0</v>
      </c>
      <c r="F13" s="271"/>
    </row>
    <row r="14">
      <c r="A14" s="212"/>
      <c r="B14" s="40"/>
      <c r="C14" s="260"/>
      <c r="D14" s="261"/>
      <c r="E14" s="210">
        <f t="shared" si="1"/>
        <v>0</v>
      </c>
      <c r="F14" s="271"/>
    </row>
    <row r="15">
      <c r="A15" s="212"/>
      <c r="B15" s="40"/>
      <c r="C15" s="260"/>
      <c r="D15" s="261"/>
      <c r="E15" s="210">
        <f t="shared" si="1"/>
        <v>0</v>
      </c>
      <c r="F15" s="205" t="s">
        <v>90</v>
      </c>
    </row>
    <row r="16">
      <c r="A16" s="272" t="s">
        <v>20</v>
      </c>
      <c r="B16" s="223"/>
      <c r="C16" s="224">
        <f>SUM(C6:C15)</f>
        <v>27</v>
      </c>
      <c r="D16" s="261"/>
      <c r="E16" s="226">
        <f>SUM(E6:E15)</f>
        <v>1183.26</v>
      </c>
      <c r="F16" s="226">
        <f>E16/C16</f>
        <v>43.82444444</v>
      </c>
    </row>
    <row r="18">
      <c r="A18" s="227" t="s">
        <v>91</v>
      </c>
      <c r="B18" s="228"/>
      <c r="C18" s="228"/>
      <c r="D18" s="229"/>
      <c r="G18" s="230" t="s">
        <v>92</v>
      </c>
      <c r="H18" s="231"/>
    </row>
    <row r="19">
      <c r="A19" s="232"/>
      <c r="B19" s="233"/>
      <c r="C19" s="233"/>
      <c r="D19" s="234"/>
      <c r="G19" s="235"/>
      <c r="H19" s="236"/>
    </row>
    <row r="20">
      <c r="A20" s="237" t="s">
        <v>93</v>
      </c>
      <c r="B20" s="237" t="s">
        <v>94</v>
      </c>
      <c r="C20" s="237" t="s">
        <v>95</v>
      </c>
      <c r="D20" s="237" t="s">
        <v>96</v>
      </c>
      <c r="G20" s="238">
        <f>E30/E3</f>
        <v>0</v>
      </c>
      <c r="H20" s="239"/>
    </row>
    <row r="21" ht="15.75" customHeight="1">
      <c r="A21" s="266"/>
      <c r="B21" s="267"/>
      <c r="C21" s="266"/>
      <c r="D21" s="268"/>
      <c r="G21" s="243"/>
      <c r="H21" s="244"/>
    </row>
    <row r="22" ht="15.75" customHeight="1">
      <c r="A22" s="266"/>
      <c r="B22" s="267"/>
      <c r="C22" s="266"/>
      <c r="D22" s="268"/>
    </row>
    <row r="23" ht="15.75" customHeight="1">
      <c r="A23" s="266"/>
      <c r="B23" s="267"/>
      <c r="C23" s="266"/>
      <c r="D23" s="268"/>
    </row>
    <row r="24" ht="15.75" customHeight="1">
      <c r="A24" s="266"/>
      <c r="B24" s="267"/>
      <c r="C24" s="266"/>
      <c r="D24" s="268"/>
    </row>
    <row r="25" ht="15.75" customHeight="1">
      <c r="A25" s="266"/>
      <c r="B25" s="267"/>
      <c r="C25" s="266"/>
      <c r="D25" s="268"/>
    </row>
    <row r="26" ht="15.75" customHeight="1">
      <c r="A26" s="267"/>
      <c r="B26" s="266"/>
      <c r="C26" s="266"/>
      <c r="D26" s="268"/>
    </row>
    <row r="27" ht="15.75" customHeight="1">
      <c r="A27" s="266"/>
      <c r="B27" s="266"/>
      <c r="C27" s="266"/>
      <c r="D27" s="268"/>
    </row>
    <row r="28" ht="15.75" customHeight="1">
      <c r="A28" s="266"/>
      <c r="B28" s="266"/>
      <c r="C28" s="266"/>
      <c r="D28" s="268"/>
    </row>
    <row r="29" ht="15.75" customHeight="1">
      <c r="A29" s="266"/>
      <c r="B29" s="266"/>
      <c r="C29" s="266"/>
      <c r="D29" s="268"/>
      <c r="E29" s="245" t="s">
        <v>20</v>
      </c>
    </row>
    <row r="30" ht="15.75" customHeight="1">
      <c r="A30" s="266"/>
      <c r="B30" s="266"/>
      <c r="C30" s="266"/>
      <c r="D30" s="268"/>
      <c r="E30" s="269">
        <f>D21+D22+D23+D24+D25+D26+D27+D28+D29+D30+D31+D32+D33+D34+D35+D36+D37</f>
        <v>0</v>
      </c>
    </row>
    <row r="31" ht="15.75" customHeight="1">
      <c r="A31" s="266"/>
      <c r="B31" s="266"/>
      <c r="C31" s="266"/>
      <c r="D31" s="268"/>
    </row>
    <row r="32" ht="15.75" customHeight="1">
      <c r="A32" s="266"/>
      <c r="B32" s="266"/>
      <c r="C32" s="266"/>
      <c r="D32" s="268"/>
    </row>
    <row r="33" ht="15.75" customHeight="1">
      <c r="A33" s="266"/>
      <c r="B33" s="266"/>
      <c r="C33" s="266"/>
      <c r="D33" s="268"/>
    </row>
    <row r="34" ht="15.75" customHeight="1">
      <c r="A34" s="266"/>
      <c r="B34" s="266"/>
      <c r="C34" s="266"/>
      <c r="D34" s="268"/>
    </row>
    <row r="35" ht="15.75" customHeight="1">
      <c r="A35" s="266"/>
      <c r="B35" s="266"/>
      <c r="C35" s="266"/>
      <c r="D35" s="268"/>
    </row>
    <row r="36" ht="15.75" customHeight="1">
      <c r="A36" s="266"/>
      <c r="B36" s="266"/>
      <c r="C36" s="266"/>
      <c r="D36" s="268"/>
    </row>
    <row r="37" ht="15.75" customHeight="1">
      <c r="A37" s="266"/>
      <c r="B37" s="266"/>
      <c r="C37" s="266"/>
      <c r="D37" s="268"/>
    </row>
    <row r="38" ht="15.75" customHeight="1">
      <c r="A38" s="266"/>
      <c r="B38" s="266"/>
      <c r="C38" s="266"/>
      <c r="D38" s="268"/>
    </row>
    <row r="39" ht="15.75" customHeight="1">
      <c r="A39" s="266"/>
      <c r="B39" s="266"/>
      <c r="C39" s="266"/>
      <c r="D39" s="268"/>
    </row>
    <row r="40" ht="15.75" customHeight="1">
      <c r="A40" s="266"/>
      <c r="B40" s="266"/>
      <c r="C40" s="266"/>
      <c r="D40" s="268"/>
    </row>
    <row r="41" ht="15.75" customHeight="1">
      <c r="A41" s="266"/>
      <c r="B41" s="266"/>
      <c r="C41" s="266"/>
      <c r="D41" s="268"/>
    </row>
    <row r="42" ht="15.75" customHeight="1">
      <c r="A42" s="266"/>
      <c r="B42" s="266"/>
      <c r="C42" s="266"/>
      <c r="D42" s="268"/>
    </row>
    <row r="43" ht="15.75" customHeight="1">
      <c r="A43" s="266"/>
      <c r="B43" s="266"/>
      <c r="C43" s="266"/>
      <c r="D43" s="268"/>
    </row>
    <row r="44" ht="15.75" customHeight="1">
      <c r="A44" s="266"/>
      <c r="B44" s="266"/>
      <c r="C44" s="266"/>
      <c r="D44" s="268"/>
    </row>
    <row r="45" ht="15.75" customHeight="1">
      <c r="A45" s="266"/>
      <c r="B45" s="266"/>
      <c r="C45" s="266"/>
      <c r="D45" s="268"/>
    </row>
    <row r="46" ht="15.75" customHeight="1">
      <c r="A46" s="266"/>
      <c r="B46" s="266"/>
      <c r="C46" s="266"/>
      <c r="D46" s="268"/>
    </row>
    <row r="47" ht="15.75" customHeight="1">
      <c r="A47" s="266"/>
      <c r="B47" s="266"/>
      <c r="C47" s="266"/>
      <c r="D47" s="268"/>
    </row>
    <row r="48" ht="15.75" customHeight="1">
      <c r="A48" s="266"/>
      <c r="B48" s="266"/>
      <c r="C48" s="266"/>
      <c r="D48" s="268"/>
    </row>
    <row r="49" ht="15.75" customHeight="1">
      <c r="A49" s="266"/>
      <c r="B49" s="266"/>
      <c r="C49" s="266"/>
      <c r="D49" s="268"/>
    </row>
    <row r="50" ht="15.75" customHeight="1">
      <c r="A50" s="266"/>
      <c r="B50" s="266"/>
      <c r="C50" s="266"/>
      <c r="D50" s="268"/>
    </row>
    <row r="51" ht="15.75" customHeight="1">
      <c r="A51" s="266"/>
      <c r="B51" s="266"/>
      <c r="C51" s="266"/>
      <c r="D51" s="268"/>
    </row>
    <row r="52" ht="15.75" customHeight="1">
      <c r="A52" s="266"/>
      <c r="B52" s="266"/>
      <c r="C52" s="266"/>
      <c r="D52" s="268"/>
    </row>
    <row r="53" ht="15.75" customHeight="1">
      <c r="A53" s="266"/>
      <c r="B53" s="266"/>
      <c r="C53" s="266"/>
      <c r="D53" s="268"/>
    </row>
    <row r="54" ht="15.75" customHeight="1">
      <c r="A54" s="266"/>
      <c r="B54" s="266"/>
      <c r="C54" s="266"/>
      <c r="D54" s="268"/>
    </row>
    <row r="55" ht="15.75" customHeight="1">
      <c r="A55" s="266"/>
      <c r="B55" s="266"/>
      <c r="C55" s="266"/>
      <c r="D55" s="268"/>
    </row>
    <row r="56" ht="15.75" customHeight="1">
      <c r="A56" s="266"/>
      <c r="B56" s="266"/>
      <c r="C56" s="266"/>
      <c r="D56" s="268"/>
    </row>
    <row r="57" ht="15.75" customHeight="1">
      <c r="A57" s="266"/>
      <c r="B57" s="266"/>
      <c r="C57" s="266"/>
      <c r="D57" s="268"/>
    </row>
    <row r="58" ht="15.75" customHeight="1">
      <c r="A58" s="266"/>
      <c r="B58" s="266"/>
      <c r="C58" s="266"/>
      <c r="D58" s="268"/>
    </row>
    <row r="59" ht="15.75" customHeight="1">
      <c r="A59" s="266"/>
      <c r="B59" s="266"/>
      <c r="C59" s="266"/>
      <c r="D59" s="268"/>
    </row>
    <row r="60" ht="15.75" customHeight="1">
      <c r="A60" s="266"/>
      <c r="B60" s="266"/>
      <c r="C60" s="266"/>
      <c r="D60" s="268"/>
    </row>
    <row r="61" ht="15.75" customHeight="1">
      <c r="A61" s="266"/>
      <c r="B61" s="266"/>
      <c r="C61" s="266"/>
      <c r="D61" s="268"/>
    </row>
    <row r="62" ht="15.75" customHeight="1">
      <c r="A62" s="266"/>
      <c r="B62" s="266"/>
      <c r="C62" s="266"/>
      <c r="D62" s="268"/>
    </row>
    <row r="63" ht="15.75" customHeight="1">
      <c r="A63" s="266"/>
      <c r="B63" s="266"/>
      <c r="C63" s="266"/>
      <c r="D63" s="268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8:D19"/>
    <mergeCell ref="G18:H19"/>
    <mergeCell ref="G20:H21"/>
  </mergeCell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18.0"/>
    <col customWidth="1" min="3" max="3" width="19.25"/>
    <col customWidth="1" min="4" max="4" width="21.0"/>
    <col customWidth="1" min="5" max="5" width="16.38"/>
    <col customWidth="1" min="6" max="6" width="17.13"/>
    <col customWidth="1" min="7" max="7" width="15.88"/>
    <col customWidth="1" min="8" max="8" width="22.13"/>
    <col customWidth="1" min="9" max="9" width="23.13"/>
    <col customWidth="1" min="10" max="10" width="19.13"/>
    <col customWidth="1" min="11" max="12" width="14.25"/>
    <col customWidth="1" min="13" max="13" width="10.75"/>
    <col customWidth="1" min="14" max="14" width="5.75"/>
    <col customWidth="1" min="15" max="15" width="11.75"/>
    <col customWidth="1" min="16" max="16" width="11.13"/>
    <col customWidth="1" min="17" max="17" width="4.38"/>
    <col customWidth="1" min="18" max="18" width="11.75"/>
    <col customWidth="1" min="19" max="19" width="7.25"/>
    <col customWidth="1" min="20" max="20" width="4.38"/>
    <col customWidth="1" min="21" max="21" width="11.75"/>
    <col customWidth="1" min="22" max="22" width="10.75"/>
    <col customWidth="1" min="23" max="24" width="7.63"/>
    <col customWidth="1" min="25" max="25" width="12.25"/>
    <col customWidth="1" min="26" max="26" width="4.38"/>
    <col customWidth="1" min="27" max="27" width="11.25"/>
  </cols>
  <sheetData>
    <row r="1" ht="126.0" customHeight="1">
      <c r="D1" s="273"/>
      <c r="E1" s="2"/>
      <c r="F1" s="2"/>
      <c r="G1" s="2"/>
      <c r="H1" s="2"/>
      <c r="I1" s="2"/>
      <c r="J1" s="2"/>
      <c r="K1" s="2"/>
      <c r="L1" s="3"/>
    </row>
    <row r="2">
      <c r="A2" s="191" t="s">
        <v>97</v>
      </c>
      <c r="B2" s="191" t="s">
        <v>31</v>
      </c>
      <c r="C2" s="192" t="s">
        <v>76</v>
      </c>
      <c r="D2" s="193" t="s">
        <v>77</v>
      </c>
      <c r="E2" s="193" t="s">
        <v>78</v>
      </c>
      <c r="F2" s="193" t="s">
        <v>79</v>
      </c>
      <c r="G2" s="193" t="s">
        <v>80</v>
      </c>
      <c r="H2" s="193" t="s">
        <v>81</v>
      </c>
      <c r="I2" s="193" t="s">
        <v>82</v>
      </c>
      <c r="J2" s="193" t="s">
        <v>83</v>
      </c>
      <c r="K2" s="193" t="s">
        <v>84</v>
      </c>
      <c r="L2" s="247" t="s">
        <v>98</v>
      </c>
    </row>
    <row r="3">
      <c r="A3" s="270" t="s">
        <v>44</v>
      </c>
      <c r="B3" s="249"/>
      <c r="C3" s="250" t="s">
        <v>103</v>
      </c>
      <c r="D3" s="251">
        <f>F19</f>
        <v>24.58916667</v>
      </c>
      <c r="E3" s="252">
        <f>D3*F3</f>
        <v>885.21</v>
      </c>
      <c r="F3" s="253">
        <f>C20</f>
        <v>36</v>
      </c>
      <c r="G3" s="251"/>
      <c r="H3" s="250"/>
      <c r="I3" s="252">
        <v>0.0</v>
      </c>
      <c r="J3" s="254">
        <f>G3*F3-I3-E3</f>
        <v>-885.21</v>
      </c>
      <c r="K3" s="255">
        <f>J3/E3</f>
        <v>-1</v>
      </c>
      <c r="L3" s="201">
        <f>G3*F3</f>
        <v>0</v>
      </c>
      <c r="M3" s="274"/>
      <c r="N3" s="275"/>
      <c r="O3" s="276"/>
      <c r="P3" s="277"/>
      <c r="Q3" s="275"/>
      <c r="R3" s="278"/>
      <c r="S3" s="276"/>
      <c r="T3" s="275"/>
      <c r="U3" s="278"/>
      <c r="V3" s="274"/>
      <c r="W3" s="275"/>
      <c r="X3" s="278"/>
      <c r="Y3" s="274"/>
      <c r="Z3" s="275"/>
      <c r="AA3" s="278"/>
    </row>
    <row r="5">
      <c r="A5" s="256"/>
      <c r="B5" s="257" t="s">
        <v>1</v>
      </c>
      <c r="C5" s="257" t="s">
        <v>86</v>
      </c>
      <c r="D5" s="258" t="s">
        <v>87</v>
      </c>
      <c r="E5" s="258" t="s">
        <v>3</v>
      </c>
      <c r="F5" s="271"/>
    </row>
    <row r="6">
      <c r="A6" s="207" t="s">
        <v>89</v>
      </c>
      <c r="B6" s="208">
        <v>43753.0</v>
      </c>
      <c r="C6" s="209">
        <v>10.0</v>
      </c>
      <c r="D6" s="210">
        <v>24.71</v>
      </c>
      <c r="E6" s="210">
        <f t="shared" ref="E6:E14" si="1">D6*C6</f>
        <v>247.1</v>
      </c>
      <c r="F6" s="271"/>
    </row>
    <row r="7">
      <c r="A7" s="212"/>
      <c r="B7" s="40">
        <v>43809.0</v>
      </c>
      <c r="C7" s="260">
        <v>3.0</v>
      </c>
      <c r="D7" s="261">
        <v>28.71</v>
      </c>
      <c r="E7" s="210">
        <f t="shared" si="1"/>
        <v>86.13</v>
      </c>
      <c r="F7" s="271"/>
    </row>
    <row r="8">
      <c r="A8" s="212"/>
      <c r="B8" s="40">
        <v>43871.0</v>
      </c>
      <c r="C8" s="260">
        <v>2.0</v>
      </c>
      <c r="D8" s="261">
        <v>30.33</v>
      </c>
      <c r="E8" s="210">
        <f t="shared" si="1"/>
        <v>60.66</v>
      </c>
      <c r="F8" s="271"/>
    </row>
    <row r="9">
      <c r="A9" s="212"/>
      <c r="B9" s="40">
        <v>43922.0</v>
      </c>
      <c r="C9" s="260">
        <v>3.0</v>
      </c>
      <c r="D9" s="261">
        <v>19.97</v>
      </c>
      <c r="E9" s="210">
        <f t="shared" si="1"/>
        <v>59.91</v>
      </c>
      <c r="F9" s="271"/>
    </row>
    <row r="10">
      <c r="A10" s="215"/>
      <c r="B10" s="216">
        <v>43937.0</v>
      </c>
      <c r="C10" s="219">
        <v>3.0</v>
      </c>
      <c r="D10" s="220">
        <v>22.66</v>
      </c>
      <c r="E10" s="210">
        <f t="shared" si="1"/>
        <v>67.98</v>
      </c>
      <c r="F10" s="271"/>
    </row>
    <row r="11">
      <c r="A11" s="215"/>
      <c r="B11" s="216">
        <v>43943.0</v>
      </c>
      <c r="C11" s="219">
        <v>1.0</v>
      </c>
      <c r="D11" s="220">
        <v>24.31</v>
      </c>
      <c r="E11" s="210">
        <f t="shared" si="1"/>
        <v>24.31</v>
      </c>
      <c r="F11" s="271"/>
    </row>
    <row r="12">
      <c r="A12" s="215"/>
      <c r="B12" s="216">
        <v>43972.0</v>
      </c>
      <c r="C12" s="219">
        <v>4.0</v>
      </c>
      <c r="D12" s="220">
        <v>21.78</v>
      </c>
      <c r="E12" s="210">
        <f t="shared" si="1"/>
        <v>87.12</v>
      </c>
      <c r="F12" s="271"/>
    </row>
    <row r="13">
      <c r="A13" s="215"/>
      <c r="B13" s="216">
        <v>43998.0</v>
      </c>
      <c r="C13" s="219">
        <v>6.0</v>
      </c>
      <c r="D13" s="220">
        <v>25.36</v>
      </c>
      <c r="E13" s="210">
        <f t="shared" si="1"/>
        <v>152.16</v>
      </c>
      <c r="F13" s="271"/>
    </row>
    <row r="14">
      <c r="A14" s="215"/>
      <c r="B14" s="216">
        <v>43984.0</v>
      </c>
      <c r="C14" s="219">
        <v>4.0</v>
      </c>
      <c r="D14" s="220">
        <v>24.96</v>
      </c>
      <c r="E14" s="210">
        <f t="shared" si="1"/>
        <v>99.84</v>
      </c>
      <c r="F14" s="271"/>
    </row>
    <row r="15">
      <c r="A15" s="215"/>
      <c r="B15" s="216"/>
      <c r="C15" s="219"/>
      <c r="D15" s="220"/>
      <c r="E15" s="210"/>
      <c r="F15" s="271"/>
    </row>
    <row r="16">
      <c r="A16" s="215"/>
      <c r="B16" s="216"/>
      <c r="C16" s="219"/>
      <c r="D16" s="220"/>
      <c r="E16" s="210"/>
      <c r="F16" s="271"/>
    </row>
    <row r="17">
      <c r="A17" s="215"/>
      <c r="B17" s="216"/>
      <c r="C17" s="219"/>
      <c r="D17" s="220"/>
      <c r="E17" s="210"/>
      <c r="F17" s="271"/>
    </row>
    <row r="18">
      <c r="A18" s="215"/>
      <c r="B18" s="216"/>
      <c r="C18" s="219"/>
      <c r="D18" s="220"/>
      <c r="E18" s="210"/>
      <c r="F18" s="205" t="s">
        <v>90</v>
      </c>
    </row>
    <row r="19">
      <c r="A19" s="215"/>
      <c r="B19" s="216"/>
      <c r="C19" s="219"/>
      <c r="D19" s="220"/>
      <c r="E19" s="210"/>
      <c r="F19" s="279">
        <f>E20/C20</f>
        <v>24.58916667</v>
      </c>
    </row>
    <row r="20">
      <c r="A20" s="280" t="s">
        <v>20</v>
      </c>
      <c r="B20" s="263"/>
      <c r="C20" s="264">
        <f>SUM(C6:C19)</f>
        <v>36</v>
      </c>
      <c r="D20" s="265"/>
      <c r="E20" s="281">
        <f>SUM(E6:E19)</f>
        <v>885.21</v>
      </c>
      <c r="F20" s="282"/>
    </row>
    <row r="21" ht="15.75" customHeight="1"/>
    <row r="22" ht="15.75" customHeight="1">
      <c r="A22" s="227" t="s">
        <v>91</v>
      </c>
      <c r="B22" s="228"/>
      <c r="C22" s="228"/>
      <c r="D22" s="229"/>
      <c r="G22" s="230" t="s">
        <v>92</v>
      </c>
      <c r="H22" s="231"/>
    </row>
    <row r="23" ht="15.75" customHeight="1">
      <c r="A23" s="232"/>
      <c r="B23" s="233"/>
      <c r="C23" s="233"/>
      <c r="D23" s="234"/>
      <c r="G23" s="235"/>
      <c r="H23" s="236"/>
    </row>
    <row r="24" ht="15.75" customHeight="1">
      <c r="A24" s="237" t="s">
        <v>93</v>
      </c>
      <c r="B24" s="237" t="s">
        <v>94</v>
      </c>
      <c r="C24" s="237" t="s">
        <v>95</v>
      </c>
      <c r="D24" s="237" t="s">
        <v>96</v>
      </c>
      <c r="G24" s="238">
        <f>E34/E3</f>
        <v>0</v>
      </c>
      <c r="H24" s="239"/>
    </row>
    <row r="25" ht="15.75" customHeight="1">
      <c r="A25" s="266"/>
      <c r="B25" s="267"/>
      <c r="C25" s="266"/>
      <c r="D25" s="268"/>
      <c r="G25" s="243"/>
      <c r="H25" s="244"/>
    </row>
    <row r="26" ht="15.75" customHeight="1">
      <c r="A26" s="266"/>
      <c r="B26" s="267"/>
      <c r="C26" s="266"/>
      <c r="D26" s="268"/>
    </row>
    <row r="27" ht="15.75" customHeight="1">
      <c r="A27" s="266"/>
      <c r="B27" s="267"/>
      <c r="C27" s="266"/>
      <c r="D27" s="268"/>
    </row>
    <row r="28" ht="15.75" customHeight="1">
      <c r="A28" s="266"/>
      <c r="B28" s="267"/>
      <c r="C28" s="266"/>
      <c r="D28" s="268"/>
    </row>
    <row r="29" ht="15.75" customHeight="1">
      <c r="A29" s="266"/>
      <c r="B29" s="267"/>
      <c r="C29" s="266"/>
      <c r="D29" s="268"/>
    </row>
    <row r="30" ht="15.75" customHeight="1">
      <c r="A30" s="267"/>
      <c r="B30" s="266"/>
      <c r="C30" s="266"/>
      <c r="D30" s="268"/>
    </row>
    <row r="31" ht="15.75" customHeight="1">
      <c r="A31" s="266"/>
      <c r="B31" s="266"/>
      <c r="C31" s="266"/>
      <c r="D31" s="268"/>
    </row>
    <row r="32" ht="15.75" customHeight="1">
      <c r="A32" s="266"/>
      <c r="B32" s="266"/>
      <c r="C32" s="266"/>
      <c r="D32" s="268"/>
    </row>
    <row r="33" ht="15.75" customHeight="1">
      <c r="A33" s="266"/>
      <c r="B33" s="266"/>
      <c r="C33" s="266"/>
      <c r="D33" s="268"/>
      <c r="E33" s="245" t="s">
        <v>20</v>
      </c>
    </row>
    <row r="34" ht="15.75" customHeight="1">
      <c r="A34" s="266"/>
      <c r="B34" s="266"/>
      <c r="C34" s="266"/>
      <c r="D34" s="268"/>
      <c r="E34" s="269">
        <f>D25+D26+D27+D28+D29+D30+D31+D32+D33+D34+D35+D36+D37+D38+D39+D40+D41</f>
        <v>0</v>
      </c>
    </row>
    <row r="35" ht="15.75" customHeight="1">
      <c r="A35" s="266"/>
      <c r="B35" s="266"/>
      <c r="C35" s="266"/>
      <c r="D35" s="268"/>
    </row>
    <row r="36" ht="15.75" customHeight="1">
      <c r="A36" s="266"/>
      <c r="B36" s="266"/>
      <c r="C36" s="266"/>
      <c r="D36" s="268"/>
    </row>
    <row r="37" ht="15.75" customHeight="1">
      <c r="A37" s="266"/>
      <c r="B37" s="266"/>
      <c r="C37" s="266"/>
      <c r="D37" s="268"/>
    </row>
    <row r="38" ht="15.75" customHeight="1">
      <c r="A38" s="266"/>
      <c r="B38" s="266"/>
      <c r="C38" s="266"/>
      <c r="D38" s="268"/>
    </row>
    <row r="39" ht="15.75" customHeight="1">
      <c r="A39" s="266"/>
      <c r="B39" s="266"/>
      <c r="C39" s="266"/>
      <c r="D39" s="268"/>
    </row>
    <row r="40" ht="15.75" customHeight="1">
      <c r="A40" s="266"/>
      <c r="B40" s="266"/>
      <c r="C40" s="266"/>
      <c r="D40" s="268"/>
    </row>
    <row r="41" ht="15.75" customHeight="1">
      <c r="A41" s="266"/>
      <c r="B41" s="266"/>
      <c r="C41" s="266"/>
      <c r="D41" s="268"/>
    </row>
    <row r="42" ht="15.75" customHeight="1">
      <c r="A42" s="266"/>
      <c r="B42" s="266"/>
      <c r="C42" s="266"/>
      <c r="D42" s="268"/>
    </row>
    <row r="43" ht="15.75" customHeight="1">
      <c r="A43" s="266"/>
      <c r="B43" s="266"/>
      <c r="C43" s="266"/>
      <c r="D43" s="268"/>
    </row>
    <row r="44" ht="15.75" customHeight="1">
      <c r="A44" s="266"/>
      <c r="B44" s="266"/>
      <c r="C44" s="266"/>
      <c r="D44" s="268"/>
    </row>
    <row r="45" ht="15.75" customHeight="1">
      <c r="A45" s="266"/>
      <c r="B45" s="266"/>
      <c r="C45" s="266"/>
      <c r="D45" s="268"/>
    </row>
    <row r="46" ht="15.75" customHeight="1">
      <c r="A46" s="266"/>
      <c r="B46" s="266"/>
      <c r="C46" s="266"/>
      <c r="D46" s="268"/>
    </row>
    <row r="47" ht="15.75" customHeight="1">
      <c r="A47" s="266"/>
      <c r="B47" s="266"/>
      <c r="C47" s="266"/>
      <c r="D47" s="268"/>
    </row>
    <row r="48" ht="15.75" customHeight="1">
      <c r="A48" s="266"/>
      <c r="B48" s="266"/>
      <c r="C48" s="266"/>
      <c r="D48" s="268"/>
    </row>
    <row r="49" ht="15.75" customHeight="1">
      <c r="A49" s="266"/>
      <c r="B49" s="266"/>
      <c r="C49" s="266"/>
      <c r="D49" s="268"/>
    </row>
    <row r="50" ht="15.75" customHeight="1">
      <c r="A50" s="266"/>
      <c r="B50" s="266"/>
      <c r="C50" s="266"/>
      <c r="D50" s="268"/>
    </row>
    <row r="51" ht="15.75" customHeight="1">
      <c r="A51" s="266"/>
      <c r="B51" s="266"/>
      <c r="C51" s="266"/>
      <c r="D51" s="268"/>
    </row>
    <row r="52" ht="15.75" customHeight="1">
      <c r="A52" s="266"/>
      <c r="B52" s="266"/>
      <c r="C52" s="266"/>
      <c r="D52" s="268"/>
    </row>
    <row r="53" ht="15.75" customHeight="1">
      <c r="A53" s="266"/>
      <c r="B53" s="266"/>
      <c r="C53" s="266"/>
      <c r="D53" s="268"/>
    </row>
    <row r="54" ht="15.75" customHeight="1">
      <c r="A54" s="266"/>
      <c r="B54" s="266"/>
      <c r="C54" s="266"/>
      <c r="D54" s="268"/>
    </row>
    <row r="55" ht="15.75" customHeight="1">
      <c r="A55" s="266"/>
      <c r="B55" s="266"/>
      <c r="C55" s="266"/>
      <c r="D55" s="268"/>
    </row>
    <row r="56" ht="15.75" customHeight="1">
      <c r="A56" s="266"/>
      <c r="B56" s="266"/>
      <c r="C56" s="266"/>
      <c r="D56" s="268"/>
    </row>
    <row r="57" ht="15.75" customHeight="1">
      <c r="A57" s="266"/>
      <c r="B57" s="266"/>
      <c r="C57" s="266"/>
      <c r="D57" s="268"/>
    </row>
    <row r="58" ht="15.75" customHeight="1">
      <c r="A58" s="266"/>
      <c r="B58" s="266"/>
      <c r="C58" s="266"/>
      <c r="D58" s="268"/>
    </row>
    <row r="59" ht="15.75" customHeight="1">
      <c r="A59" s="266"/>
      <c r="B59" s="266"/>
      <c r="C59" s="266"/>
      <c r="D59" s="268"/>
    </row>
    <row r="60" ht="15.75" customHeight="1">
      <c r="A60" s="266"/>
      <c r="B60" s="266"/>
      <c r="C60" s="266"/>
      <c r="D60" s="268"/>
    </row>
    <row r="61" ht="15.75" customHeight="1">
      <c r="A61" s="266"/>
      <c r="B61" s="266"/>
      <c r="C61" s="266"/>
      <c r="D61" s="268"/>
    </row>
    <row r="62" ht="15.75" customHeight="1">
      <c r="A62" s="266"/>
      <c r="B62" s="266"/>
      <c r="C62" s="266"/>
      <c r="D62" s="268"/>
    </row>
    <row r="63" ht="15.75" customHeight="1">
      <c r="A63" s="266"/>
      <c r="B63" s="266"/>
      <c r="C63" s="266"/>
      <c r="D63" s="268"/>
    </row>
    <row r="64" ht="15.75" customHeight="1">
      <c r="A64" s="266"/>
      <c r="B64" s="266"/>
      <c r="C64" s="266"/>
      <c r="D64" s="268"/>
    </row>
    <row r="65" ht="15.75" customHeight="1">
      <c r="A65" s="266"/>
      <c r="B65" s="266"/>
      <c r="C65" s="266"/>
      <c r="D65" s="268"/>
    </row>
    <row r="66" ht="15.75" customHeight="1">
      <c r="A66" s="266"/>
      <c r="B66" s="266"/>
      <c r="C66" s="266"/>
      <c r="D66" s="268"/>
    </row>
    <row r="67" ht="15.75" customHeight="1">
      <c r="A67" s="266"/>
      <c r="B67" s="266"/>
      <c r="C67" s="266"/>
      <c r="D67" s="268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D1:L1"/>
    <mergeCell ref="A22:D23"/>
    <mergeCell ref="G22:H23"/>
    <mergeCell ref="G24:H25"/>
  </mergeCells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3.0"/>
    <col customWidth="1" min="3" max="3" width="20.0"/>
    <col customWidth="1" min="4" max="4" width="19.38"/>
    <col customWidth="1" min="5" max="5" width="21.0"/>
    <col customWidth="1" min="6" max="6" width="18.5"/>
    <col customWidth="1" min="7" max="7" width="17.0"/>
    <col customWidth="1" min="8" max="8" width="15.88"/>
    <col customWidth="1" min="9" max="9" width="22.0"/>
    <col customWidth="1" min="10" max="10" width="19.13"/>
    <col customWidth="1" min="11" max="11" width="14.75"/>
    <col customWidth="1" min="12" max="12" width="13.88"/>
    <col customWidth="1" min="13" max="13" width="12.25"/>
    <col customWidth="1" min="14" max="14" width="5.88"/>
    <col customWidth="1" min="15" max="15" width="11.75"/>
    <col customWidth="1" min="16" max="16" width="9.88"/>
    <col customWidth="1" min="17" max="17" width="5.88"/>
    <col customWidth="1" min="18" max="18" width="11.75"/>
    <col customWidth="1" min="19" max="19" width="7.38"/>
    <col customWidth="1" min="20" max="20" width="4.5"/>
    <col customWidth="1" min="21" max="21" width="11.75"/>
    <col customWidth="1" min="22" max="22" width="10.75"/>
    <col customWidth="1" min="23" max="23" width="5.88"/>
    <col customWidth="1" min="24" max="24" width="11.75"/>
    <col customWidth="1" min="25" max="25" width="10.75"/>
    <col customWidth="1" min="26" max="26" width="7.63"/>
    <col customWidth="1" min="27" max="27" width="8.75"/>
    <col customWidth="1" min="28" max="32" width="7.63"/>
  </cols>
  <sheetData>
    <row r="1" ht="122.25" customHeight="1">
      <c r="D1" s="273"/>
      <c r="E1" s="2"/>
      <c r="F1" s="2"/>
      <c r="G1" s="2"/>
      <c r="H1" s="2"/>
      <c r="I1" s="2"/>
      <c r="J1" s="2"/>
      <c r="K1" s="2"/>
      <c r="L1" s="3"/>
    </row>
    <row r="2">
      <c r="A2" s="190" t="s">
        <v>75</v>
      </c>
      <c r="B2" s="191" t="s">
        <v>31</v>
      </c>
      <c r="C2" s="192" t="s">
        <v>76</v>
      </c>
      <c r="D2" s="193" t="s">
        <v>77</v>
      </c>
      <c r="E2" s="193" t="s">
        <v>78</v>
      </c>
      <c r="F2" s="193" t="s">
        <v>79</v>
      </c>
      <c r="G2" s="193" t="s">
        <v>80</v>
      </c>
      <c r="H2" s="193" t="s">
        <v>81</v>
      </c>
      <c r="I2" s="193" t="s">
        <v>82</v>
      </c>
      <c r="J2" s="193" t="s">
        <v>83</v>
      </c>
      <c r="K2" s="193" t="s">
        <v>84</v>
      </c>
      <c r="L2" s="193" t="s">
        <v>98</v>
      </c>
    </row>
    <row r="3">
      <c r="A3" s="194" t="s">
        <v>45</v>
      </c>
      <c r="B3" s="195"/>
      <c r="C3" s="196" t="s">
        <v>104</v>
      </c>
      <c r="D3" s="200">
        <f>F25</f>
        <v>31.52366667</v>
      </c>
      <c r="E3" s="198">
        <f>D3*F3</f>
        <v>945.71</v>
      </c>
      <c r="F3" s="199">
        <f>C25</f>
        <v>30</v>
      </c>
      <c r="G3" s="200"/>
      <c r="H3" s="196"/>
      <c r="I3" s="198"/>
      <c r="J3" s="201">
        <f>G3*F3-I3-E3</f>
        <v>-945.71</v>
      </c>
      <c r="K3" s="202">
        <f>J3/E3</f>
        <v>-1</v>
      </c>
      <c r="L3" s="283">
        <f>G3*F3</f>
        <v>0</v>
      </c>
      <c r="M3" s="284"/>
      <c r="N3" s="285"/>
      <c r="O3" s="286"/>
      <c r="P3" s="287"/>
      <c r="Q3" s="285"/>
      <c r="R3" s="286"/>
      <c r="S3" s="286"/>
      <c r="T3" s="285"/>
      <c r="U3" s="286"/>
      <c r="V3" s="284"/>
      <c r="W3" s="285"/>
      <c r="X3" s="286"/>
      <c r="Y3" s="284"/>
      <c r="Z3" s="285"/>
      <c r="AA3" s="286"/>
      <c r="AB3" s="288"/>
      <c r="AC3" s="288"/>
      <c r="AD3" s="289"/>
      <c r="AE3" s="289"/>
      <c r="AF3" s="289"/>
    </row>
    <row r="5">
      <c r="A5" s="290"/>
      <c r="B5" s="291" t="s">
        <v>1</v>
      </c>
      <c r="C5" s="291" t="s">
        <v>86</v>
      </c>
      <c r="D5" s="291" t="s">
        <v>87</v>
      </c>
      <c r="E5" s="291" t="s">
        <v>88</v>
      </c>
      <c r="F5" s="292"/>
    </row>
    <row r="6">
      <c r="A6" s="293" t="s">
        <v>89</v>
      </c>
      <c r="B6" s="294">
        <v>43658.0</v>
      </c>
      <c r="C6" s="295">
        <v>8.0</v>
      </c>
      <c r="D6" s="296">
        <v>29.05</v>
      </c>
      <c r="E6" s="296">
        <f t="shared" ref="E6:E14" si="1">D6*C6</f>
        <v>232.4</v>
      </c>
      <c r="F6" s="271"/>
    </row>
    <row r="7">
      <c r="A7" s="94"/>
      <c r="B7" s="294">
        <v>43720.0</v>
      </c>
      <c r="C7" s="295">
        <v>2.0</v>
      </c>
      <c r="D7" s="296">
        <v>32.92</v>
      </c>
      <c r="E7" s="296">
        <f t="shared" si="1"/>
        <v>65.84</v>
      </c>
      <c r="F7" s="271"/>
    </row>
    <row r="8">
      <c r="A8" s="94"/>
      <c r="B8" s="294">
        <v>43832.0</v>
      </c>
      <c r="C8" s="295">
        <v>2.0</v>
      </c>
      <c r="D8" s="296">
        <v>35.53</v>
      </c>
      <c r="E8" s="296">
        <f t="shared" si="1"/>
        <v>71.06</v>
      </c>
      <c r="F8" s="271"/>
    </row>
    <row r="9">
      <c r="A9" s="94"/>
      <c r="B9" s="294">
        <v>43858.0</v>
      </c>
      <c r="C9" s="295">
        <v>3.0</v>
      </c>
      <c r="D9" s="296">
        <v>33.82</v>
      </c>
      <c r="E9" s="296">
        <f t="shared" si="1"/>
        <v>101.46</v>
      </c>
      <c r="F9" s="271"/>
    </row>
    <row r="10">
      <c r="A10" s="94"/>
      <c r="B10" s="294">
        <v>43949.0</v>
      </c>
      <c r="C10" s="295">
        <v>3.0</v>
      </c>
      <c r="D10" s="296">
        <v>29.23</v>
      </c>
      <c r="E10" s="296">
        <f t="shared" si="1"/>
        <v>87.69</v>
      </c>
      <c r="F10" s="271"/>
    </row>
    <row r="11">
      <c r="A11" s="94"/>
      <c r="B11" s="294">
        <v>43994.0</v>
      </c>
      <c r="C11" s="295">
        <v>3.0</v>
      </c>
      <c r="D11" s="296">
        <v>32.9</v>
      </c>
      <c r="E11" s="296">
        <f t="shared" si="1"/>
        <v>98.7</v>
      </c>
      <c r="F11" s="271"/>
    </row>
    <row r="12">
      <c r="A12" s="94"/>
      <c r="B12" s="294">
        <v>44008.0</v>
      </c>
      <c r="C12" s="295">
        <v>3.0</v>
      </c>
      <c r="D12" s="296">
        <v>33.72</v>
      </c>
      <c r="E12" s="296">
        <f t="shared" si="1"/>
        <v>101.16</v>
      </c>
      <c r="F12" s="271"/>
    </row>
    <row r="13">
      <c r="A13" s="94"/>
      <c r="B13" s="294">
        <v>44019.0</v>
      </c>
      <c r="C13" s="295">
        <v>2.0</v>
      </c>
      <c r="D13" s="296">
        <v>32.24</v>
      </c>
      <c r="E13" s="296">
        <f t="shared" si="1"/>
        <v>64.48</v>
      </c>
      <c r="F13" s="271"/>
    </row>
    <row r="14">
      <c r="A14" s="94"/>
      <c r="B14" s="294">
        <v>44117.0</v>
      </c>
      <c r="C14" s="295">
        <v>4.0</v>
      </c>
      <c r="D14" s="296">
        <v>30.73</v>
      </c>
      <c r="E14" s="296">
        <f t="shared" si="1"/>
        <v>122.92</v>
      </c>
      <c r="F14" s="271"/>
    </row>
    <row r="15">
      <c r="A15" s="94"/>
      <c r="B15" s="294"/>
      <c r="C15" s="295"/>
      <c r="D15" s="296"/>
      <c r="E15" s="296"/>
      <c r="F15" s="271"/>
    </row>
    <row r="16">
      <c r="A16" s="94"/>
      <c r="B16" s="294"/>
      <c r="C16" s="295"/>
      <c r="D16" s="296"/>
      <c r="E16" s="296"/>
      <c r="F16" s="271"/>
    </row>
    <row r="17">
      <c r="A17" s="94"/>
      <c r="B17" s="294"/>
      <c r="C17" s="295"/>
      <c r="D17" s="296"/>
      <c r="E17" s="296"/>
      <c r="F17" s="271"/>
    </row>
    <row r="18">
      <c r="A18" s="94"/>
      <c r="B18" s="294"/>
      <c r="C18" s="295"/>
      <c r="D18" s="296"/>
      <c r="E18" s="296"/>
      <c r="F18" s="271"/>
    </row>
    <row r="19">
      <c r="A19" s="94"/>
      <c r="B19" s="294"/>
      <c r="C19" s="295"/>
      <c r="D19" s="296"/>
      <c r="E19" s="296"/>
      <c r="F19" s="271"/>
    </row>
    <row r="20">
      <c r="A20" s="94"/>
      <c r="B20" s="294"/>
      <c r="C20" s="295"/>
      <c r="D20" s="296"/>
      <c r="E20" s="296"/>
      <c r="F20" s="271"/>
    </row>
    <row r="21" ht="15.75" customHeight="1">
      <c r="A21" s="94"/>
      <c r="B21" s="294"/>
      <c r="C21" s="295"/>
      <c r="D21" s="296"/>
      <c r="E21" s="296"/>
      <c r="F21" s="271"/>
    </row>
    <row r="22" ht="15.75" customHeight="1">
      <c r="A22" s="94"/>
      <c r="B22" s="294"/>
      <c r="C22" s="295"/>
      <c r="D22" s="296"/>
      <c r="E22" s="296"/>
      <c r="F22" s="271"/>
    </row>
    <row r="23" ht="15.75" customHeight="1">
      <c r="A23" s="94"/>
      <c r="B23" s="294"/>
      <c r="C23" s="295"/>
      <c r="D23" s="296"/>
      <c r="E23" s="296">
        <f>D23*C23</f>
        <v>0</v>
      </c>
      <c r="F23" s="297" t="s">
        <v>90</v>
      </c>
    </row>
    <row r="24" ht="15.75" customHeight="1">
      <c r="A24" s="94"/>
      <c r="B24" s="294"/>
      <c r="C24" s="295"/>
      <c r="D24" s="296"/>
      <c r="E24" s="296"/>
      <c r="F24" s="296"/>
    </row>
    <row r="25" ht="15.75" customHeight="1">
      <c r="A25" s="298" t="s">
        <v>20</v>
      </c>
      <c r="B25" s="294"/>
      <c r="C25" s="299">
        <f>SUM(C6:C24)</f>
        <v>30</v>
      </c>
      <c r="D25" s="300"/>
      <c r="E25" s="300">
        <f>SUM(E6:E24)</f>
        <v>945.71</v>
      </c>
      <c r="F25" s="300">
        <f>E25/C25</f>
        <v>31.52366667</v>
      </c>
    </row>
    <row r="26" ht="15.75" customHeight="1">
      <c r="A26" s="301" t="s">
        <v>91</v>
      </c>
      <c r="B26" s="302"/>
      <c r="C26" s="302"/>
      <c r="D26" s="303"/>
      <c r="G26" s="230" t="s">
        <v>92</v>
      </c>
      <c r="H26" s="231"/>
    </row>
    <row r="27" ht="15.75" customHeight="1">
      <c r="A27" s="232"/>
      <c r="B27" s="233"/>
      <c r="C27" s="233"/>
      <c r="D27" s="234"/>
      <c r="G27" s="235"/>
      <c r="H27" s="236"/>
    </row>
    <row r="28" ht="15.75" customHeight="1">
      <c r="A28" s="237" t="s">
        <v>93</v>
      </c>
      <c r="B28" s="237" t="s">
        <v>94</v>
      </c>
      <c r="C28" s="237" t="s">
        <v>95</v>
      </c>
      <c r="D28" s="237" t="s">
        <v>96</v>
      </c>
      <c r="G28" s="238">
        <f>E38/E3</f>
        <v>0</v>
      </c>
      <c r="H28" s="239"/>
    </row>
    <row r="29" ht="15.75" customHeight="1">
      <c r="A29" s="266"/>
      <c r="B29" s="267"/>
      <c r="C29" s="266"/>
      <c r="D29" s="268"/>
      <c r="G29" s="243"/>
      <c r="H29" s="244"/>
    </row>
    <row r="30" ht="15.75" customHeight="1">
      <c r="A30" s="266"/>
      <c r="B30" s="267"/>
      <c r="C30" s="266"/>
      <c r="D30" s="268"/>
    </row>
    <row r="31" ht="15.75" customHeight="1">
      <c r="A31" s="266"/>
      <c r="B31" s="267"/>
      <c r="C31" s="266"/>
      <c r="D31" s="268"/>
    </row>
    <row r="32" ht="15.75" customHeight="1">
      <c r="A32" s="266"/>
      <c r="B32" s="267"/>
      <c r="C32" s="266"/>
      <c r="D32" s="268"/>
    </row>
    <row r="33" ht="15.75" customHeight="1">
      <c r="A33" s="266"/>
      <c r="B33" s="304"/>
      <c r="C33" s="305"/>
      <c r="D33" s="306"/>
    </row>
    <row r="34" ht="15.75" customHeight="1">
      <c r="A34" s="267"/>
      <c r="B34" s="304"/>
      <c r="C34" s="305"/>
      <c r="D34" s="306"/>
    </row>
    <row r="35" ht="15.75" customHeight="1">
      <c r="A35" s="266"/>
      <c r="B35" s="266"/>
      <c r="C35" s="266"/>
      <c r="D35" s="268"/>
    </row>
    <row r="36" ht="15.75" customHeight="1">
      <c r="A36" s="266"/>
      <c r="B36" s="266"/>
      <c r="C36" s="266"/>
      <c r="D36" s="268"/>
    </row>
    <row r="37" ht="15.75" customHeight="1">
      <c r="A37" s="266"/>
      <c r="B37" s="266"/>
      <c r="C37" s="266"/>
      <c r="D37" s="268"/>
      <c r="E37" s="245" t="s">
        <v>20</v>
      </c>
    </row>
    <row r="38" ht="15.75" customHeight="1">
      <c r="A38" s="266"/>
      <c r="B38" s="266"/>
      <c r="C38" s="266"/>
      <c r="D38" s="268"/>
      <c r="E38" s="269">
        <f>D29+D30+D31+D32+D33+D34+D35+D36+D37+D38+D39+D40+D41+D42+D43+D44+D45</f>
        <v>0</v>
      </c>
    </row>
    <row r="39" ht="15.75" customHeight="1">
      <c r="A39" s="266"/>
      <c r="B39" s="266"/>
      <c r="C39" s="266"/>
      <c r="D39" s="268"/>
    </row>
    <row r="40" ht="15.75" customHeight="1">
      <c r="A40" s="266"/>
      <c r="B40" s="266"/>
      <c r="C40" s="266"/>
      <c r="D40" s="268"/>
    </row>
    <row r="41" ht="15.75" customHeight="1">
      <c r="A41" s="266"/>
      <c r="B41" s="266"/>
      <c r="C41" s="266"/>
      <c r="D41" s="268"/>
    </row>
    <row r="42" ht="15.75" customHeight="1">
      <c r="A42" s="266"/>
      <c r="B42" s="266"/>
      <c r="C42" s="266"/>
      <c r="D42" s="268"/>
    </row>
    <row r="43" ht="15.75" customHeight="1">
      <c r="A43" s="266"/>
      <c r="B43" s="266"/>
      <c r="C43" s="266"/>
      <c r="D43" s="268"/>
    </row>
    <row r="44" ht="15.75" customHeight="1">
      <c r="A44" s="266"/>
      <c r="B44" s="266"/>
      <c r="C44" s="266"/>
      <c r="D44" s="268"/>
    </row>
    <row r="45" ht="15.75" customHeight="1">
      <c r="A45" s="266"/>
      <c r="B45" s="266"/>
      <c r="C45" s="266"/>
      <c r="D45" s="268"/>
    </row>
    <row r="46" ht="15.75" customHeight="1">
      <c r="A46" s="266"/>
      <c r="B46" s="266"/>
      <c r="C46" s="266"/>
      <c r="D46" s="268"/>
    </row>
    <row r="47" ht="15.75" customHeight="1">
      <c r="A47" s="266"/>
      <c r="B47" s="266"/>
      <c r="C47" s="266"/>
      <c r="D47" s="268"/>
    </row>
    <row r="48" ht="15.75" customHeight="1">
      <c r="A48" s="266"/>
      <c r="B48" s="266"/>
      <c r="C48" s="266"/>
      <c r="D48" s="268"/>
    </row>
    <row r="49" ht="15.75" customHeight="1">
      <c r="A49" s="266"/>
      <c r="B49" s="266"/>
      <c r="C49" s="266"/>
      <c r="D49" s="268"/>
    </row>
    <row r="50" ht="15.75" customHeight="1">
      <c r="A50" s="266"/>
      <c r="B50" s="266"/>
      <c r="C50" s="266"/>
      <c r="D50" s="268"/>
    </row>
    <row r="51" ht="15.75" customHeight="1">
      <c r="A51" s="266"/>
      <c r="B51" s="266"/>
      <c r="C51" s="266"/>
      <c r="D51" s="268"/>
    </row>
    <row r="52" ht="15.75" customHeight="1">
      <c r="A52" s="266"/>
      <c r="B52" s="266"/>
      <c r="C52" s="266"/>
      <c r="D52" s="268"/>
    </row>
    <row r="53" ht="15.75" customHeight="1">
      <c r="A53" s="266"/>
      <c r="B53" s="266"/>
      <c r="C53" s="266"/>
      <c r="D53" s="268"/>
    </row>
    <row r="54" ht="15.75" customHeight="1">
      <c r="A54" s="241"/>
      <c r="B54" s="241"/>
      <c r="C54" s="241"/>
      <c r="D54" s="242"/>
    </row>
    <row r="55" ht="15.75" customHeight="1">
      <c r="A55" s="241"/>
      <c r="B55" s="241"/>
      <c r="C55" s="241"/>
      <c r="D55" s="242"/>
    </row>
    <row r="56" ht="15.75" customHeight="1">
      <c r="A56" s="241"/>
      <c r="B56" s="241"/>
      <c r="C56" s="241"/>
      <c r="D56" s="242"/>
    </row>
    <row r="57" ht="15.75" customHeight="1">
      <c r="A57" s="241"/>
      <c r="B57" s="241"/>
      <c r="C57" s="241"/>
      <c r="D57" s="242"/>
    </row>
    <row r="58" ht="15.75" customHeight="1">
      <c r="A58" s="241"/>
      <c r="B58" s="241"/>
      <c r="C58" s="241"/>
      <c r="D58" s="242"/>
    </row>
    <row r="59" ht="15.75" customHeight="1">
      <c r="A59" s="241"/>
      <c r="B59" s="241"/>
      <c r="C59" s="241"/>
      <c r="D59" s="242"/>
    </row>
    <row r="60" ht="15.75" customHeight="1">
      <c r="A60" s="241"/>
      <c r="B60" s="241"/>
      <c r="C60" s="241"/>
      <c r="D60" s="242"/>
    </row>
    <row r="61" ht="15.75" customHeight="1">
      <c r="A61" s="241"/>
      <c r="B61" s="241"/>
      <c r="C61" s="241"/>
      <c r="D61" s="242"/>
    </row>
    <row r="62" ht="15.75" customHeight="1">
      <c r="A62" s="241"/>
      <c r="B62" s="241"/>
      <c r="C62" s="241"/>
      <c r="D62" s="242"/>
    </row>
    <row r="63" ht="15.75" customHeight="1">
      <c r="A63" s="241"/>
      <c r="B63" s="241"/>
      <c r="C63" s="241"/>
      <c r="D63" s="242"/>
    </row>
    <row r="64" ht="15.75" customHeight="1">
      <c r="A64" s="241"/>
      <c r="B64" s="241"/>
      <c r="C64" s="241"/>
      <c r="D64" s="242"/>
    </row>
    <row r="65" ht="15.75" customHeight="1">
      <c r="A65" s="241"/>
      <c r="B65" s="241"/>
      <c r="C65" s="241"/>
      <c r="D65" s="242"/>
    </row>
    <row r="66" ht="15.75" customHeight="1">
      <c r="A66" s="241"/>
      <c r="B66" s="241"/>
      <c r="C66" s="241"/>
      <c r="D66" s="242"/>
    </row>
    <row r="67" ht="15.75" customHeight="1">
      <c r="A67" s="241"/>
      <c r="B67" s="241"/>
      <c r="C67" s="241"/>
      <c r="D67" s="242"/>
    </row>
    <row r="68" ht="15.75" customHeight="1">
      <c r="A68" s="241"/>
      <c r="B68" s="241"/>
      <c r="C68" s="241"/>
      <c r="D68" s="242"/>
    </row>
    <row r="69" ht="15.75" customHeight="1">
      <c r="A69" s="241"/>
      <c r="B69" s="241"/>
      <c r="C69" s="241"/>
      <c r="D69" s="242"/>
    </row>
    <row r="70" ht="15.75" customHeight="1">
      <c r="A70" s="241"/>
      <c r="B70" s="241"/>
      <c r="C70" s="241"/>
      <c r="D70" s="242"/>
    </row>
    <row r="71" ht="15.75" customHeight="1">
      <c r="A71" s="241"/>
      <c r="B71" s="241"/>
      <c r="C71" s="241"/>
      <c r="D71" s="242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D1:L1"/>
    <mergeCell ref="A26:D27"/>
    <mergeCell ref="G26:H27"/>
    <mergeCell ref="G28:H29"/>
  </mergeCells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2019-05-12T14:11:19Z</dcterms:created>
  <dc:creator>Alexandre Garcia</dc:creator>
</cp:coreProperties>
</file>