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/>
  <mc:AlternateContent xmlns:mc="http://schemas.openxmlformats.org/markup-compatibility/2006">
    <mc:Choice Requires="x15">
      <x15ac:absPath xmlns:x15ac="http://schemas.microsoft.com/office/spreadsheetml/2010/11/ac" url="C:\Users\davis\Desktop\semestre 1\fundamentos de la ingenieria\"/>
    </mc:Choice>
  </mc:AlternateContent>
  <xr:revisionPtr revIDLastSave="0" documentId="8_{96166207-F4F0-4228-A4FE-B5BBC911E22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<sst xmlns="http://schemas.openxmlformats.org/spreadsheetml/2006/main" count="72" uniqueCount="58">
  <si>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</si>
  <si>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</si>
  <si>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</si>
  <si>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</si>
  <si>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</si>
  <si>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</si>
  <si>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</si>
  <si>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</si>
  <si>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</si>
  <si>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</si>
  <si>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</si>
  <si>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</si>
  <si>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</si>
  <si>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</si>
  <si>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</si>
  <si>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</si>
  <si>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</si>
  <si>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</si>
  <si>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</si>
  <si>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</si>
  <si>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</si>
  <si>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</si>
  <si>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</si>
  <si>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</si>
  <si>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</si>
  <si>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</si>
  <si>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</si>
  <si>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</si>
  <si>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</si>
  <si>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</si>
  <si>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</si>
  <si>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</si>
  <si>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Jade German</t>
  </si>
  <si>
    <t>Jhon German</t>
  </si>
  <si>
    <t>REQ002</t>
  </si>
  <si>
    <t>Inventario</t>
  </si>
  <si>
    <t>Falta de organización del inventario.</t>
  </si>
  <si>
    <t>Mayor facilidad de gestion de los prductos para una mayor poductividad.</t>
  </si>
  <si>
    <t>Gestion de los productos del inventario.</t>
  </si>
  <si>
    <t>Implementacion de inventario digital.</t>
  </si>
  <si>
    <t>Busqueda y conteo de un inventario en el sistema.</t>
  </si>
  <si>
    <t>REQ003</t>
  </si>
  <si>
    <t>Pedido de materiales via online.</t>
  </si>
  <si>
    <t>Dificultades en la atencion a cliente.</t>
  </si>
  <si>
    <t>Implementacion de un sistema de pedidos en linea.</t>
  </si>
  <si>
    <t>Paulo Ramos</t>
  </si>
  <si>
    <t>Realizando un pedido de prueba y verificar la eficiencia del mismo.</t>
  </si>
  <si>
    <t>Desorganizacion de facturas y pagos.</t>
  </si>
  <si>
    <t>Facilidad en la pagos y facturas electronicas.</t>
  </si>
  <si>
    <t>Añadir un sistema de pagos en linea para los clientes.</t>
  </si>
  <si>
    <t>Búsqueda</t>
  </si>
  <si>
    <t>Métodos de pago</t>
  </si>
  <si>
    <t xml:space="preserve"> </t>
  </si>
  <si>
    <t>07/03/2025</t>
  </si>
  <si>
    <t>Mayor velocidad en la atencion a los clientes.</t>
  </si>
  <si>
    <t>Realizar un pedido y pago en el sistema para verificar su funcionalidad.</t>
  </si>
  <si>
    <t>Davis Cobeña</t>
  </si>
  <si>
    <t>Mnatener la organización en  el control compra - 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</si>
</sst>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0" fillId="3" borderId="5" xfId="0" applyFill="1" applyBorder="1"/>
    <xf numFmtId="0" fontId="11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6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14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64" fontId="15" fillId="0" borderId="23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6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3" xfId="0" applyFont="1" applyBorder="1"/>
    <xf numFmtId="0" fontId="12" fillId="7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20" xfId="0" applyFont="1" applyBorder="1"/>
    <xf numFmtId="0" fontId="8" fillId="0" borderId="22" xfId="0" applyFont="1" applyBorder="1"/>
    <xf numFmtId="0" fontId="9" fillId="4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2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9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8" fillId="0" borderId="9" xfId="0" applyFont="1" applyBorder="1"/>
    <xf numFmtId="0" fontId="0" fillId="0" borderId="0" xfId="0"/>
    <xf numFmtId="0" fontId="8" fillId="0" borderId="21" xfId="0" applyFont="1" applyBorder="1"/>
    <xf numFmtId="0" fontId="11" fillId="2" borderId="14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H5" zoomScale="85" zoomScaleNormal="85" workbookViewId="0">
      <selection activeCell="D7" sqref="D7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37" t="s">
        <v>52</v>
      </c>
      <c r="C5" s="37" t="s">
        <v>2</v>
      </c>
      <c r="D5" s="38" t="s">
        <v>3</v>
      </c>
      <c r="E5" s="37" t="s">
        <v>4</v>
      </c>
      <c r="F5" s="37" t="s">
        <v>5</v>
      </c>
      <c r="G5" s="37" t="s">
        <v>6</v>
      </c>
      <c r="H5" s="37" t="s">
        <v>7</v>
      </c>
      <c r="I5" s="37" t="s">
        <v>8</v>
      </c>
      <c r="J5" s="37" t="s">
        <v>9</v>
      </c>
      <c r="K5" s="37" t="s">
        <v>10</v>
      </c>
      <c r="L5" s="37" t="s">
        <v>11</v>
      </c>
      <c r="M5" s="37" t="s">
        <v>12</v>
      </c>
      <c r="N5" s="37" t="s">
        <v>13</v>
      </c>
      <c r="O5" s="37" t="s">
        <v>14</v>
      </c>
    </row>
    <row r="6" spans="1:26" ht="72" customHeight="1" x14ac:dyDescent="0.2">
      <c r="B6" s="31" t="s">
        <v>15</v>
      </c>
      <c r="C6" s="30" t="s">
        <v>36</v>
      </c>
      <c r="D6" s="30" t="s">
        <v>38</v>
      </c>
      <c r="E6" s="30" t="s">
        <v>37</v>
      </c>
      <c r="F6" s="30" t="s">
        <v>32</v>
      </c>
      <c r="G6" s="30" t="s">
        <v>39</v>
      </c>
      <c r="H6" s="30" t="s">
        <v>33</v>
      </c>
      <c r="I6" s="30">
        <v>10</v>
      </c>
      <c r="J6" s="34" t="s">
        <v>53</v>
      </c>
      <c r="K6" s="30" t="s">
        <v>17</v>
      </c>
      <c r="L6" s="30" t="s">
        <v>16</v>
      </c>
      <c r="M6" s="30" t="s">
        <v>40</v>
      </c>
      <c r="N6" s="32"/>
      <c r="O6" s="30" t="s">
        <v>35</v>
      </c>
    </row>
    <row r="7" spans="1:26" ht="66" customHeight="1" x14ac:dyDescent="0.2">
      <c r="A7" s="5"/>
      <c r="B7" s="31" t="s">
        <v>34</v>
      </c>
      <c r="C7" s="32" t="s">
        <v>43</v>
      </c>
      <c r="D7" s="32" t="s">
        <v>42</v>
      </c>
      <c r="E7" s="32" t="s">
        <v>54</v>
      </c>
      <c r="F7" s="33" t="s">
        <v>32</v>
      </c>
      <c r="G7" s="32" t="s">
        <v>44</v>
      </c>
      <c r="H7" s="32" t="s">
        <v>45</v>
      </c>
      <c r="I7" s="32">
        <v>10</v>
      </c>
      <c r="J7" s="34" t="s">
        <v>53</v>
      </c>
      <c r="K7" s="30" t="s">
        <v>17</v>
      </c>
      <c r="L7" s="30" t="s">
        <v>16</v>
      </c>
      <c r="M7" s="32" t="s">
        <v>46</v>
      </c>
      <c r="N7" s="32"/>
      <c r="O7" s="32" t="s">
        <v>50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6" customHeight="1" x14ac:dyDescent="0.2">
      <c r="B8" s="31" t="s">
        <v>41</v>
      </c>
      <c r="C8" s="32" t="s">
        <v>47</v>
      </c>
      <c r="D8" s="32" t="s">
        <v>48</v>
      </c>
      <c r="E8" s="32" t="s">
        <v>57</v>
      </c>
      <c r="F8" s="33" t="s">
        <v>32</v>
      </c>
      <c r="G8" s="32" t="s">
        <v>49</v>
      </c>
      <c r="H8" s="32" t="s">
        <v>56</v>
      </c>
      <c r="I8" s="32">
        <v>10</v>
      </c>
      <c r="J8" s="34" t="s">
        <v>53</v>
      </c>
      <c r="K8" s="30" t="s">
        <v>18</v>
      </c>
      <c r="L8" s="30" t="s">
        <v>16</v>
      </c>
      <c r="M8" s="32" t="s">
        <v>55</v>
      </c>
      <c r="N8" s="32"/>
      <c r="O8" s="32" t="s">
        <v>51</v>
      </c>
    </row>
    <row r="9" spans="1:26" ht="66" customHeight="1" x14ac:dyDescent="0.2">
      <c r="B9" s="31"/>
      <c r="C9" s="32"/>
      <c r="D9" s="32"/>
      <c r="E9" s="32"/>
      <c r="F9" s="33"/>
      <c r="G9" s="32"/>
      <c r="H9" s="32"/>
      <c r="I9" s="32"/>
      <c r="J9" s="34"/>
      <c r="K9" s="30"/>
      <c r="L9" s="32"/>
      <c r="M9" s="32"/>
      <c r="N9" s="32"/>
      <c r="O9" s="32"/>
    </row>
    <row r="10" spans="1:26" ht="78" customHeight="1" x14ac:dyDescent="0.2">
      <c r="B10" s="31"/>
      <c r="C10" s="30"/>
      <c r="D10" s="30"/>
      <c r="E10" s="30"/>
      <c r="F10" s="30"/>
      <c r="G10" s="30"/>
      <c r="H10" s="30"/>
      <c r="I10" s="30"/>
      <c r="J10" s="35"/>
      <c r="K10" s="30"/>
      <c r="L10" s="30"/>
      <c r="M10" s="30"/>
      <c r="N10" s="30"/>
      <c r="O10" s="30"/>
    </row>
    <row r="11" spans="1:26" ht="101.25" customHeight="1" x14ac:dyDescent="0.2">
      <c r="B11" s="31"/>
      <c r="C11" s="30"/>
      <c r="D11" s="30"/>
      <c r="E11" s="30"/>
      <c r="F11" s="30"/>
      <c r="G11" s="30"/>
      <c r="H11" s="30"/>
      <c r="I11" s="30"/>
      <c r="J11" s="34"/>
      <c r="K11" s="30"/>
      <c r="L11" s="30"/>
      <c r="M11" s="30"/>
      <c r="N11" s="30"/>
      <c r="O11" s="30"/>
    </row>
    <row r="12" spans="1:26" ht="55.5" customHeight="1" x14ac:dyDescent="0.2">
      <c r="B12" s="31"/>
      <c r="C12" s="30"/>
      <c r="D12" s="30"/>
      <c r="E12" s="30"/>
      <c r="F12" s="30"/>
      <c r="G12" s="30"/>
      <c r="H12" s="30"/>
      <c r="I12" s="30"/>
      <c r="J12" s="39"/>
      <c r="K12" s="30"/>
      <c r="L12" s="30"/>
      <c r="M12" s="40"/>
      <c r="N12" s="40"/>
      <c r="O12" s="40"/>
    </row>
    <row r="13" spans="1:26" ht="97.5" customHeight="1" x14ac:dyDescent="0.2">
      <c r="B13" s="31"/>
      <c r="C13" s="30"/>
      <c r="D13" s="30"/>
      <c r="E13" s="30"/>
      <c r="F13" s="30"/>
      <c r="G13" s="30"/>
      <c r="H13" s="30"/>
      <c r="I13" s="30"/>
      <c r="J13" s="36"/>
      <c r="K13" s="30"/>
      <c r="L13" s="30"/>
      <c r="M13" s="33"/>
      <c r="N13" s="30"/>
      <c r="O13" s="30"/>
    </row>
    <row r="14" spans="1:26" ht="72" customHeight="1" x14ac:dyDescent="0.2"/>
    <row r="15" spans="1:26" ht="65.25" customHeight="1" x14ac:dyDescent="0.2">
      <c r="I15" s="1"/>
      <c r="J15" s="1"/>
      <c r="K15" s="7"/>
      <c r="L15" s="3"/>
    </row>
    <row r="16" spans="1:26" ht="64.5" customHeight="1" x14ac:dyDescent="0.2">
      <c r="I16" s="1"/>
      <c r="J16" s="1"/>
      <c r="K16" s="7"/>
      <c r="L16" s="3"/>
    </row>
    <row r="17" spans="9:13" ht="39.75" customHeight="1" x14ac:dyDescent="0.25">
      <c r="I17" s="1"/>
      <c r="J17" s="1"/>
      <c r="K17" s="2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8" t="s">
        <v>17</v>
      </c>
      <c r="L20" s="29" t="s">
        <v>16</v>
      </c>
      <c r="M20" s="4"/>
    </row>
    <row r="21" spans="9:13" ht="19.5" customHeight="1" x14ac:dyDescent="0.25">
      <c r="I21" s="1"/>
      <c r="J21" s="1"/>
      <c r="K21" s="28" t="s">
        <v>19</v>
      </c>
      <c r="L21" s="29" t="s">
        <v>20</v>
      </c>
      <c r="M21" s="4"/>
    </row>
    <row r="22" spans="9:13" ht="19.5" customHeight="1" x14ac:dyDescent="0.25">
      <c r="I22" s="1"/>
      <c r="J22" s="1"/>
      <c r="K22" s="28" t="s">
        <v>18</v>
      </c>
      <c r="L22" s="29" t="s">
        <v>21</v>
      </c>
      <c r="M22" s="4"/>
    </row>
    <row r="23" spans="9:13" ht="19.5" customHeight="1" x14ac:dyDescent="0.25">
      <c r="I23" s="1"/>
      <c r="J23" s="1"/>
      <c r="K23" s="28"/>
      <c r="L23" s="29" t="s">
        <v>22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6"/>
      <c r="L990" s="3"/>
    </row>
    <row r="991" spans="9:12" ht="15.75" customHeight="1" x14ac:dyDescent="0.2">
      <c r="I991" s="3"/>
      <c r="J991" s="3"/>
      <c r="K991" s="6"/>
      <c r="L991" s="3"/>
    </row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10:L13 L6:L8" xr:uid="{00000000-0002-0000-0000-000000000000}">
      <formula1>$L$20:$L$23</formula1>
    </dataValidation>
    <dataValidation type="list" allowBlank="1" showErrorMessage="1" sqref="K6:K13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6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8"/>
      <c r="D4" s="8"/>
      <c r="E4" s="8"/>
      <c r="F4" s="4"/>
    </row>
    <row r="5" spans="2:16" hidden="1" x14ac:dyDescent="0.25">
      <c r="C5" s="8"/>
      <c r="D5" s="8"/>
      <c r="E5" s="8"/>
      <c r="F5" s="4"/>
    </row>
    <row r="6" spans="2:16" ht="39.75" customHeight="1" x14ac:dyDescent="0.2">
      <c r="B6" s="62" t="s">
        <v>23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 x14ac:dyDescent="0.2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25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">
      <c r="B9" s="26"/>
      <c r="C9" s="10" t="s">
        <v>1</v>
      </c>
      <c r="D9" s="11"/>
      <c r="E9" s="65" t="s">
        <v>24</v>
      </c>
      <c r="F9" s="64"/>
      <c r="G9" s="11"/>
      <c r="H9" s="65" t="s">
        <v>11</v>
      </c>
      <c r="I9" s="64"/>
      <c r="J9" s="12"/>
      <c r="K9" s="12"/>
      <c r="L9" s="12"/>
      <c r="M9" s="12"/>
      <c r="N9" s="12"/>
      <c r="O9" s="12"/>
      <c r="P9" s="27"/>
    </row>
    <row r="10" spans="2:16" ht="30" customHeight="1" x14ac:dyDescent="0.2">
      <c r="B10" s="26"/>
      <c r="C10" s="13" t="s">
        <v>15</v>
      </c>
      <c r="D10" s="14"/>
      <c r="E10" s="66" t="str">
        <f>VLOOKUP(C10,'Formato descripción HU'!B6:O16,5,0)</f>
        <v>Jade German</v>
      </c>
      <c r="F10" s="64"/>
      <c r="G10" s="15"/>
      <c r="H10" s="66" t="str">
        <f>VLOOKUP(C10,'Formato descripción HU'!B6:O16,11,0)</f>
        <v>No iniciado</v>
      </c>
      <c r="I10" s="64"/>
      <c r="J10" s="15"/>
      <c r="K10" s="12"/>
      <c r="L10" s="12"/>
      <c r="M10" s="12"/>
      <c r="N10" s="12"/>
      <c r="O10" s="12"/>
      <c r="P10" s="27"/>
    </row>
    <row r="11" spans="2:16" ht="9.75" customHeight="1" x14ac:dyDescent="0.2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">
      <c r="B12" s="26"/>
      <c r="C12" s="10" t="s">
        <v>25</v>
      </c>
      <c r="D12" s="14"/>
      <c r="E12" s="65" t="s">
        <v>10</v>
      </c>
      <c r="F12" s="64"/>
      <c r="G12" s="15"/>
      <c r="H12" s="65" t="s">
        <v>26</v>
      </c>
      <c r="I12" s="64"/>
      <c r="J12" s="15"/>
      <c r="K12" s="17"/>
      <c r="L12" s="17"/>
      <c r="M12" s="12"/>
      <c r="N12" s="17"/>
      <c r="O12" s="17"/>
      <c r="P12" s="27"/>
    </row>
    <row r="13" spans="2:16" ht="30" customHeight="1" x14ac:dyDescent="0.2">
      <c r="B13" s="26"/>
      <c r="C13" s="13">
        <f>VLOOKUP('Historia de Usuario'!C10,'Formato descripción HU'!B6:O16,8,0)</f>
        <v>10</v>
      </c>
      <c r="D13" s="14"/>
      <c r="E13" s="66" t="str">
        <f>VLOOKUP(C10,'Formato descripción HU'!B6:O16,10,0)</f>
        <v>Alta</v>
      </c>
      <c r="F13" s="64"/>
      <c r="G13" s="15"/>
      <c r="H13" s="66" t="str">
        <f>VLOOKUP(C10,'Formato descripción HU'!B6:O16,7,0)</f>
        <v>Jhon German</v>
      </c>
      <c r="I13" s="64"/>
      <c r="J13" s="15"/>
      <c r="K13" s="17"/>
      <c r="L13" s="17"/>
      <c r="M13" s="12"/>
      <c r="N13" s="17"/>
      <c r="O13" s="17"/>
      <c r="P13" s="27"/>
    </row>
    <row r="14" spans="2:16" ht="9.75" customHeight="1" x14ac:dyDescent="0.2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">
      <c r="B15" s="26"/>
      <c r="C15" s="43" t="s">
        <v>27</v>
      </c>
      <c r="D15" s="53" t="str">
        <f>VLOOKUP(C10,'Formato descripción HU'!B6:O16,3,0)</f>
        <v>Gestion de los productos del inventario.</v>
      </c>
      <c r="E15" s="47"/>
      <c r="F15" s="12"/>
      <c r="G15" s="43" t="s">
        <v>28</v>
      </c>
      <c r="H15" s="53" t="str">
        <f>VLOOKUP(C10,'Formato descripción HU'!B6:O16,4,0)</f>
        <v>Mayor facilidad de gestion de los prductos para una mayor poductividad.</v>
      </c>
      <c r="I15" s="68"/>
      <c r="J15" s="47"/>
      <c r="K15" s="12"/>
      <c r="L15" s="43" t="s">
        <v>29</v>
      </c>
      <c r="M15" s="53" t="str">
        <f>VLOOKUP(C10,'Formato descripción HU'!B6:O16,6,0)</f>
        <v>Implementacion de inventario digital.</v>
      </c>
      <c r="N15" s="54"/>
      <c r="O15" s="55"/>
      <c r="P15" s="27"/>
    </row>
    <row r="16" spans="2:16" ht="19.5" customHeight="1" x14ac:dyDescent="0.2">
      <c r="B16" s="26"/>
      <c r="C16" s="44"/>
      <c r="D16" s="51"/>
      <c r="E16" s="52"/>
      <c r="F16" s="12"/>
      <c r="G16" s="44"/>
      <c r="H16" s="51"/>
      <c r="I16" s="69"/>
      <c r="J16" s="52"/>
      <c r="K16" s="12"/>
      <c r="L16" s="44"/>
      <c r="M16" s="56"/>
      <c r="N16" s="57"/>
      <c r="O16" s="58"/>
      <c r="P16" s="27"/>
    </row>
    <row r="17" spans="2:16" ht="19.5" customHeight="1" x14ac:dyDescent="0.2">
      <c r="B17" s="26"/>
      <c r="C17" s="45"/>
      <c r="D17" s="48"/>
      <c r="E17" s="49"/>
      <c r="F17" s="12"/>
      <c r="G17" s="45"/>
      <c r="H17" s="48"/>
      <c r="I17" s="70"/>
      <c r="J17" s="49"/>
      <c r="K17" s="12"/>
      <c r="L17" s="45"/>
      <c r="M17" s="59"/>
      <c r="N17" s="60"/>
      <c r="O17" s="61"/>
      <c r="P17" s="27"/>
    </row>
    <row r="18" spans="2:16" ht="9.75" customHeight="1" x14ac:dyDescent="0.2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">
      <c r="B19" s="26"/>
      <c r="C19" s="46" t="s">
        <v>30</v>
      </c>
      <c r="D19" s="47"/>
      <c r="E19" s="71" t="str">
        <f>VLOOKUP(C10,'Formato descripción HU'!B6:O16,14,0)</f>
        <v>Inventario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27"/>
    </row>
    <row r="20" spans="2:16" ht="19.5" customHeight="1" x14ac:dyDescent="0.2">
      <c r="B20" s="26"/>
      <c r="C20" s="48"/>
      <c r="D20" s="49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27"/>
    </row>
    <row r="21" spans="2:16" ht="9.75" customHeight="1" x14ac:dyDescent="0.2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">
      <c r="B22" s="26"/>
      <c r="C22" s="50" t="s">
        <v>31</v>
      </c>
      <c r="D22" s="47"/>
      <c r="E22" s="53" t="str">
        <f>VLOOKUP(C10,'Formato descripción HU'!B6:O16,12,0)</f>
        <v>Busqueda y conteo de un inventario en el sistema.</v>
      </c>
      <c r="F22" s="54"/>
      <c r="G22" s="54"/>
      <c r="H22" s="55"/>
      <c r="I22" s="12"/>
      <c r="J22" s="50" t="s">
        <v>13</v>
      </c>
      <c r="K22" s="47"/>
      <c r="L22" s="67">
        <f>VLOOKUP(C10,'Formato descripción HU'!B6:O16,13,0)</f>
        <v>0</v>
      </c>
      <c r="M22" s="68"/>
      <c r="N22" s="68"/>
      <c r="O22" s="47"/>
      <c r="P22" s="27"/>
    </row>
    <row r="23" spans="2:16" ht="19.5" customHeight="1" x14ac:dyDescent="0.2">
      <c r="B23" s="26"/>
      <c r="C23" s="51"/>
      <c r="D23" s="52"/>
      <c r="E23" s="56"/>
      <c r="F23" s="57"/>
      <c r="G23" s="57"/>
      <c r="H23" s="58"/>
      <c r="I23" s="12"/>
      <c r="J23" s="51"/>
      <c r="K23" s="52"/>
      <c r="L23" s="51"/>
      <c r="M23" s="69"/>
      <c r="N23" s="69"/>
      <c r="O23" s="52"/>
      <c r="P23" s="27"/>
    </row>
    <row r="24" spans="2:16" ht="19.5" customHeight="1" x14ac:dyDescent="0.2">
      <c r="B24" s="26"/>
      <c r="C24" s="48"/>
      <c r="D24" s="49"/>
      <c r="E24" s="59"/>
      <c r="F24" s="60"/>
      <c r="G24" s="60"/>
      <c r="H24" s="61"/>
      <c r="I24" s="12"/>
      <c r="J24" s="48"/>
      <c r="K24" s="49"/>
      <c r="L24" s="48"/>
      <c r="M24" s="70"/>
      <c r="N24" s="70"/>
      <c r="O24" s="49"/>
      <c r="P24" s="27"/>
    </row>
    <row r="25" spans="2:16" ht="9.75" customHeight="1" x14ac:dyDescent="0.2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davis cobeña</cp:lastModifiedBy>
  <cp:revision/>
  <dcterms:created xsi:type="dcterms:W3CDTF">2019-10-21T15:37:14Z</dcterms:created>
  <dcterms:modified xsi:type="dcterms:W3CDTF">2024-12-19T12:28:02Z</dcterms:modified>
  <cp:category/>
  <cp:contentStatus/>
</cp:coreProperties>
</file>