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drawings/drawing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6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7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ink/ink108.xml" ContentType="application/inkml+xml"/>
  <Override PartName="/xl/ink/ink109.xml" ContentType="application/inkml+xml"/>
  <Override PartName="/xl/drawings/drawing11.xml" ContentType="application/vnd.openxmlformats-officedocument.drawing+xml"/>
  <Override PartName="/xl/ink/ink110.xml" ContentType="application/inkml+xml"/>
  <Override PartName="/xl/ink/ink111.xml" ContentType="application/inkml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3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.xml" ContentType="application/vnd.openxmlformats-officedocument.spreadsheetml.pivotTab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livecoventryac-my.sharepoint.com/personal/aa6164_coventry_ac_uk/Documents/_Lecturer/305-306AAE_2021/MyProjectStudents/PaulAruShared/"/>
    </mc:Choice>
  </mc:AlternateContent>
  <xr:revisionPtr revIDLastSave="2790" documentId="8_{A924B8CA-141E-9444-A416-EB802396C102}" xr6:coauthVersionLast="46" xr6:coauthVersionMax="46" xr10:uidLastSave="{97375E7E-87AE-2E42-97F2-50BB82C1AA98}"/>
  <bookViews>
    <workbookView xWindow="1600" yWindow="-14860" windowWidth="27200" windowHeight="14860" firstSheet="7" activeTab="13" xr2:uid="{00000000-000D-0000-FFFF-FFFF00000000}"/>
  </bookViews>
  <sheets>
    <sheet name="MASTER" sheetId="14" r:id="rId1"/>
    <sheet name="TOPS" sheetId="25" r:id="rId2"/>
    <sheet name="№ of Classes 1" sheetId="1" r:id="rId3"/>
    <sheet name="Window Size" sheetId="2" r:id="rId4"/>
    <sheet name="№ of Stocks" sheetId="3" r:id="rId5"/>
    <sheet name="№ of Classes 2" sheetId="4" r:id="rId6"/>
    <sheet name="Hidden Units" sheetId="5" r:id="rId7"/>
    <sheet name="Epoch Limit" sheetId="7" r:id="rId8"/>
    <sheet name="Epoch-Batch" sheetId="9" r:id="rId9"/>
    <sheet name="Super Run" sheetId="8" r:id="rId10"/>
    <sheet name="Super Class" sheetId="10" r:id="rId11"/>
    <sheet name="Super Window" sheetId="11" r:id="rId12"/>
    <sheet name="Data Size &amp; Age" sheetId="12" r:id="rId13"/>
    <sheet name="Different Markets" sheetId="13" r:id="rId14"/>
    <sheet name="Suggestion1" sheetId="15" r:id="rId15"/>
  </sheets>
  <calcPr calcId="191028"/>
  <pivotCaches>
    <pivotCache cacheId="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4" i="14" l="1"/>
  <c r="D143" i="14"/>
  <c r="C152" i="14" l="1"/>
  <c r="E152" i="14"/>
  <c r="E155" i="14"/>
  <c r="E149" i="14"/>
  <c r="E157" i="14"/>
  <c r="E165" i="14"/>
  <c r="E173" i="14"/>
  <c r="E181" i="14"/>
  <c r="E189" i="14"/>
  <c r="E150" i="14"/>
  <c r="E158" i="14"/>
  <c r="E166" i="14"/>
  <c r="E174" i="14"/>
  <c r="E182" i="14"/>
  <c r="E151" i="14"/>
  <c r="E167" i="14"/>
  <c r="E175" i="14"/>
  <c r="E183" i="14"/>
  <c r="C147" i="14"/>
  <c r="D146" i="14"/>
  <c r="E146" i="14" s="1"/>
  <c r="E176" i="14"/>
  <c r="E184" i="14"/>
  <c r="C148" i="14"/>
  <c r="E159" i="14"/>
  <c r="E153" i="14"/>
  <c r="E169" i="14"/>
  <c r="E177" i="14"/>
  <c r="E185" i="14"/>
  <c r="C149" i="14"/>
  <c r="D190" i="14"/>
  <c r="E190" i="14" s="1"/>
  <c r="E161" i="14"/>
  <c r="E154" i="14"/>
  <c r="E162" i="14"/>
  <c r="E170" i="14"/>
  <c r="E178" i="14"/>
  <c r="E186" i="14"/>
  <c r="C150" i="14"/>
  <c r="E160" i="14"/>
  <c r="E163" i="14"/>
  <c r="E171" i="14"/>
  <c r="E179" i="14"/>
  <c r="E187" i="14"/>
  <c r="C151" i="14"/>
  <c r="E168" i="14"/>
  <c r="E147" i="14"/>
  <c r="E148" i="14"/>
  <c r="E156" i="14"/>
  <c r="E164" i="14"/>
  <c r="E172" i="14"/>
  <c r="E180" i="14"/>
  <c r="E188" i="14"/>
  <c r="G66" i="4"/>
  <c r="G64" i="4"/>
  <c r="G62" i="4"/>
  <c r="G61" i="4"/>
  <c r="G59" i="4"/>
  <c r="G57" i="4"/>
  <c r="G56" i="4"/>
  <c r="G54" i="4"/>
  <c r="G52" i="4"/>
  <c r="G50" i="4"/>
  <c r="G48" i="4"/>
  <c r="G46" i="4"/>
  <c r="G44" i="4"/>
  <c r="G42" i="4"/>
  <c r="G68" i="4"/>
  <c r="G65" i="4"/>
  <c r="G63" i="4"/>
  <c r="G60" i="4"/>
  <c r="G58" i="4"/>
  <c r="G55" i="4"/>
  <c r="G53" i="4"/>
  <c r="G51" i="4"/>
  <c r="G49" i="4"/>
  <c r="G47" i="4"/>
  <c r="G45" i="4"/>
  <c r="G43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21" i="4"/>
  <c r="G4" i="4"/>
  <c r="G5" i="4"/>
  <c r="G6" i="4"/>
  <c r="G7" i="4"/>
  <c r="G8" i="4"/>
  <c r="G9" i="4"/>
  <c r="G10" i="4"/>
  <c r="G11" i="4"/>
  <c r="G12" i="4"/>
  <c r="G13" i="4"/>
  <c r="G14" i="4"/>
  <c r="G3" i="4"/>
  <c r="D14" i="25"/>
  <c r="E14" i="25"/>
  <c r="F14" i="25"/>
  <c r="G14" i="25"/>
  <c r="H14" i="25"/>
  <c r="I14" i="25"/>
  <c r="J14" i="25"/>
  <c r="K14" i="25"/>
  <c r="L14" i="25"/>
  <c r="C14" i="25"/>
  <c r="D8" i="25"/>
  <c r="E8" i="25"/>
  <c r="F8" i="25"/>
  <c r="G8" i="25"/>
  <c r="H8" i="25"/>
  <c r="I8" i="25"/>
  <c r="J8" i="25"/>
  <c r="K8" i="25"/>
  <c r="L8" i="25"/>
  <c r="C8" i="25"/>
  <c r="N129" i="14"/>
  <c r="M129" i="14" s="1"/>
  <c r="N117" i="14"/>
  <c r="M117" i="14" s="1"/>
  <c r="N115" i="14"/>
  <c r="M115" i="14" s="1"/>
  <c r="N116" i="14"/>
  <c r="M116" i="14" s="1"/>
  <c r="N114" i="14"/>
  <c r="M114" i="14" s="1"/>
  <c r="N118" i="14"/>
  <c r="M118" i="14" s="1"/>
  <c r="N128" i="14"/>
  <c r="M128" i="14" s="1"/>
  <c r="N127" i="14"/>
  <c r="M127" i="14" s="1"/>
  <c r="N126" i="14"/>
  <c r="M126" i="14" s="1"/>
  <c r="N125" i="14"/>
  <c r="M125" i="14" s="1"/>
  <c r="N112" i="14"/>
  <c r="M112" i="14" s="1"/>
  <c r="N124" i="14"/>
  <c r="M124" i="14" s="1"/>
  <c r="N132" i="14"/>
  <c r="M132" i="14" s="1"/>
  <c r="N131" i="14"/>
  <c r="M131" i="14" s="1"/>
  <c r="N123" i="14"/>
  <c r="M123" i="14" s="1"/>
  <c r="N130" i="14"/>
  <c r="M130" i="14" s="1"/>
  <c r="N122" i="14"/>
  <c r="M122" i="14" s="1"/>
  <c r="N121" i="14"/>
  <c r="M121" i="14" s="1"/>
  <c r="N137" i="14"/>
  <c r="M137" i="14" s="1"/>
  <c r="N138" i="14"/>
  <c r="M138" i="14" s="1"/>
  <c r="N135" i="14"/>
  <c r="M135" i="14" s="1"/>
  <c r="N134" i="14"/>
  <c r="M134" i="14" s="1"/>
  <c r="N133" i="14"/>
  <c r="M133" i="14" s="1"/>
  <c r="N98" i="14"/>
  <c r="M98" i="14" s="1"/>
  <c r="N120" i="14"/>
  <c r="M120" i="14" s="1"/>
  <c r="N97" i="14"/>
  <c r="M97" i="14" s="1"/>
  <c r="N111" i="14"/>
  <c r="M111" i="14" s="1"/>
  <c r="N136" i="14"/>
  <c r="M136" i="14" s="1"/>
  <c r="N119" i="14"/>
  <c r="M119" i="14" s="1"/>
  <c r="N96" i="14"/>
  <c r="M96" i="14" s="1"/>
  <c r="N139" i="14"/>
  <c r="M139" i="14" s="1"/>
  <c r="N140" i="14"/>
  <c r="M140" i="14" s="1"/>
  <c r="N141" i="14"/>
  <c r="M141" i="14" s="1"/>
  <c r="N95" i="14"/>
  <c r="M95" i="14" s="1"/>
  <c r="N113" i="14"/>
  <c r="M113" i="14" s="1"/>
  <c r="N94" i="14"/>
  <c r="M94" i="14" s="1"/>
  <c r="N47" i="14"/>
  <c r="M47" i="14" s="1"/>
  <c r="N93" i="14"/>
  <c r="M93" i="14" s="1"/>
  <c r="N35" i="14"/>
  <c r="M35" i="14" s="1"/>
  <c r="N92" i="14"/>
  <c r="M92" i="14" s="1"/>
  <c r="N48" i="14"/>
  <c r="M48" i="14" s="1"/>
  <c r="N36" i="14"/>
  <c r="M36" i="14" s="1"/>
  <c r="N91" i="14"/>
  <c r="M91" i="14" s="1"/>
  <c r="N49" i="14"/>
  <c r="M49" i="14" s="1"/>
  <c r="N37" i="14"/>
  <c r="M37" i="14" s="1"/>
  <c r="N50" i="14"/>
  <c r="M50" i="14" s="1"/>
  <c r="N38" i="14"/>
  <c r="M38" i="14" s="1"/>
  <c r="N90" i="14"/>
  <c r="M90" i="14" s="1"/>
  <c r="N51" i="14"/>
  <c r="M51" i="14" s="1"/>
  <c r="N32" i="14"/>
  <c r="M32" i="14" s="1"/>
  <c r="N31" i="14"/>
  <c r="M31" i="14" s="1"/>
  <c r="N33" i="14"/>
  <c r="M33" i="14" s="1"/>
  <c r="N28" i="14"/>
  <c r="M28" i="14" s="1"/>
  <c r="N34" i="14"/>
  <c r="M34" i="14" s="1"/>
  <c r="N26" i="14"/>
  <c r="M26" i="14" s="1"/>
  <c r="N29" i="14"/>
  <c r="M29" i="14" s="1"/>
  <c r="N30" i="14"/>
  <c r="M30" i="14" s="1"/>
  <c r="N27" i="14"/>
  <c r="M27" i="14" s="1"/>
  <c r="N25" i="14"/>
  <c r="M25" i="14" s="1"/>
  <c r="N15" i="14"/>
  <c r="M15" i="14" s="1"/>
  <c r="N17" i="14"/>
  <c r="M17" i="14" s="1"/>
  <c r="N18" i="14"/>
  <c r="M18" i="14" s="1"/>
  <c r="N16" i="14"/>
  <c r="M16" i="14" s="1"/>
  <c r="N39" i="14"/>
  <c r="M39" i="14" s="1"/>
  <c r="N23" i="14"/>
  <c r="M23" i="14" s="1"/>
  <c r="N22" i="14"/>
  <c r="M22" i="14" s="1"/>
  <c r="N21" i="14"/>
  <c r="M21" i="14" s="1"/>
  <c r="N19" i="14"/>
  <c r="M19" i="14" s="1"/>
  <c r="N24" i="14"/>
  <c r="M24" i="14" s="1"/>
  <c r="N14" i="14"/>
  <c r="M14" i="14" s="1"/>
  <c r="N20" i="14"/>
  <c r="M20" i="14" s="1"/>
  <c r="N52" i="14"/>
  <c r="M52" i="14" s="1"/>
  <c r="N40" i="14"/>
  <c r="M40" i="14" s="1"/>
  <c r="N74" i="14"/>
  <c r="M74" i="14" s="1"/>
  <c r="N68" i="14"/>
  <c r="M68" i="14" s="1"/>
  <c r="N65" i="14"/>
  <c r="M65" i="14" s="1"/>
  <c r="N66" i="14"/>
  <c r="M66" i="14" s="1"/>
  <c r="N73" i="14"/>
  <c r="M73" i="14" s="1"/>
  <c r="N71" i="14"/>
  <c r="M71" i="14" s="1"/>
  <c r="N62" i="14"/>
  <c r="M62" i="14" s="1"/>
  <c r="N72" i="14"/>
  <c r="M72" i="14" s="1"/>
  <c r="N67" i="14"/>
  <c r="M67" i="14" s="1"/>
  <c r="N77" i="14"/>
  <c r="M77" i="14" s="1"/>
  <c r="N64" i="14"/>
  <c r="M64" i="14" s="1"/>
  <c r="N78" i="14"/>
  <c r="M78" i="14" s="1"/>
  <c r="N70" i="14"/>
  <c r="M70" i="14" s="1"/>
  <c r="N75" i="14"/>
  <c r="M75" i="14" s="1"/>
  <c r="N69" i="14"/>
  <c r="M69" i="14" s="1"/>
  <c r="N76" i="14"/>
  <c r="M76" i="14" s="1"/>
  <c r="N53" i="14"/>
  <c r="M53" i="14" s="1"/>
  <c r="N63" i="14"/>
  <c r="M63" i="14" s="1"/>
  <c r="N89" i="14"/>
  <c r="M89" i="14" s="1"/>
  <c r="N41" i="14"/>
  <c r="M41" i="14" s="1"/>
  <c r="N3" i="14"/>
  <c r="M3" i="14" s="1"/>
  <c r="N54" i="14"/>
  <c r="M54" i="14" s="1"/>
  <c r="N55" i="14"/>
  <c r="M55" i="14" s="1"/>
  <c r="N42" i="14"/>
  <c r="M42" i="14" s="1"/>
  <c r="N56" i="14"/>
  <c r="M56" i="14" s="1"/>
  <c r="N43" i="14"/>
  <c r="M43" i="14" s="1"/>
  <c r="N88" i="14"/>
  <c r="M88" i="14" s="1"/>
  <c r="N57" i="14"/>
  <c r="M57" i="14" s="1"/>
  <c r="N4" i="14"/>
  <c r="M4" i="14" s="1"/>
  <c r="N58" i="14"/>
  <c r="M58" i="14" s="1"/>
  <c r="N44" i="14"/>
  <c r="M44" i="14" s="1"/>
  <c r="N59" i="14"/>
  <c r="M59" i="14" s="1"/>
  <c r="N5" i="14"/>
  <c r="M5" i="14" s="1"/>
  <c r="N45" i="14"/>
  <c r="M45" i="14" s="1"/>
  <c r="N60" i="14"/>
  <c r="M60" i="14" s="1"/>
  <c r="N87" i="14"/>
  <c r="M87" i="14" s="1"/>
  <c r="N61" i="14"/>
  <c r="M61" i="14" s="1"/>
  <c r="N46" i="14"/>
  <c r="M46" i="14" s="1"/>
  <c r="N6" i="14"/>
  <c r="M6" i="14" s="1"/>
  <c r="N7" i="14"/>
  <c r="M7" i="14" s="1"/>
  <c r="N86" i="14"/>
  <c r="M86" i="14" s="1"/>
  <c r="N108" i="14"/>
  <c r="M108" i="14" s="1"/>
  <c r="N8" i="14"/>
  <c r="M8" i="14" s="1"/>
  <c r="N9" i="14"/>
  <c r="M9" i="14" s="1"/>
  <c r="N10" i="14"/>
  <c r="M10" i="14" s="1"/>
  <c r="N11" i="14"/>
  <c r="M11" i="14" s="1"/>
  <c r="N85" i="14"/>
  <c r="M85" i="14" s="1"/>
  <c r="N12" i="14"/>
  <c r="M12" i="14" s="1"/>
  <c r="N105" i="14"/>
  <c r="M105" i="14" s="1"/>
  <c r="N109" i="14"/>
  <c r="M109" i="14" s="1"/>
  <c r="N13" i="14"/>
  <c r="M13" i="14" s="1"/>
  <c r="N84" i="14"/>
  <c r="M84" i="14" s="1"/>
  <c r="N106" i="14"/>
  <c r="M106" i="14" s="1"/>
  <c r="N83" i="14"/>
  <c r="M83" i="14" s="1"/>
  <c r="N102" i="14"/>
  <c r="M102" i="14" s="1"/>
  <c r="N110" i="14"/>
  <c r="M110" i="14" s="1"/>
  <c r="N82" i="14"/>
  <c r="M82" i="14" s="1"/>
  <c r="N99" i="14"/>
  <c r="M99" i="14" s="1"/>
  <c r="N103" i="14"/>
  <c r="M103" i="14" s="1"/>
  <c r="N107" i="14"/>
  <c r="M107" i="14" s="1"/>
  <c r="N81" i="14"/>
  <c r="M81" i="14" s="1"/>
  <c r="N80" i="14"/>
  <c r="M80" i="14" s="1"/>
  <c r="N100" i="14"/>
  <c r="M100" i="14" s="1"/>
  <c r="N104" i="14"/>
  <c r="M104" i="14" s="1"/>
  <c r="N79" i="14"/>
  <c r="M79" i="14" s="1"/>
  <c r="N101" i="14"/>
  <c r="M101" i="14" s="1"/>
  <c r="C19" i="13"/>
  <c r="C20" i="13"/>
  <c r="C21" i="13"/>
  <c r="C22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tc={C4EFF1A7-AE2F-0F43-9AEA-E56F3EFA3B37}</author>
    <author>tc={3D8169AF-1743-7A4E-A926-0CA78BDF87FB}</author>
    <author>tc={C0FC619E-B747-6E4E-9A1B-5B8996BE87FC}</author>
    <author>tc={66362D45-BE20-8F47-A358-29FFC3BDFFE8}</author>
    <author>tc={5C1B6C70-E504-CF4D-AEEA-95A9CAF51D01}</author>
    <author>tc={372E6D3E-E75F-B04D-8DD4-2A6BB646D801}</author>
    <author>tc={810FAA26-88C8-6043-9A4A-846434E9AC27}</author>
    <author>tc={9E5D739A-70A0-5040-92F1-5BB9EE923F1D}</author>
    <author>tc={08899650-6DD3-F647-A8B4-808641C8E8E7}</author>
    <author>tc={81010F31-E64B-4643-B4CE-3EB96730E908}</author>
  </authors>
  <commentList>
    <comment ref="H25" authorId="0" shapeId="0" xr:uid="{C4EFF1A7-AE2F-0F43-9AEA-E56F3EFA3B37}">
      <text>
        <t>[Threaded comment]
Your version of Excel allows you to read this threaded comment; however, any edits to it will get removed if the file is opened in a newer version of Excel. Learn more: https://go.microsoft.com/fwlink/?linkid=870924
Comment:
    Most Likely was 11</t>
      </text>
    </comment>
    <comment ref="H26" authorId="1" shapeId="0" xr:uid="{3D8169AF-1743-7A4E-A926-0CA78BDF87FB}">
      <text>
        <t>[Threaded comment]
Your version of Excel allows you to read this threaded comment; however, any edits to it will get removed if the file is opened in a newer version of Excel. Learn more: https://go.microsoft.com/fwlink/?linkid=870924
Comment:
    Most Likely was 11</t>
      </text>
    </comment>
    <comment ref="H27" authorId="2" shapeId="0" xr:uid="{C0FC619E-B747-6E4E-9A1B-5B8996BE87FC}">
      <text>
        <t>[Threaded comment]
Your version of Excel allows you to read this threaded comment; however, any edits to it will get removed if the file is opened in a newer version of Excel. Learn more: https://go.microsoft.com/fwlink/?linkid=870924
Comment:
    Most Likely was 11</t>
      </text>
    </comment>
    <comment ref="H28" authorId="3" shapeId="0" xr:uid="{66362D45-BE20-8F47-A358-29FFC3BDFFE8}">
      <text>
        <t>[Threaded comment]
Your version of Excel allows you to read this threaded comment; however, any edits to it will get removed if the file is opened in a newer version of Excel. Learn more: https://go.microsoft.com/fwlink/?linkid=870924
Comment:
    Most Likely was 11</t>
      </text>
    </comment>
    <comment ref="H29" authorId="4" shapeId="0" xr:uid="{5C1B6C70-E504-CF4D-AEEA-95A9CAF51D01}">
      <text>
        <t>[Threaded comment]
Your version of Excel allows you to read this threaded comment; however, any edits to it will get removed if the file is opened in a newer version of Excel. Learn more: https://go.microsoft.com/fwlink/?linkid=870924
Comment:
    Most Likely was 11</t>
      </text>
    </comment>
    <comment ref="H30" authorId="5" shapeId="0" xr:uid="{372E6D3E-E75F-B04D-8DD4-2A6BB646D801}">
      <text>
        <t>[Threaded comment]
Your version of Excel allows you to read this threaded comment; however, any edits to it will get removed if the file is opened in a newer version of Excel. Learn more: https://go.microsoft.com/fwlink/?linkid=870924
Comment:
    Most Likely was 11</t>
      </text>
    </comment>
    <comment ref="H31" authorId="6" shapeId="0" xr:uid="{810FAA26-88C8-6043-9A4A-846434E9AC27}">
      <text>
        <t>[Threaded comment]
Your version of Excel allows you to read this threaded comment; however, any edits to it will get removed if the file is opened in a newer version of Excel. Learn more: https://go.microsoft.com/fwlink/?linkid=870924
Comment:
    Most Likely was 11</t>
      </text>
    </comment>
    <comment ref="H32" authorId="7" shapeId="0" xr:uid="{9E5D739A-70A0-5040-92F1-5BB9EE923F1D}">
      <text>
        <t>[Threaded comment]
Your version of Excel allows you to read this threaded comment; however, any edits to it will get removed if the file is opened in a newer version of Excel. Learn more: https://go.microsoft.com/fwlink/?linkid=870924
Comment:
    Most Likely was 11</t>
      </text>
    </comment>
    <comment ref="H33" authorId="8" shapeId="0" xr:uid="{08899650-6DD3-F647-A8B4-808641C8E8E7}">
      <text>
        <t>[Threaded comment]
Your version of Excel allows you to read this threaded comment; however, any edits to it will get removed if the file is opened in a newer version of Excel. Learn more: https://go.microsoft.com/fwlink/?linkid=870924
Comment:
    Most Likely was 11</t>
      </text>
    </comment>
    <comment ref="H34" authorId="9" shapeId="0" xr:uid="{81010F31-E64B-4643-B4CE-3EB96730E908}">
      <text>
        <t>[Threaded comment]
Your version of Excel allows you to read this threaded comment; however, any edits to it will get removed if the file is opened in a newer version of Excel. Learn more: https://go.microsoft.com/fwlink/?linkid=870924
Comment:
    Most Likely was 11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tc={9EB95E14-5776-DF4C-AD21-EF644783E060}</author>
  </authors>
  <commentList>
    <comment ref="I11" authorId="0" shapeId="0" xr:uid="{9EB95E14-5776-DF4C-AD21-EF644783E060}">
      <text>
        <t>[Threaded comment]
Your version of Excel allows you to read this threaded comment; however, any edits to it will get removed if the file is opened in a newer version of Excel. Learn more: https://go.microsoft.com/fwlink/?linkid=870924
Comment:
    Most Likely was 11</t>
      </text>
    </comment>
  </commentList>
</comments>
</file>

<file path=xl/sharedStrings.xml><?xml version="1.0" encoding="utf-8"?>
<sst xmlns="http://schemas.openxmlformats.org/spreadsheetml/2006/main" count="495" uniqueCount="134">
  <si>
    <t>№ Classes</t>
  </si>
  <si>
    <t>Precise Accuracy</t>
  </si>
  <si>
    <t>Directional Accuracy</t>
  </si>
  <si>
    <t>Other Parameters</t>
  </si>
  <si>
    <t>20 Years</t>
  </si>
  <si>
    <t>INTC</t>
  </si>
  <si>
    <t>Window Size:</t>
  </si>
  <si>
    <t>Time Period:</t>
  </si>
  <si>
    <t>Hidden Layers:</t>
  </si>
  <si>
    <t>Max Epochs:</t>
  </si>
  <si>
    <t>Mini Batch Size:</t>
  </si>
  <si>
    <t>Window Size</t>
  </si>
  <si>
    <t>№ Classes:</t>
  </si>
  <si>
    <t>Symbols:</t>
  </si>
  <si>
    <t>№ of Symbols</t>
  </si>
  <si>
    <t>Main Symbol:</t>
  </si>
  <si>
    <t>Additional Symbols</t>
  </si>
  <si>
    <t>-</t>
  </si>
  <si>
    <t>AMD, NVDA</t>
  </si>
  <si>
    <t>^GSPC</t>
  </si>
  <si>
    <t>^GSPC, AMD</t>
  </si>
  <si>
    <t>^GSPC, AMD, ^DJI</t>
  </si>
  <si>
    <t>^GSPC, AMD, ^DJI, NVDA</t>
  </si>
  <si>
    <t>^GSPC, AMD, ^DJI, NVDA, ^IXIC</t>
  </si>
  <si>
    <t>^GSPC, AMD, ^DJI, NVDA, ^IXIC, HPQ</t>
  </si>
  <si>
    <t>^GSPC, AMD, ^DJI, NVDA, ^IXIC, HPQ, LNVGY</t>
  </si>
  <si>
    <t>^GSPC, AMD, ^DJI, NVDA, ^IXIC, HPQ, LNVGY, MSFT</t>
  </si>
  <si>
    <t>^GSPC, AMD, ^DJI, NVDA, ^IXIC, HPQ, LNVGY, MSFT, AAPL</t>
  </si>
  <si>
    <t>№ Units</t>
  </si>
  <si>
    <t>Class Size:</t>
  </si>
  <si>
    <t>GC=F</t>
  </si>
  <si>
    <t>(Gold)</t>
  </si>
  <si>
    <t>Hidden Units:</t>
  </si>
  <si>
    <t>Max Epoch</t>
  </si>
  <si>
    <t>Model Earnings</t>
  </si>
  <si>
    <t>30 Years</t>
  </si>
  <si>
    <t>COKE,^GSPC</t>
  </si>
  <si>
    <t>Epoch Limit</t>
  </si>
  <si>
    <t>Batch Size</t>
  </si>
  <si>
    <t>Results</t>
  </si>
  <si>
    <t>Precise Accuracy:</t>
  </si>
  <si>
    <t>Directional Accuracy:</t>
  </si>
  <si>
    <t>Earnings:</t>
  </si>
  <si>
    <t>50 Years</t>
  </si>
  <si>
    <t>MCD,^GSPC</t>
  </si>
  <si>
    <t>IBM,^GSPC</t>
  </si>
  <si>
    <t>Time Period</t>
  </si>
  <si>
    <t>PG,^GSPC</t>
  </si>
  <si>
    <t>Market</t>
  </si>
  <si>
    <t>Epoch:</t>
  </si>
  <si>
    <t>ForEx 1</t>
  </si>
  <si>
    <t>ForEx 2</t>
  </si>
  <si>
    <t>ForEx 3</t>
  </si>
  <si>
    <t>Stocks 2</t>
  </si>
  <si>
    <t>Stocks 3</t>
  </si>
  <si>
    <t>Stocks 1</t>
  </si>
  <si>
    <t>Symbols</t>
  </si>
  <si>
    <t>EURUSD=X,EURGBP=X</t>
  </si>
  <si>
    <t>EUR=X,CAD=X</t>
  </si>
  <si>
    <t>JPYCNY=X,JPYUSD=X,</t>
  </si>
  <si>
    <t>19y</t>
  </si>
  <si>
    <t>№ Data Points</t>
  </si>
  <si>
    <t>AAPL, MSFT</t>
  </si>
  <si>
    <t>JNJ, PFE</t>
  </si>
  <si>
    <t>35y</t>
  </si>
  <si>
    <t>45y</t>
  </si>
  <si>
    <t>40y</t>
  </si>
  <si>
    <t>JPM,BAC</t>
  </si>
  <si>
    <t>Commodities F 2</t>
  </si>
  <si>
    <t>Commodities F 3</t>
  </si>
  <si>
    <t>Commodities F 1</t>
  </si>
  <si>
    <t>BZ=F,CL=F</t>
  </si>
  <si>
    <t>GC=F,SI=F</t>
  </si>
  <si>
    <t>KC=F,CC=F</t>
  </si>
  <si>
    <t>20y</t>
  </si>
  <si>
    <t>10y</t>
  </si>
  <si>
    <t>Crypto 1</t>
  </si>
  <si>
    <t>Crypto 2</t>
  </si>
  <si>
    <t>Crypto 3</t>
  </si>
  <si>
    <t>BTC-USD, ETH-USD</t>
  </si>
  <si>
    <t>BTC-USD, BTC-EUR</t>
  </si>
  <si>
    <t>BTC-USD, GC=F</t>
  </si>
  <si>
    <t>5y</t>
  </si>
  <si>
    <t>Not Applicable</t>
  </si>
  <si>
    <t>№</t>
  </si>
  <si>
    <t>Data Period</t>
  </si>
  <si>
    <t>Epoch</t>
  </si>
  <si>
    <t>Classes</t>
  </si>
  <si>
    <t>Hidden Units</t>
  </si>
  <si>
    <t>Mini Batch Size</t>
  </si>
  <si>
    <t>Takeaways:</t>
  </si>
  <si>
    <r>
      <rPr>
        <i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Larger Window Sizes</t>
    </r>
    <r>
      <rPr>
        <sz val="11"/>
        <color theme="1"/>
        <rFont val="Calibri"/>
        <family val="2"/>
        <scheme val="minor"/>
      </rPr>
      <t xml:space="preserve"> Perform Better</t>
    </r>
  </si>
  <si>
    <r>
      <rPr>
        <i/>
        <sz val="11"/>
        <color theme="1"/>
        <rFont val="Calibri"/>
        <family val="2"/>
        <scheme val="minor"/>
      </rPr>
      <t>2.</t>
    </r>
    <r>
      <rPr>
        <sz val="11"/>
        <color theme="1"/>
        <rFont val="Calibri"/>
        <family val="2"/>
        <scheme val="minor"/>
      </rPr>
      <t xml:space="preserve"> Datasets with </t>
    </r>
    <r>
      <rPr>
        <b/>
        <sz val="11"/>
        <color theme="1"/>
        <rFont val="Calibri"/>
        <family val="2"/>
        <scheme val="minor"/>
      </rPr>
      <t>Older/Larger Data</t>
    </r>
    <r>
      <rPr>
        <sz val="11"/>
        <color theme="1"/>
        <rFont val="Calibri"/>
        <family val="2"/>
        <scheme val="minor"/>
      </rPr>
      <t xml:space="preserve"> Perform Better</t>
    </r>
  </si>
  <si>
    <r>
      <rPr>
        <i/>
        <sz val="11"/>
        <color theme="1"/>
        <rFont val="Calibri"/>
        <family val="2"/>
        <scheme val="minor"/>
      </rPr>
      <t>3.</t>
    </r>
    <r>
      <rPr>
        <sz val="11"/>
        <color theme="1"/>
        <rFont val="Calibri"/>
        <family val="2"/>
        <scheme val="minor"/>
      </rPr>
      <t xml:space="preserve"> Number of Classes Doesn’t Seem to Impact Accuracy</t>
    </r>
  </si>
  <si>
    <r>
      <rPr>
        <i/>
        <sz val="11"/>
        <color theme="1"/>
        <rFont val="Calibri"/>
        <family val="2"/>
        <scheme val="minor"/>
      </rPr>
      <t>4.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Longer Epochs</t>
    </r>
    <r>
      <rPr>
        <sz val="11"/>
        <color theme="1"/>
        <rFont val="Calibri"/>
        <family val="2"/>
        <scheme val="minor"/>
      </rPr>
      <t xml:space="preserve"> Perform Significantly Better</t>
    </r>
  </si>
  <si>
    <r>
      <rPr>
        <i/>
        <sz val="11"/>
        <color theme="1"/>
        <rFont val="Calibri"/>
        <family val="2"/>
        <scheme val="minor"/>
      </rPr>
      <t>5.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More Hidden Units</t>
    </r>
    <r>
      <rPr>
        <sz val="11"/>
        <color theme="1"/>
        <rFont val="Calibri"/>
        <family val="2"/>
        <scheme val="minor"/>
      </rPr>
      <t xml:space="preserve"> Perform Better</t>
    </r>
  </si>
  <si>
    <r>
      <rPr>
        <i/>
        <sz val="11"/>
        <color theme="1"/>
        <rFont val="Calibri"/>
        <family val="2"/>
        <scheme val="minor"/>
      </rPr>
      <t>6.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Smaller Mini Batch Sizes</t>
    </r>
    <r>
      <rPr>
        <sz val="11"/>
        <color theme="1"/>
        <rFont val="Calibri"/>
        <family val="2"/>
        <scheme val="minor"/>
      </rPr>
      <t xml:space="preserve"> Perform Better</t>
    </r>
  </si>
  <si>
    <r>
      <rPr>
        <i/>
        <sz val="11"/>
        <color theme="1"/>
        <rFont val="Calibri"/>
        <family val="2"/>
        <scheme val="minor"/>
      </rPr>
      <t>7.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Several Symbols</t>
    </r>
    <r>
      <rPr>
        <sz val="11"/>
        <color theme="1"/>
        <rFont val="Calibri"/>
        <family val="2"/>
        <scheme val="minor"/>
      </rPr>
      <t xml:space="preserve"> Perform Better than Singular</t>
    </r>
  </si>
  <si>
    <t>Sum of №</t>
  </si>
  <si>
    <t>Row Labels</t>
  </si>
  <si>
    <t>Grand Total</t>
  </si>
  <si>
    <t>Crypto Avg.</t>
  </si>
  <si>
    <t>Commodities Avg.</t>
  </si>
  <si>
    <t>Forex Avg.</t>
  </si>
  <si>
    <t>Stocks Avg.</t>
  </si>
  <si>
    <t>Test</t>
  </si>
  <si>
    <t>Test2</t>
  </si>
  <si>
    <t>INTC,^GSPC</t>
  </si>
  <si>
    <t>INTC,^GSPC, AMD</t>
  </si>
  <si>
    <t>INTC,^GSPC, AMD, ^DJI</t>
  </si>
  <si>
    <t>INTC,^GSPC, AMD, ^DJI, NVDA</t>
  </si>
  <si>
    <t>INTC,^GSPC, AMD, ^DJI, NVDA, ^IXIC</t>
  </si>
  <si>
    <t>INTC,^GSPC, AMD, ^DJI, NVDA, ^IXIC, HPQ</t>
  </si>
  <si>
    <t>INTC,^GSPC, AMD, ^DJI, NVDA, ^IXIC, HPQ, LNVGY</t>
  </si>
  <si>
    <t>INTC,^GSPC, AMD, ^DJI, NVDA, ^IXIC, HPQ, LNVGY, MSFT</t>
  </si>
  <si>
    <t>INTC,^GSPC, AMD, ^DJI, NVDA, ^IXIC, HPQ, LNVGY, MSFT, AAPL</t>
  </si>
  <si>
    <t>Model Earninigs</t>
  </si>
  <si>
    <t>Top 5</t>
  </si>
  <si>
    <t>Average</t>
  </si>
  <si>
    <t>Bottom 5</t>
  </si>
  <si>
    <t>Max Class Size</t>
  </si>
  <si>
    <t>Min Class Size</t>
  </si>
  <si>
    <t>Class Size Fluctuation</t>
  </si>
  <si>
    <t>* Class Size Fluctuation is no longer an issue afer dataset normalisation was introduced</t>
  </si>
  <si>
    <t>SAME DATA COMBINED</t>
  </si>
  <si>
    <t>Mean</t>
  </si>
  <si>
    <t>Standard Deviation</t>
  </si>
  <si>
    <t>Bell Curve Stuff:</t>
  </si>
  <si>
    <t>3σ</t>
  </si>
  <si>
    <t>-3σ</t>
  </si>
  <si>
    <t>-2σ</t>
  </si>
  <si>
    <t>-1σ</t>
  </si>
  <si>
    <t>1σ</t>
  </si>
  <si>
    <t>2σ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</si>
</sst>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€&quot;* #,##0.00_-;\-&quot;€&quot;* #,##0.00_-;_-&quot;€&quot;* &quot;-&quot;??_-;_-@_-"/>
    <numFmt numFmtId="164" formatCode="[$$-409]#,##0.0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 Light"/>
      <family val="34"/>
      <scheme val="major"/>
    </font>
    <font>
      <i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6"/>
      <name val="Yu Gothic"/>
      <family val="2"/>
      <charset val="128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FBFB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9.9978637043366805E-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/>
        <bgColor indexed="64"/>
      </patternFill>
    </fill>
  </fills>
  <borders count="74">
    <border>
      <left/>
      <right/>
      <top/>
      <bottom/>
      <diagonal/>
    </border>
    <border>
      <left style="hair">
        <color rgb="FF505050"/>
      </left>
      <right style="hair">
        <color rgb="FF505050"/>
      </right>
      <top style="hair">
        <color rgb="FF505050"/>
      </top>
      <bottom style="hair">
        <color rgb="FF505050"/>
      </bottom>
      <diagonal/>
    </border>
    <border>
      <left style="thin">
        <color rgb="FF505050"/>
      </left>
      <right style="hair">
        <color rgb="FF505050"/>
      </right>
      <top style="hair">
        <color rgb="FF505050"/>
      </top>
      <bottom style="hair">
        <color rgb="FF505050"/>
      </bottom>
      <diagonal/>
    </border>
    <border>
      <left style="hair">
        <color rgb="FF505050"/>
      </left>
      <right style="thin">
        <color rgb="FF505050"/>
      </right>
      <top style="hair">
        <color rgb="FF505050"/>
      </top>
      <bottom style="hair">
        <color rgb="FF505050"/>
      </bottom>
      <diagonal/>
    </border>
    <border>
      <left style="thin">
        <color rgb="FF505050"/>
      </left>
      <right style="hair">
        <color rgb="FF505050"/>
      </right>
      <top style="hair">
        <color rgb="FF505050"/>
      </top>
      <bottom style="thin">
        <color rgb="FF505050"/>
      </bottom>
      <diagonal/>
    </border>
    <border>
      <left style="hair">
        <color rgb="FF505050"/>
      </left>
      <right style="hair">
        <color rgb="FF505050"/>
      </right>
      <top style="hair">
        <color rgb="FF505050"/>
      </top>
      <bottom style="thin">
        <color rgb="FF505050"/>
      </bottom>
      <diagonal/>
    </border>
    <border>
      <left style="hair">
        <color rgb="FF505050"/>
      </left>
      <right style="thin">
        <color rgb="FF505050"/>
      </right>
      <top style="hair">
        <color rgb="FF505050"/>
      </top>
      <bottom style="thin">
        <color rgb="FF505050"/>
      </bottom>
      <diagonal/>
    </border>
    <border>
      <left style="thin">
        <color rgb="FF505050"/>
      </left>
      <right/>
      <top/>
      <bottom/>
      <diagonal/>
    </border>
    <border>
      <left/>
      <right style="thin">
        <color rgb="FF505050"/>
      </right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hair">
        <color rgb="FF505050"/>
      </bottom>
      <diagonal/>
    </border>
    <border>
      <left/>
      <right style="thin">
        <color rgb="FF505050"/>
      </right>
      <top style="thin">
        <color rgb="FF505050"/>
      </top>
      <bottom style="hair">
        <color rgb="FF505050"/>
      </bottom>
      <diagonal/>
    </border>
    <border>
      <left style="thin">
        <color rgb="FF505050"/>
      </left>
      <right style="hair">
        <color rgb="FF505050"/>
      </right>
      <top/>
      <bottom style="hair">
        <color rgb="FF505050"/>
      </bottom>
      <diagonal/>
    </border>
    <border>
      <left style="hair">
        <color rgb="FF505050"/>
      </left>
      <right style="hair">
        <color rgb="FF505050"/>
      </right>
      <top/>
      <bottom style="hair">
        <color rgb="FF505050"/>
      </bottom>
      <diagonal/>
    </border>
    <border>
      <left style="hair">
        <color rgb="FF505050"/>
      </left>
      <right style="thin">
        <color rgb="FF505050"/>
      </right>
      <top/>
      <bottom style="hair">
        <color rgb="FF505050"/>
      </bottom>
      <diagonal/>
    </border>
    <border>
      <left style="dotted">
        <color rgb="FF505050"/>
      </left>
      <right style="dotted">
        <color rgb="FF505050"/>
      </right>
      <top style="thin">
        <color rgb="FF505050"/>
      </top>
      <bottom style="dotted">
        <color rgb="FF505050"/>
      </bottom>
      <diagonal/>
    </border>
    <border>
      <left style="thin">
        <color rgb="FF505050"/>
      </left>
      <right style="dotted">
        <color rgb="FF505050"/>
      </right>
      <top style="thin">
        <color rgb="FF505050"/>
      </top>
      <bottom style="dotted">
        <color rgb="FF505050"/>
      </bottom>
      <diagonal/>
    </border>
    <border>
      <left style="dotted">
        <color rgb="FF505050"/>
      </left>
      <right style="thin">
        <color rgb="FF505050"/>
      </right>
      <top style="thin">
        <color rgb="FF505050"/>
      </top>
      <bottom style="dotted">
        <color rgb="FF505050"/>
      </bottom>
      <diagonal/>
    </border>
    <border>
      <left style="thin">
        <color rgb="FF505050"/>
      </left>
      <right style="hair">
        <color rgb="FF505050"/>
      </right>
      <top style="hair">
        <color rgb="FF505050"/>
      </top>
      <bottom/>
      <diagonal/>
    </border>
    <border>
      <left style="hair">
        <color rgb="FF505050"/>
      </left>
      <right style="hair">
        <color rgb="FF505050"/>
      </right>
      <top style="hair">
        <color rgb="FF505050"/>
      </top>
      <bottom/>
      <diagonal/>
    </border>
    <border>
      <left style="hair">
        <color rgb="FF505050"/>
      </left>
      <right style="thin">
        <color rgb="FF505050"/>
      </right>
      <top style="hair">
        <color rgb="FF505050"/>
      </top>
      <bottom/>
      <diagonal/>
    </border>
    <border>
      <left style="thin">
        <color rgb="FF505050"/>
      </left>
      <right/>
      <top style="hair">
        <color rgb="FF505050"/>
      </top>
      <bottom style="hair">
        <color rgb="FF505050"/>
      </bottom>
      <diagonal/>
    </border>
    <border>
      <left/>
      <right style="dotted">
        <color rgb="FF505050"/>
      </right>
      <top style="dotted">
        <color rgb="FF505050"/>
      </top>
      <bottom/>
      <diagonal/>
    </border>
    <border>
      <left/>
      <right style="dotted">
        <color rgb="FF505050"/>
      </right>
      <top/>
      <bottom style="dotted">
        <color rgb="FF505050"/>
      </bottom>
      <diagonal/>
    </border>
    <border>
      <left/>
      <right style="dotted">
        <color rgb="FF505050"/>
      </right>
      <top style="hair">
        <color rgb="FF505050"/>
      </top>
      <bottom style="hair">
        <color rgb="FF505050"/>
      </bottom>
      <diagonal/>
    </border>
    <border>
      <left/>
      <right style="dotted">
        <color rgb="FF505050"/>
      </right>
      <top style="dotted">
        <color rgb="FF505050"/>
      </top>
      <bottom style="dotted">
        <color rgb="FF505050"/>
      </bottom>
      <diagonal/>
    </border>
    <border>
      <left/>
      <right/>
      <top style="thin">
        <color rgb="FF505050"/>
      </top>
      <bottom style="hair">
        <color rgb="FF505050"/>
      </bottom>
      <diagonal/>
    </border>
    <border>
      <left style="hair">
        <color rgb="FF505050"/>
      </left>
      <right style="hair">
        <color rgb="FF505050"/>
      </right>
      <top/>
      <bottom/>
      <diagonal/>
    </border>
    <border>
      <left style="hair">
        <color rgb="FF505050"/>
      </left>
      <right style="hair">
        <color rgb="FF505050"/>
      </right>
      <top/>
      <bottom style="thin">
        <color rgb="FF505050"/>
      </bottom>
      <diagonal/>
    </border>
    <border>
      <left/>
      <right style="hair">
        <color rgb="FF505050"/>
      </right>
      <top/>
      <bottom/>
      <diagonal/>
    </border>
    <border>
      <left/>
      <right style="hair">
        <color rgb="FF505050"/>
      </right>
      <top/>
      <bottom style="thin">
        <color rgb="FF505050"/>
      </bottom>
      <diagonal/>
    </border>
    <border>
      <left style="thin">
        <color rgb="FF505050"/>
      </left>
      <right style="hair">
        <color rgb="FF505050"/>
      </right>
      <top/>
      <bottom/>
      <diagonal/>
    </border>
    <border>
      <left style="hair">
        <color rgb="FF505050"/>
      </left>
      <right style="thin">
        <color rgb="FF505050"/>
      </right>
      <top/>
      <bottom/>
      <diagonal/>
    </border>
    <border>
      <left style="thin">
        <color rgb="FF505050"/>
      </left>
      <right style="hair">
        <color rgb="FF505050"/>
      </right>
      <top style="thin">
        <color rgb="FF505050"/>
      </top>
      <bottom style="hair">
        <color rgb="FF505050"/>
      </bottom>
      <diagonal/>
    </border>
    <border>
      <left/>
      <right style="hair">
        <color rgb="FF505050"/>
      </right>
      <top style="thin">
        <color rgb="FF505050"/>
      </top>
      <bottom style="hair">
        <color rgb="FF505050"/>
      </bottom>
      <diagonal/>
    </border>
    <border>
      <left style="thin">
        <color rgb="FF505050"/>
      </left>
      <right style="hair">
        <color rgb="FF505050"/>
      </right>
      <top/>
      <bottom style="thin">
        <color rgb="FF505050"/>
      </bottom>
      <diagonal/>
    </border>
    <border>
      <left/>
      <right/>
      <top/>
      <bottom style="thin">
        <color rgb="FF505050"/>
      </bottom>
      <diagonal/>
    </border>
    <border>
      <left style="dotted">
        <color rgb="FF505050"/>
      </left>
      <right style="dotted">
        <color rgb="FF505050"/>
      </right>
      <top style="dotted">
        <color rgb="FF505050"/>
      </top>
      <bottom style="dotted">
        <color rgb="FF505050"/>
      </bottom>
      <diagonal/>
    </border>
    <border>
      <left style="thin">
        <color rgb="FF505050"/>
      </left>
      <right/>
      <top/>
      <bottom style="dotted">
        <color rgb="FF505050"/>
      </bottom>
      <diagonal/>
    </border>
    <border>
      <left style="hair">
        <color rgb="FF505050"/>
      </left>
      <right style="hair">
        <color rgb="FF505050"/>
      </right>
      <top/>
      <bottom style="dotted">
        <color rgb="FF505050"/>
      </bottom>
      <diagonal/>
    </border>
    <border>
      <left/>
      <right style="hair">
        <color rgb="FF505050"/>
      </right>
      <top/>
      <bottom style="dotted">
        <color rgb="FF505050"/>
      </bottom>
      <diagonal/>
    </border>
    <border>
      <left/>
      <right style="thin">
        <color rgb="FF505050"/>
      </right>
      <top/>
      <bottom style="dotted">
        <color rgb="FF505050"/>
      </bottom>
      <diagonal/>
    </border>
    <border>
      <left style="thin">
        <color rgb="FF505050"/>
      </left>
      <right style="hair">
        <color rgb="FF505050"/>
      </right>
      <top style="dotted">
        <color indexed="64"/>
      </top>
      <bottom/>
      <diagonal/>
    </border>
    <border>
      <left style="hair">
        <color rgb="FF505050"/>
      </left>
      <right style="hair">
        <color rgb="FF505050"/>
      </right>
      <top/>
      <bottom style="dotted">
        <color indexed="64"/>
      </bottom>
      <diagonal/>
    </border>
    <border>
      <left/>
      <right style="hair">
        <color rgb="FF505050"/>
      </right>
      <top/>
      <bottom style="dotted">
        <color indexed="64"/>
      </bottom>
      <diagonal/>
    </border>
    <border>
      <left/>
      <right style="thin">
        <color rgb="FF505050"/>
      </right>
      <top/>
      <bottom style="dotted">
        <color indexed="64"/>
      </bottom>
      <diagonal/>
    </border>
    <border>
      <left/>
      <right/>
      <top style="double">
        <color theme="3"/>
      </top>
      <bottom style="double">
        <color theme="3"/>
      </bottom>
      <diagonal/>
    </border>
    <border>
      <left/>
      <right style="thin">
        <color theme="3"/>
      </right>
      <top/>
      <bottom/>
      <diagonal/>
    </border>
    <border>
      <left/>
      <right style="thin">
        <color theme="3"/>
      </right>
      <top style="double">
        <color theme="3"/>
      </top>
      <bottom style="double">
        <color theme="3"/>
      </bottom>
      <diagonal/>
    </border>
    <border>
      <left/>
      <right/>
      <top/>
      <bottom style="thin">
        <color theme="3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rgb="FF505050"/>
      </left>
      <right/>
      <top/>
      <bottom style="hair">
        <color rgb="FF505050"/>
      </bottom>
      <diagonal/>
    </border>
    <border>
      <left style="hair">
        <color rgb="FF505050"/>
      </left>
      <right/>
      <top style="hair">
        <color rgb="FF505050"/>
      </top>
      <bottom style="hair">
        <color rgb="FF505050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dotted">
        <color rgb="FF505050"/>
      </right>
      <top style="thin">
        <color indexed="64"/>
      </top>
      <bottom style="dotted">
        <color rgb="FF505050"/>
      </bottom>
      <diagonal/>
    </border>
    <border>
      <left style="dotted">
        <color rgb="FF505050"/>
      </left>
      <right/>
      <top style="thin">
        <color indexed="64"/>
      </top>
      <bottom style="dotted">
        <color rgb="FF505050"/>
      </bottom>
      <diagonal/>
    </border>
    <border>
      <left style="dotted">
        <color indexed="64"/>
      </left>
      <right style="dotted">
        <color indexed="64"/>
      </right>
      <top style="thin">
        <color indexed="64"/>
      </top>
      <bottom style="dotted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hair">
        <color rgb="FF505050"/>
      </right>
      <top/>
      <bottom style="hair">
        <color rgb="FF505050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rgb="FF505050"/>
      </right>
      <top style="hair">
        <color rgb="FF505050"/>
      </top>
      <bottom style="hair">
        <color rgb="FF505050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rgb="FF505050"/>
      </right>
      <top style="hair">
        <color rgb="FF505050"/>
      </top>
      <bottom style="thin">
        <color indexed="64"/>
      </bottom>
      <diagonal/>
    </border>
    <border>
      <left style="hair">
        <color rgb="FF505050"/>
      </left>
      <right style="hair">
        <color rgb="FF505050"/>
      </right>
      <top style="hair">
        <color rgb="FF505050"/>
      </top>
      <bottom style="thin">
        <color indexed="64"/>
      </bottom>
      <diagonal/>
    </border>
    <border>
      <left style="hair">
        <color rgb="FF505050"/>
      </left>
      <right/>
      <top style="hair">
        <color rgb="FF505050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rgb="FF505050"/>
      </left>
      <right/>
      <top style="hair">
        <color rgb="FF505050"/>
      </top>
      <bottom/>
      <diagonal/>
    </border>
    <border>
      <left style="thin">
        <color indexed="64"/>
      </left>
      <right style="hair">
        <color rgb="FF505050"/>
      </right>
      <top style="hair">
        <color rgb="FF505050"/>
      </top>
      <bottom/>
      <diagonal/>
    </border>
    <border>
      <left style="thin">
        <color indexed="64"/>
      </left>
      <right style="hair">
        <color rgb="FF505050"/>
      </right>
      <top/>
      <bottom/>
      <diagonal/>
    </border>
    <border>
      <left style="hair">
        <color rgb="FF505050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44" fontId="7" fillId="0" borderId="0" applyFont="0" applyFill="0" applyBorder="0" applyAlignment="0" applyProtection="0"/>
  </cellStyleXfs>
  <cellXfs count="265">
    <xf numFmtId="0" fontId="0" fillId="0" borderId="0" xfId="0"/>
    <xf numFmtId="10" fontId="0" fillId="0" borderId="1" xfId="0" applyNumberFormat="1" applyBorder="1"/>
    <xf numFmtId="0" fontId="0" fillId="0" borderId="2" xfId="0" applyBorder="1"/>
    <xf numFmtId="10" fontId="0" fillId="0" borderId="3" xfId="0" applyNumberFormat="1" applyBorder="1"/>
    <xf numFmtId="0" fontId="0" fillId="0" borderId="4" xfId="0" applyBorder="1"/>
    <xf numFmtId="10" fontId="0" fillId="0" borderId="5" xfId="0" applyNumberFormat="1" applyBorder="1"/>
    <xf numFmtId="10" fontId="0" fillId="0" borderId="6" xfId="0" applyNumberFormat="1" applyBorder="1"/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7" xfId="0" applyBorder="1" applyAlignment="1">
      <alignment horizontal="right" vertical="center"/>
    </xf>
    <xf numFmtId="0" fontId="0" fillId="0" borderId="9" xfId="0" applyBorder="1" applyAlignment="1">
      <alignment horizontal="right" vertical="center"/>
    </xf>
    <xf numFmtId="0" fontId="0" fillId="0" borderId="13" xfId="0" applyBorder="1"/>
    <xf numFmtId="10" fontId="0" fillId="0" borderId="14" xfId="0" applyNumberFormat="1" applyBorder="1"/>
    <xf numFmtId="10" fontId="0" fillId="0" borderId="15" xfId="0" applyNumberFormat="1" applyBorder="1"/>
    <xf numFmtId="0" fontId="2" fillId="0" borderId="16" xfId="0" applyFont="1" applyBorder="1"/>
    <xf numFmtId="0" fontId="2" fillId="0" borderId="17" xfId="0" applyFont="1" applyBorder="1"/>
    <xf numFmtId="0" fontId="2" fillId="0" borderId="18" xfId="0" applyFont="1" applyBorder="1"/>
    <xf numFmtId="0" fontId="0" fillId="0" borderId="19" xfId="0" applyBorder="1"/>
    <xf numFmtId="10" fontId="0" fillId="0" borderId="20" xfId="0" applyNumberFormat="1" applyBorder="1"/>
    <xf numFmtId="10" fontId="0" fillId="0" borderId="21" xfId="0" applyNumberFormat="1" applyBorder="1"/>
    <xf numFmtId="0" fontId="0" fillId="0" borderId="23" xfId="0" applyBorder="1" applyAlignment="1">
      <alignment horizontal="center"/>
    </xf>
    <xf numFmtId="0" fontId="0" fillId="0" borderId="24" xfId="0" applyBorder="1" applyAlignment="1">
      <alignment wrapText="1"/>
    </xf>
    <xf numFmtId="0" fontId="0" fillId="0" borderId="25" xfId="0" applyBorder="1" applyAlignment="1">
      <alignment wrapText="1"/>
    </xf>
    <xf numFmtId="0" fontId="0" fillId="0" borderId="23" xfId="0" applyBorder="1" applyAlignment="1">
      <alignment wrapText="1"/>
    </xf>
    <xf numFmtId="0" fontId="0" fillId="0" borderId="26" xfId="0" applyBorder="1" applyAlignment="1">
      <alignment wrapText="1"/>
    </xf>
    <xf numFmtId="10" fontId="0" fillId="0" borderId="1" xfId="0" applyNumberFormat="1" applyFill="1" applyBorder="1"/>
    <xf numFmtId="0" fontId="0" fillId="0" borderId="13" xfId="0" applyFill="1" applyBorder="1"/>
    <xf numFmtId="0" fontId="0" fillId="0" borderId="2" xfId="0" applyFill="1" applyBorder="1"/>
    <xf numFmtId="10" fontId="0" fillId="0" borderId="14" xfId="0" applyNumberFormat="1" applyFill="1" applyBorder="1"/>
    <xf numFmtId="0" fontId="0" fillId="0" borderId="4" xfId="0" applyFill="1" applyBorder="1"/>
    <xf numFmtId="10" fontId="0" fillId="0" borderId="5" xfId="0" applyNumberFormat="1" applyFill="1" applyBorder="1"/>
    <xf numFmtId="0" fontId="0" fillId="0" borderId="0" xfId="0" applyFill="1" applyBorder="1"/>
    <xf numFmtId="10" fontId="0" fillId="0" borderId="0" xfId="0" applyNumberFormat="1" applyFill="1" applyBorder="1"/>
    <xf numFmtId="10" fontId="0" fillId="0" borderId="0" xfId="0" applyNumberFormat="1" applyFont="1" applyFill="1" applyBorder="1"/>
    <xf numFmtId="0" fontId="0" fillId="0" borderId="0" xfId="0" applyNumberFormat="1" applyFill="1" applyBorder="1"/>
    <xf numFmtId="0" fontId="2" fillId="0" borderId="0" xfId="0" applyFont="1" applyBorder="1"/>
    <xf numFmtId="0" fontId="0" fillId="0" borderId="0" xfId="0" applyNumberFormat="1" applyBorder="1" applyAlignment="1">
      <alignment horizontal="center"/>
    </xf>
    <xf numFmtId="0" fontId="0" fillId="0" borderId="0" xfId="0" applyNumberFormat="1" applyFill="1" applyBorder="1" applyAlignment="1">
      <alignment horizontal="center"/>
    </xf>
    <xf numFmtId="0" fontId="0" fillId="0" borderId="0" xfId="0" applyBorder="1"/>
    <xf numFmtId="10" fontId="0" fillId="0" borderId="3" xfId="0" applyNumberFormat="1" applyFont="1" applyFill="1" applyBorder="1"/>
    <xf numFmtId="10" fontId="0" fillId="0" borderId="15" xfId="0" applyNumberFormat="1" applyFont="1" applyFill="1" applyBorder="1"/>
    <xf numFmtId="10" fontId="0" fillId="0" borderId="6" xfId="0" applyNumberFormat="1" applyFont="1" applyFill="1" applyBorder="1"/>
    <xf numFmtId="10" fontId="0" fillId="0" borderId="15" xfId="0" applyNumberFormat="1" applyFill="1" applyBorder="1"/>
    <xf numFmtId="10" fontId="0" fillId="0" borderId="3" xfId="0" applyNumberFormat="1" applyFill="1" applyBorder="1"/>
    <xf numFmtId="0" fontId="0" fillId="0" borderId="19" xfId="0" applyFill="1" applyBorder="1"/>
    <xf numFmtId="0" fontId="0" fillId="0" borderId="22" xfId="0" applyFill="1" applyBorder="1"/>
    <xf numFmtId="10" fontId="0" fillId="0" borderId="20" xfId="0" applyNumberFormat="1" applyFill="1" applyBorder="1"/>
    <xf numFmtId="10" fontId="0" fillId="0" borderId="21" xfId="0" applyNumberFormat="1" applyFill="1" applyBorder="1"/>
    <xf numFmtId="0" fontId="0" fillId="0" borderId="0" xfId="0" applyAlignment="1"/>
    <xf numFmtId="10" fontId="0" fillId="0" borderId="28" xfId="0" applyNumberFormat="1" applyBorder="1" applyAlignment="1">
      <alignment horizontal="right"/>
    </xf>
    <xf numFmtId="10" fontId="0" fillId="0" borderId="30" xfId="0" applyNumberFormat="1" applyFont="1" applyBorder="1" applyAlignment="1">
      <alignment horizontal="right"/>
    </xf>
    <xf numFmtId="164" fontId="0" fillId="0" borderId="8" xfId="0" applyNumberFormat="1" applyBorder="1" applyAlignment="1">
      <alignment horizontal="right"/>
    </xf>
    <xf numFmtId="10" fontId="0" fillId="0" borderId="28" xfId="0" applyNumberFormat="1" applyFill="1" applyBorder="1" applyAlignment="1">
      <alignment horizontal="right"/>
    </xf>
    <xf numFmtId="10" fontId="0" fillId="0" borderId="30" xfId="0" applyNumberFormat="1" applyFont="1" applyFill="1" applyBorder="1" applyAlignment="1">
      <alignment horizontal="right"/>
    </xf>
    <xf numFmtId="164" fontId="0" fillId="0" borderId="8" xfId="0" applyNumberFormat="1" applyFill="1" applyBorder="1" applyAlignment="1">
      <alignment horizontal="right"/>
    </xf>
    <xf numFmtId="10" fontId="0" fillId="0" borderId="30" xfId="0" applyNumberFormat="1" applyFill="1" applyBorder="1" applyAlignment="1">
      <alignment horizontal="right"/>
    </xf>
    <xf numFmtId="10" fontId="0" fillId="0" borderId="29" xfId="0" applyNumberFormat="1" applyFill="1" applyBorder="1" applyAlignment="1">
      <alignment horizontal="right"/>
    </xf>
    <xf numFmtId="10" fontId="0" fillId="0" borderId="31" xfId="0" applyNumberFormat="1" applyFont="1" applyFill="1" applyBorder="1" applyAlignment="1">
      <alignment horizontal="right"/>
    </xf>
    <xf numFmtId="164" fontId="0" fillId="0" borderId="10" xfId="0" applyNumberFormat="1" applyBorder="1" applyAlignment="1">
      <alignment horizontal="right"/>
    </xf>
    <xf numFmtId="164" fontId="0" fillId="0" borderId="33" xfId="0" applyNumberFormat="1" applyBorder="1" applyAlignment="1">
      <alignment horizontal="right"/>
    </xf>
    <xf numFmtId="10" fontId="0" fillId="0" borderId="28" xfId="0" applyNumberFormat="1" applyFont="1" applyFill="1" applyBorder="1" applyAlignment="1">
      <alignment horizontal="right"/>
    </xf>
    <xf numFmtId="10" fontId="0" fillId="0" borderId="6" xfId="0" applyNumberFormat="1" applyFill="1" applyBorder="1"/>
    <xf numFmtId="0" fontId="3" fillId="0" borderId="0" xfId="0" applyFont="1"/>
    <xf numFmtId="0" fontId="3" fillId="2" borderId="7" xfId="0" applyFont="1" applyFill="1" applyBorder="1" applyAlignment="1">
      <alignment horizontal="right"/>
    </xf>
    <xf numFmtId="0" fontId="3" fillId="2" borderId="32" xfId="0" applyFont="1" applyFill="1" applyBorder="1" applyAlignment="1">
      <alignment horizontal="right"/>
    </xf>
    <xf numFmtId="0" fontId="3" fillId="3" borderId="7" xfId="0" applyFont="1" applyFill="1" applyBorder="1" applyAlignment="1">
      <alignment horizontal="right"/>
    </xf>
    <xf numFmtId="0" fontId="3" fillId="3" borderId="32" xfId="0" applyFont="1" applyFill="1" applyBorder="1" applyAlignment="1">
      <alignment horizontal="right"/>
    </xf>
    <xf numFmtId="0" fontId="3" fillId="3" borderId="9" xfId="0" applyFont="1" applyFill="1" applyBorder="1" applyAlignment="1">
      <alignment horizontal="right"/>
    </xf>
    <xf numFmtId="0" fontId="2" fillId="4" borderId="11" xfId="0" applyFont="1" applyFill="1" applyBorder="1" applyAlignment="1"/>
    <xf numFmtId="0" fontId="2" fillId="4" borderId="27" xfId="0" applyFont="1" applyFill="1" applyBorder="1" applyAlignment="1"/>
    <xf numFmtId="0" fontId="2" fillId="4" borderId="12" xfId="0" applyFont="1" applyFill="1" applyBorder="1" applyAlignment="1">
      <alignment horizontal="center"/>
    </xf>
    <xf numFmtId="0" fontId="0" fillId="2" borderId="7" xfId="0" applyFill="1" applyBorder="1" applyAlignment="1">
      <alignment horizontal="right" vertical="center"/>
    </xf>
    <xf numFmtId="0" fontId="0" fillId="2" borderId="8" xfId="0" applyFill="1" applyBorder="1" applyAlignment="1">
      <alignment horizontal="left" vertical="center"/>
    </xf>
    <xf numFmtId="0" fontId="0" fillId="2" borderId="9" xfId="0" applyFill="1" applyBorder="1" applyAlignment="1">
      <alignment horizontal="right" vertical="center"/>
    </xf>
    <xf numFmtId="0" fontId="0" fillId="2" borderId="10" xfId="0" applyFill="1" applyBorder="1" applyAlignment="1">
      <alignment horizontal="left" vertical="center"/>
    </xf>
    <xf numFmtId="0" fontId="0" fillId="3" borderId="7" xfId="0" applyFill="1" applyBorder="1" applyAlignment="1">
      <alignment horizontal="right" vertical="center"/>
    </xf>
    <xf numFmtId="0" fontId="0" fillId="3" borderId="8" xfId="0" applyFill="1" applyBorder="1" applyAlignment="1">
      <alignment horizontal="left" vertical="center"/>
    </xf>
    <xf numFmtId="0" fontId="5" fillId="7" borderId="7" xfId="0" applyFont="1" applyFill="1" applyBorder="1" applyAlignment="1">
      <alignment horizontal="right" vertical="center"/>
    </xf>
    <xf numFmtId="0" fontId="5" fillId="7" borderId="8" xfId="0" applyFont="1" applyFill="1" applyBorder="1" applyAlignment="1">
      <alignment horizontal="left" vertical="center"/>
    </xf>
    <xf numFmtId="0" fontId="5" fillId="8" borderId="7" xfId="0" applyFont="1" applyFill="1" applyBorder="1" applyAlignment="1">
      <alignment horizontal="right" vertical="center"/>
    </xf>
    <xf numFmtId="0" fontId="5" fillId="8" borderId="8" xfId="0" applyFont="1" applyFill="1" applyBorder="1" applyAlignment="1">
      <alignment horizontal="left" vertical="center"/>
    </xf>
    <xf numFmtId="0" fontId="5" fillId="7" borderId="9" xfId="0" applyFont="1" applyFill="1" applyBorder="1" applyAlignment="1">
      <alignment horizontal="right" vertical="center"/>
    </xf>
    <xf numFmtId="0" fontId="5" fillId="7" borderId="10" xfId="0" applyFont="1" applyFill="1" applyBorder="1" applyAlignment="1">
      <alignment horizontal="left" vertical="center"/>
    </xf>
    <xf numFmtId="0" fontId="1" fillId="4" borderId="11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right"/>
    </xf>
    <xf numFmtId="10" fontId="0" fillId="0" borderId="0" xfId="0" applyNumberFormat="1" applyFill="1" applyBorder="1" applyAlignment="1">
      <alignment horizontal="right"/>
    </xf>
    <xf numFmtId="10" fontId="0" fillId="0" borderId="0" xfId="0" applyNumberFormat="1" applyFont="1" applyFill="1" applyBorder="1" applyAlignment="1">
      <alignment horizontal="right"/>
    </xf>
    <xf numFmtId="164" fontId="0" fillId="0" borderId="0" xfId="0" applyNumberFormat="1" applyFill="1" applyBorder="1" applyAlignment="1">
      <alignment horizontal="right"/>
    </xf>
    <xf numFmtId="0" fontId="2" fillId="4" borderId="34" xfId="0" applyFont="1" applyFill="1" applyBorder="1" applyAlignment="1"/>
    <xf numFmtId="0" fontId="3" fillId="2" borderId="0" xfId="0" applyFont="1" applyFill="1" applyBorder="1" applyAlignment="1">
      <alignment horizontal="right"/>
    </xf>
    <xf numFmtId="0" fontId="3" fillId="3" borderId="0" xfId="0" applyFont="1" applyFill="1" applyBorder="1" applyAlignment="1">
      <alignment horizontal="right"/>
    </xf>
    <xf numFmtId="0" fontId="2" fillId="4" borderId="35" xfId="0" applyFont="1" applyFill="1" applyBorder="1" applyAlignment="1"/>
    <xf numFmtId="0" fontId="3" fillId="3" borderId="36" xfId="0" applyFont="1" applyFill="1" applyBorder="1" applyAlignment="1">
      <alignment horizontal="right"/>
    </xf>
    <xf numFmtId="0" fontId="3" fillId="5" borderId="32" xfId="0" applyFont="1" applyFill="1" applyBorder="1" applyAlignment="1">
      <alignment horizontal="right"/>
    </xf>
    <xf numFmtId="0" fontId="3" fillId="5" borderId="0" xfId="0" applyFont="1" applyFill="1" applyBorder="1" applyAlignment="1">
      <alignment horizontal="right"/>
    </xf>
    <xf numFmtId="0" fontId="3" fillId="9" borderId="32" xfId="0" applyFont="1" applyFill="1" applyBorder="1" applyAlignment="1">
      <alignment horizontal="right"/>
    </xf>
    <xf numFmtId="0" fontId="3" fillId="9" borderId="0" xfId="0" applyFont="1" applyFill="1" applyBorder="1" applyAlignment="1">
      <alignment horizontal="right"/>
    </xf>
    <xf numFmtId="10" fontId="5" fillId="7" borderId="8" xfId="0" applyNumberFormat="1" applyFont="1" applyFill="1" applyBorder="1" applyAlignment="1">
      <alignment horizontal="left" vertical="center"/>
    </xf>
    <xf numFmtId="10" fontId="5" fillId="8" borderId="8" xfId="0" applyNumberFormat="1" applyFont="1" applyFill="1" applyBorder="1" applyAlignment="1">
      <alignment horizontal="left" vertical="center"/>
    </xf>
    <xf numFmtId="164" fontId="5" fillId="7" borderId="10" xfId="0" applyNumberFormat="1" applyFont="1" applyFill="1" applyBorder="1" applyAlignment="1">
      <alignment horizontal="left" vertical="center"/>
    </xf>
    <xf numFmtId="0" fontId="5" fillId="9" borderId="7" xfId="0" applyFont="1" applyFill="1" applyBorder="1" applyAlignment="1">
      <alignment horizontal="right" vertical="center"/>
    </xf>
    <xf numFmtId="0" fontId="5" fillId="9" borderId="8" xfId="0" applyFont="1" applyFill="1" applyBorder="1" applyAlignment="1">
      <alignment horizontal="left" vertical="center"/>
    </xf>
    <xf numFmtId="0" fontId="5" fillId="10" borderId="7" xfId="0" applyFont="1" applyFill="1" applyBorder="1" applyAlignment="1">
      <alignment horizontal="right" vertical="center"/>
    </xf>
    <xf numFmtId="10" fontId="5" fillId="10" borderId="8" xfId="0" applyNumberFormat="1" applyFont="1" applyFill="1" applyBorder="1" applyAlignment="1">
      <alignment horizontal="left" vertical="center"/>
    </xf>
    <xf numFmtId="0" fontId="5" fillId="11" borderId="7" xfId="0" applyFont="1" applyFill="1" applyBorder="1" applyAlignment="1">
      <alignment horizontal="right" vertical="center"/>
    </xf>
    <xf numFmtId="10" fontId="5" fillId="11" borderId="8" xfId="0" applyNumberFormat="1" applyFont="1" applyFill="1" applyBorder="1" applyAlignment="1">
      <alignment horizontal="left" vertical="center"/>
    </xf>
    <xf numFmtId="0" fontId="5" fillId="12" borderId="9" xfId="0" applyFont="1" applyFill="1" applyBorder="1" applyAlignment="1">
      <alignment horizontal="right" vertical="center"/>
    </xf>
    <xf numFmtId="164" fontId="5" fillId="12" borderId="10" xfId="0" applyNumberFormat="1" applyFont="1" applyFill="1" applyBorder="1" applyAlignment="1">
      <alignment horizontal="left" vertical="center"/>
    </xf>
    <xf numFmtId="0" fontId="5" fillId="13" borderId="9" xfId="0" applyFont="1" applyFill="1" applyBorder="1" applyAlignment="1">
      <alignment horizontal="right" vertical="center"/>
    </xf>
    <xf numFmtId="164" fontId="5" fillId="13" borderId="10" xfId="0" applyNumberFormat="1" applyFont="1" applyFill="1" applyBorder="1" applyAlignment="1">
      <alignment horizontal="left" vertical="center"/>
    </xf>
    <xf numFmtId="0" fontId="5" fillId="5" borderId="7" xfId="0" applyFont="1" applyFill="1" applyBorder="1" applyAlignment="1">
      <alignment horizontal="right" vertical="center"/>
    </xf>
    <xf numFmtId="0" fontId="5" fillId="5" borderId="8" xfId="0" applyFont="1" applyFill="1" applyBorder="1" applyAlignment="1">
      <alignment horizontal="left" vertical="center"/>
    </xf>
    <xf numFmtId="0" fontId="5" fillId="12" borderId="7" xfId="0" applyFont="1" applyFill="1" applyBorder="1" applyAlignment="1">
      <alignment horizontal="right" vertical="center"/>
    </xf>
    <xf numFmtId="10" fontId="5" fillId="12" borderId="8" xfId="0" applyNumberFormat="1" applyFont="1" applyFill="1" applyBorder="1" applyAlignment="1">
      <alignment horizontal="left" vertical="center"/>
    </xf>
    <xf numFmtId="0" fontId="5" fillId="13" borderId="7" xfId="0" applyFont="1" applyFill="1" applyBorder="1" applyAlignment="1">
      <alignment horizontal="right" vertical="center"/>
    </xf>
    <xf numFmtId="10" fontId="5" fillId="13" borderId="8" xfId="0" applyNumberFormat="1" applyFont="1" applyFill="1" applyBorder="1" applyAlignment="1">
      <alignment horizontal="left" vertical="center"/>
    </xf>
    <xf numFmtId="0" fontId="5" fillId="0" borderId="7" xfId="0" applyFont="1" applyFill="1" applyBorder="1" applyAlignment="1">
      <alignment horizontal="right" vertical="center"/>
    </xf>
    <xf numFmtId="10" fontId="5" fillId="0" borderId="8" xfId="0" applyNumberFormat="1" applyFont="1" applyFill="1" applyBorder="1" applyAlignment="1">
      <alignment horizontal="left" vertical="center"/>
    </xf>
    <xf numFmtId="0" fontId="5" fillId="0" borderId="9" xfId="0" applyFont="1" applyFill="1" applyBorder="1" applyAlignment="1">
      <alignment horizontal="right" vertical="center"/>
    </xf>
    <xf numFmtId="164" fontId="5" fillId="0" borderId="10" xfId="0" applyNumberFormat="1" applyFont="1" applyFill="1" applyBorder="1" applyAlignment="1">
      <alignment horizontal="left" vertical="center"/>
    </xf>
    <xf numFmtId="0" fontId="3" fillId="4" borderId="32" xfId="0" applyFont="1" applyFill="1" applyBorder="1" applyAlignment="1">
      <alignment horizontal="right"/>
    </xf>
    <xf numFmtId="0" fontId="3" fillId="15" borderId="7" xfId="0" applyFont="1" applyFill="1" applyBorder="1" applyAlignment="1">
      <alignment horizontal="right"/>
    </xf>
    <xf numFmtId="0" fontId="3" fillId="16" borderId="7" xfId="0" applyFont="1" applyFill="1" applyBorder="1" applyAlignment="1">
      <alignment horizontal="right"/>
    </xf>
    <xf numFmtId="10" fontId="0" fillId="0" borderId="0" xfId="0" applyNumberFormat="1" applyBorder="1"/>
    <xf numFmtId="10" fontId="0" fillId="0" borderId="37" xfId="0" applyNumberFormat="1" applyBorder="1"/>
    <xf numFmtId="0" fontId="3" fillId="14" borderId="7" xfId="0" applyFont="1" applyFill="1" applyBorder="1"/>
    <xf numFmtId="0" fontId="3" fillId="14" borderId="9" xfId="0" applyFont="1" applyFill="1" applyBorder="1"/>
    <xf numFmtId="0" fontId="2" fillId="4" borderId="27" xfId="0" applyFont="1" applyFill="1" applyBorder="1" applyAlignment="1">
      <alignment horizontal="center"/>
    </xf>
    <xf numFmtId="164" fontId="0" fillId="0" borderId="0" xfId="0" applyNumberFormat="1" applyBorder="1"/>
    <xf numFmtId="164" fontId="0" fillId="0" borderId="0" xfId="0" applyNumberFormat="1" applyBorder="1" applyAlignment="1">
      <alignment horizontal="right"/>
    </xf>
    <xf numFmtId="164" fontId="0" fillId="0" borderId="37" xfId="0" applyNumberFormat="1" applyBorder="1"/>
    <xf numFmtId="0" fontId="0" fillId="14" borderId="38" xfId="0" applyFill="1" applyBorder="1"/>
    <xf numFmtId="0" fontId="0" fillId="4" borderId="38" xfId="0" applyFill="1" applyBorder="1"/>
    <xf numFmtId="0" fontId="0" fillId="14" borderId="38" xfId="0" applyFill="1" applyBorder="1" applyAlignment="1"/>
    <xf numFmtId="0" fontId="0" fillId="4" borderId="38" xfId="0" applyFill="1" applyBorder="1" applyAlignment="1"/>
    <xf numFmtId="0" fontId="1" fillId="4" borderId="38" xfId="0" applyFont="1" applyFill="1" applyBorder="1" applyAlignment="1"/>
    <xf numFmtId="0" fontId="3" fillId="2" borderId="39" xfId="0" applyFont="1" applyFill="1" applyBorder="1" applyAlignment="1">
      <alignment horizontal="right"/>
    </xf>
    <xf numFmtId="10" fontId="0" fillId="0" borderId="40" xfId="0" applyNumberFormat="1" applyFill="1" applyBorder="1" applyAlignment="1">
      <alignment horizontal="right"/>
    </xf>
    <xf numFmtId="10" fontId="0" fillId="0" borderId="41" xfId="0" applyNumberFormat="1" applyFont="1" applyFill="1" applyBorder="1" applyAlignment="1">
      <alignment horizontal="right"/>
    </xf>
    <xf numFmtId="164" fontId="0" fillId="0" borderId="42" xfId="0" applyNumberFormat="1" applyBorder="1" applyAlignment="1">
      <alignment horizontal="right"/>
    </xf>
    <xf numFmtId="0" fontId="3" fillId="15" borderId="39" xfId="0" applyFont="1" applyFill="1" applyBorder="1" applyAlignment="1">
      <alignment horizontal="right"/>
    </xf>
    <xf numFmtId="164" fontId="0" fillId="0" borderId="42" xfId="0" applyNumberFormat="1" applyFill="1" applyBorder="1" applyAlignment="1">
      <alignment horizontal="right"/>
    </xf>
    <xf numFmtId="0" fontId="3" fillId="2" borderId="43" xfId="0" applyFont="1" applyFill="1" applyBorder="1" applyAlignment="1">
      <alignment horizontal="right"/>
    </xf>
    <xf numFmtId="10" fontId="0" fillId="0" borderId="44" xfId="0" applyNumberFormat="1" applyFill="1" applyBorder="1" applyAlignment="1">
      <alignment horizontal="right"/>
    </xf>
    <xf numFmtId="10" fontId="0" fillId="0" borderId="45" xfId="0" applyNumberFormat="1" applyFont="1" applyFill="1" applyBorder="1" applyAlignment="1">
      <alignment horizontal="right"/>
    </xf>
    <xf numFmtId="164" fontId="0" fillId="0" borderId="46" xfId="0" applyNumberFormat="1" applyBorder="1" applyAlignment="1">
      <alignment horizontal="right"/>
    </xf>
    <xf numFmtId="0" fontId="0" fillId="0" borderId="0" xfId="0" applyFill="1" applyBorder="1" applyAlignment="1">
      <alignment horizontal="left" vertical="center"/>
    </xf>
    <xf numFmtId="10" fontId="5" fillId="0" borderId="0" xfId="0" applyNumberFormat="1" applyFont="1" applyFill="1" applyBorder="1" applyAlignment="1">
      <alignment horizontal="left" vertical="center"/>
    </xf>
    <xf numFmtId="164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0" fontId="0" fillId="0" borderId="0" xfId="0" applyFill="1" applyBorder="1" applyAlignment="1">
      <alignment horizontal="left"/>
    </xf>
    <xf numFmtId="10" fontId="0" fillId="0" borderId="0" xfId="0" applyNumberFormat="1" applyFill="1" applyBorder="1" applyAlignment="1">
      <alignment horizontal="left"/>
    </xf>
    <xf numFmtId="10" fontId="0" fillId="0" borderId="0" xfId="0" applyNumberFormat="1" applyFont="1" applyFill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 wrapText="1"/>
    </xf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Font="1" applyFill="1" applyBorder="1" applyAlignment="1">
      <alignment horizontal="left"/>
    </xf>
    <xf numFmtId="164" fontId="0" fillId="0" borderId="0" xfId="0" applyNumberFormat="1" applyFont="1" applyFill="1" applyBorder="1" applyAlignment="1">
      <alignment horizontal="left"/>
    </xf>
    <xf numFmtId="0" fontId="0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wrapText="1"/>
    </xf>
    <xf numFmtId="0" fontId="8" fillId="17" borderId="47" xfId="0" applyFont="1" applyFill="1" applyBorder="1" applyAlignment="1">
      <alignment horizontal="left"/>
    </xf>
    <xf numFmtId="10" fontId="0" fillId="0" borderId="47" xfId="0" applyNumberFormat="1" applyFill="1" applyBorder="1" applyAlignment="1">
      <alignment horizontal="left"/>
    </xf>
    <xf numFmtId="164" fontId="0" fillId="0" borderId="47" xfId="1" applyNumberFormat="1" applyFont="1" applyFill="1" applyBorder="1" applyAlignment="1">
      <alignment horizontal="left"/>
    </xf>
    <xf numFmtId="0" fontId="0" fillId="0" borderId="47" xfId="0" applyFill="1" applyBorder="1" applyAlignment="1">
      <alignment horizontal="left"/>
    </xf>
    <xf numFmtId="164" fontId="0" fillId="0" borderId="47" xfId="0" applyNumberFormat="1" applyFill="1" applyBorder="1" applyAlignment="1">
      <alignment horizontal="left"/>
    </xf>
    <xf numFmtId="0" fontId="3" fillId="5" borderId="0" xfId="0" applyFont="1" applyFill="1" applyBorder="1"/>
    <xf numFmtId="0" fontId="3" fillId="5" borderId="49" xfId="0" applyFont="1" applyFill="1" applyBorder="1" applyAlignment="1">
      <alignment horizontal="center" vertical="center"/>
    </xf>
    <xf numFmtId="0" fontId="3" fillId="5" borderId="50" xfId="0" applyFont="1" applyFill="1" applyBorder="1"/>
    <xf numFmtId="10" fontId="0" fillId="0" borderId="52" xfId="0" applyNumberFormat="1" applyFont="1" applyFill="1" applyBorder="1"/>
    <xf numFmtId="10" fontId="0" fillId="0" borderId="53" xfId="0" applyNumberFormat="1" applyFont="1" applyFill="1" applyBorder="1"/>
    <xf numFmtId="0" fontId="0" fillId="0" borderId="51" xfId="0" applyNumberFormat="1" applyFill="1" applyBorder="1" applyAlignment="1">
      <alignment horizontal="center"/>
    </xf>
    <xf numFmtId="0" fontId="0" fillId="0" borderId="51" xfId="0" applyBorder="1" applyAlignment="1">
      <alignment horizontal="center"/>
    </xf>
    <xf numFmtId="0" fontId="0" fillId="5" borderId="51" xfId="0" applyNumberFormat="1" applyFill="1" applyBorder="1" applyAlignment="1">
      <alignment horizontal="center"/>
    </xf>
    <xf numFmtId="0" fontId="0" fillId="0" borderId="54" xfId="0" applyNumberFormat="1" applyFill="1" applyBorder="1" applyAlignment="1">
      <alignment horizontal="center"/>
    </xf>
    <xf numFmtId="0" fontId="0" fillId="0" borderId="54" xfId="0" applyBorder="1" applyAlignment="1">
      <alignment horizontal="center"/>
    </xf>
    <xf numFmtId="0" fontId="2" fillId="0" borderId="55" xfId="0" applyFont="1" applyBorder="1"/>
    <xf numFmtId="0" fontId="2" fillId="0" borderId="56" xfId="0" applyFont="1" applyBorder="1"/>
    <xf numFmtId="0" fontId="2" fillId="0" borderId="57" xfId="0" applyFont="1" applyBorder="1"/>
    <xf numFmtId="0" fontId="2" fillId="0" borderId="57" xfId="0" applyFont="1" applyBorder="1" applyAlignment="1">
      <alignment horizontal="center"/>
    </xf>
    <xf numFmtId="0" fontId="2" fillId="0" borderId="57" xfId="0" applyFont="1" applyFill="1" applyBorder="1" applyAlignment="1">
      <alignment horizontal="center"/>
    </xf>
    <xf numFmtId="0" fontId="2" fillId="0" borderId="58" xfId="0" applyFont="1" applyFill="1" applyBorder="1" applyAlignment="1">
      <alignment horizontal="center"/>
    </xf>
    <xf numFmtId="0" fontId="0" fillId="0" borderId="59" xfId="0" applyFill="1" applyBorder="1"/>
    <xf numFmtId="0" fontId="0" fillId="0" borderId="60" xfId="0" applyBorder="1" applyAlignment="1">
      <alignment horizontal="center"/>
    </xf>
    <xf numFmtId="0" fontId="0" fillId="0" borderId="61" xfId="0" applyFill="1" applyBorder="1"/>
    <xf numFmtId="0" fontId="0" fillId="0" borderId="62" xfId="0" applyBorder="1" applyAlignment="1">
      <alignment horizontal="center"/>
    </xf>
    <xf numFmtId="0" fontId="0" fillId="5" borderId="61" xfId="0" applyFill="1" applyBorder="1"/>
    <xf numFmtId="0" fontId="0" fillId="0" borderId="63" xfId="0" applyFill="1" applyBorder="1"/>
    <xf numFmtId="10" fontId="0" fillId="0" borderId="64" xfId="0" applyNumberFormat="1" applyFill="1" applyBorder="1"/>
    <xf numFmtId="10" fontId="0" fillId="0" borderId="65" xfId="0" applyNumberFormat="1" applyFont="1" applyFill="1" applyBorder="1"/>
    <xf numFmtId="0" fontId="0" fillId="0" borderId="66" xfId="0" applyNumberFormat="1" applyFill="1" applyBorder="1" applyAlignment="1">
      <alignment horizontal="center"/>
    </xf>
    <xf numFmtId="0" fontId="0" fillId="0" borderId="66" xfId="0" applyBorder="1" applyAlignment="1">
      <alignment horizontal="center"/>
    </xf>
    <xf numFmtId="0" fontId="0" fillId="0" borderId="67" xfId="0" applyBorder="1" applyAlignment="1">
      <alignment horizontal="center"/>
    </xf>
    <xf numFmtId="10" fontId="0" fillId="0" borderId="68" xfId="0" applyNumberFormat="1" applyFont="1" applyFill="1" applyBorder="1"/>
    <xf numFmtId="0" fontId="0" fillId="0" borderId="51" xfId="0" applyNumberFormat="1" applyBorder="1" applyAlignment="1">
      <alignment horizontal="center"/>
    </xf>
    <xf numFmtId="0" fontId="0" fillId="0" borderId="51" xfId="0" applyBorder="1"/>
    <xf numFmtId="0" fontId="0" fillId="0" borderId="54" xfId="0" applyNumberFormat="1" applyBorder="1" applyAlignment="1">
      <alignment horizontal="center"/>
    </xf>
    <xf numFmtId="0" fontId="0" fillId="0" borderId="54" xfId="0" applyBorder="1"/>
    <xf numFmtId="0" fontId="2" fillId="0" borderId="57" xfId="0" applyFont="1" applyFill="1" applyBorder="1"/>
    <xf numFmtId="0" fontId="2" fillId="0" borderId="58" xfId="0" applyFont="1" applyFill="1" applyBorder="1"/>
    <xf numFmtId="0" fontId="0" fillId="0" borderId="60" xfId="0" applyBorder="1"/>
    <xf numFmtId="0" fontId="0" fillId="0" borderId="62" xfId="0" applyBorder="1"/>
    <xf numFmtId="0" fontId="0" fillId="0" borderId="69" xfId="0" applyFill="1" applyBorder="1"/>
    <xf numFmtId="0" fontId="0" fillId="0" borderId="66" xfId="0" applyNumberFormat="1" applyBorder="1" applyAlignment="1">
      <alignment horizontal="center"/>
    </xf>
    <xf numFmtId="0" fontId="0" fillId="0" borderId="66" xfId="0" applyBorder="1"/>
    <xf numFmtId="0" fontId="0" fillId="0" borderId="67" xfId="0" applyBorder="1"/>
    <xf numFmtId="0" fontId="0" fillId="0" borderId="0" xfId="0" applyAlignment="1">
      <alignment wrapText="1"/>
    </xf>
    <xf numFmtId="0" fontId="2" fillId="0" borderId="55" xfId="0" applyFont="1" applyBorder="1" applyAlignment="1"/>
    <xf numFmtId="0" fontId="2" fillId="0" borderId="56" xfId="0" applyFont="1" applyBorder="1" applyAlignment="1"/>
    <xf numFmtId="0" fontId="2" fillId="0" borderId="57" xfId="0" applyFont="1" applyBorder="1" applyAlignment="1"/>
    <xf numFmtId="0" fontId="2" fillId="0" borderId="57" xfId="0" applyFont="1" applyFill="1" applyBorder="1" applyAlignment="1"/>
    <xf numFmtId="0" fontId="2" fillId="0" borderId="58" xfId="0" applyFont="1" applyFill="1" applyBorder="1" applyAlignment="1"/>
    <xf numFmtId="0" fontId="0" fillId="0" borderId="59" xfId="0" applyFill="1" applyBorder="1" applyAlignment="1"/>
    <xf numFmtId="10" fontId="0" fillId="0" borderId="14" xfId="0" applyNumberFormat="1" applyFill="1" applyBorder="1" applyAlignment="1"/>
    <xf numFmtId="10" fontId="0" fillId="0" borderId="52" xfId="0" applyNumberFormat="1" applyFont="1" applyFill="1" applyBorder="1" applyAlignment="1"/>
    <xf numFmtId="0" fontId="0" fillId="0" borderId="54" xfId="0" applyNumberFormat="1" applyBorder="1" applyAlignment="1"/>
    <xf numFmtId="0" fontId="0" fillId="0" borderId="54" xfId="0" applyBorder="1" applyAlignment="1"/>
    <xf numFmtId="0" fontId="0" fillId="0" borderId="60" xfId="0" applyBorder="1" applyAlignment="1"/>
    <xf numFmtId="0" fontId="0" fillId="0" borderId="54" xfId="0" applyNumberFormat="1" applyFill="1" applyBorder="1" applyAlignment="1"/>
    <xf numFmtId="0" fontId="0" fillId="0" borderId="61" xfId="0" applyFill="1" applyBorder="1" applyAlignment="1"/>
    <xf numFmtId="10" fontId="0" fillId="0" borderId="1" xfId="0" applyNumberFormat="1" applyFill="1" applyBorder="1" applyAlignment="1"/>
    <xf numFmtId="10" fontId="0" fillId="0" borderId="53" xfId="0" applyNumberFormat="1" applyFont="1" applyFill="1" applyBorder="1" applyAlignment="1"/>
    <xf numFmtId="0" fontId="0" fillId="0" borderId="51" xfId="0" applyNumberFormat="1" applyBorder="1" applyAlignment="1"/>
    <xf numFmtId="0" fontId="0" fillId="0" borderId="51" xfId="0" applyBorder="1" applyAlignment="1"/>
    <xf numFmtId="0" fontId="0" fillId="0" borderId="62" xfId="0" applyBorder="1" applyAlignment="1"/>
    <xf numFmtId="0" fontId="0" fillId="0" borderId="51" xfId="0" applyNumberFormat="1" applyFill="1" applyBorder="1" applyAlignment="1"/>
    <xf numFmtId="0" fontId="0" fillId="0" borderId="69" xfId="0" applyFill="1" applyBorder="1" applyAlignment="1"/>
    <xf numFmtId="10" fontId="0" fillId="0" borderId="20" xfId="0" applyNumberFormat="1" applyFill="1" applyBorder="1" applyAlignment="1"/>
    <xf numFmtId="10" fontId="0" fillId="0" borderId="68" xfId="0" applyNumberFormat="1" applyFont="1" applyFill="1" applyBorder="1" applyAlignment="1"/>
    <xf numFmtId="0" fontId="0" fillId="5" borderId="61" xfId="0" applyFill="1" applyBorder="1" applyAlignment="1"/>
    <xf numFmtId="0" fontId="0" fillId="5" borderId="51" xfId="0" applyNumberFormat="1" applyFill="1" applyBorder="1" applyAlignment="1"/>
    <xf numFmtId="0" fontId="0" fillId="0" borderId="70" xfId="0" applyFill="1" applyBorder="1" applyAlignment="1"/>
    <xf numFmtId="10" fontId="0" fillId="0" borderId="28" xfId="0" applyNumberFormat="1" applyFill="1" applyBorder="1" applyAlignment="1"/>
    <xf numFmtId="10" fontId="0" fillId="0" borderId="71" xfId="0" applyNumberFormat="1" applyFont="1" applyFill="1" applyBorder="1" applyAlignment="1"/>
    <xf numFmtId="0" fontId="0" fillId="0" borderId="72" xfId="0" applyNumberFormat="1" applyBorder="1" applyAlignment="1"/>
    <xf numFmtId="0" fontId="0" fillId="0" borderId="72" xfId="0" applyBorder="1" applyAlignment="1"/>
    <xf numFmtId="0" fontId="0" fillId="0" borderId="73" xfId="0" applyBorder="1" applyAlignment="1"/>
    <xf numFmtId="0" fontId="0" fillId="0" borderId="63" xfId="0" applyFill="1" applyBorder="1" applyAlignment="1"/>
    <xf numFmtId="10" fontId="0" fillId="0" borderId="64" xfId="0" applyNumberFormat="1" applyFill="1" applyBorder="1" applyAlignment="1"/>
    <xf numFmtId="10" fontId="0" fillId="0" borderId="65" xfId="0" applyNumberFormat="1" applyFont="1" applyFill="1" applyBorder="1" applyAlignment="1"/>
    <xf numFmtId="0" fontId="0" fillId="0" borderId="66" xfId="0" applyNumberFormat="1" applyFill="1" applyBorder="1" applyAlignment="1"/>
    <xf numFmtId="0" fontId="0" fillId="0" borderId="66" xfId="0" applyBorder="1" applyAlignment="1"/>
    <xf numFmtId="0" fontId="0" fillId="0" borderId="67" xfId="0" applyBorder="1" applyAlignment="1"/>
    <xf numFmtId="10" fontId="10" fillId="0" borderId="0" xfId="0" applyNumberFormat="1" applyFont="1"/>
    <xf numFmtId="10" fontId="0" fillId="0" borderId="0" xfId="0" applyNumberFormat="1"/>
    <xf numFmtId="49" fontId="0" fillId="0" borderId="0" xfId="0" applyNumberFormat="1"/>
    <xf numFmtId="10" fontId="0" fillId="0" borderId="47" xfId="0" applyNumberFormat="1" applyBorder="1" applyAlignment="1">
      <alignment horizontal="left"/>
    </xf>
    <xf numFmtId="10" fontId="0" fillId="0" borderId="0" xfId="0" applyNumberFormat="1" applyAlignment="1">
      <alignment horizontal="left"/>
    </xf>
    <xf numFmtId="10" fontId="5" fillId="0" borderId="0" xfId="0" applyNumberFormat="1" applyFont="1" applyFill="1" applyAlignment="1">
      <alignment horizontal="left" vertical="center"/>
    </xf>
    <xf numFmtId="10" fontId="0" fillId="0" borderId="0" xfId="0" applyNumberFormat="1" applyFill="1" applyAlignment="1">
      <alignment horizontal="left"/>
    </xf>
    <xf numFmtId="0" fontId="1" fillId="0" borderId="0" xfId="0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 wrapText="1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/>
    </xf>
    <xf numFmtId="0" fontId="3" fillId="9" borderId="48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1" fillId="4" borderId="12" xfId="0" applyFont="1" applyFill="1" applyBorder="1" applyAlignment="1">
      <alignment horizontal="center"/>
    </xf>
    <xf numFmtId="0" fontId="4" fillId="6" borderId="11" xfId="0" applyFont="1" applyFill="1" applyBorder="1" applyAlignment="1">
      <alignment horizontal="center"/>
    </xf>
    <xf numFmtId="0" fontId="4" fillId="6" borderId="12" xfId="0" applyFont="1" applyFill="1" applyBorder="1" applyAlignment="1">
      <alignment horizontal="center"/>
    </xf>
  </cellXfs>
  <cellStyles count="2">
    <cellStyle name="Currency" xfId="1" builtinId="4"/>
    <cellStyle name="Normal" xfId="0" builtinId="0"/>
  </cellStyles>
  <dxfs count="15">
    <dxf>
      <numFmt numFmtId="0" formatCode="General"/>
      <fill>
        <patternFill patternType="none">
          <fgColor indexed="64"/>
          <bgColor indexed="65"/>
        </patternFill>
      </fill>
      <alignment horizontal="left" textRotation="0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textRotation="0" indent="0" justifyLastLine="0" shrinkToFit="0" readingOrder="0"/>
    </dxf>
    <dxf>
      <numFmt numFmtId="164" formatCode="[$$-409]#,##0.0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numFmt numFmtId="14" formatCode="0.00%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textRotation="0" indent="0" justifyLastLine="0" shrinkToFit="0" readingOrder="0"/>
    </dxf>
    <dxf>
      <fill>
        <patternFill patternType="none">
          <fgColor indexed="64"/>
          <bgColor indexed="65"/>
        </patternFill>
      </fill>
      <alignment horizontal="left" vertical="bottom" textRotation="0" wrapText="1" indent="0" justifyLastLine="0" shrinkToFit="0" readingOrder="0"/>
    </dxf>
  </dxfs>
  <tableStyles count="0" defaultTableStyle="TableStyleMedium2" defaultPivotStyle="PivotStyleLight16"/>
  <colors>
    <mruColors>
      <color rgb="FFC08F90"/>
      <color rgb="FF93AD82"/>
      <color rgb="FFC060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'№' and 'Directional Accuracy' appear to form a cluster with </a:t>
            </a:r>
            <a:r>
              <a:rPr lang="en-US">
                <a:solidFill>
                  <a:srgbClr val="DD5A13"/>
                </a:solidFill>
              </a:rPr>
              <a:t>3</a:t>
            </a:r>
            <a:r>
              <a:rPr lang="en-US"/>
              <a:t> outliers.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Directional Accuracy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D2D2D2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dPt>
            <c:idx val="136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14D6-B24C-8FF0-965F23B7DEBB}"/>
              </c:ext>
            </c:extLst>
          </c:dPt>
          <c:dPt>
            <c:idx val="137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14D6-B24C-8FF0-965F23B7DEBB}"/>
              </c:ext>
            </c:extLst>
          </c:dPt>
          <c:dPt>
            <c:idx val="138"/>
            <c:marker>
              <c:symbol val="circle"/>
              <c:size val="7"/>
              <c:spPr>
                <a:solidFill>
                  <a:srgbClr val="ED7331"/>
                </a:solidFill>
                <a:ln w="9525">
                  <a:solidFill>
                    <a:srgbClr val="FFFFFF"/>
                  </a:solidFill>
                  <a:prstDash val="solid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14D6-B24C-8FF0-965F23B7DEBB}"/>
              </c:ext>
            </c:extLst>
          </c:dPt>
          <c:xVal>
            <c:numRef>
              <c:f>MASTER!$B$3:$B$141</c:f>
              <c:numCache>
                <c:formatCode>General</c:formatCode>
                <c:ptCount val="13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</c:numCache>
            </c:numRef>
          </c:xVal>
          <c:yVal>
            <c:numRef>
              <c:f>MASTER!$D$3:$D$141</c:f>
              <c:numCache>
                <c:formatCode>0.00%</c:formatCode>
                <c:ptCount val="139"/>
                <c:pt idx="0">
                  <c:v>0.34570000000000001</c:v>
                </c:pt>
                <c:pt idx="1">
                  <c:v>0.38629999999999998</c:v>
                </c:pt>
                <c:pt idx="2">
                  <c:v>0.4173</c:v>
                </c:pt>
                <c:pt idx="3">
                  <c:v>0.43730000000000002</c:v>
                </c:pt>
                <c:pt idx="4">
                  <c:v>0.46939999999999998</c:v>
                </c:pt>
                <c:pt idx="5">
                  <c:v>0.46879999999999999</c:v>
                </c:pt>
                <c:pt idx="6">
                  <c:v>0.47670000000000001</c:v>
                </c:pt>
                <c:pt idx="7">
                  <c:v>0.4446</c:v>
                </c:pt>
                <c:pt idx="8">
                  <c:v>0.47099999999999997</c:v>
                </c:pt>
                <c:pt idx="9">
                  <c:v>0.4698</c:v>
                </c:pt>
                <c:pt idx="10">
                  <c:v>0.48420000000000002</c:v>
                </c:pt>
                <c:pt idx="11">
                  <c:v>0.47789999999999999</c:v>
                </c:pt>
                <c:pt idx="12">
                  <c:v>0.42320000000000002</c:v>
                </c:pt>
                <c:pt idx="13">
                  <c:v>0.4466</c:v>
                </c:pt>
                <c:pt idx="14">
                  <c:v>0.442</c:v>
                </c:pt>
                <c:pt idx="15">
                  <c:v>0.442</c:v>
                </c:pt>
                <c:pt idx="16">
                  <c:v>0.45889999999999997</c:v>
                </c:pt>
                <c:pt idx="17">
                  <c:v>0.48039999999999999</c:v>
                </c:pt>
                <c:pt idx="18">
                  <c:v>0.45689999999999997</c:v>
                </c:pt>
                <c:pt idx="19">
                  <c:v>0.45619999999999999</c:v>
                </c:pt>
                <c:pt idx="20">
                  <c:v>0.45290000000000002</c:v>
                </c:pt>
                <c:pt idx="21">
                  <c:v>0.4738</c:v>
                </c:pt>
                <c:pt idx="22">
                  <c:v>0.47849999999999998</c:v>
                </c:pt>
                <c:pt idx="23">
                  <c:v>0.44330000000000003</c:v>
                </c:pt>
                <c:pt idx="24">
                  <c:v>0.45629999999999998</c:v>
                </c:pt>
                <c:pt idx="25">
                  <c:v>0.43290000000000001</c:v>
                </c:pt>
                <c:pt idx="26">
                  <c:v>0.44719999999999999</c:v>
                </c:pt>
                <c:pt idx="27">
                  <c:v>0.4511</c:v>
                </c:pt>
                <c:pt idx="28">
                  <c:v>0.38590000000000002</c:v>
                </c:pt>
                <c:pt idx="29">
                  <c:v>0.16170000000000001</c:v>
                </c:pt>
                <c:pt idx="30">
                  <c:v>0.42370000000000002</c:v>
                </c:pt>
                <c:pt idx="31">
                  <c:v>0.442</c:v>
                </c:pt>
                <c:pt idx="32">
                  <c:v>0.33860000000000001</c:v>
                </c:pt>
                <c:pt idx="33">
                  <c:v>0.38340000000000002</c:v>
                </c:pt>
                <c:pt idx="34">
                  <c:v>0.43680000000000002</c:v>
                </c:pt>
                <c:pt idx="35">
                  <c:v>0.4531</c:v>
                </c:pt>
                <c:pt idx="36">
                  <c:v>0.44969999999999999</c:v>
                </c:pt>
                <c:pt idx="37">
                  <c:v>0.4289</c:v>
                </c:pt>
                <c:pt idx="38">
                  <c:v>0.44500000000000001</c:v>
                </c:pt>
                <c:pt idx="39">
                  <c:v>0.47349999999999998</c:v>
                </c:pt>
                <c:pt idx="40">
                  <c:v>0.4884</c:v>
                </c:pt>
                <c:pt idx="41">
                  <c:v>0.50890000000000002</c:v>
                </c:pt>
                <c:pt idx="42">
                  <c:v>0.4491</c:v>
                </c:pt>
                <c:pt idx="43">
                  <c:v>0.45240000000000002</c:v>
                </c:pt>
                <c:pt idx="44">
                  <c:v>0.33860000000000001</c:v>
                </c:pt>
                <c:pt idx="45">
                  <c:v>0.38340000000000002</c:v>
                </c:pt>
                <c:pt idx="46">
                  <c:v>0.43680000000000002</c:v>
                </c:pt>
                <c:pt idx="47">
                  <c:v>0.4531</c:v>
                </c:pt>
                <c:pt idx="48">
                  <c:v>0.40079999999999999</c:v>
                </c:pt>
                <c:pt idx="49">
                  <c:v>0.48630000000000001</c:v>
                </c:pt>
                <c:pt idx="50">
                  <c:v>0.52449999999999997</c:v>
                </c:pt>
                <c:pt idx="51">
                  <c:v>0.47139999999999999</c:v>
                </c:pt>
                <c:pt idx="52">
                  <c:v>0.46889999999999998</c:v>
                </c:pt>
                <c:pt idx="53">
                  <c:v>0.45419999999999999</c:v>
                </c:pt>
                <c:pt idx="54">
                  <c:v>0.4723</c:v>
                </c:pt>
                <c:pt idx="55">
                  <c:v>0.49559999999999998</c:v>
                </c:pt>
                <c:pt idx="56">
                  <c:v>0.49049999999999999</c:v>
                </c:pt>
                <c:pt idx="57">
                  <c:v>0.45029999999999998</c:v>
                </c:pt>
                <c:pt idx="58">
                  <c:v>0.54920000000000002</c:v>
                </c:pt>
                <c:pt idx="59">
                  <c:v>0.4677</c:v>
                </c:pt>
                <c:pt idx="60">
                  <c:v>0.53100000000000003</c:v>
                </c:pt>
                <c:pt idx="61">
                  <c:v>0.5</c:v>
                </c:pt>
                <c:pt idx="62">
                  <c:v>0.41470000000000001</c:v>
                </c:pt>
                <c:pt idx="63">
                  <c:v>0.41599999999999998</c:v>
                </c:pt>
                <c:pt idx="64">
                  <c:v>0.49220000000000003</c:v>
                </c:pt>
                <c:pt idx="65">
                  <c:v>6.8500000000000005E-2</c:v>
                </c:pt>
                <c:pt idx="66">
                  <c:v>0.51029999999999998</c:v>
                </c:pt>
                <c:pt idx="67">
                  <c:v>0.50390000000000001</c:v>
                </c:pt>
                <c:pt idx="68">
                  <c:v>0.45989999999999998</c:v>
                </c:pt>
                <c:pt idx="69">
                  <c:v>0.48970000000000002</c:v>
                </c:pt>
                <c:pt idx="70">
                  <c:v>0.4199</c:v>
                </c:pt>
                <c:pt idx="71">
                  <c:v>6.59E-2</c:v>
                </c:pt>
                <c:pt idx="72">
                  <c:v>0.50649999999999995</c:v>
                </c:pt>
                <c:pt idx="73">
                  <c:v>0.52070000000000005</c:v>
                </c:pt>
                <c:pt idx="74">
                  <c:v>0.49609999999999999</c:v>
                </c:pt>
                <c:pt idx="75">
                  <c:v>0.50260000000000005</c:v>
                </c:pt>
                <c:pt idx="76">
                  <c:v>0.436</c:v>
                </c:pt>
                <c:pt idx="77">
                  <c:v>0.42599999999999999</c:v>
                </c:pt>
                <c:pt idx="78">
                  <c:v>0.42599999999999999</c:v>
                </c:pt>
                <c:pt idx="79">
                  <c:v>0.42199999999999999</c:v>
                </c:pt>
                <c:pt idx="80">
                  <c:v>0.42799999999999999</c:v>
                </c:pt>
                <c:pt idx="81">
                  <c:v>0.42599999999999999</c:v>
                </c:pt>
                <c:pt idx="82">
                  <c:v>0.41</c:v>
                </c:pt>
                <c:pt idx="83">
                  <c:v>0.40799999999999997</c:v>
                </c:pt>
                <c:pt idx="84">
                  <c:v>0.40400000000000003</c:v>
                </c:pt>
                <c:pt idx="85">
                  <c:v>0.47199999999999998</c:v>
                </c:pt>
                <c:pt idx="86">
                  <c:v>0.46800000000000003</c:v>
                </c:pt>
                <c:pt idx="87">
                  <c:v>0.46610000000000001</c:v>
                </c:pt>
                <c:pt idx="88">
                  <c:v>0.41239999999999999</c:v>
                </c:pt>
                <c:pt idx="89">
                  <c:v>0.42230000000000001</c:v>
                </c:pt>
                <c:pt idx="90">
                  <c:v>0.44619999999999999</c:v>
                </c:pt>
                <c:pt idx="91">
                  <c:v>0.42030000000000001</c:v>
                </c:pt>
                <c:pt idx="92">
                  <c:v>0.43030000000000002</c:v>
                </c:pt>
                <c:pt idx="93">
                  <c:v>0.42430000000000001</c:v>
                </c:pt>
                <c:pt idx="94">
                  <c:v>0.43430000000000002</c:v>
                </c:pt>
                <c:pt idx="95">
                  <c:v>0.40039999999999998</c:v>
                </c:pt>
                <c:pt idx="96">
                  <c:v>0.38650000000000001</c:v>
                </c:pt>
                <c:pt idx="97">
                  <c:v>0.42230000000000001</c:v>
                </c:pt>
                <c:pt idx="98">
                  <c:v>0.40839999999999999</c:v>
                </c:pt>
                <c:pt idx="99">
                  <c:v>0.46610000000000001</c:v>
                </c:pt>
                <c:pt idx="100">
                  <c:v>0.42830000000000001</c:v>
                </c:pt>
                <c:pt idx="101">
                  <c:v>0.44219999999999998</c:v>
                </c:pt>
                <c:pt idx="102">
                  <c:v>0.36059999999999998</c:v>
                </c:pt>
                <c:pt idx="103">
                  <c:v>0.40639999999999998</c:v>
                </c:pt>
                <c:pt idx="104">
                  <c:v>0.45019999999999999</c:v>
                </c:pt>
                <c:pt idx="105">
                  <c:v>0.41830000000000001</c:v>
                </c:pt>
                <c:pt idx="106">
                  <c:v>0.40839999999999999</c:v>
                </c:pt>
                <c:pt idx="107">
                  <c:v>0.47210000000000002</c:v>
                </c:pt>
                <c:pt idx="108">
                  <c:v>0.5655</c:v>
                </c:pt>
                <c:pt idx="109">
                  <c:v>0.58169999999999999</c:v>
                </c:pt>
                <c:pt idx="110">
                  <c:v>0.53390000000000004</c:v>
                </c:pt>
                <c:pt idx="111">
                  <c:v>0.49080000000000001</c:v>
                </c:pt>
                <c:pt idx="112">
                  <c:v>0.46789999999999998</c:v>
                </c:pt>
                <c:pt idx="113">
                  <c:v>0.48449999999999999</c:v>
                </c:pt>
                <c:pt idx="114">
                  <c:v>0.46600000000000003</c:v>
                </c:pt>
                <c:pt idx="115">
                  <c:v>0.50839999999999996</c:v>
                </c:pt>
                <c:pt idx="116">
                  <c:v>0.32769999999999999</c:v>
                </c:pt>
                <c:pt idx="117">
                  <c:v>0.38779999999999998</c:v>
                </c:pt>
                <c:pt idx="118">
                  <c:v>0.3342</c:v>
                </c:pt>
                <c:pt idx="119">
                  <c:v>0.37269999999999998</c:v>
                </c:pt>
                <c:pt idx="120">
                  <c:v>0.37080000000000002</c:v>
                </c:pt>
                <c:pt idx="121">
                  <c:v>0.4335</c:v>
                </c:pt>
                <c:pt idx="122">
                  <c:v>0.52449999999999997</c:v>
                </c:pt>
                <c:pt idx="123">
                  <c:v>0.52939999999999998</c:v>
                </c:pt>
                <c:pt idx="124">
                  <c:v>0.55530000000000002</c:v>
                </c:pt>
                <c:pt idx="125">
                  <c:v>0.54859999999999998</c:v>
                </c:pt>
                <c:pt idx="126">
                  <c:v>0.53779999999999994</c:v>
                </c:pt>
                <c:pt idx="127">
                  <c:v>0.5514</c:v>
                </c:pt>
                <c:pt idx="128">
                  <c:v>0.48549999999999999</c:v>
                </c:pt>
                <c:pt idx="129">
                  <c:v>0.52429999999999999</c:v>
                </c:pt>
                <c:pt idx="130">
                  <c:v>0.39539999999999997</c:v>
                </c:pt>
                <c:pt idx="131">
                  <c:v>0.34110000000000001</c:v>
                </c:pt>
                <c:pt idx="132">
                  <c:v>0.30409999999999998</c:v>
                </c:pt>
                <c:pt idx="133">
                  <c:v>0.3866</c:v>
                </c:pt>
                <c:pt idx="134">
                  <c:v>0.36330000000000001</c:v>
                </c:pt>
                <c:pt idx="135">
                  <c:v>0.41839999999999999</c:v>
                </c:pt>
                <c:pt idx="136">
                  <c:v>0.47649999999999998</c:v>
                </c:pt>
                <c:pt idx="137">
                  <c:v>0.51180000000000003</c:v>
                </c:pt>
                <c:pt idx="138">
                  <c:v>0.5353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D6-B24C-8FF0-965F23B7D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7011583"/>
        <c:axId val="1424096095"/>
      </c:scatterChart>
      <c:valAx>
        <c:axId val="1407011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№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424096095"/>
        <c:crosses val="autoZero"/>
        <c:crossBetween val="midCat"/>
      </c:valAx>
      <c:valAx>
        <c:axId val="1424096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Directional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4070115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Field: </a:t>
            </a:r>
            <a:r>
              <a:rPr lang="en-US">
                <a:solidFill>
                  <a:srgbClr val="DD5A13"/>
                </a:solidFill>
              </a:rPr>
              <a:t>Precise Accuracy</a:t>
            </a:r>
            <a:r>
              <a:rPr lang="en-US"/>
              <a:t> and Field: </a:t>
            </a:r>
            <a:r>
              <a:rPr lang="en-US">
                <a:solidFill>
                  <a:srgbClr val="DD5A13"/>
                </a:solidFill>
              </a:rPr>
              <a:t>Classes</a:t>
            </a:r>
            <a:r>
              <a:rPr lang="en-US"/>
              <a:t> appear highly dependent on each other.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Classes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331"/>
              </a:solidFill>
              <a:ln w="9525">
                <a:solidFill>
                  <a:srgbClr val="FFFFFF"/>
                </a:solidFill>
                <a:prstDash val="solid"/>
              </a:ln>
              <a:effectLst/>
            </c:spPr>
          </c:marker>
          <c:xVal>
            <c:numRef>
              <c:f>MASTER!$C$3:$C$141</c:f>
              <c:numCache>
                <c:formatCode>0.00%</c:formatCode>
                <c:ptCount val="139"/>
                <c:pt idx="0">
                  <c:v>0.34570000000000001</c:v>
                </c:pt>
                <c:pt idx="1">
                  <c:v>0.18</c:v>
                </c:pt>
                <c:pt idx="2">
                  <c:v>0.1168</c:v>
                </c:pt>
                <c:pt idx="3">
                  <c:v>0.10440000000000001</c:v>
                </c:pt>
                <c:pt idx="4">
                  <c:v>8.8700000000000001E-2</c:v>
                </c:pt>
                <c:pt idx="5">
                  <c:v>7.9399999999999998E-2</c:v>
                </c:pt>
                <c:pt idx="6">
                  <c:v>5.5599999999999997E-2</c:v>
                </c:pt>
                <c:pt idx="7">
                  <c:v>4.5600000000000002E-2</c:v>
                </c:pt>
                <c:pt idx="8">
                  <c:v>5.1499999999999997E-2</c:v>
                </c:pt>
                <c:pt idx="9">
                  <c:v>5.0099999999999999E-2</c:v>
                </c:pt>
                <c:pt idx="10">
                  <c:v>3.7900000000000003E-2</c:v>
                </c:pt>
                <c:pt idx="11">
                  <c:v>9.3799999999999994E-2</c:v>
                </c:pt>
                <c:pt idx="12">
                  <c:v>7.0300000000000001E-2</c:v>
                </c:pt>
                <c:pt idx="13">
                  <c:v>9.64E-2</c:v>
                </c:pt>
                <c:pt idx="14">
                  <c:v>8.3400000000000002E-2</c:v>
                </c:pt>
                <c:pt idx="15">
                  <c:v>8.8700000000000001E-2</c:v>
                </c:pt>
                <c:pt idx="16">
                  <c:v>9.3899999999999997E-2</c:v>
                </c:pt>
                <c:pt idx="17">
                  <c:v>0.10440000000000001</c:v>
                </c:pt>
                <c:pt idx="18">
                  <c:v>8.09E-2</c:v>
                </c:pt>
                <c:pt idx="19">
                  <c:v>7.1900000000000006E-2</c:v>
                </c:pt>
                <c:pt idx="20">
                  <c:v>9.0300000000000005E-2</c:v>
                </c:pt>
                <c:pt idx="21">
                  <c:v>8.77E-2</c:v>
                </c:pt>
                <c:pt idx="22">
                  <c:v>9.3899999999999997E-2</c:v>
                </c:pt>
                <c:pt idx="23">
                  <c:v>9.1300000000000006E-2</c:v>
                </c:pt>
                <c:pt idx="24">
                  <c:v>9.9099999999999994E-2</c:v>
                </c:pt>
                <c:pt idx="25">
                  <c:v>7.5600000000000001E-2</c:v>
                </c:pt>
                <c:pt idx="26">
                  <c:v>0.1043</c:v>
                </c:pt>
                <c:pt idx="27">
                  <c:v>9.5200000000000007E-2</c:v>
                </c:pt>
                <c:pt idx="28">
                  <c:v>0.1017</c:v>
                </c:pt>
                <c:pt idx="29">
                  <c:v>0.1134</c:v>
                </c:pt>
                <c:pt idx="30">
                  <c:v>9.1300000000000006E-2</c:v>
                </c:pt>
                <c:pt idx="31">
                  <c:v>0.1119</c:v>
                </c:pt>
                <c:pt idx="32">
                  <c:v>0.33860000000000001</c:v>
                </c:pt>
                <c:pt idx="33">
                  <c:v>0.21340000000000001</c:v>
                </c:pt>
                <c:pt idx="34">
                  <c:v>0.1447</c:v>
                </c:pt>
                <c:pt idx="35">
                  <c:v>0.1016</c:v>
                </c:pt>
                <c:pt idx="36">
                  <c:v>7.8399999999999997E-2</c:v>
                </c:pt>
                <c:pt idx="37">
                  <c:v>6.9099999999999995E-2</c:v>
                </c:pt>
                <c:pt idx="38">
                  <c:v>7.3700000000000002E-2</c:v>
                </c:pt>
                <c:pt idx="39">
                  <c:v>5.6899999999999999E-2</c:v>
                </c:pt>
                <c:pt idx="40">
                  <c:v>4.8800000000000003E-2</c:v>
                </c:pt>
                <c:pt idx="41">
                  <c:v>1.78E-2</c:v>
                </c:pt>
                <c:pt idx="42">
                  <c:v>2.5399999999999999E-2</c:v>
                </c:pt>
                <c:pt idx="43">
                  <c:v>3.7100000000000001E-2</c:v>
                </c:pt>
                <c:pt idx="44">
                  <c:v>0.33860000000000001</c:v>
                </c:pt>
                <c:pt idx="45">
                  <c:v>0.21340000000000001</c:v>
                </c:pt>
                <c:pt idx="46">
                  <c:v>0.1447</c:v>
                </c:pt>
                <c:pt idx="47">
                  <c:v>0.1016</c:v>
                </c:pt>
                <c:pt idx="48">
                  <c:v>9.9199999999999997E-2</c:v>
                </c:pt>
                <c:pt idx="49">
                  <c:v>8.5000000000000006E-2</c:v>
                </c:pt>
                <c:pt idx="50">
                  <c:v>7.4899999999999994E-2</c:v>
                </c:pt>
                <c:pt idx="51">
                  <c:v>6.6199999999999995E-2</c:v>
                </c:pt>
                <c:pt idx="52">
                  <c:v>4.02E-2</c:v>
                </c:pt>
                <c:pt idx="53">
                  <c:v>4.7699999999999999E-2</c:v>
                </c:pt>
                <c:pt idx="54">
                  <c:v>2.8299999999999999E-2</c:v>
                </c:pt>
                <c:pt idx="55">
                  <c:v>3.6799999999999999E-2</c:v>
                </c:pt>
                <c:pt idx="56">
                  <c:v>3.04E-2</c:v>
                </c:pt>
                <c:pt idx="57">
                  <c:v>2.64E-2</c:v>
                </c:pt>
                <c:pt idx="58">
                  <c:v>2.6499999999999999E-2</c:v>
                </c:pt>
                <c:pt idx="59">
                  <c:v>6.4600000000000005E-2</c:v>
                </c:pt>
                <c:pt idx="60">
                  <c:v>7.2400000000000006E-2</c:v>
                </c:pt>
                <c:pt idx="61">
                  <c:v>7.3599999999999999E-2</c:v>
                </c:pt>
                <c:pt idx="62">
                  <c:v>6.0699999999999997E-2</c:v>
                </c:pt>
                <c:pt idx="63">
                  <c:v>5.6800000000000003E-2</c:v>
                </c:pt>
                <c:pt idx="64">
                  <c:v>4.7800000000000002E-2</c:v>
                </c:pt>
                <c:pt idx="65">
                  <c:v>6.8500000000000005E-2</c:v>
                </c:pt>
                <c:pt idx="66">
                  <c:v>6.0699999999999997E-2</c:v>
                </c:pt>
                <c:pt idx="67">
                  <c:v>7.7499999999999999E-2</c:v>
                </c:pt>
                <c:pt idx="68">
                  <c:v>7.1099999999999997E-2</c:v>
                </c:pt>
                <c:pt idx="69">
                  <c:v>8.4000000000000005E-2</c:v>
                </c:pt>
                <c:pt idx="70">
                  <c:v>7.7499999999999999E-2</c:v>
                </c:pt>
                <c:pt idx="71">
                  <c:v>6.7199999999999996E-2</c:v>
                </c:pt>
                <c:pt idx="72">
                  <c:v>5.9400000000000001E-2</c:v>
                </c:pt>
                <c:pt idx="73">
                  <c:v>8.0100000000000005E-2</c:v>
                </c:pt>
                <c:pt idx="74">
                  <c:v>6.3299999999999995E-2</c:v>
                </c:pt>
                <c:pt idx="75">
                  <c:v>6.59E-2</c:v>
                </c:pt>
                <c:pt idx="76">
                  <c:v>0.218</c:v>
                </c:pt>
                <c:pt idx="77">
                  <c:v>0.24199999999999999</c:v>
                </c:pt>
                <c:pt idx="78">
                  <c:v>0.25</c:v>
                </c:pt>
                <c:pt idx="79">
                  <c:v>0.214</c:v>
                </c:pt>
                <c:pt idx="80">
                  <c:v>0.22</c:v>
                </c:pt>
                <c:pt idx="81">
                  <c:v>0.20599999999999999</c:v>
                </c:pt>
                <c:pt idx="82">
                  <c:v>0.19</c:v>
                </c:pt>
                <c:pt idx="83">
                  <c:v>0.25</c:v>
                </c:pt>
                <c:pt idx="84">
                  <c:v>0.21199999999999999</c:v>
                </c:pt>
                <c:pt idx="85">
                  <c:v>0.254</c:v>
                </c:pt>
                <c:pt idx="86">
                  <c:v>0.224</c:v>
                </c:pt>
                <c:pt idx="87">
                  <c:v>0.25900000000000001</c:v>
                </c:pt>
                <c:pt idx="88">
                  <c:v>0.21510000000000001</c:v>
                </c:pt>
                <c:pt idx="89">
                  <c:v>0.253</c:v>
                </c:pt>
                <c:pt idx="90">
                  <c:v>0.21510000000000001</c:v>
                </c:pt>
                <c:pt idx="91">
                  <c:v>0.21510000000000001</c:v>
                </c:pt>
                <c:pt idx="92">
                  <c:v>0.24099999999999999</c:v>
                </c:pt>
                <c:pt idx="93">
                  <c:v>0.2072</c:v>
                </c:pt>
                <c:pt idx="94">
                  <c:v>0.1951</c:v>
                </c:pt>
                <c:pt idx="95">
                  <c:v>0.19719999999999999</c:v>
                </c:pt>
                <c:pt idx="96">
                  <c:v>0.20519999999999999</c:v>
                </c:pt>
                <c:pt idx="97">
                  <c:v>0.17730000000000001</c:v>
                </c:pt>
                <c:pt idx="98">
                  <c:v>0.22509999999999999</c:v>
                </c:pt>
                <c:pt idx="99">
                  <c:v>0.21709999999999999</c:v>
                </c:pt>
                <c:pt idx="100">
                  <c:v>0.24099999999999999</c:v>
                </c:pt>
                <c:pt idx="101">
                  <c:v>0.2072</c:v>
                </c:pt>
                <c:pt idx="102">
                  <c:v>0.2112</c:v>
                </c:pt>
                <c:pt idx="103">
                  <c:v>0.22309999999999999</c:v>
                </c:pt>
                <c:pt idx="104">
                  <c:v>0.25900000000000001</c:v>
                </c:pt>
                <c:pt idx="105">
                  <c:v>0.20519999999999999</c:v>
                </c:pt>
                <c:pt idx="106">
                  <c:v>0.2351</c:v>
                </c:pt>
                <c:pt idx="107">
                  <c:v>0.2311</c:v>
                </c:pt>
                <c:pt idx="108">
                  <c:v>4.41E-2</c:v>
                </c:pt>
                <c:pt idx="109">
                  <c:v>0.58169999999999999</c:v>
                </c:pt>
                <c:pt idx="110">
                  <c:v>6.8500000000000005E-2</c:v>
                </c:pt>
                <c:pt idx="111">
                  <c:v>0.49159999999999998</c:v>
                </c:pt>
                <c:pt idx="112">
                  <c:v>0.46789999999999998</c:v>
                </c:pt>
                <c:pt idx="113">
                  <c:v>0.48449999999999999</c:v>
                </c:pt>
                <c:pt idx="114">
                  <c:v>0.46679999999999999</c:v>
                </c:pt>
                <c:pt idx="115">
                  <c:v>0.50839999999999996</c:v>
                </c:pt>
                <c:pt idx="116">
                  <c:v>0.32769999999999999</c:v>
                </c:pt>
                <c:pt idx="117">
                  <c:v>0.38779999999999998</c:v>
                </c:pt>
                <c:pt idx="118">
                  <c:v>0.3342</c:v>
                </c:pt>
                <c:pt idx="119">
                  <c:v>0.37269999999999998</c:v>
                </c:pt>
                <c:pt idx="120">
                  <c:v>0.37080000000000002</c:v>
                </c:pt>
                <c:pt idx="121">
                  <c:v>0.4335</c:v>
                </c:pt>
                <c:pt idx="122">
                  <c:v>0.52449999999999997</c:v>
                </c:pt>
                <c:pt idx="123">
                  <c:v>0.52939999999999998</c:v>
                </c:pt>
                <c:pt idx="124">
                  <c:v>0.55530000000000002</c:v>
                </c:pt>
                <c:pt idx="125">
                  <c:v>0.5494</c:v>
                </c:pt>
                <c:pt idx="126">
                  <c:v>0.53779999999999994</c:v>
                </c:pt>
                <c:pt idx="127">
                  <c:v>0.5514</c:v>
                </c:pt>
                <c:pt idx="128">
                  <c:v>0.48549999999999999</c:v>
                </c:pt>
                <c:pt idx="129">
                  <c:v>0.52429999999999999</c:v>
                </c:pt>
                <c:pt idx="130">
                  <c:v>0.3977</c:v>
                </c:pt>
                <c:pt idx="131">
                  <c:v>0.34339999999999998</c:v>
                </c:pt>
                <c:pt idx="132">
                  <c:v>0.30649999999999999</c:v>
                </c:pt>
                <c:pt idx="133">
                  <c:v>0.3866</c:v>
                </c:pt>
                <c:pt idx="134">
                  <c:v>0.36330000000000001</c:v>
                </c:pt>
                <c:pt idx="135">
                  <c:v>0.4204</c:v>
                </c:pt>
                <c:pt idx="136">
                  <c:v>0.4824</c:v>
                </c:pt>
                <c:pt idx="137">
                  <c:v>0.51759999999999995</c:v>
                </c:pt>
                <c:pt idx="138">
                  <c:v>0.5353</c:v>
                </c:pt>
              </c:numCache>
            </c:numRef>
          </c:xVal>
          <c:yVal>
            <c:numRef>
              <c:f>MASTER!$H$3:$H$141</c:f>
              <c:numCache>
                <c:formatCode>General</c:formatCode>
                <c:ptCount val="139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21</c:v>
                </c:pt>
                <c:pt idx="10">
                  <c:v>31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3</c:v>
                </c:pt>
                <c:pt idx="33">
                  <c:v>5</c:v>
                </c:pt>
                <c:pt idx="34">
                  <c:v>7</c:v>
                </c:pt>
                <c:pt idx="35">
                  <c:v>9</c:v>
                </c:pt>
                <c:pt idx="36">
                  <c:v>11</c:v>
                </c:pt>
                <c:pt idx="37">
                  <c:v>13</c:v>
                </c:pt>
                <c:pt idx="38">
                  <c:v>15</c:v>
                </c:pt>
                <c:pt idx="39">
                  <c:v>19</c:v>
                </c:pt>
                <c:pt idx="40">
                  <c:v>21</c:v>
                </c:pt>
                <c:pt idx="41">
                  <c:v>31</c:v>
                </c:pt>
                <c:pt idx="42">
                  <c:v>35</c:v>
                </c:pt>
                <c:pt idx="43">
                  <c:v>41</c:v>
                </c:pt>
                <c:pt idx="44">
                  <c:v>2</c:v>
                </c:pt>
                <c:pt idx="45">
                  <c:v>4</c:v>
                </c:pt>
                <c:pt idx="46">
                  <c:v>6</c:v>
                </c:pt>
                <c:pt idx="47">
                  <c:v>8</c:v>
                </c:pt>
                <c:pt idx="48">
                  <c:v>10</c:v>
                </c:pt>
                <c:pt idx="49">
                  <c:v>12</c:v>
                </c:pt>
                <c:pt idx="50">
                  <c:v>14</c:v>
                </c:pt>
                <c:pt idx="51">
                  <c:v>16</c:v>
                </c:pt>
                <c:pt idx="52">
                  <c:v>18</c:v>
                </c:pt>
                <c:pt idx="53">
                  <c:v>20</c:v>
                </c:pt>
                <c:pt idx="54">
                  <c:v>24</c:v>
                </c:pt>
                <c:pt idx="55">
                  <c:v>28</c:v>
                </c:pt>
                <c:pt idx="56">
                  <c:v>32</c:v>
                </c:pt>
                <c:pt idx="57">
                  <c:v>36</c:v>
                </c:pt>
                <c:pt idx="58">
                  <c:v>40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40</c:v>
                </c:pt>
                <c:pt idx="109">
                  <c:v>3</c:v>
                </c:pt>
                <c:pt idx="110">
                  <c:v>49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8B-CD42-9B7F-025DB53D4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45855"/>
        <c:axId val="1393695039"/>
      </c:scatterChart>
      <c:valAx>
        <c:axId val="132594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Precise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93695039"/>
        <c:crosses val="autoZero"/>
        <c:crossBetween val="midCat"/>
      </c:valAx>
      <c:valAx>
        <c:axId val="139369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25945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Directional Accuracy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bg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MASTER!$F$3:$F$141</c:f>
              <c:numCache>
                <c:formatCode>General</c:formatCode>
                <c:ptCount val="139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1</c:v>
                </c:pt>
                <c:pt idx="12">
                  <c:v>2</c:v>
                </c:pt>
                <c:pt idx="13">
                  <c:v>3</c:v>
                </c:pt>
                <c:pt idx="14">
                  <c:v>5</c:v>
                </c:pt>
                <c:pt idx="15">
                  <c:v>7</c:v>
                </c:pt>
                <c:pt idx="16">
                  <c:v>10</c:v>
                </c:pt>
                <c:pt idx="17">
                  <c:v>14</c:v>
                </c:pt>
                <c:pt idx="18">
                  <c:v>15</c:v>
                </c:pt>
                <c:pt idx="19">
                  <c:v>20</c:v>
                </c:pt>
                <c:pt idx="20">
                  <c:v>25</c:v>
                </c:pt>
                <c:pt idx="21">
                  <c:v>30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11</c:v>
                </c:pt>
                <c:pt idx="39">
                  <c:v>11</c:v>
                </c:pt>
                <c:pt idx="40">
                  <c:v>11</c:v>
                </c:pt>
                <c:pt idx="41">
                  <c:v>11</c:v>
                </c:pt>
                <c:pt idx="42">
                  <c:v>11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11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10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10</c:v>
                </c:pt>
                <c:pt idx="81">
                  <c:v>10</c:v>
                </c:pt>
                <c:pt idx="82">
                  <c:v>10</c:v>
                </c:pt>
                <c:pt idx="83">
                  <c:v>10</c:v>
                </c:pt>
                <c:pt idx="84">
                  <c:v>10</c:v>
                </c:pt>
                <c:pt idx="85">
                  <c:v>10</c:v>
                </c:pt>
                <c:pt idx="86">
                  <c:v>10</c:v>
                </c:pt>
                <c:pt idx="87">
                  <c:v>10</c:v>
                </c:pt>
                <c:pt idx="88">
                  <c:v>10</c:v>
                </c:pt>
                <c:pt idx="89">
                  <c:v>10</c:v>
                </c:pt>
                <c:pt idx="90">
                  <c:v>10</c:v>
                </c:pt>
                <c:pt idx="91">
                  <c:v>10</c:v>
                </c:pt>
                <c:pt idx="92">
                  <c:v>10</c:v>
                </c:pt>
                <c:pt idx="93">
                  <c:v>10</c:v>
                </c:pt>
                <c:pt idx="94">
                  <c:v>10</c:v>
                </c:pt>
                <c:pt idx="95">
                  <c:v>10</c:v>
                </c:pt>
                <c:pt idx="96">
                  <c:v>10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5</c:v>
                </c:pt>
                <c:pt idx="112">
                  <c:v>50</c:v>
                </c:pt>
                <c:pt idx="113">
                  <c:v>3</c:v>
                </c:pt>
                <c:pt idx="114">
                  <c:v>30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10</c:v>
                </c:pt>
                <c:pt idx="120">
                  <c:v>10</c:v>
                </c:pt>
                <c:pt idx="121">
                  <c:v>10</c:v>
                </c:pt>
                <c:pt idx="122">
                  <c:v>10</c:v>
                </c:pt>
                <c:pt idx="123">
                  <c:v>10</c:v>
                </c:pt>
                <c:pt idx="124">
                  <c:v>10</c:v>
                </c:pt>
                <c:pt idx="125">
                  <c:v>10</c:v>
                </c:pt>
                <c:pt idx="126">
                  <c:v>10</c:v>
                </c:pt>
                <c:pt idx="127">
                  <c:v>14</c:v>
                </c:pt>
                <c:pt idx="128">
                  <c:v>14</c:v>
                </c:pt>
                <c:pt idx="129">
                  <c:v>14</c:v>
                </c:pt>
                <c:pt idx="130">
                  <c:v>14</c:v>
                </c:pt>
                <c:pt idx="131">
                  <c:v>14</c:v>
                </c:pt>
                <c:pt idx="132">
                  <c:v>14</c:v>
                </c:pt>
                <c:pt idx="133">
                  <c:v>14</c:v>
                </c:pt>
                <c:pt idx="134">
                  <c:v>14</c:v>
                </c:pt>
                <c:pt idx="135">
                  <c:v>14</c:v>
                </c:pt>
                <c:pt idx="136">
                  <c:v>14</c:v>
                </c:pt>
                <c:pt idx="137">
                  <c:v>14</c:v>
                </c:pt>
                <c:pt idx="138">
                  <c:v>14</c:v>
                </c:pt>
              </c:numCache>
            </c:numRef>
          </c:xVal>
          <c:yVal>
            <c:numRef>
              <c:f>MASTER!$D$3:$D$141</c:f>
              <c:numCache>
                <c:formatCode>0.00%</c:formatCode>
                <c:ptCount val="139"/>
                <c:pt idx="0">
                  <c:v>0.34570000000000001</c:v>
                </c:pt>
                <c:pt idx="1">
                  <c:v>0.38629999999999998</c:v>
                </c:pt>
                <c:pt idx="2">
                  <c:v>0.4173</c:v>
                </c:pt>
                <c:pt idx="3">
                  <c:v>0.43730000000000002</c:v>
                </c:pt>
                <c:pt idx="4">
                  <c:v>0.46939999999999998</c:v>
                </c:pt>
                <c:pt idx="5">
                  <c:v>0.46879999999999999</c:v>
                </c:pt>
                <c:pt idx="6">
                  <c:v>0.47670000000000001</c:v>
                </c:pt>
                <c:pt idx="7">
                  <c:v>0.4446</c:v>
                </c:pt>
                <c:pt idx="8">
                  <c:v>0.47099999999999997</c:v>
                </c:pt>
                <c:pt idx="9">
                  <c:v>0.4698</c:v>
                </c:pt>
                <c:pt idx="10">
                  <c:v>0.48420000000000002</c:v>
                </c:pt>
                <c:pt idx="11">
                  <c:v>0.47789999999999999</c:v>
                </c:pt>
                <c:pt idx="12">
                  <c:v>0.42320000000000002</c:v>
                </c:pt>
                <c:pt idx="13">
                  <c:v>0.4466</c:v>
                </c:pt>
                <c:pt idx="14">
                  <c:v>0.442</c:v>
                </c:pt>
                <c:pt idx="15">
                  <c:v>0.442</c:v>
                </c:pt>
                <c:pt idx="16">
                  <c:v>0.45889999999999997</c:v>
                </c:pt>
                <c:pt idx="17">
                  <c:v>0.48039999999999999</c:v>
                </c:pt>
                <c:pt idx="18">
                  <c:v>0.45689999999999997</c:v>
                </c:pt>
                <c:pt idx="19">
                  <c:v>0.45619999999999999</c:v>
                </c:pt>
                <c:pt idx="20">
                  <c:v>0.45290000000000002</c:v>
                </c:pt>
                <c:pt idx="21">
                  <c:v>0.4738</c:v>
                </c:pt>
                <c:pt idx="22">
                  <c:v>0.47849999999999998</c:v>
                </c:pt>
                <c:pt idx="23">
                  <c:v>0.44330000000000003</c:v>
                </c:pt>
                <c:pt idx="24">
                  <c:v>0.45629999999999998</c:v>
                </c:pt>
                <c:pt idx="25">
                  <c:v>0.43290000000000001</c:v>
                </c:pt>
                <c:pt idx="26">
                  <c:v>0.44719999999999999</c:v>
                </c:pt>
                <c:pt idx="27">
                  <c:v>0.4511</c:v>
                </c:pt>
                <c:pt idx="28">
                  <c:v>0.38590000000000002</c:v>
                </c:pt>
                <c:pt idx="29">
                  <c:v>0.16170000000000001</c:v>
                </c:pt>
                <c:pt idx="30">
                  <c:v>0.42370000000000002</c:v>
                </c:pt>
                <c:pt idx="31">
                  <c:v>0.442</c:v>
                </c:pt>
                <c:pt idx="32">
                  <c:v>0.33860000000000001</c:v>
                </c:pt>
                <c:pt idx="33">
                  <c:v>0.38340000000000002</c:v>
                </c:pt>
                <c:pt idx="34">
                  <c:v>0.43680000000000002</c:v>
                </c:pt>
                <c:pt idx="35">
                  <c:v>0.4531</c:v>
                </c:pt>
                <c:pt idx="36">
                  <c:v>0.44969999999999999</c:v>
                </c:pt>
                <c:pt idx="37">
                  <c:v>0.4289</c:v>
                </c:pt>
                <c:pt idx="38">
                  <c:v>0.44500000000000001</c:v>
                </c:pt>
                <c:pt idx="39">
                  <c:v>0.47349999999999998</c:v>
                </c:pt>
                <c:pt idx="40">
                  <c:v>0.4884</c:v>
                </c:pt>
                <c:pt idx="41">
                  <c:v>0.50890000000000002</c:v>
                </c:pt>
                <c:pt idx="42">
                  <c:v>0.4491</c:v>
                </c:pt>
                <c:pt idx="43">
                  <c:v>0.45240000000000002</c:v>
                </c:pt>
                <c:pt idx="44">
                  <c:v>0.33860000000000001</c:v>
                </c:pt>
                <c:pt idx="45">
                  <c:v>0.38340000000000002</c:v>
                </c:pt>
                <c:pt idx="46">
                  <c:v>0.43680000000000002</c:v>
                </c:pt>
                <c:pt idx="47">
                  <c:v>0.4531</c:v>
                </c:pt>
                <c:pt idx="48">
                  <c:v>0.40079999999999999</c:v>
                </c:pt>
                <c:pt idx="49">
                  <c:v>0.48630000000000001</c:v>
                </c:pt>
                <c:pt idx="50">
                  <c:v>0.52449999999999997</c:v>
                </c:pt>
                <c:pt idx="51">
                  <c:v>0.47139999999999999</c:v>
                </c:pt>
                <c:pt idx="52">
                  <c:v>0.46889999999999998</c:v>
                </c:pt>
                <c:pt idx="53">
                  <c:v>0.45419999999999999</c:v>
                </c:pt>
                <c:pt idx="54">
                  <c:v>0.4723</c:v>
                </c:pt>
                <c:pt idx="55">
                  <c:v>0.49559999999999998</c:v>
                </c:pt>
                <c:pt idx="56">
                  <c:v>0.49049999999999999</c:v>
                </c:pt>
                <c:pt idx="57">
                  <c:v>0.45029999999999998</c:v>
                </c:pt>
                <c:pt idx="58">
                  <c:v>0.54920000000000002</c:v>
                </c:pt>
                <c:pt idx="59">
                  <c:v>0.4677</c:v>
                </c:pt>
                <c:pt idx="60">
                  <c:v>0.53100000000000003</c:v>
                </c:pt>
                <c:pt idx="61">
                  <c:v>0.5</c:v>
                </c:pt>
                <c:pt idx="62">
                  <c:v>0.41470000000000001</c:v>
                </c:pt>
                <c:pt idx="63">
                  <c:v>0.41599999999999998</c:v>
                </c:pt>
                <c:pt idx="64">
                  <c:v>0.49220000000000003</c:v>
                </c:pt>
                <c:pt idx="65">
                  <c:v>6.8500000000000005E-2</c:v>
                </c:pt>
                <c:pt idx="66">
                  <c:v>0.51029999999999998</c:v>
                </c:pt>
                <c:pt idx="67">
                  <c:v>0.50390000000000001</c:v>
                </c:pt>
                <c:pt idx="68">
                  <c:v>0.45989999999999998</c:v>
                </c:pt>
                <c:pt idx="69">
                  <c:v>0.48970000000000002</c:v>
                </c:pt>
                <c:pt idx="70">
                  <c:v>0.4199</c:v>
                </c:pt>
                <c:pt idx="71">
                  <c:v>6.59E-2</c:v>
                </c:pt>
                <c:pt idx="72">
                  <c:v>0.50649999999999995</c:v>
                </c:pt>
                <c:pt idx="73">
                  <c:v>0.52070000000000005</c:v>
                </c:pt>
                <c:pt idx="74">
                  <c:v>0.49609999999999999</c:v>
                </c:pt>
                <c:pt idx="75">
                  <c:v>0.50260000000000005</c:v>
                </c:pt>
                <c:pt idx="76">
                  <c:v>0.436</c:v>
                </c:pt>
                <c:pt idx="77">
                  <c:v>0.42599999999999999</c:v>
                </c:pt>
                <c:pt idx="78">
                  <c:v>0.42599999999999999</c:v>
                </c:pt>
                <c:pt idx="79">
                  <c:v>0.42199999999999999</c:v>
                </c:pt>
                <c:pt idx="80">
                  <c:v>0.42799999999999999</c:v>
                </c:pt>
                <c:pt idx="81">
                  <c:v>0.42599999999999999</c:v>
                </c:pt>
                <c:pt idx="82">
                  <c:v>0.41</c:v>
                </c:pt>
                <c:pt idx="83">
                  <c:v>0.40799999999999997</c:v>
                </c:pt>
                <c:pt idx="84">
                  <c:v>0.40400000000000003</c:v>
                </c:pt>
                <c:pt idx="85">
                  <c:v>0.47199999999999998</c:v>
                </c:pt>
                <c:pt idx="86">
                  <c:v>0.46800000000000003</c:v>
                </c:pt>
                <c:pt idx="87">
                  <c:v>0.46610000000000001</c:v>
                </c:pt>
                <c:pt idx="88">
                  <c:v>0.41239999999999999</c:v>
                </c:pt>
                <c:pt idx="89">
                  <c:v>0.42230000000000001</c:v>
                </c:pt>
                <c:pt idx="90">
                  <c:v>0.44619999999999999</c:v>
                </c:pt>
                <c:pt idx="91">
                  <c:v>0.42030000000000001</c:v>
                </c:pt>
                <c:pt idx="92">
                  <c:v>0.43030000000000002</c:v>
                </c:pt>
                <c:pt idx="93">
                  <c:v>0.42430000000000001</c:v>
                </c:pt>
                <c:pt idx="94">
                  <c:v>0.43430000000000002</c:v>
                </c:pt>
                <c:pt idx="95">
                  <c:v>0.40039999999999998</c:v>
                </c:pt>
                <c:pt idx="96">
                  <c:v>0.38650000000000001</c:v>
                </c:pt>
                <c:pt idx="97">
                  <c:v>0.42230000000000001</c:v>
                </c:pt>
                <c:pt idx="98">
                  <c:v>0.40839999999999999</c:v>
                </c:pt>
                <c:pt idx="99">
                  <c:v>0.46610000000000001</c:v>
                </c:pt>
                <c:pt idx="100">
                  <c:v>0.42830000000000001</c:v>
                </c:pt>
                <c:pt idx="101">
                  <c:v>0.44219999999999998</c:v>
                </c:pt>
                <c:pt idx="102">
                  <c:v>0.36059999999999998</c:v>
                </c:pt>
                <c:pt idx="103">
                  <c:v>0.40639999999999998</c:v>
                </c:pt>
                <c:pt idx="104">
                  <c:v>0.45019999999999999</c:v>
                </c:pt>
                <c:pt idx="105">
                  <c:v>0.41830000000000001</c:v>
                </c:pt>
                <c:pt idx="106">
                  <c:v>0.40839999999999999</c:v>
                </c:pt>
                <c:pt idx="107">
                  <c:v>0.47210000000000002</c:v>
                </c:pt>
                <c:pt idx="108">
                  <c:v>0.5655</c:v>
                </c:pt>
                <c:pt idx="109">
                  <c:v>0.58169999999999999</c:v>
                </c:pt>
                <c:pt idx="110">
                  <c:v>0.53390000000000004</c:v>
                </c:pt>
                <c:pt idx="111">
                  <c:v>0.49080000000000001</c:v>
                </c:pt>
                <c:pt idx="112">
                  <c:v>0.46789999999999998</c:v>
                </c:pt>
                <c:pt idx="113">
                  <c:v>0.48449999999999999</c:v>
                </c:pt>
                <c:pt idx="114">
                  <c:v>0.46600000000000003</c:v>
                </c:pt>
                <c:pt idx="115">
                  <c:v>0.50839999999999996</c:v>
                </c:pt>
                <c:pt idx="116">
                  <c:v>0.32769999999999999</c:v>
                </c:pt>
                <c:pt idx="117">
                  <c:v>0.38779999999999998</c:v>
                </c:pt>
                <c:pt idx="118">
                  <c:v>0.3342</c:v>
                </c:pt>
                <c:pt idx="119">
                  <c:v>0.37269999999999998</c:v>
                </c:pt>
                <c:pt idx="120">
                  <c:v>0.37080000000000002</c:v>
                </c:pt>
                <c:pt idx="121">
                  <c:v>0.4335</c:v>
                </c:pt>
                <c:pt idx="122">
                  <c:v>0.52449999999999997</c:v>
                </c:pt>
                <c:pt idx="123">
                  <c:v>0.52939999999999998</c:v>
                </c:pt>
                <c:pt idx="124">
                  <c:v>0.55530000000000002</c:v>
                </c:pt>
                <c:pt idx="125">
                  <c:v>0.54859999999999998</c:v>
                </c:pt>
                <c:pt idx="126">
                  <c:v>0.53779999999999994</c:v>
                </c:pt>
                <c:pt idx="127">
                  <c:v>0.5514</c:v>
                </c:pt>
                <c:pt idx="128">
                  <c:v>0.48549999999999999</c:v>
                </c:pt>
                <c:pt idx="129">
                  <c:v>0.52429999999999999</c:v>
                </c:pt>
                <c:pt idx="130">
                  <c:v>0.39539999999999997</c:v>
                </c:pt>
                <c:pt idx="131">
                  <c:v>0.34110000000000001</c:v>
                </c:pt>
                <c:pt idx="132">
                  <c:v>0.30409999999999998</c:v>
                </c:pt>
                <c:pt idx="133">
                  <c:v>0.3866</c:v>
                </c:pt>
                <c:pt idx="134">
                  <c:v>0.36330000000000001</c:v>
                </c:pt>
                <c:pt idx="135">
                  <c:v>0.41839999999999999</c:v>
                </c:pt>
                <c:pt idx="136">
                  <c:v>0.47649999999999998</c:v>
                </c:pt>
                <c:pt idx="137">
                  <c:v>0.51180000000000003</c:v>
                </c:pt>
                <c:pt idx="138">
                  <c:v>0.5353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C-F1ED-6D4B-808D-E3EC4CD892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45855"/>
        <c:axId val="1393695039"/>
      </c:scatterChart>
      <c:valAx>
        <c:axId val="132594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Window</a:t>
                </a:r>
                <a:r>
                  <a:rPr lang="en-US" baseline="0"/>
                  <a:t> Size in Days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\ &quot;d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93695039"/>
        <c:crosses val="autoZero"/>
        <c:crossBetween val="midCat"/>
        <c:majorUnit val="5"/>
      </c:valAx>
      <c:valAx>
        <c:axId val="139369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Directional</a:t>
                </a:r>
                <a:r>
                  <a:rPr lang="en-US" baseline="0"/>
                  <a:t>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25945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Directional Accuracy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bg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MASTER!$G$3:$G$141</c:f>
              <c:numCache>
                <c:formatCode>General</c:formatCode>
                <c:ptCount val="139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30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</c:v>
                </c:pt>
                <c:pt idx="117">
                  <c:v>10</c:v>
                </c:pt>
                <c:pt idx="118">
                  <c:v>15</c:v>
                </c:pt>
                <c:pt idx="119">
                  <c:v>20</c:v>
                </c:pt>
                <c:pt idx="120">
                  <c:v>25</c:v>
                </c:pt>
                <c:pt idx="121">
                  <c:v>30</c:v>
                </c:pt>
                <c:pt idx="122">
                  <c:v>35</c:v>
                </c:pt>
                <c:pt idx="123">
                  <c:v>40</c:v>
                </c:pt>
                <c:pt idx="124">
                  <c:v>45</c:v>
                </c:pt>
                <c:pt idx="125">
                  <c:v>50</c:v>
                </c:pt>
                <c:pt idx="126">
                  <c:v>55</c:v>
                </c:pt>
                <c:pt idx="127">
                  <c:v>35</c:v>
                </c:pt>
                <c:pt idx="128">
                  <c:v>40</c:v>
                </c:pt>
                <c:pt idx="129">
                  <c:v>45</c:v>
                </c:pt>
                <c:pt idx="130">
                  <c:v>19</c:v>
                </c:pt>
                <c:pt idx="131">
                  <c:v>19</c:v>
                </c:pt>
                <c:pt idx="132">
                  <c:v>19</c:v>
                </c:pt>
                <c:pt idx="133">
                  <c:v>10</c:v>
                </c:pt>
                <c:pt idx="134">
                  <c:v>20</c:v>
                </c:pt>
                <c:pt idx="135">
                  <c:v>20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</c:numCache>
            </c:numRef>
          </c:xVal>
          <c:yVal>
            <c:numRef>
              <c:f>MASTER!$D$3:$D$141</c:f>
              <c:numCache>
                <c:formatCode>0.00%</c:formatCode>
                <c:ptCount val="139"/>
                <c:pt idx="0">
                  <c:v>0.34570000000000001</c:v>
                </c:pt>
                <c:pt idx="1">
                  <c:v>0.38629999999999998</c:v>
                </c:pt>
                <c:pt idx="2">
                  <c:v>0.4173</c:v>
                </c:pt>
                <c:pt idx="3">
                  <c:v>0.43730000000000002</c:v>
                </c:pt>
                <c:pt idx="4">
                  <c:v>0.46939999999999998</c:v>
                </c:pt>
                <c:pt idx="5">
                  <c:v>0.46879999999999999</c:v>
                </c:pt>
                <c:pt idx="6">
                  <c:v>0.47670000000000001</c:v>
                </c:pt>
                <c:pt idx="7">
                  <c:v>0.4446</c:v>
                </c:pt>
                <c:pt idx="8">
                  <c:v>0.47099999999999997</c:v>
                </c:pt>
                <c:pt idx="9">
                  <c:v>0.4698</c:v>
                </c:pt>
                <c:pt idx="10">
                  <c:v>0.48420000000000002</c:v>
                </c:pt>
                <c:pt idx="11">
                  <c:v>0.47789999999999999</c:v>
                </c:pt>
                <c:pt idx="12">
                  <c:v>0.42320000000000002</c:v>
                </c:pt>
                <c:pt idx="13">
                  <c:v>0.4466</c:v>
                </c:pt>
                <c:pt idx="14">
                  <c:v>0.442</c:v>
                </c:pt>
                <c:pt idx="15">
                  <c:v>0.442</c:v>
                </c:pt>
                <c:pt idx="16">
                  <c:v>0.45889999999999997</c:v>
                </c:pt>
                <c:pt idx="17">
                  <c:v>0.48039999999999999</c:v>
                </c:pt>
                <c:pt idx="18">
                  <c:v>0.45689999999999997</c:v>
                </c:pt>
                <c:pt idx="19">
                  <c:v>0.45619999999999999</c:v>
                </c:pt>
                <c:pt idx="20">
                  <c:v>0.45290000000000002</c:v>
                </c:pt>
                <c:pt idx="21">
                  <c:v>0.4738</c:v>
                </c:pt>
                <c:pt idx="22">
                  <c:v>0.47849999999999998</c:v>
                </c:pt>
                <c:pt idx="23">
                  <c:v>0.44330000000000003</c:v>
                </c:pt>
                <c:pt idx="24">
                  <c:v>0.45629999999999998</c:v>
                </c:pt>
                <c:pt idx="25">
                  <c:v>0.43290000000000001</c:v>
                </c:pt>
                <c:pt idx="26">
                  <c:v>0.44719999999999999</c:v>
                </c:pt>
                <c:pt idx="27">
                  <c:v>0.4511</c:v>
                </c:pt>
                <c:pt idx="28">
                  <c:v>0.38590000000000002</c:v>
                </c:pt>
                <c:pt idx="29">
                  <c:v>0.16170000000000001</c:v>
                </c:pt>
                <c:pt idx="30">
                  <c:v>0.42370000000000002</c:v>
                </c:pt>
                <c:pt idx="31">
                  <c:v>0.442</c:v>
                </c:pt>
                <c:pt idx="32">
                  <c:v>0.33860000000000001</c:v>
                </c:pt>
                <c:pt idx="33">
                  <c:v>0.38340000000000002</c:v>
                </c:pt>
                <c:pt idx="34">
                  <c:v>0.43680000000000002</c:v>
                </c:pt>
                <c:pt idx="35">
                  <c:v>0.4531</c:v>
                </c:pt>
                <c:pt idx="36">
                  <c:v>0.44969999999999999</c:v>
                </c:pt>
                <c:pt idx="37">
                  <c:v>0.4289</c:v>
                </c:pt>
                <c:pt idx="38">
                  <c:v>0.44500000000000001</c:v>
                </c:pt>
                <c:pt idx="39">
                  <c:v>0.47349999999999998</c:v>
                </c:pt>
                <c:pt idx="40">
                  <c:v>0.4884</c:v>
                </c:pt>
                <c:pt idx="41">
                  <c:v>0.50890000000000002</c:v>
                </c:pt>
                <c:pt idx="42">
                  <c:v>0.4491</c:v>
                </c:pt>
                <c:pt idx="43">
                  <c:v>0.45240000000000002</c:v>
                </c:pt>
                <c:pt idx="44">
                  <c:v>0.33860000000000001</c:v>
                </c:pt>
                <c:pt idx="45">
                  <c:v>0.38340000000000002</c:v>
                </c:pt>
                <c:pt idx="46">
                  <c:v>0.43680000000000002</c:v>
                </c:pt>
                <c:pt idx="47">
                  <c:v>0.4531</c:v>
                </c:pt>
                <c:pt idx="48">
                  <c:v>0.40079999999999999</c:v>
                </c:pt>
                <c:pt idx="49">
                  <c:v>0.48630000000000001</c:v>
                </c:pt>
                <c:pt idx="50">
                  <c:v>0.52449999999999997</c:v>
                </c:pt>
                <c:pt idx="51">
                  <c:v>0.47139999999999999</c:v>
                </c:pt>
                <c:pt idx="52">
                  <c:v>0.46889999999999998</c:v>
                </c:pt>
                <c:pt idx="53">
                  <c:v>0.45419999999999999</c:v>
                </c:pt>
                <c:pt idx="54">
                  <c:v>0.4723</c:v>
                </c:pt>
                <c:pt idx="55">
                  <c:v>0.49559999999999998</c:v>
                </c:pt>
                <c:pt idx="56">
                  <c:v>0.49049999999999999</c:v>
                </c:pt>
                <c:pt idx="57">
                  <c:v>0.45029999999999998</c:v>
                </c:pt>
                <c:pt idx="58">
                  <c:v>0.54920000000000002</c:v>
                </c:pt>
                <c:pt idx="59">
                  <c:v>0.4677</c:v>
                </c:pt>
                <c:pt idx="60">
                  <c:v>0.53100000000000003</c:v>
                </c:pt>
                <c:pt idx="61">
                  <c:v>0.5</c:v>
                </c:pt>
                <c:pt idx="62">
                  <c:v>0.41470000000000001</c:v>
                </c:pt>
                <c:pt idx="63">
                  <c:v>0.41599999999999998</c:v>
                </c:pt>
                <c:pt idx="64">
                  <c:v>0.49220000000000003</c:v>
                </c:pt>
                <c:pt idx="65">
                  <c:v>6.8500000000000005E-2</c:v>
                </c:pt>
                <c:pt idx="66">
                  <c:v>0.51029999999999998</c:v>
                </c:pt>
                <c:pt idx="67">
                  <c:v>0.50390000000000001</c:v>
                </c:pt>
                <c:pt idx="68">
                  <c:v>0.45989999999999998</c:v>
                </c:pt>
                <c:pt idx="69">
                  <c:v>0.48970000000000002</c:v>
                </c:pt>
                <c:pt idx="70">
                  <c:v>0.4199</c:v>
                </c:pt>
                <c:pt idx="71">
                  <c:v>6.59E-2</c:v>
                </c:pt>
                <c:pt idx="72">
                  <c:v>0.50649999999999995</c:v>
                </c:pt>
                <c:pt idx="73">
                  <c:v>0.52070000000000005</c:v>
                </c:pt>
                <c:pt idx="74">
                  <c:v>0.49609999999999999</c:v>
                </c:pt>
                <c:pt idx="75">
                  <c:v>0.50260000000000005</c:v>
                </c:pt>
                <c:pt idx="76">
                  <c:v>0.436</c:v>
                </c:pt>
                <c:pt idx="77">
                  <c:v>0.42599999999999999</c:v>
                </c:pt>
                <c:pt idx="78">
                  <c:v>0.42599999999999999</c:v>
                </c:pt>
                <c:pt idx="79">
                  <c:v>0.42199999999999999</c:v>
                </c:pt>
                <c:pt idx="80">
                  <c:v>0.42799999999999999</c:v>
                </c:pt>
                <c:pt idx="81">
                  <c:v>0.42599999999999999</c:v>
                </c:pt>
                <c:pt idx="82">
                  <c:v>0.41</c:v>
                </c:pt>
                <c:pt idx="83">
                  <c:v>0.40799999999999997</c:v>
                </c:pt>
                <c:pt idx="84">
                  <c:v>0.40400000000000003</c:v>
                </c:pt>
                <c:pt idx="85">
                  <c:v>0.47199999999999998</c:v>
                </c:pt>
                <c:pt idx="86">
                  <c:v>0.46800000000000003</c:v>
                </c:pt>
                <c:pt idx="87">
                  <c:v>0.46610000000000001</c:v>
                </c:pt>
                <c:pt idx="88">
                  <c:v>0.41239999999999999</c:v>
                </c:pt>
                <c:pt idx="89">
                  <c:v>0.42230000000000001</c:v>
                </c:pt>
                <c:pt idx="90">
                  <c:v>0.44619999999999999</c:v>
                </c:pt>
                <c:pt idx="91">
                  <c:v>0.42030000000000001</c:v>
                </c:pt>
                <c:pt idx="92">
                  <c:v>0.43030000000000002</c:v>
                </c:pt>
                <c:pt idx="93">
                  <c:v>0.42430000000000001</c:v>
                </c:pt>
                <c:pt idx="94">
                  <c:v>0.43430000000000002</c:v>
                </c:pt>
                <c:pt idx="95">
                  <c:v>0.40039999999999998</c:v>
                </c:pt>
                <c:pt idx="96">
                  <c:v>0.38650000000000001</c:v>
                </c:pt>
                <c:pt idx="97">
                  <c:v>0.42230000000000001</c:v>
                </c:pt>
                <c:pt idx="98">
                  <c:v>0.40839999999999999</c:v>
                </c:pt>
                <c:pt idx="99">
                  <c:v>0.46610000000000001</c:v>
                </c:pt>
                <c:pt idx="100">
                  <c:v>0.42830000000000001</c:v>
                </c:pt>
                <c:pt idx="101">
                  <c:v>0.44219999999999998</c:v>
                </c:pt>
                <c:pt idx="102">
                  <c:v>0.36059999999999998</c:v>
                </c:pt>
                <c:pt idx="103">
                  <c:v>0.40639999999999998</c:v>
                </c:pt>
                <c:pt idx="104">
                  <c:v>0.45019999999999999</c:v>
                </c:pt>
                <c:pt idx="105">
                  <c:v>0.41830000000000001</c:v>
                </c:pt>
                <c:pt idx="106">
                  <c:v>0.40839999999999999</c:v>
                </c:pt>
                <c:pt idx="107">
                  <c:v>0.47210000000000002</c:v>
                </c:pt>
                <c:pt idx="108">
                  <c:v>0.5655</c:v>
                </c:pt>
                <c:pt idx="109">
                  <c:v>0.58169999999999999</c:v>
                </c:pt>
                <c:pt idx="110">
                  <c:v>0.53390000000000004</c:v>
                </c:pt>
                <c:pt idx="111">
                  <c:v>0.49080000000000001</c:v>
                </c:pt>
                <c:pt idx="112">
                  <c:v>0.46789999999999998</c:v>
                </c:pt>
                <c:pt idx="113">
                  <c:v>0.48449999999999999</c:v>
                </c:pt>
                <c:pt idx="114">
                  <c:v>0.46600000000000003</c:v>
                </c:pt>
                <c:pt idx="115">
                  <c:v>0.50839999999999996</c:v>
                </c:pt>
                <c:pt idx="116">
                  <c:v>0.32769999999999999</c:v>
                </c:pt>
                <c:pt idx="117">
                  <c:v>0.38779999999999998</c:v>
                </c:pt>
                <c:pt idx="118">
                  <c:v>0.3342</c:v>
                </c:pt>
                <c:pt idx="119">
                  <c:v>0.37269999999999998</c:v>
                </c:pt>
                <c:pt idx="120">
                  <c:v>0.37080000000000002</c:v>
                </c:pt>
                <c:pt idx="121">
                  <c:v>0.4335</c:v>
                </c:pt>
                <c:pt idx="122">
                  <c:v>0.52449999999999997</c:v>
                </c:pt>
                <c:pt idx="123">
                  <c:v>0.52939999999999998</c:v>
                </c:pt>
                <c:pt idx="124">
                  <c:v>0.55530000000000002</c:v>
                </c:pt>
                <c:pt idx="125">
                  <c:v>0.54859999999999998</c:v>
                </c:pt>
                <c:pt idx="126">
                  <c:v>0.53779999999999994</c:v>
                </c:pt>
                <c:pt idx="127">
                  <c:v>0.5514</c:v>
                </c:pt>
                <c:pt idx="128">
                  <c:v>0.48549999999999999</c:v>
                </c:pt>
                <c:pt idx="129">
                  <c:v>0.52429999999999999</c:v>
                </c:pt>
                <c:pt idx="130">
                  <c:v>0.39539999999999997</c:v>
                </c:pt>
                <c:pt idx="131">
                  <c:v>0.34110000000000001</c:v>
                </c:pt>
                <c:pt idx="132">
                  <c:v>0.30409999999999998</c:v>
                </c:pt>
                <c:pt idx="133">
                  <c:v>0.3866</c:v>
                </c:pt>
                <c:pt idx="134">
                  <c:v>0.36330000000000001</c:v>
                </c:pt>
                <c:pt idx="135">
                  <c:v>0.41839999999999999</c:v>
                </c:pt>
                <c:pt idx="136">
                  <c:v>0.47649999999999998</c:v>
                </c:pt>
                <c:pt idx="137">
                  <c:v>0.51180000000000003</c:v>
                </c:pt>
                <c:pt idx="138">
                  <c:v>0.5353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57-7540-8B85-6548B453A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45855"/>
        <c:axId val="1393695039"/>
      </c:scatterChart>
      <c:valAx>
        <c:axId val="132594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Training Data Size in Years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\ &quot;y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93695039"/>
        <c:crosses val="autoZero"/>
        <c:crossBetween val="midCat"/>
        <c:majorUnit val="5"/>
      </c:valAx>
      <c:valAx>
        <c:axId val="139369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Directional</a:t>
                </a:r>
                <a:r>
                  <a:rPr lang="en-US" baseline="0"/>
                  <a:t>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25945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Directional Accuracy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bg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MASTER!$H$3:$H$141</c:f>
              <c:numCache>
                <c:formatCode>General</c:formatCode>
                <c:ptCount val="139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21</c:v>
                </c:pt>
                <c:pt idx="10">
                  <c:v>31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3</c:v>
                </c:pt>
                <c:pt idx="33">
                  <c:v>5</c:v>
                </c:pt>
                <c:pt idx="34">
                  <c:v>7</c:v>
                </c:pt>
                <c:pt idx="35">
                  <c:v>9</c:v>
                </c:pt>
                <c:pt idx="36">
                  <c:v>11</c:v>
                </c:pt>
                <c:pt idx="37">
                  <c:v>13</c:v>
                </c:pt>
                <c:pt idx="38">
                  <c:v>15</c:v>
                </c:pt>
                <c:pt idx="39">
                  <c:v>19</c:v>
                </c:pt>
                <c:pt idx="40">
                  <c:v>21</c:v>
                </c:pt>
                <c:pt idx="41">
                  <c:v>31</c:v>
                </c:pt>
                <c:pt idx="42">
                  <c:v>35</c:v>
                </c:pt>
                <c:pt idx="43">
                  <c:v>41</c:v>
                </c:pt>
                <c:pt idx="44">
                  <c:v>2</c:v>
                </c:pt>
                <c:pt idx="45">
                  <c:v>4</c:v>
                </c:pt>
                <c:pt idx="46">
                  <c:v>6</c:v>
                </c:pt>
                <c:pt idx="47">
                  <c:v>8</c:v>
                </c:pt>
                <c:pt idx="48">
                  <c:v>10</c:v>
                </c:pt>
                <c:pt idx="49">
                  <c:v>12</c:v>
                </c:pt>
                <c:pt idx="50">
                  <c:v>14</c:v>
                </c:pt>
                <c:pt idx="51">
                  <c:v>16</c:v>
                </c:pt>
                <c:pt idx="52">
                  <c:v>18</c:v>
                </c:pt>
                <c:pt idx="53">
                  <c:v>20</c:v>
                </c:pt>
                <c:pt idx="54">
                  <c:v>24</c:v>
                </c:pt>
                <c:pt idx="55">
                  <c:v>28</c:v>
                </c:pt>
                <c:pt idx="56">
                  <c:v>32</c:v>
                </c:pt>
                <c:pt idx="57">
                  <c:v>36</c:v>
                </c:pt>
                <c:pt idx="58">
                  <c:v>40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14</c:v>
                </c:pt>
                <c:pt idx="71">
                  <c:v>14</c:v>
                </c:pt>
                <c:pt idx="72">
                  <c:v>14</c:v>
                </c:pt>
                <c:pt idx="73">
                  <c:v>14</c:v>
                </c:pt>
                <c:pt idx="74">
                  <c:v>14</c:v>
                </c:pt>
                <c:pt idx="75">
                  <c:v>14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40</c:v>
                </c:pt>
                <c:pt idx="109">
                  <c:v>3</c:v>
                </c:pt>
                <c:pt idx="110">
                  <c:v>49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3</c:v>
                </c:pt>
                <c:pt idx="117">
                  <c:v>3</c:v>
                </c:pt>
                <c:pt idx="118">
                  <c:v>3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3</c:v>
                </c:pt>
                <c:pt idx="132">
                  <c:v>3</c:v>
                </c:pt>
                <c:pt idx="133">
                  <c:v>3</c:v>
                </c:pt>
                <c:pt idx="134">
                  <c:v>3</c:v>
                </c:pt>
                <c:pt idx="135">
                  <c:v>3</c:v>
                </c:pt>
                <c:pt idx="136">
                  <c:v>3</c:v>
                </c:pt>
                <c:pt idx="137">
                  <c:v>3</c:v>
                </c:pt>
                <c:pt idx="138">
                  <c:v>3</c:v>
                </c:pt>
              </c:numCache>
            </c:numRef>
          </c:xVal>
          <c:yVal>
            <c:numRef>
              <c:f>MASTER!$D$3:$D$141</c:f>
              <c:numCache>
                <c:formatCode>0.00%</c:formatCode>
                <c:ptCount val="139"/>
                <c:pt idx="0">
                  <c:v>0.34570000000000001</c:v>
                </c:pt>
                <c:pt idx="1">
                  <c:v>0.38629999999999998</c:v>
                </c:pt>
                <c:pt idx="2">
                  <c:v>0.4173</c:v>
                </c:pt>
                <c:pt idx="3">
                  <c:v>0.43730000000000002</c:v>
                </c:pt>
                <c:pt idx="4">
                  <c:v>0.46939999999999998</c:v>
                </c:pt>
                <c:pt idx="5">
                  <c:v>0.46879999999999999</c:v>
                </c:pt>
                <c:pt idx="6">
                  <c:v>0.47670000000000001</c:v>
                </c:pt>
                <c:pt idx="7">
                  <c:v>0.4446</c:v>
                </c:pt>
                <c:pt idx="8">
                  <c:v>0.47099999999999997</c:v>
                </c:pt>
                <c:pt idx="9">
                  <c:v>0.4698</c:v>
                </c:pt>
                <c:pt idx="10">
                  <c:v>0.48420000000000002</c:v>
                </c:pt>
                <c:pt idx="11">
                  <c:v>0.47789999999999999</c:v>
                </c:pt>
                <c:pt idx="12">
                  <c:v>0.42320000000000002</c:v>
                </c:pt>
                <c:pt idx="13">
                  <c:v>0.4466</c:v>
                </c:pt>
                <c:pt idx="14">
                  <c:v>0.442</c:v>
                </c:pt>
                <c:pt idx="15">
                  <c:v>0.442</c:v>
                </c:pt>
                <c:pt idx="16">
                  <c:v>0.45889999999999997</c:v>
                </c:pt>
                <c:pt idx="17">
                  <c:v>0.48039999999999999</c:v>
                </c:pt>
                <c:pt idx="18">
                  <c:v>0.45689999999999997</c:v>
                </c:pt>
                <c:pt idx="19">
                  <c:v>0.45619999999999999</c:v>
                </c:pt>
                <c:pt idx="20">
                  <c:v>0.45290000000000002</c:v>
                </c:pt>
                <c:pt idx="21">
                  <c:v>0.4738</c:v>
                </c:pt>
                <c:pt idx="22">
                  <c:v>0.47849999999999998</c:v>
                </c:pt>
                <c:pt idx="23">
                  <c:v>0.44330000000000003</c:v>
                </c:pt>
                <c:pt idx="24">
                  <c:v>0.45629999999999998</c:v>
                </c:pt>
                <c:pt idx="25">
                  <c:v>0.43290000000000001</c:v>
                </c:pt>
                <c:pt idx="26">
                  <c:v>0.44719999999999999</c:v>
                </c:pt>
                <c:pt idx="27">
                  <c:v>0.4511</c:v>
                </c:pt>
                <c:pt idx="28">
                  <c:v>0.38590000000000002</c:v>
                </c:pt>
                <c:pt idx="29">
                  <c:v>0.16170000000000001</c:v>
                </c:pt>
                <c:pt idx="30">
                  <c:v>0.42370000000000002</c:v>
                </c:pt>
                <c:pt idx="31">
                  <c:v>0.442</c:v>
                </c:pt>
                <c:pt idx="32">
                  <c:v>0.33860000000000001</c:v>
                </c:pt>
                <c:pt idx="33">
                  <c:v>0.38340000000000002</c:v>
                </c:pt>
                <c:pt idx="34">
                  <c:v>0.43680000000000002</c:v>
                </c:pt>
                <c:pt idx="35">
                  <c:v>0.4531</c:v>
                </c:pt>
                <c:pt idx="36">
                  <c:v>0.44969999999999999</c:v>
                </c:pt>
                <c:pt idx="37">
                  <c:v>0.4289</c:v>
                </c:pt>
                <c:pt idx="38">
                  <c:v>0.44500000000000001</c:v>
                </c:pt>
                <c:pt idx="39">
                  <c:v>0.47349999999999998</c:v>
                </c:pt>
                <c:pt idx="40">
                  <c:v>0.4884</c:v>
                </c:pt>
                <c:pt idx="41">
                  <c:v>0.50890000000000002</c:v>
                </c:pt>
                <c:pt idx="42">
                  <c:v>0.4491</c:v>
                </c:pt>
                <c:pt idx="43">
                  <c:v>0.45240000000000002</c:v>
                </c:pt>
                <c:pt idx="44">
                  <c:v>0.33860000000000001</c:v>
                </c:pt>
                <c:pt idx="45">
                  <c:v>0.38340000000000002</c:v>
                </c:pt>
                <c:pt idx="46">
                  <c:v>0.43680000000000002</c:v>
                </c:pt>
                <c:pt idx="47">
                  <c:v>0.4531</c:v>
                </c:pt>
                <c:pt idx="48">
                  <c:v>0.40079999999999999</c:v>
                </c:pt>
                <c:pt idx="49">
                  <c:v>0.48630000000000001</c:v>
                </c:pt>
                <c:pt idx="50">
                  <c:v>0.52449999999999997</c:v>
                </c:pt>
                <c:pt idx="51">
                  <c:v>0.47139999999999999</c:v>
                </c:pt>
                <c:pt idx="52">
                  <c:v>0.46889999999999998</c:v>
                </c:pt>
                <c:pt idx="53">
                  <c:v>0.45419999999999999</c:v>
                </c:pt>
                <c:pt idx="54">
                  <c:v>0.4723</c:v>
                </c:pt>
                <c:pt idx="55">
                  <c:v>0.49559999999999998</c:v>
                </c:pt>
                <c:pt idx="56">
                  <c:v>0.49049999999999999</c:v>
                </c:pt>
                <c:pt idx="57">
                  <c:v>0.45029999999999998</c:v>
                </c:pt>
                <c:pt idx="58">
                  <c:v>0.54920000000000002</c:v>
                </c:pt>
                <c:pt idx="59">
                  <c:v>0.4677</c:v>
                </c:pt>
                <c:pt idx="60">
                  <c:v>0.53100000000000003</c:v>
                </c:pt>
                <c:pt idx="61">
                  <c:v>0.5</c:v>
                </c:pt>
                <c:pt idx="62">
                  <c:v>0.41470000000000001</c:v>
                </c:pt>
                <c:pt idx="63">
                  <c:v>0.41599999999999998</c:v>
                </c:pt>
                <c:pt idx="64">
                  <c:v>0.49220000000000003</c:v>
                </c:pt>
                <c:pt idx="65">
                  <c:v>6.8500000000000005E-2</c:v>
                </c:pt>
                <c:pt idx="66">
                  <c:v>0.51029999999999998</c:v>
                </c:pt>
                <c:pt idx="67">
                  <c:v>0.50390000000000001</c:v>
                </c:pt>
                <c:pt idx="68">
                  <c:v>0.45989999999999998</c:v>
                </c:pt>
                <c:pt idx="69">
                  <c:v>0.48970000000000002</c:v>
                </c:pt>
                <c:pt idx="70">
                  <c:v>0.4199</c:v>
                </c:pt>
                <c:pt idx="71">
                  <c:v>6.59E-2</c:v>
                </c:pt>
                <c:pt idx="72">
                  <c:v>0.50649999999999995</c:v>
                </c:pt>
                <c:pt idx="73">
                  <c:v>0.52070000000000005</c:v>
                </c:pt>
                <c:pt idx="74">
                  <c:v>0.49609999999999999</c:v>
                </c:pt>
                <c:pt idx="75">
                  <c:v>0.50260000000000005</c:v>
                </c:pt>
                <c:pt idx="76">
                  <c:v>0.436</c:v>
                </c:pt>
                <c:pt idx="77">
                  <c:v>0.42599999999999999</c:v>
                </c:pt>
                <c:pt idx="78">
                  <c:v>0.42599999999999999</c:v>
                </c:pt>
                <c:pt idx="79">
                  <c:v>0.42199999999999999</c:v>
                </c:pt>
                <c:pt idx="80">
                  <c:v>0.42799999999999999</c:v>
                </c:pt>
                <c:pt idx="81">
                  <c:v>0.42599999999999999</c:v>
                </c:pt>
                <c:pt idx="82">
                  <c:v>0.41</c:v>
                </c:pt>
                <c:pt idx="83">
                  <c:v>0.40799999999999997</c:v>
                </c:pt>
                <c:pt idx="84">
                  <c:v>0.40400000000000003</c:v>
                </c:pt>
                <c:pt idx="85">
                  <c:v>0.47199999999999998</c:v>
                </c:pt>
                <c:pt idx="86">
                  <c:v>0.46800000000000003</c:v>
                </c:pt>
                <c:pt idx="87">
                  <c:v>0.46610000000000001</c:v>
                </c:pt>
                <c:pt idx="88">
                  <c:v>0.41239999999999999</c:v>
                </c:pt>
                <c:pt idx="89">
                  <c:v>0.42230000000000001</c:v>
                </c:pt>
                <c:pt idx="90">
                  <c:v>0.44619999999999999</c:v>
                </c:pt>
                <c:pt idx="91">
                  <c:v>0.42030000000000001</c:v>
                </c:pt>
                <c:pt idx="92">
                  <c:v>0.43030000000000002</c:v>
                </c:pt>
                <c:pt idx="93">
                  <c:v>0.42430000000000001</c:v>
                </c:pt>
                <c:pt idx="94">
                  <c:v>0.43430000000000002</c:v>
                </c:pt>
                <c:pt idx="95">
                  <c:v>0.40039999999999998</c:v>
                </c:pt>
                <c:pt idx="96">
                  <c:v>0.38650000000000001</c:v>
                </c:pt>
                <c:pt idx="97">
                  <c:v>0.42230000000000001</c:v>
                </c:pt>
                <c:pt idx="98">
                  <c:v>0.40839999999999999</c:v>
                </c:pt>
                <c:pt idx="99">
                  <c:v>0.46610000000000001</c:v>
                </c:pt>
                <c:pt idx="100">
                  <c:v>0.42830000000000001</c:v>
                </c:pt>
                <c:pt idx="101">
                  <c:v>0.44219999999999998</c:v>
                </c:pt>
                <c:pt idx="102">
                  <c:v>0.36059999999999998</c:v>
                </c:pt>
                <c:pt idx="103">
                  <c:v>0.40639999999999998</c:v>
                </c:pt>
                <c:pt idx="104">
                  <c:v>0.45019999999999999</c:v>
                </c:pt>
                <c:pt idx="105">
                  <c:v>0.41830000000000001</c:v>
                </c:pt>
                <c:pt idx="106">
                  <c:v>0.40839999999999999</c:v>
                </c:pt>
                <c:pt idx="107">
                  <c:v>0.47210000000000002</c:v>
                </c:pt>
                <c:pt idx="108">
                  <c:v>0.5655</c:v>
                </c:pt>
                <c:pt idx="109">
                  <c:v>0.58169999999999999</c:v>
                </c:pt>
                <c:pt idx="110">
                  <c:v>0.53390000000000004</c:v>
                </c:pt>
                <c:pt idx="111">
                  <c:v>0.49080000000000001</c:v>
                </c:pt>
                <c:pt idx="112">
                  <c:v>0.46789999999999998</c:v>
                </c:pt>
                <c:pt idx="113">
                  <c:v>0.48449999999999999</c:v>
                </c:pt>
                <c:pt idx="114">
                  <c:v>0.46600000000000003</c:v>
                </c:pt>
                <c:pt idx="115">
                  <c:v>0.50839999999999996</c:v>
                </c:pt>
                <c:pt idx="116">
                  <c:v>0.32769999999999999</c:v>
                </c:pt>
                <c:pt idx="117">
                  <c:v>0.38779999999999998</c:v>
                </c:pt>
                <c:pt idx="118">
                  <c:v>0.3342</c:v>
                </c:pt>
                <c:pt idx="119">
                  <c:v>0.37269999999999998</c:v>
                </c:pt>
                <c:pt idx="120">
                  <c:v>0.37080000000000002</c:v>
                </c:pt>
                <c:pt idx="121">
                  <c:v>0.4335</c:v>
                </c:pt>
                <c:pt idx="122">
                  <c:v>0.52449999999999997</c:v>
                </c:pt>
                <c:pt idx="123">
                  <c:v>0.52939999999999998</c:v>
                </c:pt>
                <c:pt idx="124">
                  <c:v>0.55530000000000002</c:v>
                </c:pt>
                <c:pt idx="125">
                  <c:v>0.54859999999999998</c:v>
                </c:pt>
                <c:pt idx="126">
                  <c:v>0.53779999999999994</c:v>
                </c:pt>
                <c:pt idx="127">
                  <c:v>0.5514</c:v>
                </c:pt>
                <c:pt idx="128">
                  <c:v>0.48549999999999999</c:v>
                </c:pt>
                <c:pt idx="129">
                  <c:v>0.52429999999999999</c:v>
                </c:pt>
                <c:pt idx="130">
                  <c:v>0.39539999999999997</c:v>
                </c:pt>
                <c:pt idx="131">
                  <c:v>0.34110000000000001</c:v>
                </c:pt>
                <c:pt idx="132">
                  <c:v>0.30409999999999998</c:v>
                </c:pt>
                <c:pt idx="133">
                  <c:v>0.3866</c:v>
                </c:pt>
                <c:pt idx="134">
                  <c:v>0.36330000000000001</c:v>
                </c:pt>
                <c:pt idx="135">
                  <c:v>0.41839999999999999</c:v>
                </c:pt>
                <c:pt idx="136">
                  <c:v>0.47649999999999998</c:v>
                </c:pt>
                <c:pt idx="137">
                  <c:v>0.51180000000000003</c:v>
                </c:pt>
                <c:pt idx="138">
                  <c:v>0.5353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04-C34F-B470-A8F0F5EC7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45855"/>
        <c:axId val="1393695039"/>
      </c:scatterChart>
      <c:valAx>
        <c:axId val="132594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Number of Classes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93695039"/>
        <c:crosses val="autoZero"/>
        <c:crossBetween val="midCat"/>
        <c:majorUnit val="5"/>
      </c:valAx>
      <c:valAx>
        <c:axId val="139369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Directional</a:t>
                </a:r>
                <a:r>
                  <a:rPr lang="en-US" baseline="0"/>
                  <a:t>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25945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Directional Accuracy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bg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MASTER!$I$3:$I$141</c:f>
              <c:numCache>
                <c:formatCode>General</c:formatCode>
                <c:ptCount val="139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500</c:v>
                </c:pt>
                <c:pt idx="12">
                  <c:v>500</c:v>
                </c:pt>
                <c:pt idx="13">
                  <c:v>500</c:v>
                </c:pt>
                <c:pt idx="14">
                  <c:v>500</c:v>
                </c:pt>
                <c:pt idx="15">
                  <c:v>500</c:v>
                </c:pt>
                <c:pt idx="16">
                  <c:v>500</c:v>
                </c:pt>
                <c:pt idx="17">
                  <c:v>500</c:v>
                </c:pt>
                <c:pt idx="18">
                  <c:v>500</c:v>
                </c:pt>
                <c:pt idx="19">
                  <c:v>500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500</c:v>
                </c:pt>
                <c:pt idx="24">
                  <c:v>500</c:v>
                </c:pt>
                <c:pt idx="25">
                  <c:v>500</c:v>
                </c:pt>
                <c:pt idx="26">
                  <c:v>500</c:v>
                </c:pt>
                <c:pt idx="27">
                  <c:v>500</c:v>
                </c:pt>
                <c:pt idx="28">
                  <c:v>500</c:v>
                </c:pt>
                <c:pt idx="29">
                  <c:v>500</c:v>
                </c:pt>
                <c:pt idx="30">
                  <c:v>500</c:v>
                </c:pt>
                <c:pt idx="31">
                  <c:v>500</c:v>
                </c:pt>
                <c:pt idx="32">
                  <c:v>500</c:v>
                </c:pt>
                <c:pt idx="33">
                  <c:v>500</c:v>
                </c:pt>
                <c:pt idx="34">
                  <c:v>500</c:v>
                </c:pt>
                <c:pt idx="35">
                  <c:v>500</c:v>
                </c:pt>
                <c:pt idx="36">
                  <c:v>500</c:v>
                </c:pt>
                <c:pt idx="37">
                  <c:v>500</c:v>
                </c:pt>
                <c:pt idx="38">
                  <c:v>500</c:v>
                </c:pt>
                <c:pt idx="39">
                  <c:v>500</c:v>
                </c:pt>
                <c:pt idx="40">
                  <c:v>500</c:v>
                </c:pt>
                <c:pt idx="41">
                  <c:v>500</c:v>
                </c:pt>
                <c:pt idx="42">
                  <c:v>500</c:v>
                </c:pt>
                <c:pt idx="43">
                  <c:v>500</c:v>
                </c:pt>
                <c:pt idx="44">
                  <c:v>500</c:v>
                </c:pt>
                <c:pt idx="45">
                  <c:v>500</c:v>
                </c:pt>
                <c:pt idx="46">
                  <c:v>500</c:v>
                </c:pt>
                <c:pt idx="47">
                  <c:v>500</c:v>
                </c:pt>
                <c:pt idx="48">
                  <c:v>500</c:v>
                </c:pt>
                <c:pt idx="49">
                  <c:v>500</c:v>
                </c:pt>
                <c:pt idx="50">
                  <c:v>500</c:v>
                </c:pt>
                <c:pt idx="51">
                  <c:v>500</c:v>
                </c:pt>
                <c:pt idx="52">
                  <c:v>500</c:v>
                </c:pt>
                <c:pt idx="53">
                  <c:v>500</c:v>
                </c:pt>
                <c:pt idx="54">
                  <c:v>500</c:v>
                </c:pt>
                <c:pt idx="55">
                  <c:v>500</c:v>
                </c:pt>
                <c:pt idx="56">
                  <c:v>500</c:v>
                </c:pt>
                <c:pt idx="57">
                  <c:v>500</c:v>
                </c:pt>
                <c:pt idx="58">
                  <c:v>500</c:v>
                </c:pt>
                <c:pt idx="59">
                  <c:v>500</c:v>
                </c:pt>
                <c:pt idx="60">
                  <c:v>500</c:v>
                </c:pt>
                <c:pt idx="61">
                  <c:v>500</c:v>
                </c:pt>
                <c:pt idx="62">
                  <c:v>500</c:v>
                </c:pt>
                <c:pt idx="63">
                  <c:v>500</c:v>
                </c:pt>
                <c:pt idx="64">
                  <c:v>500</c:v>
                </c:pt>
                <c:pt idx="65">
                  <c:v>500</c:v>
                </c:pt>
                <c:pt idx="66">
                  <c:v>500</c:v>
                </c:pt>
                <c:pt idx="67">
                  <c:v>500</c:v>
                </c:pt>
                <c:pt idx="68">
                  <c:v>500</c:v>
                </c:pt>
                <c:pt idx="69">
                  <c:v>500</c:v>
                </c:pt>
                <c:pt idx="70">
                  <c:v>500</c:v>
                </c:pt>
                <c:pt idx="71">
                  <c:v>500</c:v>
                </c:pt>
                <c:pt idx="72">
                  <c:v>500</c:v>
                </c:pt>
                <c:pt idx="73">
                  <c:v>500</c:v>
                </c:pt>
                <c:pt idx="74">
                  <c:v>500</c:v>
                </c:pt>
                <c:pt idx="75">
                  <c:v>500</c:v>
                </c:pt>
                <c:pt idx="76">
                  <c:v>1</c:v>
                </c:pt>
                <c:pt idx="77">
                  <c:v>2</c:v>
                </c:pt>
                <c:pt idx="78">
                  <c:v>3</c:v>
                </c:pt>
                <c:pt idx="79">
                  <c:v>5</c:v>
                </c:pt>
                <c:pt idx="80">
                  <c:v>8</c:v>
                </c:pt>
                <c:pt idx="81">
                  <c:v>13</c:v>
                </c:pt>
                <c:pt idx="82">
                  <c:v>21</c:v>
                </c:pt>
                <c:pt idx="83">
                  <c:v>34</c:v>
                </c:pt>
                <c:pt idx="84">
                  <c:v>55</c:v>
                </c:pt>
                <c:pt idx="85">
                  <c:v>89</c:v>
                </c:pt>
                <c:pt idx="86">
                  <c:v>144</c:v>
                </c:pt>
                <c:pt idx="87">
                  <c:v>233</c:v>
                </c:pt>
                <c:pt idx="88">
                  <c:v>377</c:v>
                </c:pt>
                <c:pt idx="89">
                  <c:v>610</c:v>
                </c:pt>
                <c:pt idx="90">
                  <c:v>987</c:v>
                </c:pt>
                <c:pt idx="91">
                  <c:v>1597</c:v>
                </c:pt>
                <c:pt idx="92">
                  <c:v>2584</c:v>
                </c:pt>
                <c:pt idx="93">
                  <c:v>4181</c:v>
                </c:pt>
                <c:pt idx="94">
                  <c:v>6765</c:v>
                </c:pt>
                <c:pt idx="95">
                  <c:v>10946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25000</c:v>
                </c:pt>
                <c:pt idx="109">
                  <c:v>5000</c:v>
                </c:pt>
                <c:pt idx="110">
                  <c:v>5000</c:v>
                </c:pt>
                <c:pt idx="111">
                  <c:v>5000</c:v>
                </c:pt>
                <c:pt idx="112">
                  <c:v>5000</c:v>
                </c:pt>
                <c:pt idx="113">
                  <c:v>5000</c:v>
                </c:pt>
                <c:pt idx="114">
                  <c:v>5000</c:v>
                </c:pt>
                <c:pt idx="115">
                  <c:v>5000</c:v>
                </c:pt>
                <c:pt idx="116">
                  <c:v>5000</c:v>
                </c:pt>
                <c:pt idx="117">
                  <c:v>5000</c:v>
                </c:pt>
                <c:pt idx="118">
                  <c:v>5000</c:v>
                </c:pt>
                <c:pt idx="119">
                  <c:v>5000</c:v>
                </c:pt>
                <c:pt idx="120">
                  <c:v>5000</c:v>
                </c:pt>
                <c:pt idx="121">
                  <c:v>5000</c:v>
                </c:pt>
                <c:pt idx="122">
                  <c:v>5000</c:v>
                </c:pt>
                <c:pt idx="123">
                  <c:v>5000</c:v>
                </c:pt>
                <c:pt idx="124">
                  <c:v>5000</c:v>
                </c:pt>
                <c:pt idx="125">
                  <c:v>5000</c:v>
                </c:pt>
                <c:pt idx="126">
                  <c:v>5000</c:v>
                </c:pt>
                <c:pt idx="127">
                  <c:v>5000</c:v>
                </c:pt>
                <c:pt idx="128">
                  <c:v>5000</c:v>
                </c:pt>
                <c:pt idx="129">
                  <c:v>5000</c:v>
                </c:pt>
                <c:pt idx="130">
                  <c:v>5000</c:v>
                </c:pt>
                <c:pt idx="131">
                  <c:v>5000</c:v>
                </c:pt>
                <c:pt idx="132">
                  <c:v>5000</c:v>
                </c:pt>
                <c:pt idx="133">
                  <c:v>5000</c:v>
                </c:pt>
                <c:pt idx="134">
                  <c:v>5000</c:v>
                </c:pt>
                <c:pt idx="135">
                  <c:v>5000</c:v>
                </c:pt>
                <c:pt idx="136">
                  <c:v>5000</c:v>
                </c:pt>
                <c:pt idx="137">
                  <c:v>5000</c:v>
                </c:pt>
                <c:pt idx="138">
                  <c:v>5000</c:v>
                </c:pt>
              </c:numCache>
            </c:numRef>
          </c:xVal>
          <c:yVal>
            <c:numRef>
              <c:f>MASTER!$D$3:$D$141</c:f>
              <c:numCache>
                <c:formatCode>0.00%</c:formatCode>
                <c:ptCount val="139"/>
                <c:pt idx="0">
                  <c:v>0.34570000000000001</c:v>
                </c:pt>
                <c:pt idx="1">
                  <c:v>0.38629999999999998</c:v>
                </c:pt>
                <c:pt idx="2">
                  <c:v>0.4173</c:v>
                </c:pt>
                <c:pt idx="3">
                  <c:v>0.43730000000000002</c:v>
                </c:pt>
                <c:pt idx="4">
                  <c:v>0.46939999999999998</c:v>
                </c:pt>
                <c:pt idx="5">
                  <c:v>0.46879999999999999</c:v>
                </c:pt>
                <c:pt idx="6">
                  <c:v>0.47670000000000001</c:v>
                </c:pt>
                <c:pt idx="7">
                  <c:v>0.4446</c:v>
                </c:pt>
                <c:pt idx="8">
                  <c:v>0.47099999999999997</c:v>
                </c:pt>
                <c:pt idx="9">
                  <c:v>0.4698</c:v>
                </c:pt>
                <c:pt idx="10">
                  <c:v>0.48420000000000002</c:v>
                </c:pt>
                <c:pt idx="11">
                  <c:v>0.47789999999999999</c:v>
                </c:pt>
                <c:pt idx="12">
                  <c:v>0.42320000000000002</c:v>
                </c:pt>
                <c:pt idx="13">
                  <c:v>0.4466</c:v>
                </c:pt>
                <c:pt idx="14">
                  <c:v>0.442</c:v>
                </c:pt>
                <c:pt idx="15">
                  <c:v>0.442</c:v>
                </c:pt>
                <c:pt idx="16">
                  <c:v>0.45889999999999997</c:v>
                </c:pt>
                <c:pt idx="17">
                  <c:v>0.48039999999999999</c:v>
                </c:pt>
                <c:pt idx="18">
                  <c:v>0.45689999999999997</c:v>
                </c:pt>
                <c:pt idx="19">
                  <c:v>0.45619999999999999</c:v>
                </c:pt>
                <c:pt idx="20">
                  <c:v>0.45290000000000002</c:v>
                </c:pt>
                <c:pt idx="21">
                  <c:v>0.4738</c:v>
                </c:pt>
                <c:pt idx="22">
                  <c:v>0.47849999999999998</c:v>
                </c:pt>
                <c:pt idx="23">
                  <c:v>0.44330000000000003</c:v>
                </c:pt>
                <c:pt idx="24">
                  <c:v>0.45629999999999998</c:v>
                </c:pt>
                <c:pt idx="25">
                  <c:v>0.43290000000000001</c:v>
                </c:pt>
                <c:pt idx="26">
                  <c:v>0.44719999999999999</c:v>
                </c:pt>
                <c:pt idx="27">
                  <c:v>0.4511</c:v>
                </c:pt>
                <c:pt idx="28">
                  <c:v>0.38590000000000002</c:v>
                </c:pt>
                <c:pt idx="29">
                  <c:v>0.16170000000000001</c:v>
                </c:pt>
                <c:pt idx="30">
                  <c:v>0.42370000000000002</c:v>
                </c:pt>
                <c:pt idx="31">
                  <c:v>0.442</c:v>
                </c:pt>
                <c:pt idx="32">
                  <c:v>0.33860000000000001</c:v>
                </c:pt>
                <c:pt idx="33">
                  <c:v>0.38340000000000002</c:v>
                </c:pt>
                <c:pt idx="34">
                  <c:v>0.43680000000000002</c:v>
                </c:pt>
                <c:pt idx="35">
                  <c:v>0.4531</c:v>
                </c:pt>
                <c:pt idx="36">
                  <c:v>0.44969999999999999</c:v>
                </c:pt>
                <c:pt idx="37">
                  <c:v>0.4289</c:v>
                </c:pt>
                <c:pt idx="38">
                  <c:v>0.44500000000000001</c:v>
                </c:pt>
                <c:pt idx="39">
                  <c:v>0.47349999999999998</c:v>
                </c:pt>
                <c:pt idx="40">
                  <c:v>0.4884</c:v>
                </c:pt>
                <c:pt idx="41">
                  <c:v>0.50890000000000002</c:v>
                </c:pt>
                <c:pt idx="42">
                  <c:v>0.4491</c:v>
                </c:pt>
                <c:pt idx="43">
                  <c:v>0.45240000000000002</c:v>
                </c:pt>
                <c:pt idx="44">
                  <c:v>0.33860000000000001</c:v>
                </c:pt>
                <c:pt idx="45">
                  <c:v>0.38340000000000002</c:v>
                </c:pt>
                <c:pt idx="46">
                  <c:v>0.43680000000000002</c:v>
                </c:pt>
                <c:pt idx="47">
                  <c:v>0.4531</c:v>
                </c:pt>
                <c:pt idx="48">
                  <c:v>0.40079999999999999</c:v>
                </c:pt>
                <c:pt idx="49">
                  <c:v>0.48630000000000001</c:v>
                </c:pt>
                <c:pt idx="50">
                  <c:v>0.52449999999999997</c:v>
                </c:pt>
                <c:pt idx="51">
                  <c:v>0.47139999999999999</c:v>
                </c:pt>
                <c:pt idx="52">
                  <c:v>0.46889999999999998</c:v>
                </c:pt>
                <c:pt idx="53">
                  <c:v>0.45419999999999999</c:v>
                </c:pt>
                <c:pt idx="54">
                  <c:v>0.4723</c:v>
                </c:pt>
                <c:pt idx="55">
                  <c:v>0.49559999999999998</c:v>
                </c:pt>
                <c:pt idx="56">
                  <c:v>0.49049999999999999</c:v>
                </c:pt>
                <c:pt idx="57">
                  <c:v>0.45029999999999998</c:v>
                </c:pt>
                <c:pt idx="58">
                  <c:v>0.54920000000000002</c:v>
                </c:pt>
                <c:pt idx="59">
                  <c:v>0.4677</c:v>
                </c:pt>
                <c:pt idx="60">
                  <c:v>0.53100000000000003</c:v>
                </c:pt>
                <c:pt idx="61">
                  <c:v>0.5</c:v>
                </c:pt>
                <c:pt idx="62">
                  <c:v>0.41470000000000001</c:v>
                </c:pt>
                <c:pt idx="63">
                  <c:v>0.41599999999999998</c:v>
                </c:pt>
                <c:pt idx="64">
                  <c:v>0.49220000000000003</c:v>
                </c:pt>
                <c:pt idx="65">
                  <c:v>6.8500000000000005E-2</c:v>
                </c:pt>
                <c:pt idx="66">
                  <c:v>0.51029999999999998</c:v>
                </c:pt>
                <c:pt idx="67">
                  <c:v>0.50390000000000001</c:v>
                </c:pt>
                <c:pt idx="68">
                  <c:v>0.45989999999999998</c:v>
                </c:pt>
                <c:pt idx="69">
                  <c:v>0.48970000000000002</c:v>
                </c:pt>
                <c:pt idx="70">
                  <c:v>0.4199</c:v>
                </c:pt>
                <c:pt idx="71">
                  <c:v>6.59E-2</c:v>
                </c:pt>
                <c:pt idx="72">
                  <c:v>0.50649999999999995</c:v>
                </c:pt>
                <c:pt idx="73">
                  <c:v>0.52070000000000005</c:v>
                </c:pt>
                <c:pt idx="74">
                  <c:v>0.49609999999999999</c:v>
                </c:pt>
                <c:pt idx="75">
                  <c:v>0.50260000000000005</c:v>
                </c:pt>
                <c:pt idx="76">
                  <c:v>0.436</c:v>
                </c:pt>
                <c:pt idx="77">
                  <c:v>0.42599999999999999</c:v>
                </c:pt>
                <c:pt idx="78">
                  <c:v>0.42599999999999999</c:v>
                </c:pt>
                <c:pt idx="79">
                  <c:v>0.42199999999999999</c:v>
                </c:pt>
                <c:pt idx="80">
                  <c:v>0.42799999999999999</c:v>
                </c:pt>
                <c:pt idx="81">
                  <c:v>0.42599999999999999</c:v>
                </c:pt>
                <c:pt idx="82">
                  <c:v>0.41</c:v>
                </c:pt>
                <c:pt idx="83">
                  <c:v>0.40799999999999997</c:v>
                </c:pt>
                <c:pt idx="84">
                  <c:v>0.40400000000000003</c:v>
                </c:pt>
                <c:pt idx="85">
                  <c:v>0.47199999999999998</c:v>
                </c:pt>
                <c:pt idx="86">
                  <c:v>0.46800000000000003</c:v>
                </c:pt>
                <c:pt idx="87">
                  <c:v>0.46610000000000001</c:v>
                </c:pt>
                <c:pt idx="88">
                  <c:v>0.41239999999999999</c:v>
                </c:pt>
                <c:pt idx="89">
                  <c:v>0.42230000000000001</c:v>
                </c:pt>
                <c:pt idx="90">
                  <c:v>0.44619999999999999</c:v>
                </c:pt>
                <c:pt idx="91">
                  <c:v>0.42030000000000001</c:v>
                </c:pt>
                <c:pt idx="92">
                  <c:v>0.43030000000000002</c:v>
                </c:pt>
                <c:pt idx="93">
                  <c:v>0.42430000000000001</c:v>
                </c:pt>
                <c:pt idx="94">
                  <c:v>0.43430000000000002</c:v>
                </c:pt>
                <c:pt idx="95">
                  <c:v>0.40039999999999998</c:v>
                </c:pt>
                <c:pt idx="96">
                  <c:v>0.38650000000000001</c:v>
                </c:pt>
                <c:pt idx="97">
                  <c:v>0.42230000000000001</c:v>
                </c:pt>
                <c:pt idx="98">
                  <c:v>0.40839999999999999</c:v>
                </c:pt>
                <c:pt idx="99">
                  <c:v>0.46610000000000001</c:v>
                </c:pt>
                <c:pt idx="100">
                  <c:v>0.42830000000000001</c:v>
                </c:pt>
                <c:pt idx="101">
                  <c:v>0.44219999999999998</c:v>
                </c:pt>
                <c:pt idx="102">
                  <c:v>0.36059999999999998</c:v>
                </c:pt>
                <c:pt idx="103">
                  <c:v>0.40639999999999998</c:v>
                </c:pt>
                <c:pt idx="104">
                  <c:v>0.45019999999999999</c:v>
                </c:pt>
                <c:pt idx="105">
                  <c:v>0.41830000000000001</c:v>
                </c:pt>
                <c:pt idx="106">
                  <c:v>0.40839999999999999</c:v>
                </c:pt>
                <c:pt idx="107">
                  <c:v>0.47210000000000002</c:v>
                </c:pt>
                <c:pt idx="108">
                  <c:v>0.5655</c:v>
                </c:pt>
                <c:pt idx="109">
                  <c:v>0.58169999999999999</c:v>
                </c:pt>
                <c:pt idx="110">
                  <c:v>0.53390000000000004</c:v>
                </c:pt>
                <c:pt idx="111">
                  <c:v>0.49080000000000001</c:v>
                </c:pt>
                <c:pt idx="112">
                  <c:v>0.46789999999999998</c:v>
                </c:pt>
                <c:pt idx="113">
                  <c:v>0.48449999999999999</c:v>
                </c:pt>
                <c:pt idx="114">
                  <c:v>0.46600000000000003</c:v>
                </c:pt>
                <c:pt idx="115">
                  <c:v>0.50839999999999996</c:v>
                </c:pt>
                <c:pt idx="116">
                  <c:v>0.32769999999999999</c:v>
                </c:pt>
                <c:pt idx="117">
                  <c:v>0.38779999999999998</c:v>
                </c:pt>
                <c:pt idx="118">
                  <c:v>0.3342</c:v>
                </c:pt>
                <c:pt idx="119">
                  <c:v>0.37269999999999998</c:v>
                </c:pt>
                <c:pt idx="120">
                  <c:v>0.37080000000000002</c:v>
                </c:pt>
                <c:pt idx="121">
                  <c:v>0.4335</c:v>
                </c:pt>
                <c:pt idx="122">
                  <c:v>0.52449999999999997</c:v>
                </c:pt>
                <c:pt idx="123">
                  <c:v>0.52939999999999998</c:v>
                </c:pt>
                <c:pt idx="124">
                  <c:v>0.55530000000000002</c:v>
                </c:pt>
                <c:pt idx="125">
                  <c:v>0.54859999999999998</c:v>
                </c:pt>
                <c:pt idx="126">
                  <c:v>0.53779999999999994</c:v>
                </c:pt>
                <c:pt idx="127">
                  <c:v>0.5514</c:v>
                </c:pt>
                <c:pt idx="128">
                  <c:v>0.48549999999999999</c:v>
                </c:pt>
                <c:pt idx="129">
                  <c:v>0.52429999999999999</c:v>
                </c:pt>
                <c:pt idx="130">
                  <c:v>0.39539999999999997</c:v>
                </c:pt>
                <c:pt idx="131">
                  <c:v>0.34110000000000001</c:v>
                </c:pt>
                <c:pt idx="132">
                  <c:v>0.30409999999999998</c:v>
                </c:pt>
                <c:pt idx="133">
                  <c:v>0.3866</c:v>
                </c:pt>
                <c:pt idx="134">
                  <c:v>0.36330000000000001</c:v>
                </c:pt>
                <c:pt idx="135">
                  <c:v>0.41839999999999999</c:v>
                </c:pt>
                <c:pt idx="136">
                  <c:v>0.47649999999999998</c:v>
                </c:pt>
                <c:pt idx="137">
                  <c:v>0.51180000000000003</c:v>
                </c:pt>
                <c:pt idx="138">
                  <c:v>0.5353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45-2847-B69B-AF96977BC7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45855"/>
        <c:axId val="1393695039"/>
      </c:scatterChart>
      <c:valAx>
        <c:axId val="132594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Number of Epoch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93695039"/>
        <c:crosses val="autoZero"/>
        <c:crossBetween val="midCat"/>
        <c:majorUnit val="2500"/>
      </c:valAx>
      <c:valAx>
        <c:axId val="139369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Directional</a:t>
                </a:r>
                <a:r>
                  <a:rPr lang="en-US" baseline="0"/>
                  <a:t>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25945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Directional Accuracy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bg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MASTER!$K$3:$K$141</c:f>
              <c:numCache>
                <c:formatCode>General</c:formatCode>
                <c:ptCount val="139"/>
                <c:pt idx="0">
                  <c:v>5000</c:v>
                </c:pt>
                <c:pt idx="1">
                  <c:v>5000</c:v>
                </c:pt>
                <c:pt idx="2">
                  <c:v>5000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2500</c:v>
                </c:pt>
                <c:pt idx="12">
                  <c:v>2500</c:v>
                </c:pt>
                <c:pt idx="13">
                  <c:v>2500</c:v>
                </c:pt>
                <c:pt idx="14">
                  <c:v>2500</c:v>
                </c:pt>
                <c:pt idx="15">
                  <c:v>2500</c:v>
                </c:pt>
                <c:pt idx="16">
                  <c:v>2500</c:v>
                </c:pt>
                <c:pt idx="17">
                  <c:v>2500</c:v>
                </c:pt>
                <c:pt idx="18">
                  <c:v>2500</c:v>
                </c:pt>
                <c:pt idx="19">
                  <c:v>2500</c:v>
                </c:pt>
                <c:pt idx="20">
                  <c:v>2500</c:v>
                </c:pt>
                <c:pt idx="21">
                  <c:v>2500</c:v>
                </c:pt>
                <c:pt idx="22">
                  <c:v>2500</c:v>
                </c:pt>
                <c:pt idx="23">
                  <c:v>2500</c:v>
                </c:pt>
                <c:pt idx="24">
                  <c:v>2500</c:v>
                </c:pt>
                <c:pt idx="25">
                  <c:v>2500</c:v>
                </c:pt>
                <c:pt idx="26">
                  <c:v>2500</c:v>
                </c:pt>
                <c:pt idx="27">
                  <c:v>2500</c:v>
                </c:pt>
                <c:pt idx="28">
                  <c:v>2500</c:v>
                </c:pt>
                <c:pt idx="29">
                  <c:v>2500</c:v>
                </c:pt>
                <c:pt idx="30">
                  <c:v>2500</c:v>
                </c:pt>
                <c:pt idx="31">
                  <c:v>2500</c:v>
                </c:pt>
                <c:pt idx="32">
                  <c:v>2500</c:v>
                </c:pt>
                <c:pt idx="33">
                  <c:v>2500</c:v>
                </c:pt>
                <c:pt idx="34">
                  <c:v>2500</c:v>
                </c:pt>
                <c:pt idx="35">
                  <c:v>2500</c:v>
                </c:pt>
                <c:pt idx="36">
                  <c:v>2500</c:v>
                </c:pt>
                <c:pt idx="37">
                  <c:v>2500</c:v>
                </c:pt>
                <c:pt idx="38">
                  <c:v>2500</c:v>
                </c:pt>
                <c:pt idx="39">
                  <c:v>2500</c:v>
                </c:pt>
                <c:pt idx="40">
                  <c:v>2500</c:v>
                </c:pt>
                <c:pt idx="41">
                  <c:v>2500</c:v>
                </c:pt>
                <c:pt idx="42">
                  <c:v>2500</c:v>
                </c:pt>
                <c:pt idx="43">
                  <c:v>2500</c:v>
                </c:pt>
                <c:pt idx="44">
                  <c:v>2500</c:v>
                </c:pt>
                <c:pt idx="45">
                  <c:v>2500</c:v>
                </c:pt>
                <c:pt idx="46">
                  <c:v>2500</c:v>
                </c:pt>
                <c:pt idx="47">
                  <c:v>2500</c:v>
                </c:pt>
                <c:pt idx="48">
                  <c:v>2500</c:v>
                </c:pt>
                <c:pt idx="49">
                  <c:v>2500</c:v>
                </c:pt>
                <c:pt idx="50">
                  <c:v>2500</c:v>
                </c:pt>
                <c:pt idx="51">
                  <c:v>2500</c:v>
                </c:pt>
                <c:pt idx="52">
                  <c:v>2500</c:v>
                </c:pt>
                <c:pt idx="53">
                  <c:v>2500</c:v>
                </c:pt>
                <c:pt idx="54">
                  <c:v>2500</c:v>
                </c:pt>
                <c:pt idx="55">
                  <c:v>2500</c:v>
                </c:pt>
                <c:pt idx="56">
                  <c:v>2500</c:v>
                </c:pt>
                <c:pt idx="57">
                  <c:v>2500</c:v>
                </c:pt>
                <c:pt idx="58">
                  <c:v>2500</c:v>
                </c:pt>
                <c:pt idx="59">
                  <c:v>2500</c:v>
                </c:pt>
                <c:pt idx="60">
                  <c:v>2500</c:v>
                </c:pt>
                <c:pt idx="61">
                  <c:v>2500</c:v>
                </c:pt>
                <c:pt idx="62">
                  <c:v>2500</c:v>
                </c:pt>
                <c:pt idx="63">
                  <c:v>2500</c:v>
                </c:pt>
                <c:pt idx="64">
                  <c:v>2500</c:v>
                </c:pt>
                <c:pt idx="65">
                  <c:v>2500</c:v>
                </c:pt>
                <c:pt idx="66">
                  <c:v>2500</c:v>
                </c:pt>
                <c:pt idx="67">
                  <c:v>2500</c:v>
                </c:pt>
                <c:pt idx="68">
                  <c:v>2500</c:v>
                </c:pt>
                <c:pt idx="69">
                  <c:v>2500</c:v>
                </c:pt>
                <c:pt idx="70">
                  <c:v>2500</c:v>
                </c:pt>
                <c:pt idx="71">
                  <c:v>2500</c:v>
                </c:pt>
                <c:pt idx="72">
                  <c:v>2500</c:v>
                </c:pt>
                <c:pt idx="73">
                  <c:v>2500</c:v>
                </c:pt>
                <c:pt idx="74">
                  <c:v>2500</c:v>
                </c:pt>
                <c:pt idx="75">
                  <c:v>2500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451</c:v>
                </c:pt>
                <c:pt idx="97">
                  <c:v>902</c:v>
                </c:pt>
                <c:pt idx="98">
                  <c:v>2255</c:v>
                </c:pt>
                <c:pt idx="99">
                  <c:v>451</c:v>
                </c:pt>
                <c:pt idx="100">
                  <c:v>902</c:v>
                </c:pt>
                <c:pt idx="101">
                  <c:v>2255</c:v>
                </c:pt>
                <c:pt idx="102">
                  <c:v>451</c:v>
                </c:pt>
                <c:pt idx="103">
                  <c:v>902</c:v>
                </c:pt>
                <c:pt idx="104">
                  <c:v>2255</c:v>
                </c:pt>
                <c:pt idx="105">
                  <c:v>451</c:v>
                </c:pt>
                <c:pt idx="106">
                  <c:v>902</c:v>
                </c:pt>
                <c:pt idx="107">
                  <c:v>2255</c:v>
                </c:pt>
                <c:pt idx="108">
                  <c:v>1683</c:v>
                </c:pt>
                <c:pt idx="109">
                  <c:v>1500</c:v>
                </c:pt>
                <c:pt idx="110">
                  <c:v>1500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1500</c:v>
                </c:pt>
                <c:pt idx="128">
                  <c:v>1500</c:v>
                </c:pt>
                <c:pt idx="129">
                  <c:v>1500</c:v>
                </c:pt>
                <c:pt idx="130">
                  <c:v>1500</c:v>
                </c:pt>
                <c:pt idx="131">
                  <c:v>1500</c:v>
                </c:pt>
                <c:pt idx="132">
                  <c:v>1500</c:v>
                </c:pt>
                <c:pt idx="133">
                  <c:v>1500</c:v>
                </c:pt>
                <c:pt idx="134">
                  <c:v>1500</c:v>
                </c:pt>
                <c:pt idx="135">
                  <c:v>1500</c:v>
                </c:pt>
                <c:pt idx="136">
                  <c:v>1500</c:v>
                </c:pt>
                <c:pt idx="137">
                  <c:v>1500</c:v>
                </c:pt>
                <c:pt idx="138">
                  <c:v>1500</c:v>
                </c:pt>
              </c:numCache>
            </c:numRef>
          </c:xVal>
          <c:yVal>
            <c:numRef>
              <c:f>MASTER!$D$3:$D$141</c:f>
              <c:numCache>
                <c:formatCode>0.00%</c:formatCode>
                <c:ptCount val="139"/>
                <c:pt idx="0">
                  <c:v>0.34570000000000001</c:v>
                </c:pt>
                <c:pt idx="1">
                  <c:v>0.38629999999999998</c:v>
                </c:pt>
                <c:pt idx="2">
                  <c:v>0.4173</c:v>
                </c:pt>
                <c:pt idx="3">
                  <c:v>0.43730000000000002</c:v>
                </c:pt>
                <c:pt idx="4">
                  <c:v>0.46939999999999998</c:v>
                </c:pt>
                <c:pt idx="5">
                  <c:v>0.46879999999999999</c:v>
                </c:pt>
                <c:pt idx="6">
                  <c:v>0.47670000000000001</c:v>
                </c:pt>
                <c:pt idx="7">
                  <c:v>0.4446</c:v>
                </c:pt>
                <c:pt idx="8">
                  <c:v>0.47099999999999997</c:v>
                </c:pt>
                <c:pt idx="9">
                  <c:v>0.4698</c:v>
                </c:pt>
                <c:pt idx="10">
                  <c:v>0.48420000000000002</c:v>
                </c:pt>
                <c:pt idx="11">
                  <c:v>0.47789999999999999</c:v>
                </c:pt>
                <c:pt idx="12">
                  <c:v>0.42320000000000002</c:v>
                </c:pt>
                <c:pt idx="13">
                  <c:v>0.4466</c:v>
                </c:pt>
                <c:pt idx="14">
                  <c:v>0.442</c:v>
                </c:pt>
                <c:pt idx="15">
                  <c:v>0.442</c:v>
                </c:pt>
                <c:pt idx="16">
                  <c:v>0.45889999999999997</c:v>
                </c:pt>
                <c:pt idx="17">
                  <c:v>0.48039999999999999</c:v>
                </c:pt>
                <c:pt idx="18">
                  <c:v>0.45689999999999997</c:v>
                </c:pt>
                <c:pt idx="19">
                  <c:v>0.45619999999999999</c:v>
                </c:pt>
                <c:pt idx="20">
                  <c:v>0.45290000000000002</c:v>
                </c:pt>
                <c:pt idx="21">
                  <c:v>0.4738</c:v>
                </c:pt>
                <c:pt idx="22">
                  <c:v>0.47849999999999998</c:v>
                </c:pt>
                <c:pt idx="23">
                  <c:v>0.44330000000000003</c:v>
                </c:pt>
                <c:pt idx="24">
                  <c:v>0.45629999999999998</c:v>
                </c:pt>
                <c:pt idx="25">
                  <c:v>0.43290000000000001</c:v>
                </c:pt>
                <c:pt idx="26">
                  <c:v>0.44719999999999999</c:v>
                </c:pt>
                <c:pt idx="27">
                  <c:v>0.4511</c:v>
                </c:pt>
                <c:pt idx="28">
                  <c:v>0.38590000000000002</c:v>
                </c:pt>
                <c:pt idx="29">
                  <c:v>0.16170000000000001</c:v>
                </c:pt>
                <c:pt idx="30">
                  <c:v>0.42370000000000002</c:v>
                </c:pt>
                <c:pt idx="31">
                  <c:v>0.442</c:v>
                </c:pt>
                <c:pt idx="32">
                  <c:v>0.33860000000000001</c:v>
                </c:pt>
                <c:pt idx="33">
                  <c:v>0.38340000000000002</c:v>
                </c:pt>
                <c:pt idx="34">
                  <c:v>0.43680000000000002</c:v>
                </c:pt>
                <c:pt idx="35">
                  <c:v>0.4531</c:v>
                </c:pt>
                <c:pt idx="36">
                  <c:v>0.44969999999999999</c:v>
                </c:pt>
                <c:pt idx="37">
                  <c:v>0.4289</c:v>
                </c:pt>
                <c:pt idx="38">
                  <c:v>0.44500000000000001</c:v>
                </c:pt>
                <c:pt idx="39">
                  <c:v>0.47349999999999998</c:v>
                </c:pt>
                <c:pt idx="40">
                  <c:v>0.4884</c:v>
                </c:pt>
                <c:pt idx="41">
                  <c:v>0.50890000000000002</c:v>
                </c:pt>
                <c:pt idx="42">
                  <c:v>0.4491</c:v>
                </c:pt>
                <c:pt idx="43">
                  <c:v>0.45240000000000002</c:v>
                </c:pt>
                <c:pt idx="44">
                  <c:v>0.33860000000000001</c:v>
                </c:pt>
                <c:pt idx="45">
                  <c:v>0.38340000000000002</c:v>
                </c:pt>
                <c:pt idx="46">
                  <c:v>0.43680000000000002</c:v>
                </c:pt>
                <c:pt idx="47">
                  <c:v>0.4531</c:v>
                </c:pt>
                <c:pt idx="48">
                  <c:v>0.40079999999999999</c:v>
                </c:pt>
                <c:pt idx="49">
                  <c:v>0.48630000000000001</c:v>
                </c:pt>
                <c:pt idx="50">
                  <c:v>0.52449999999999997</c:v>
                </c:pt>
                <c:pt idx="51">
                  <c:v>0.47139999999999999</c:v>
                </c:pt>
                <c:pt idx="52">
                  <c:v>0.46889999999999998</c:v>
                </c:pt>
                <c:pt idx="53">
                  <c:v>0.45419999999999999</c:v>
                </c:pt>
                <c:pt idx="54">
                  <c:v>0.4723</c:v>
                </c:pt>
                <c:pt idx="55">
                  <c:v>0.49559999999999998</c:v>
                </c:pt>
                <c:pt idx="56">
                  <c:v>0.49049999999999999</c:v>
                </c:pt>
                <c:pt idx="57">
                  <c:v>0.45029999999999998</c:v>
                </c:pt>
                <c:pt idx="58">
                  <c:v>0.54920000000000002</c:v>
                </c:pt>
                <c:pt idx="59">
                  <c:v>0.4677</c:v>
                </c:pt>
                <c:pt idx="60">
                  <c:v>0.53100000000000003</c:v>
                </c:pt>
                <c:pt idx="61">
                  <c:v>0.5</c:v>
                </c:pt>
                <c:pt idx="62">
                  <c:v>0.41470000000000001</c:v>
                </c:pt>
                <c:pt idx="63">
                  <c:v>0.41599999999999998</c:v>
                </c:pt>
                <c:pt idx="64">
                  <c:v>0.49220000000000003</c:v>
                </c:pt>
                <c:pt idx="65">
                  <c:v>6.8500000000000005E-2</c:v>
                </c:pt>
                <c:pt idx="66">
                  <c:v>0.51029999999999998</c:v>
                </c:pt>
                <c:pt idx="67">
                  <c:v>0.50390000000000001</c:v>
                </c:pt>
                <c:pt idx="68">
                  <c:v>0.45989999999999998</c:v>
                </c:pt>
                <c:pt idx="69">
                  <c:v>0.48970000000000002</c:v>
                </c:pt>
                <c:pt idx="70">
                  <c:v>0.4199</c:v>
                </c:pt>
                <c:pt idx="71">
                  <c:v>6.59E-2</c:v>
                </c:pt>
                <c:pt idx="72">
                  <c:v>0.50649999999999995</c:v>
                </c:pt>
                <c:pt idx="73">
                  <c:v>0.52070000000000005</c:v>
                </c:pt>
                <c:pt idx="74">
                  <c:v>0.49609999999999999</c:v>
                </c:pt>
                <c:pt idx="75">
                  <c:v>0.50260000000000005</c:v>
                </c:pt>
                <c:pt idx="76">
                  <c:v>0.436</c:v>
                </c:pt>
                <c:pt idx="77">
                  <c:v>0.42599999999999999</c:v>
                </c:pt>
                <c:pt idx="78">
                  <c:v>0.42599999999999999</c:v>
                </c:pt>
                <c:pt idx="79">
                  <c:v>0.42199999999999999</c:v>
                </c:pt>
                <c:pt idx="80">
                  <c:v>0.42799999999999999</c:v>
                </c:pt>
                <c:pt idx="81">
                  <c:v>0.42599999999999999</c:v>
                </c:pt>
                <c:pt idx="82">
                  <c:v>0.41</c:v>
                </c:pt>
                <c:pt idx="83">
                  <c:v>0.40799999999999997</c:v>
                </c:pt>
                <c:pt idx="84">
                  <c:v>0.40400000000000003</c:v>
                </c:pt>
                <c:pt idx="85">
                  <c:v>0.47199999999999998</c:v>
                </c:pt>
                <c:pt idx="86">
                  <c:v>0.46800000000000003</c:v>
                </c:pt>
                <c:pt idx="87">
                  <c:v>0.46610000000000001</c:v>
                </c:pt>
                <c:pt idx="88">
                  <c:v>0.41239999999999999</c:v>
                </c:pt>
                <c:pt idx="89">
                  <c:v>0.42230000000000001</c:v>
                </c:pt>
                <c:pt idx="90">
                  <c:v>0.44619999999999999</c:v>
                </c:pt>
                <c:pt idx="91">
                  <c:v>0.42030000000000001</c:v>
                </c:pt>
                <c:pt idx="92">
                  <c:v>0.43030000000000002</c:v>
                </c:pt>
                <c:pt idx="93">
                  <c:v>0.42430000000000001</c:v>
                </c:pt>
                <c:pt idx="94">
                  <c:v>0.43430000000000002</c:v>
                </c:pt>
                <c:pt idx="95">
                  <c:v>0.40039999999999998</c:v>
                </c:pt>
                <c:pt idx="96">
                  <c:v>0.38650000000000001</c:v>
                </c:pt>
                <c:pt idx="97">
                  <c:v>0.42230000000000001</c:v>
                </c:pt>
                <c:pt idx="98">
                  <c:v>0.40839999999999999</c:v>
                </c:pt>
                <c:pt idx="99">
                  <c:v>0.46610000000000001</c:v>
                </c:pt>
                <c:pt idx="100">
                  <c:v>0.42830000000000001</c:v>
                </c:pt>
                <c:pt idx="101">
                  <c:v>0.44219999999999998</c:v>
                </c:pt>
                <c:pt idx="102">
                  <c:v>0.36059999999999998</c:v>
                </c:pt>
                <c:pt idx="103">
                  <c:v>0.40639999999999998</c:v>
                </c:pt>
                <c:pt idx="104">
                  <c:v>0.45019999999999999</c:v>
                </c:pt>
                <c:pt idx="105">
                  <c:v>0.41830000000000001</c:v>
                </c:pt>
                <c:pt idx="106">
                  <c:v>0.40839999999999999</c:v>
                </c:pt>
                <c:pt idx="107">
                  <c:v>0.47210000000000002</c:v>
                </c:pt>
                <c:pt idx="108">
                  <c:v>0.5655</c:v>
                </c:pt>
                <c:pt idx="109">
                  <c:v>0.58169999999999999</c:v>
                </c:pt>
                <c:pt idx="110">
                  <c:v>0.53390000000000004</c:v>
                </c:pt>
                <c:pt idx="111">
                  <c:v>0.49080000000000001</c:v>
                </c:pt>
                <c:pt idx="112">
                  <c:v>0.46789999999999998</c:v>
                </c:pt>
                <c:pt idx="113">
                  <c:v>0.48449999999999999</c:v>
                </c:pt>
                <c:pt idx="114">
                  <c:v>0.46600000000000003</c:v>
                </c:pt>
                <c:pt idx="115">
                  <c:v>0.50839999999999996</c:v>
                </c:pt>
                <c:pt idx="116">
                  <c:v>0.32769999999999999</c:v>
                </c:pt>
                <c:pt idx="117">
                  <c:v>0.38779999999999998</c:v>
                </c:pt>
                <c:pt idx="118">
                  <c:v>0.3342</c:v>
                </c:pt>
                <c:pt idx="119">
                  <c:v>0.37269999999999998</c:v>
                </c:pt>
                <c:pt idx="120">
                  <c:v>0.37080000000000002</c:v>
                </c:pt>
                <c:pt idx="121">
                  <c:v>0.4335</c:v>
                </c:pt>
                <c:pt idx="122">
                  <c:v>0.52449999999999997</c:v>
                </c:pt>
                <c:pt idx="123">
                  <c:v>0.52939999999999998</c:v>
                </c:pt>
                <c:pt idx="124">
                  <c:v>0.55530000000000002</c:v>
                </c:pt>
                <c:pt idx="125">
                  <c:v>0.54859999999999998</c:v>
                </c:pt>
                <c:pt idx="126">
                  <c:v>0.53779999999999994</c:v>
                </c:pt>
                <c:pt idx="127">
                  <c:v>0.5514</c:v>
                </c:pt>
                <c:pt idx="128">
                  <c:v>0.48549999999999999</c:v>
                </c:pt>
                <c:pt idx="129">
                  <c:v>0.52429999999999999</c:v>
                </c:pt>
                <c:pt idx="130">
                  <c:v>0.39539999999999997</c:v>
                </c:pt>
                <c:pt idx="131">
                  <c:v>0.34110000000000001</c:v>
                </c:pt>
                <c:pt idx="132">
                  <c:v>0.30409999999999998</c:v>
                </c:pt>
                <c:pt idx="133">
                  <c:v>0.3866</c:v>
                </c:pt>
                <c:pt idx="134">
                  <c:v>0.36330000000000001</c:v>
                </c:pt>
                <c:pt idx="135">
                  <c:v>0.41839999999999999</c:v>
                </c:pt>
                <c:pt idx="136">
                  <c:v>0.47649999999999998</c:v>
                </c:pt>
                <c:pt idx="137">
                  <c:v>0.51180000000000003</c:v>
                </c:pt>
                <c:pt idx="138">
                  <c:v>0.5353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48-E049-8C43-9AB860EFE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45855"/>
        <c:axId val="1393695039"/>
      </c:scatterChart>
      <c:valAx>
        <c:axId val="132594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Batch Size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93695039"/>
        <c:crosses val="autoZero"/>
        <c:crossBetween val="midCat"/>
        <c:majorUnit val="500"/>
      </c:valAx>
      <c:valAx>
        <c:axId val="139369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Directional</a:t>
                </a:r>
                <a:r>
                  <a:rPr lang="en-US" baseline="0"/>
                  <a:t>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25945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Directional Accuracy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bg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MASTER!$M$3:$M$141</c:f>
              <c:numCache>
                <c:formatCode>General</c:formatCode>
                <c:ptCount val="139"/>
                <c:pt idx="0">
                  <c:v>1.5</c:v>
                </c:pt>
                <c:pt idx="1">
                  <c:v>2.5</c:v>
                </c:pt>
                <c:pt idx="2">
                  <c:v>3.5</c:v>
                </c:pt>
                <c:pt idx="3">
                  <c:v>4.5</c:v>
                </c:pt>
                <c:pt idx="4">
                  <c:v>5.5</c:v>
                </c:pt>
                <c:pt idx="5">
                  <c:v>6.5</c:v>
                </c:pt>
                <c:pt idx="6">
                  <c:v>7.5</c:v>
                </c:pt>
                <c:pt idx="7">
                  <c:v>8.5</c:v>
                </c:pt>
                <c:pt idx="8">
                  <c:v>9.5</c:v>
                </c:pt>
                <c:pt idx="9">
                  <c:v>10.5</c:v>
                </c:pt>
                <c:pt idx="10">
                  <c:v>15.5</c:v>
                </c:pt>
                <c:pt idx="11">
                  <c:v>0.44</c:v>
                </c:pt>
                <c:pt idx="12">
                  <c:v>0.88</c:v>
                </c:pt>
                <c:pt idx="13">
                  <c:v>1.32</c:v>
                </c:pt>
                <c:pt idx="14">
                  <c:v>2.2000000000000002</c:v>
                </c:pt>
                <c:pt idx="15">
                  <c:v>3.08</c:v>
                </c:pt>
                <c:pt idx="16">
                  <c:v>4.4000000000000004</c:v>
                </c:pt>
                <c:pt idx="17">
                  <c:v>6.16</c:v>
                </c:pt>
                <c:pt idx="18">
                  <c:v>6.6</c:v>
                </c:pt>
                <c:pt idx="19">
                  <c:v>8.8000000000000007</c:v>
                </c:pt>
                <c:pt idx="20">
                  <c:v>11</c:v>
                </c:pt>
                <c:pt idx="21">
                  <c:v>13.2</c:v>
                </c:pt>
                <c:pt idx="22">
                  <c:v>0.44</c:v>
                </c:pt>
                <c:pt idx="23">
                  <c:v>0.88</c:v>
                </c:pt>
                <c:pt idx="24">
                  <c:v>1.32</c:v>
                </c:pt>
                <c:pt idx="25">
                  <c:v>1.76</c:v>
                </c:pt>
                <c:pt idx="26">
                  <c:v>2.2000000000000002</c:v>
                </c:pt>
                <c:pt idx="27">
                  <c:v>2.64</c:v>
                </c:pt>
                <c:pt idx="28">
                  <c:v>3.08</c:v>
                </c:pt>
                <c:pt idx="29">
                  <c:v>3.52</c:v>
                </c:pt>
                <c:pt idx="30">
                  <c:v>3.96</c:v>
                </c:pt>
                <c:pt idx="31">
                  <c:v>4.4000000000000004</c:v>
                </c:pt>
                <c:pt idx="32">
                  <c:v>1.32</c:v>
                </c:pt>
                <c:pt idx="33">
                  <c:v>2.2000000000000002</c:v>
                </c:pt>
                <c:pt idx="34">
                  <c:v>3.08</c:v>
                </c:pt>
                <c:pt idx="35">
                  <c:v>3.96</c:v>
                </c:pt>
                <c:pt idx="36">
                  <c:v>4.84</c:v>
                </c:pt>
                <c:pt idx="37">
                  <c:v>5.72</c:v>
                </c:pt>
                <c:pt idx="38">
                  <c:v>6.6</c:v>
                </c:pt>
                <c:pt idx="39">
                  <c:v>8.36</c:v>
                </c:pt>
                <c:pt idx="40">
                  <c:v>9.24</c:v>
                </c:pt>
                <c:pt idx="41">
                  <c:v>13.64</c:v>
                </c:pt>
                <c:pt idx="42">
                  <c:v>15.4</c:v>
                </c:pt>
                <c:pt idx="43">
                  <c:v>18.04</c:v>
                </c:pt>
                <c:pt idx="44">
                  <c:v>0.88</c:v>
                </c:pt>
                <c:pt idx="45">
                  <c:v>1.76</c:v>
                </c:pt>
                <c:pt idx="46">
                  <c:v>2.64</c:v>
                </c:pt>
                <c:pt idx="47">
                  <c:v>3.52</c:v>
                </c:pt>
                <c:pt idx="48">
                  <c:v>4.4000000000000004</c:v>
                </c:pt>
                <c:pt idx="49">
                  <c:v>5.28</c:v>
                </c:pt>
                <c:pt idx="50">
                  <c:v>6.16</c:v>
                </c:pt>
                <c:pt idx="51">
                  <c:v>7.04</c:v>
                </c:pt>
                <c:pt idx="52">
                  <c:v>7.92</c:v>
                </c:pt>
                <c:pt idx="53">
                  <c:v>8.8000000000000007</c:v>
                </c:pt>
                <c:pt idx="54">
                  <c:v>10.56</c:v>
                </c:pt>
                <c:pt idx="55">
                  <c:v>12.32</c:v>
                </c:pt>
                <c:pt idx="56">
                  <c:v>14.08</c:v>
                </c:pt>
                <c:pt idx="57">
                  <c:v>15.84</c:v>
                </c:pt>
                <c:pt idx="58">
                  <c:v>17.600000000000001</c:v>
                </c:pt>
                <c:pt idx="59">
                  <c:v>7.84</c:v>
                </c:pt>
                <c:pt idx="60">
                  <c:v>7.84</c:v>
                </c:pt>
                <c:pt idx="61">
                  <c:v>7.84</c:v>
                </c:pt>
                <c:pt idx="62">
                  <c:v>7.84</c:v>
                </c:pt>
                <c:pt idx="63">
                  <c:v>7.84</c:v>
                </c:pt>
                <c:pt idx="64">
                  <c:v>7.84</c:v>
                </c:pt>
                <c:pt idx="65">
                  <c:v>7.84</c:v>
                </c:pt>
                <c:pt idx="66">
                  <c:v>7.84</c:v>
                </c:pt>
                <c:pt idx="67">
                  <c:v>7.84</c:v>
                </c:pt>
                <c:pt idx="68">
                  <c:v>7.84</c:v>
                </c:pt>
                <c:pt idx="69">
                  <c:v>7.84</c:v>
                </c:pt>
                <c:pt idx="70">
                  <c:v>7.84</c:v>
                </c:pt>
                <c:pt idx="71">
                  <c:v>7.84</c:v>
                </c:pt>
                <c:pt idx="72">
                  <c:v>7.84</c:v>
                </c:pt>
                <c:pt idx="73">
                  <c:v>7.84</c:v>
                </c:pt>
                <c:pt idx="74">
                  <c:v>7.84</c:v>
                </c:pt>
                <c:pt idx="75">
                  <c:v>7.84</c:v>
                </c:pt>
                <c:pt idx="76">
                  <c:v>1400</c:v>
                </c:pt>
                <c:pt idx="77">
                  <c:v>700</c:v>
                </c:pt>
                <c:pt idx="78">
                  <c:v>466.66666666666669</c:v>
                </c:pt>
                <c:pt idx="79">
                  <c:v>280</c:v>
                </c:pt>
                <c:pt idx="80">
                  <c:v>175</c:v>
                </c:pt>
                <c:pt idx="81">
                  <c:v>107.69230769230769</c:v>
                </c:pt>
                <c:pt idx="82">
                  <c:v>66.666666666666671</c:v>
                </c:pt>
                <c:pt idx="83">
                  <c:v>41.176470588235297</c:v>
                </c:pt>
                <c:pt idx="84">
                  <c:v>25.454545454545453</c:v>
                </c:pt>
                <c:pt idx="85">
                  <c:v>15.730337078651685</c:v>
                </c:pt>
                <c:pt idx="86">
                  <c:v>9.7222222222222214</c:v>
                </c:pt>
                <c:pt idx="87">
                  <c:v>6.0085836909871242</c:v>
                </c:pt>
                <c:pt idx="88">
                  <c:v>3.7135278514588861</c:v>
                </c:pt>
                <c:pt idx="89">
                  <c:v>2.2950819672131146</c:v>
                </c:pt>
                <c:pt idx="90">
                  <c:v>1.4184397163120568</c:v>
                </c:pt>
                <c:pt idx="91">
                  <c:v>0.87664370695053229</c:v>
                </c:pt>
                <c:pt idx="92">
                  <c:v>0.54179566563467496</c:v>
                </c:pt>
                <c:pt idx="93">
                  <c:v>0.3348481224587419</c:v>
                </c:pt>
                <c:pt idx="94">
                  <c:v>0.20694752402069475</c:v>
                </c:pt>
                <c:pt idx="95">
                  <c:v>0.12790060295998537</c:v>
                </c:pt>
                <c:pt idx="96">
                  <c:v>1400</c:v>
                </c:pt>
                <c:pt idx="97">
                  <c:v>1400</c:v>
                </c:pt>
                <c:pt idx="98">
                  <c:v>1400</c:v>
                </c:pt>
                <c:pt idx="99">
                  <c:v>700</c:v>
                </c:pt>
                <c:pt idx="100">
                  <c:v>700</c:v>
                </c:pt>
                <c:pt idx="101">
                  <c:v>700</c:v>
                </c:pt>
                <c:pt idx="102">
                  <c:v>280</c:v>
                </c:pt>
                <c:pt idx="103">
                  <c:v>280</c:v>
                </c:pt>
                <c:pt idx="104">
                  <c:v>280</c:v>
                </c:pt>
                <c:pt idx="105">
                  <c:v>140</c:v>
                </c:pt>
                <c:pt idx="106">
                  <c:v>140</c:v>
                </c:pt>
                <c:pt idx="107">
                  <c:v>140</c:v>
                </c:pt>
                <c:pt idx="108">
                  <c:v>2.88</c:v>
                </c:pt>
                <c:pt idx="109">
                  <c:v>1.8</c:v>
                </c:pt>
                <c:pt idx="110">
                  <c:v>29.4</c:v>
                </c:pt>
                <c:pt idx="111">
                  <c:v>0.3</c:v>
                </c:pt>
                <c:pt idx="112">
                  <c:v>3</c:v>
                </c:pt>
                <c:pt idx="113">
                  <c:v>0.18</c:v>
                </c:pt>
                <c:pt idx="114">
                  <c:v>1.8</c:v>
                </c:pt>
                <c:pt idx="115">
                  <c:v>0.6</c:v>
                </c:pt>
                <c:pt idx="116">
                  <c:v>0.06</c:v>
                </c:pt>
                <c:pt idx="117">
                  <c:v>0.12</c:v>
                </c:pt>
                <c:pt idx="118">
                  <c:v>0.18</c:v>
                </c:pt>
                <c:pt idx="119">
                  <c:v>0.24</c:v>
                </c:pt>
                <c:pt idx="120">
                  <c:v>0.3</c:v>
                </c:pt>
                <c:pt idx="121">
                  <c:v>0.36</c:v>
                </c:pt>
                <c:pt idx="122">
                  <c:v>0.42</c:v>
                </c:pt>
                <c:pt idx="123">
                  <c:v>0.48</c:v>
                </c:pt>
                <c:pt idx="124">
                  <c:v>0.54</c:v>
                </c:pt>
                <c:pt idx="125">
                  <c:v>0.6</c:v>
                </c:pt>
                <c:pt idx="126">
                  <c:v>0.66</c:v>
                </c:pt>
                <c:pt idx="127">
                  <c:v>0.58799999999999997</c:v>
                </c:pt>
                <c:pt idx="128">
                  <c:v>0.67200000000000004</c:v>
                </c:pt>
                <c:pt idx="129">
                  <c:v>0.75600000000000001</c:v>
                </c:pt>
                <c:pt idx="130">
                  <c:v>0.31919999999999998</c:v>
                </c:pt>
                <c:pt idx="131">
                  <c:v>0.31919999999999998</c:v>
                </c:pt>
                <c:pt idx="132">
                  <c:v>0.4788</c:v>
                </c:pt>
                <c:pt idx="133">
                  <c:v>0.16800000000000001</c:v>
                </c:pt>
                <c:pt idx="134">
                  <c:v>0.33600000000000002</c:v>
                </c:pt>
                <c:pt idx="135">
                  <c:v>0.33600000000000002</c:v>
                </c:pt>
                <c:pt idx="136">
                  <c:v>8.4000000000000005E-2</c:v>
                </c:pt>
                <c:pt idx="137">
                  <c:v>8.4000000000000005E-2</c:v>
                </c:pt>
                <c:pt idx="138">
                  <c:v>8.4000000000000005E-2</c:v>
                </c:pt>
              </c:numCache>
            </c:numRef>
          </c:xVal>
          <c:yVal>
            <c:numRef>
              <c:f>MASTER!$D$3:$D$141</c:f>
              <c:numCache>
                <c:formatCode>0.00%</c:formatCode>
                <c:ptCount val="139"/>
                <c:pt idx="0">
                  <c:v>0.34570000000000001</c:v>
                </c:pt>
                <c:pt idx="1">
                  <c:v>0.38629999999999998</c:v>
                </c:pt>
                <c:pt idx="2">
                  <c:v>0.4173</c:v>
                </c:pt>
                <c:pt idx="3">
                  <c:v>0.43730000000000002</c:v>
                </c:pt>
                <c:pt idx="4">
                  <c:v>0.46939999999999998</c:v>
                </c:pt>
                <c:pt idx="5">
                  <c:v>0.46879999999999999</c:v>
                </c:pt>
                <c:pt idx="6">
                  <c:v>0.47670000000000001</c:v>
                </c:pt>
                <c:pt idx="7">
                  <c:v>0.4446</c:v>
                </c:pt>
                <c:pt idx="8">
                  <c:v>0.47099999999999997</c:v>
                </c:pt>
                <c:pt idx="9">
                  <c:v>0.4698</c:v>
                </c:pt>
                <c:pt idx="10">
                  <c:v>0.48420000000000002</c:v>
                </c:pt>
                <c:pt idx="11">
                  <c:v>0.47789999999999999</c:v>
                </c:pt>
                <c:pt idx="12">
                  <c:v>0.42320000000000002</c:v>
                </c:pt>
                <c:pt idx="13">
                  <c:v>0.4466</c:v>
                </c:pt>
                <c:pt idx="14">
                  <c:v>0.442</c:v>
                </c:pt>
                <c:pt idx="15">
                  <c:v>0.442</c:v>
                </c:pt>
                <c:pt idx="16">
                  <c:v>0.45889999999999997</c:v>
                </c:pt>
                <c:pt idx="17">
                  <c:v>0.48039999999999999</c:v>
                </c:pt>
                <c:pt idx="18">
                  <c:v>0.45689999999999997</c:v>
                </c:pt>
                <c:pt idx="19">
                  <c:v>0.45619999999999999</c:v>
                </c:pt>
                <c:pt idx="20">
                  <c:v>0.45290000000000002</c:v>
                </c:pt>
                <c:pt idx="21">
                  <c:v>0.4738</c:v>
                </c:pt>
                <c:pt idx="22">
                  <c:v>0.47849999999999998</c:v>
                </c:pt>
                <c:pt idx="23">
                  <c:v>0.44330000000000003</c:v>
                </c:pt>
                <c:pt idx="24">
                  <c:v>0.45629999999999998</c:v>
                </c:pt>
                <c:pt idx="25">
                  <c:v>0.43290000000000001</c:v>
                </c:pt>
                <c:pt idx="26">
                  <c:v>0.44719999999999999</c:v>
                </c:pt>
                <c:pt idx="27">
                  <c:v>0.4511</c:v>
                </c:pt>
                <c:pt idx="28">
                  <c:v>0.38590000000000002</c:v>
                </c:pt>
                <c:pt idx="29">
                  <c:v>0.16170000000000001</c:v>
                </c:pt>
                <c:pt idx="30">
                  <c:v>0.42370000000000002</c:v>
                </c:pt>
                <c:pt idx="31">
                  <c:v>0.442</c:v>
                </c:pt>
                <c:pt idx="32">
                  <c:v>0.33860000000000001</c:v>
                </c:pt>
                <c:pt idx="33">
                  <c:v>0.38340000000000002</c:v>
                </c:pt>
                <c:pt idx="34">
                  <c:v>0.43680000000000002</c:v>
                </c:pt>
                <c:pt idx="35">
                  <c:v>0.4531</c:v>
                </c:pt>
                <c:pt idx="36">
                  <c:v>0.44969999999999999</c:v>
                </c:pt>
                <c:pt idx="37">
                  <c:v>0.4289</c:v>
                </c:pt>
                <c:pt idx="38">
                  <c:v>0.44500000000000001</c:v>
                </c:pt>
                <c:pt idx="39">
                  <c:v>0.47349999999999998</c:v>
                </c:pt>
                <c:pt idx="40">
                  <c:v>0.4884</c:v>
                </c:pt>
                <c:pt idx="41">
                  <c:v>0.50890000000000002</c:v>
                </c:pt>
                <c:pt idx="42">
                  <c:v>0.4491</c:v>
                </c:pt>
                <c:pt idx="43">
                  <c:v>0.45240000000000002</c:v>
                </c:pt>
                <c:pt idx="44">
                  <c:v>0.33860000000000001</c:v>
                </c:pt>
                <c:pt idx="45">
                  <c:v>0.38340000000000002</c:v>
                </c:pt>
                <c:pt idx="46">
                  <c:v>0.43680000000000002</c:v>
                </c:pt>
                <c:pt idx="47">
                  <c:v>0.4531</c:v>
                </c:pt>
                <c:pt idx="48">
                  <c:v>0.40079999999999999</c:v>
                </c:pt>
                <c:pt idx="49">
                  <c:v>0.48630000000000001</c:v>
                </c:pt>
                <c:pt idx="50">
                  <c:v>0.52449999999999997</c:v>
                </c:pt>
                <c:pt idx="51">
                  <c:v>0.47139999999999999</c:v>
                </c:pt>
                <c:pt idx="52">
                  <c:v>0.46889999999999998</c:v>
                </c:pt>
                <c:pt idx="53">
                  <c:v>0.45419999999999999</c:v>
                </c:pt>
                <c:pt idx="54">
                  <c:v>0.4723</c:v>
                </c:pt>
                <c:pt idx="55">
                  <c:v>0.49559999999999998</c:v>
                </c:pt>
                <c:pt idx="56">
                  <c:v>0.49049999999999999</c:v>
                </c:pt>
                <c:pt idx="57">
                  <c:v>0.45029999999999998</c:v>
                </c:pt>
                <c:pt idx="58">
                  <c:v>0.54920000000000002</c:v>
                </c:pt>
                <c:pt idx="59">
                  <c:v>0.4677</c:v>
                </c:pt>
                <c:pt idx="60">
                  <c:v>0.53100000000000003</c:v>
                </c:pt>
                <c:pt idx="61">
                  <c:v>0.5</c:v>
                </c:pt>
                <c:pt idx="62">
                  <c:v>0.41470000000000001</c:v>
                </c:pt>
                <c:pt idx="63">
                  <c:v>0.41599999999999998</c:v>
                </c:pt>
                <c:pt idx="64">
                  <c:v>0.49220000000000003</c:v>
                </c:pt>
                <c:pt idx="65">
                  <c:v>6.8500000000000005E-2</c:v>
                </c:pt>
                <c:pt idx="66">
                  <c:v>0.51029999999999998</c:v>
                </c:pt>
                <c:pt idx="67">
                  <c:v>0.50390000000000001</c:v>
                </c:pt>
                <c:pt idx="68">
                  <c:v>0.45989999999999998</c:v>
                </c:pt>
                <c:pt idx="69">
                  <c:v>0.48970000000000002</c:v>
                </c:pt>
                <c:pt idx="70">
                  <c:v>0.4199</c:v>
                </c:pt>
                <c:pt idx="71">
                  <c:v>6.59E-2</c:v>
                </c:pt>
                <c:pt idx="72">
                  <c:v>0.50649999999999995</c:v>
                </c:pt>
                <c:pt idx="73">
                  <c:v>0.52070000000000005</c:v>
                </c:pt>
                <c:pt idx="74">
                  <c:v>0.49609999999999999</c:v>
                </c:pt>
                <c:pt idx="75">
                  <c:v>0.50260000000000005</c:v>
                </c:pt>
                <c:pt idx="76">
                  <c:v>0.436</c:v>
                </c:pt>
                <c:pt idx="77">
                  <c:v>0.42599999999999999</c:v>
                </c:pt>
                <c:pt idx="78">
                  <c:v>0.42599999999999999</c:v>
                </c:pt>
                <c:pt idx="79">
                  <c:v>0.42199999999999999</c:v>
                </c:pt>
                <c:pt idx="80">
                  <c:v>0.42799999999999999</c:v>
                </c:pt>
                <c:pt idx="81">
                  <c:v>0.42599999999999999</c:v>
                </c:pt>
                <c:pt idx="82">
                  <c:v>0.41</c:v>
                </c:pt>
                <c:pt idx="83">
                  <c:v>0.40799999999999997</c:v>
                </c:pt>
                <c:pt idx="84">
                  <c:v>0.40400000000000003</c:v>
                </c:pt>
                <c:pt idx="85">
                  <c:v>0.47199999999999998</c:v>
                </c:pt>
                <c:pt idx="86">
                  <c:v>0.46800000000000003</c:v>
                </c:pt>
                <c:pt idx="87">
                  <c:v>0.46610000000000001</c:v>
                </c:pt>
                <c:pt idx="88">
                  <c:v>0.41239999999999999</c:v>
                </c:pt>
                <c:pt idx="89">
                  <c:v>0.42230000000000001</c:v>
                </c:pt>
                <c:pt idx="90">
                  <c:v>0.44619999999999999</c:v>
                </c:pt>
                <c:pt idx="91">
                  <c:v>0.42030000000000001</c:v>
                </c:pt>
                <c:pt idx="92">
                  <c:v>0.43030000000000002</c:v>
                </c:pt>
                <c:pt idx="93">
                  <c:v>0.42430000000000001</c:v>
                </c:pt>
                <c:pt idx="94">
                  <c:v>0.43430000000000002</c:v>
                </c:pt>
                <c:pt idx="95">
                  <c:v>0.40039999999999998</c:v>
                </c:pt>
                <c:pt idx="96">
                  <c:v>0.38650000000000001</c:v>
                </c:pt>
                <c:pt idx="97">
                  <c:v>0.42230000000000001</c:v>
                </c:pt>
                <c:pt idx="98">
                  <c:v>0.40839999999999999</c:v>
                </c:pt>
                <c:pt idx="99">
                  <c:v>0.46610000000000001</c:v>
                </c:pt>
                <c:pt idx="100">
                  <c:v>0.42830000000000001</c:v>
                </c:pt>
                <c:pt idx="101">
                  <c:v>0.44219999999999998</c:v>
                </c:pt>
                <c:pt idx="102">
                  <c:v>0.36059999999999998</c:v>
                </c:pt>
                <c:pt idx="103">
                  <c:v>0.40639999999999998</c:v>
                </c:pt>
                <c:pt idx="104">
                  <c:v>0.45019999999999999</c:v>
                </c:pt>
                <c:pt idx="105">
                  <c:v>0.41830000000000001</c:v>
                </c:pt>
                <c:pt idx="106">
                  <c:v>0.40839999999999999</c:v>
                </c:pt>
                <c:pt idx="107">
                  <c:v>0.47210000000000002</c:v>
                </c:pt>
                <c:pt idx="108">
                  <c:v>0.5655</c:v>
                </c:pt>
                <c:pt idx="109">
                  <c:v>0.58169999999999999</c:v>
                </c:pt>
                <c:pt idx="110">
                  <c:v>0.53390000000000004</c:v>
                </c:pt>
                <c:pt idx="111">
                  <c:v>0.49080000000000001</c:v>
                </c:pt>
                <c:pt idx="112">
                  <c:v>0.46789999999999998</c:v>
                </c:pt>
                <c:pt idx="113">
                  <c:v>0.48449999999999999</c:v>
                </c:pt>
                <c:pt idx="114">
                  <c:v>0.46600000000000003</c:v>
                </c:pt>
                <c:pt idx="115">
                  <c:v>0.50839999999999996</c:v>
                </c:pt>
                <c:pt idx="116">
                  <c:v>0.32769999999999999</c:v>
                </c:pt>
                <c:pt idx="117">
                  <c:v>0.38779999999999998</c:v>
                </c:pt>
                <c:pt idx="118">
                  <c:v>0.3342</c:v>
                </c:pt>
                <c:pt idx="119">
                  <c:v>0.37269999999999998</c:v>
                </c:pt>
                <c:pt idx="120">
                  <c:v>0.37080000000000002</c:v>
                </c:pt>
                <c:pt idx="121">
                  <c:v>0.4335</c:v>
                </c:pt>
                <c:pt idx="122">
                  <c:v>0.52449999999999997</c:v>
                </c:pt>
                <c:pt idx="123">
                  <c:v>0.52939999999999998</c:v>
                </c:pt>
                <c:pt idx="124">
                  <c:v>0.55530000000000002</c:v>
                </c:pt>
                <c:pt idx="125">
                  <c:v>0.54859999999999998</c:v>
                </c:pt>
                <c:pt idx="126">
                  <c:v>0.53779999999999994</c:v>
                </c:pt>
                <c:pt idx="127">
                  <c:v>0.5514</c:v>
                </c:pt>
                <c:pt idx="128">
                  <c:v>0.48549999999999999</c:v>
                </c:pt>
                <c:pt idx="129">
                  <c:v>0.52429999999999999</c:v>
                </c:pt>
                <c:pt idx="130">
                  <c:v>0.39539999999999997</c:v>
                </c:pt>
                <c:pt idx="131">
                  <c:v>0.34110000000000001</c:v>
                </c:pt>
                <c:pt idx="132">
                  <c:v>0.30409999999999998</c:v>
                </c:pt>
                <c:pt idx="133">
                  <c:v>0.3866</c:v>
                </c:pt>
                <c:pt idx="134">
                  <c:v>0.36330000000000001</c:v>
                </c:pt>
                <c:pt idx="135">
                  <c:v>0.41839999999999999</c:v>
                </c:pt>
                <c:pt idx="136">
                  <c:v>0.47649999999999998</c:v>
                </c:pt>
                <c:pt idx="137">
                  <c:v>0.51180000000000003</c:v>
                </c:pt>
                <c:pt idx="138">
                  <c:v>0.5353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5C-F44A-85D3-DD6B78A2F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45855"/>
        <c:axId val="1393695039"/>
      </c:scatterChart>
      <c:valAx>
        <c:axId val="1325945855"/>
        <c:scaling>
          <c:logBase val="2"/>
          <c:orientation val="minMax"/>
          <c:max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(Epoch-Dataset Relation)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93695039"/>
        <c:crosses val="autoZero"/>
        <c:crossBetween val="midCat"/>
        <c:majorUnit val="10"/>
      </c:valAx>
      <c:valAx>
        <c:axId val="139369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Directional</a:t>
                </a:r>
                <a:r>
                  <a:rPr lang="en-US" baseline="0"/>
                  <a:t>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25945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Directional Accuracy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bg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MASTER!$J$3:$J$141</c:f>
              <c:numCache>
                <c:formatCode>General</c:formatCode>
                <c:ptCount val="139"/>
                <c:pt idx="0">
                  <c:v>1000</c:v>
                </c:pt>
                <c:pt idx="1">
                  <c:v>1000</c:v>
                </c:pt>
                <c:pt idx="2">
                  <c:v>1000</c:v>
                </c:pt>
                <c:pt idx="3">
                  <c:v>1000</c:v>
                </c:pt>
                <c:pt idx="4">
                  <c:v>1000</c:v>
                </c:pt>
                <c:pt idx="5">
                  <c:v>1000</c:v>
                </c:pt>
                <c:pt idx="6">
                  <c:v>1000</c:v>
                </c:pt>
                <c:pt idx="7">
                  <c:v>1000</c:v>
                </c:pt>
                <c:pt idx="8">
                  <c:v>1000</c:v>
                </c:pt>
                <c:pt idx="9">
                  <c:v>1000</c:v>
                </c:pt>
                <c:pt idx="10">
                  <c:v>1000</c:v>
                </c:pt>
                <c:pt idx="11">
                  <c:v>1000</c:v>
                </c:pt>
                <c:pt idx="12">
                  <c:v>1000</c:v>
                </c:pt>
                <c:pt idx="13">
                  <c:v>1000</c:v>
                </c:pt>
                <c:pt idx="14">
                  <c:v>1000</c:v>
                </c:pt>
                <c:pt idx="15">
                  <c:v>1000</c:v>
                </c:pt>
                <c:pt idx="16">
                  <c:v>1000</c:v>
                </c:pt>
                <c:pt idx="17">
                  <c:v>1000</c:v>
                </c:pt>
                <c:pt idx="18">
                  <c:v>1000</c:v>
                </c:pt>
                <c:pt idx="19">
                  <c:v>1000</c:v>
                </c:pt>
                <c:pt idx="20">
                  <c:v>1000</c:v>
                </c:pt>
                <c:pt idx="21">
                  <c:v>1000</c:v>
                </c:pt>
                <c:pt idx="22">
                  <c:v>1000</c:v>
                </c:pt>
                <c:pt idx="23">
                  <c:v>1000</c:v>
                </c:pt>
                <c:pt idx="24">
                  <c:v>1000</c:v>
                </c:pt>
                <c:pt idx="25">
                  <c:v>1000</c:v>
                </c:pt>
                <c:pt idx="26">
                  <c:v>1000</c:v>
                </c:pt>
                <c:pt idx="27">
                  <c:v>1000</c:v>
                </c:pt>
                <c:pt idx="28">
                  <c:v>1000</c:v>
                </c:pt>
                <c:pt idx="29">
                  <c:v>1000</c:v>
                </c:pt>
                <c:pt idx="30">
                  <c:v>1000</c:v>
                </c:pt>
                <c:pt idx="31">
                  <c:v>1000</c:v>
                </c:pt>
                <c:pt idx="32">
                  <c:v>1000</c:v>
                </c:pt>
                <c:pt idx="33">
                  <c:v>1000</c:v>
                </c:pt>
                <c:pt idx="34">
                  <c:v>1000</c:v>
                </c:pt>
                <c:pt idx="35">
                  <c:v>1000</c:v>
                </c:pt>
                <c:pt idx="36">
                  <c:v>1000</c:v>
                </c:pt>
                <c:pt idx="37">
                  <c:v>1000</c:v>
                </c:pt>
                <c:pt idx="38">
                  <c:v>1000</c:v>
                </c:pt>
                <c:pt idx="39">
                  <c:v>1000</c:v>
                </c:pt>
                <c:pt idx="40">
                  <c:v>1000</c:v>
                </c:pt>
                <c:pt idx="41">
                  <c:v>1000</c:v>
                </c:pt>
                <c:pt idx="42">
                  <c:v>1000</c:v>
                </c:pt>
                <c:pt idx="43">
                  <c:v>1000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1000</c:v>
                </c:pt>
                <c:pt idx="48">
                  <c:v>1000</c:v>
                </c:pt>
                <c:pt idx="49">
                  <c:v>1000</c:v>
                </c:pt>
                <c:pt idx="50">
                  <c:v>1000</c:v>
                </c:pt>
                <c:pt idx="51">
                  <c:v>1000</c:v>
                </c:pt>
                <c:pt idx="52">
                  <c:v>1000</c:v>
                </c:pt>
                <c:pt idx="53">
                  <c:v>1000</c:v>
                </c:pt>
                <c:pt idx="54">
                  <c:v>1000</c:v>
                </c:pt>
                <c:pt idx="55">
                  <c:v>1000</c:v>
                </c:pt>
                <c:pt idx="56">
                  <c:v>1000</c:v>
                </c:pt>
                <c:pt idx="57">
                  <c:v>1000</c:v>
                </c:pt>
                <c:pt idx="58">
                  <c:v>1000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5</c:v>
                </c:pt>
                <c:pt idx="63">
                  <c:v>8</c:v>
                </c:pt>
                <c:pt idx="64">
                  <c:v>13</c:v>
                </c:pt>
                <c:pt idx="65">
                  <c:v>14</c:v>
                </c:pt>
                <c:pt idx="66">
                  <c:v>15</c:v>
                </c:pt>
                <c:pt idx="67">
                  <c:v>21</c:v>
                </c:pt>
                <c:pt idx="68">
                  <c:v>34</c:v>
                </c:pt>
                <c:pt idx="69">
                  <c:v>55</c:v>
                </c:pt>
                <c:pt idx="70">
                  <c:v>89</c:v>
                </c:pt>
                <c:pt idx="71">
                  <c:v>144</c:v>
                </c:pt>
                <c:pt idx="72">
                  <c:v>233</c:v>
                </c:pt>
                <c:pt idx="73">
                  <c:v>377</c:v>
                </c:pt>
                <c:pt idx="74">
                  <c:v>610</c:v>
                </c:pt>
                <c:pt idx="75">
                  <c:v>987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1500</c:v>
                </c:pt>
                <c:pt idx="97">
                  <c:v>1500</c:v>
                </c:pt>
                <c:pt idx="98">
                  <c:v>1500</c:v>
                </c:pt>
                <c:pt idx="99">
                  <c:v>1500</c:v>
                </c:pt>
                <c:pt idx="100">
                  <c:v>1500</c:v>
                </c:pt>
                <c:pt idx="101">
                  <c:v>1500</c:v>
                </c:pt>
                <c:pt idx="102">
                  <c:v>1500</c:v>
                </c:pt>
                <c:pt idx="103">
                  <c:v>1500</c:v>
                </c:pt>
                <c:pt idx="104">
                  <c:v>1500</c:v>
                </c:pt>
                <c:pt idx="105">
                  <c:v>1500</c:v>
                </c:pt>
                <c:pt idx="106">
                  <c:v>1500</c:v>
                </c:pt>
                <c:pt idx="107">
                  <c:v>1500</c:v>
                </c:pt>
                <c:pt idx="108">
                  <c:v>1500</c:v>
                </c:pt>
                <c:pt idx="109">
                  <c:v>1500</c:v>
                </c:pt>
                <c:pt idx="110">
                  <c:v>1500</c:v>
                </c:pt>
                <c:pt idx="111">
                  <c:v>1500</c:v>
                </c:pt>
                <c:pt idx="112">
                  <c:v>1500</c:v>
                </c:pt>
                <c:pt idx="113">
                  <c:v>1500</c:v>
                </c:pt>
                <c:pt idx="114">
                  <c:v>1500</c:v>
                </c:pt>
                <c:pt idx="115">
                  <c:v>1500</c:v>
                </c:pt>
                <c:pt idx="116">
                  <c:v>1500</c:v>
                </c:pt>
                <c:pt idx="117">
                  <c:v>1500</c:v>
                </c:pt>
                <c:pt idx="118">
                  <c:v>1500</c:v>
                </c:pt>
                <c:pt idx="119">
                  <c:v>1500</c:v>
                </c:pt>
                <c:pt idx="120">
                  <c:v>1500</c:v>
                </c:pt>
                <c:pt idx="121">
                  <c:v>1500</c:v>
                </c:pt>
                <c:pt idx="122">
                  <c:v>1500</c:v>
                </c:pt>
                <c:pt idx="123">
                  <c:v>1500</c:v>
                </c:pt>
                <c:pt idx="124">
                  <c:v>1500</c:v>
                </c:pt>
                <c:pt idx="125">
                  <c:v>1500</c:v>
                </c:pt>
                <c:pt idx="126">
                  <c:v>1500</c:v>
                </c:pt>
                <c:pt idx="127">
                  <c:v>1500</c:v>
                </c:pt>
                <c:pt idx="128">
                  <c:v>1500</c:v>
                </c:pt>
                <c:pt idx="129">
                  <c:v>1500</c:v>
                </c:pt>
                <c:pt idx="130">
                  <c:v>1500</c:v>
                </c:pt>
                <c:pt idx="131">
                  <c:v>1500</c:v>
                </c:pt>
                <c:pt idx="132">
                  <c:v>1500</c:v>
                </c:pt>
                <c:pt idx="133">
                  <c:v>1500</c:v>
                </c:pt>
                <c:pt idx="134">
                  <c:v>1500</c:v>
                </c:pt>
                <c:pt idx="135">
                  <c:v>1500</c:v>
                </c:pt>
                <c:pt idx="136">
                  <c:v>1500</c:v>
                </c:pt>
                <c:pt idx="137">
                  <c:v>1500</c:v>
                </c:pt>
                <c:pt idx="138">
                  <c:v>1500</c:v>
                </c:pt>
              </c:numCache>
            </c:numRef>
          </c:xVal>
          <c:yVal>
            <c:numRef>
              <c:f>MASTER!$D$3:$D$141</c:f>
              <c:numCache>
                <c:formatCode>0.00%</c:formatCode>
                <c:ptCount val="139"/>
                <c:pt idx="0">
                  <c:v>0.34570000000000001</c:v>
                </c:pt>
                <c:pt idx="1">
                  <c:v>0.38629999999999998</c:v>
                </c:pt>
                <c:pt idx="2">
                  <c:v>0.4173</c:v>
                </c:pt>
                <c:pt idx="3">
                  <c:v>0.43730000000000002</c:v>
                </c:pt>
                <c:pt idx="4">
                  <c:v>0.46939999999999998</c:v>
                </c:pt>
                <c:pt idx="5">
                  <c:v>0.46879999999999999</c:v>
                </c:pt>
                <c:pt idx="6">
                  <c:v>0.47670000000000001</c:v>
                </c:pt>
                <c:pt idx="7">
                  <c:v>0.4446</c:v>
                </c:pt>
                <c:pt idx="8">
                  <c:v>0.47099999999999997</c:v>
                </c:pt>
                <c:pt idx="9">
                  <c:v>0.4698</c:v>
                </c:pt>
                <c:pt idx="10">
                  <c:v>0.48420000000000002</c:v>
                </c:pt>
                <c:pt idx="11">
                  <c:v>0.47789999999999999</c:v>
                </c:pt>
                <c:pt idx="12">
                  <c:v>0.42320000000000002</c:v>
                </c:pt>
                <c:pt idx="13">
                  <c:v>0.4466</c:v>
                </c:pt>
                <c:pt idx="14">
                  <c:v>0.442</c:v>
                </c:pt>
                <c:pt idx="15">
                  <c:v>0.442</c:v>
                </c:pt>
                <c:pt idx="16">
                  <c:v>0.45889999999999997</c:v>
                </c:pt>
                <c:pt idx="17">
                  <c:v>0.48039999999999999</c:v>
                </c:pt>
                <c:pt idx="18">
                  <c:v>0.45689999999999997</c:v>
                </c:pt>
                <c:pt idx="19">
                  <c:v>0.45619999999999999</c:v>
                </c:pt>
                <c:pt idx="20">
                  <c:v>0.45290000000000002</c:v>
                </c:pt>
                <c:pt idx="21">
                  <c:v>0.4738</c:v>
                </c:pt>
                <c:pt idx="22">
                  <c:v>0.47849999999999998</c:v>
                </c:pt>
                <c:pt idx="23">
                  <c:v>0.44330000000000003</c:v>
                </c:pt>
                <c:pt idx="24">
                  <c:v>0.45629999999999998</c:v>
                </c:pt>
                <c:pt idx="25">
                  <c:v>0.43290000000000001</c:v>
                </c:pt>
                <c:pt idx="26">
                  <c:v>0.44719999999999999</c:v>
                </c:pt>
                <c:pt idx="27">
                  <c:v>0.4511</c:v>
                </c:pt>
                <c:pt idx="28">
                  <c:v>0.38590000000000002</c:v>
                </c:pt>
                <c:pt idx="29">
                  <c:v>0.16170000000000001</c:v>
                </c:pt>
                <c:pt idx="30">
                  <c:v>0.42370000000000002</c:v>
                </c:pt>
                <c:pt idx="31">
                  <c:v>0.442</c:v>
                </c:pt>
                <c:pt idx="32">
                  <c:v>0.33860000000000001</c:v>
                </c:pt>
                <c:pt idx="33">
                  <c:v>0.38340000000000002</c:v>
                </c:pt>
                <c:pt idx="34">
                  <c:v>0.43680000000000002</c:v>
                </c:pt>
                <c:pt idx="35">
                  <c:v>0.4531</c:v>
                </c:pt>
                <c:pt idx="36">
                  <c:v>0.44969999999999999</c:v>
                </c:pt>
                <c:pt idx="37">
                  <c:v>0.4289</c:v>
                </c:pt>
                <c:pt idx="38">
                  <c:v>0.44500000000000001</c:v>
                </c:pt>
                <c:pt idx="39">
                  <c:v>0.47349999999999998</c:v>
                </c:pt>
                <c:pt idx="40">
                  <c:v>0.4884</c:v>
                </c:pt>
                <c:pt idx="41">
                  <c:v>0.50890000000000002</c:v>
                </c:pt>
                <c:pt idx="42">
                  <c:v>0.4491</c:v>
                </c:pt>
                <c:pt idx="43">
                  <c:v>0.45240000000000002</c:v>
                </c:pt>
                <c:pt idx="44">
                  <c:v>0.33860000000000001</c:v>
                </c:pt>
                <c:pt idx="45">
                  <c:v>0.38340000000000002</c:v>
                </c:pt>
                <c:pt idx="46">
                  <c:v>0.43680000000000002</c:v>
                </c:pt>
                <c:pt idx="47">
                  <c:v>0.4531</c:v>
                </c:pt>
                <c:pt idx="48">
                  <c:v>0.40079999999999999</c:v>
                </c:pt>
                <c:pt idx="49">
                  <c:v>0.48630000000000001</c:v>
                </c:pt>
                <c:pt idx="50">
                  <c:v>0.52449999999999997</c:v>
                </c:pt>
                <c:pt idx="51">
                  <c:v>0.47139999999999999</c:v>
                </c:pt>
                <c:pt idx="52">
                  <c:v>0.46889999999999998</c:v>
                </c:pt>
                <c:pt idx="53">
                  <c:v>0.45419999999999999</c:v>
                </c:pt>
                <c:pt idx="54">
                  <c:v>0.4723</c:v>
                </c:pt>
                <c:pt idx="55">
                  <c:v>0.49559999999999998</c:v>
                </c:pt>
                <c:pt idx="56">
                  <c:v>0.49049999999999999</c:v>
                </c:pt>
                <c:pt idx="57">
                  <c:v>0.45029999999999998</c:v>
                </c:pt>
                <c:pt idx="58">
                  <c:v>0.54920000000000002</c:v>
                </c:pt>
                <c:pt idx="59">
                  <c:v>0.4677</c:v>
                </c:pt>
                <c:pt idx="60">
                  <c:v>0.53100000000000003</c:v>
                </c:pt>
                <c:pt idx="61">
                  <c:v>0.5</c:v>
                </c:pt>
                <c:pt idx="62">
                  <c:v>0.41470000000000001</c:v>
                </c:pt>
                <c:pt idx="63">
                  <c:v>0.41599999999999998</c:v>
                </c:pt>
                <c:pt idx="64">
                  <c:v>0.49220000000000003</c:v>
                </c:pt>
                <c:pt idx="65">
                  <c:v>6.8500000000000005E-2</c:v>
                </c:pt>
                <c:pt idx="66">
                  <c:v>0.51029999999999998</c:v>
                </c:pt>
                <c:pt idx="67">
                  <c:v>0.50390000000000001</c:v>
                </c:pt>
                <c:pt idx="68">
                  <c:v>0.45989999999999998</c:v>
                </c:pt>
                <c:pt idx="69">
                  <c:v>0.48970000000000002</c:v>
                </c:pt>
                <c:pt idx="70">
                  <c:v>0.4199</c:v>
                </c:pt>
                <c:pt idx="71">
                  <c:v>6.59E-2</c:v>
                </c:pt>
                <c:pt idx="72">
                  <c:v>0.50649999999999995</c:v>
                </c:pt>
                <c:pt idx="73">
                  <c:v>0.52070000000000005</c:v>
                </c:pt>
                <c:pt idx="74">
                  <c:v>0.49609999999999999</c:v>
                </c:pt>
                <c:pt idx="75">
                  <c:v>0.50260000000000005</c:v>
                </c:pt>
                <c:pt idx="76">
                  <c:v>0.436</c:v>
                </c:pt>
                <c:pt idx="77">
                  <c:v>0.42599999999999999</c:v>
                </c:pt>
                <c:pt idx="78">
                  <c:v>0.42599999999999999</c:v>
                </c:pt>
                <c:pt idx="79">
                  <c:v>0.42199999999999999</c:v>
                </c:pt>
                <c:pt idx="80">
                  <c:v>0.42799999999999999</c:v>
                </c:pt>
                <c:pt idx="81">
                  <c:v>0.42599999999999999</c:v>
                </c:pt>
                <c:pt idx="82">
                  <c:v>0.41</c:v>
                </c:pt>
                <c:pt idx="83">
                  <c:v>0.40799999999999997</c:v>
                </c:pt>
                <c:pt idx="84">
                  <c:v>0.40400000000000003</c:v>
                </c:pt>
                <c:pt idx="85">
                  <c:v>0.47199999999999998</c:v>
                </c:pt>
                <c:pt idx="86">
                  <c:v>0.46800000000000003</c:v>
                </c:pt>
                <c:pt idx="87">
                  <c:v>0.46610000000000001</c:v>
                </c:pt>
                <c:pt idx="88">
                  <c:v>0.41239999999999999</c:v>
                </c:pt>
                <c:pt idx="89">
                  <c:v>0.42230000000000001</c:v>
                </c:pt>
                <c:pt idx="90">
                  <c:v>0.44619999999999999</c:v>
                </c:pt>
                <c:pt idx="91">
                  <c:v>0.42030000000000001</c:v>
                </c:pt>
                <c:pt idx="92">
                  <c:v>0.43030000000000002</c:v>
                </c:pt>
                <c:pt idx="93">
                  <c:v>0.42430000000000001</c:v>
                </c:pt>
                <c:pt idx="94">
                  <c:v>0.43430000000000002</c:v>
                </c:pt>
                <c:pt idx="95">
                  <c:v>0.40039999999999998</c:v>
                </c:pt>
                <c:pt idx="96">
                  <c:v>0.38650000000000001</c:v>
                </c:pt>
                <c:pt idx="97">
                  <c:v>0.42230000000000001</c:v>
                </c:pt>
                <c:pt idx="98">
                  <c:v>0.40839999999999999</c:v>
                </c:pt>
                <c:pt idx="99">
                  <c:v>0.46610000000000001</c:v>
                </c:pt>
                <c:pt idx="100">
                  <c:v>0.42830000000000001</c:v>
                </c:pt>
                <c:pt idx="101">
                  <c:v>0.44219999999999998</c:v>
                </c:pt>
                <c:pt idx="102">
                  <c:v>0.36059999999999998</c:v>
                </c:pt>
                <c:pt idx="103">
                  <c:v>0.40639999999999998</c:v>
                </c:pt>
                <c:pt idx="104">
                  <c:v>0.45019999999999999</c:v>
                </c:pt>
                <c:pt idx="105">
                  <c:v>0.41830000000000001</c:v>
                </c:pt>
                <c:pt idx="106">
                  <c:v>0.40839999999999999</c:v>
                </c:pt>
                <c:pt idx="107">
                  <c:v>0.47210000000000002</c:v>
                </c:pt>
                <c:pt idx="108">
                  <c:v>0.5655</c:v>
                </c:pt>
                <c:pt idx="109">
                  <c:v>0.58169999999999999</c:v>
                </c:pt>
                <c:pt idx="110">
                  <c:v>0.53390000000000004</c:v>
                </c:pt>
                <c:pt idx="111">
                  <c:v>0.49080000000000001</c:v>
                </c:pt>
                <c:pt idx="112">
                  <c:v>0.46789999999999998</c:v>
                </c:pt>
                <c:pt idx="113">
                  <c:v>0.48449999999999999</c:v>
                </c:pt>
                <c:pt idx="114">
                  <c:v>0.46600000000000003</c:v>
                </c:pt>
                <c:pt idx="115">
                  <c:v>0.50839999999999996</c:v>
                </c:pt>
                <c:pt idx="116">
                  <c:v>0.32769999999999999</c:v>
                </c:pt>
                <c:pt idx="117">
                  <c:v>0.38779999999999998</c:v>
                </c:pt>
                <c:pt idx="118">
                  <c:v>0.3342</c:v>
                </c:pt>
                <c:pt idx="119">
                  <c:v>0.37269999999999998</c:v>
                </c:pt>
                <c:pt idx="120">
                  <c:v>0.37080000000000002</c:v>
                </c:pt>
                <c:pt idx="121">
                  <c:v>0.4335</c:v>
                </c:pt>
                <c:pt idx="122">
                  <c:v>0.52449999999999997</c:v>
                </c:pt>
                <c:pt idx="123">
                  <c:v>0.52939999999999998</c:v>
                </c:pt>
                <c:pt idx="124">
                  <c:v>0.55530000000000002</c:v>
                </c:pt>
                <c:pt idx="125">
                  <c:v>0.54859999999999998</c:v>
                </c:pt>
                <c:pt idx="126">
                  <c:v>0.53779999999999994</c:v>
                </c:pt>
                <c:pt idx="127">
                  <c:v>0.5514</c:v>
                </c:pt>
                <c:pt idx="128">
                  <c:v>0.48549999999999999</c:v>
                </c:pt>
                <c:pt idx="129">
                  <c:v>0.52429999999999999</c:v>
                </c:pt>
                <c:pt idx="130">
                  <c:v>0.39539999999999997</c:v>
                </c:pt>
                <c:pt idx="131">
                  <c:v>0.34110000000000001</c:v>
                </c:pt>
                <c:pt idx="132">
                  <c:v>0.30409999999999998</c:v>
                </c:pt>
                <c:pt idx="133">
                  <c:v>0.3866</c:v>
                </c:pt>
                <c:pt idx="134">
                  <c:v>0.36330000000000001</c:v>
                </c:pt>
                <c:pt idx="135">
                  <c:v>0.41839999999999999</c:v>
                </c:pt>
                <c:pt idx="136">
                  <c:v>0.47649999999999998</c:v>
                </c:pt>
                <c:pt idx="137">
                  <c:v>0.51180000000000003</c:v>
                </c:pt>
                <c:pt idx="138">
                  <c:v>0.5353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354-0C41-B45A-F796BEE30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45855"/>
        <c:axId val="1393695039"/>
      </c:scatterChart>
      <c:valAx>
        <c:axId val="132594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Number of Hidden Units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93695039"/>
        <c:crosses val="autoZero"/>
        <c:crossBetween val="midCat"/>
        <c:majorUnit val="250"/>
      </c:valAx>
      <c:valAx>
        <c:axId val="139369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Directional</a:t>
                </a:r>
                <a:r>
                  <a:rPr lang="en-US" baseline="0"/>
                  <a:t>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25945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Directional Accuracy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bg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MASTER!$N$3:$N$141</c:f>
              <c:numCache>
                <c:formatCode>General</c:formatCode>
                <c:ptCount val="13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4</c:v>
                </c:pt>
                <c:pt idx="26">
                  <c:v>5</c:v>
                </c:pt>
                <c:pt idx="27">
                  <c:v>6</c:v>
                </c:pt>
                <c:pt idx="28">
                  <c:v>7</c:v>
                </c:pt>
                <c:pt idx="29">
                  <c:v>8</c:v>
                </c:pt>
                <c:pt idx="30">
                  <c:v>9</c:v>
                </c:pt>
                <c:pt idx="31">
                  <c:v>10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3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</c:numCache>
            </c:numRef>
          </c:xVal>
          <c:yVal>
            <c:numRef>
              <c:f>MASTER!$D$3:$D$141</c:f>
              <c:numCache>
                <c:formatCode>0.00%</c:formatCode>
                <c:ptCount val="139"/>
                <c:pt idx="0">
                  <c:v>0.34570000000000001</c:v>
                </c:pt>
                <c:pt idx="1">
                  <c:v>0.38629999999999998</c:v>
                </c:pt>
                <c:pt idx="2">
                  <c:v>0.4173</c:v>
                </c:pt>
                <c:pt idx="3">
                  <c:v>0.43730000000000002</c:v>
                </c:pt>
                <c:pt idx="4">
                  <c:v>0.46939999999999998</c:v>
                </c:pt>
                <c:pt idx="5">
                  <c:v>0.46879999999999999</c:v>
                </c:pt>
                <c:pt idx="6">
                  <c:v>0.47670000000000001</c:v>
                </c:pt>
                <c:pt idx="7">
                  <c:v>0.4446</c:v>
                </c:pt>
                <c:pt idx="8">
                  <c:v>0.47099999999999997</c:v>
                </c:pt>
                <c:pt idx="9">
                  <c:v>0.4698</c:v>
                </c:pt>
                <c:pt idx="10">
                  <c:v>0.48420000000000002</c:v>
                </c:pt>
                <c:pt idx="11">
                  <c:v>0.47789999999999999</c:v>
                </c:pt>
                <c:pt idx="12">
                  <c:v>0.42320000000000002</c:v>
                </c:pt>
                <c:pt idx="13">
                  <c:v>0.4466</c:v>
                </c:pt>
                <c:pt idx="14">
                  <c:v>0.442</c:v>
                </c:pt>
                <c:pt idx="15">
                  <c:v>0.442</c:v>
                </c:pt>
                <c:pt idx="16">
                  <c:v>0.45889999999999997</c:v>
                </c:pt>
                <c:pt idx="17">
                  <c:v>0.48039999999999999</c:v>
                </c:pt>
                <c:pt idx="18">
                  <c:v>0.45689999999999997</c:v>
                </c:pt>
                <c:pt idx="19">
                  <c:v>0.45619999999999999</c:v>
                </c:pt>
                <c:pt idx="20">
                  <c:v>0.45290000000000002</c:v>
                </c:pt>
                <c:pt idx="21">
                  <c:v>0.4738</c:v>
                </c:pt>
                <c:pt idx="22">
                  <c:v>0.47849999999999998</c:v>
                </c:pt>
                <c:pt idx="23">
                  <c:v>0.44330000000000003</c:v>
                </c:pt>
                <c:pt idx="24">
                  <c:v>0.45629999999999998</c:v>
                </c:pt>
                <c:pt idx="25">
                  <c:v>0.43290000000000001</c:v>
                </c:pt>
                <c:pt idx="26">
                  <c:v>0.44719999999999999</c:v>
                </c:pt>
                <c:pt idx="27">
                  <c:v>0.4511</c:v>
                </c:pt>
                <c:pt idx="28">
                  <c:v>0.38590000000000002</c:v>
                </c:pt>
                <c:pt idx="29">
                  <c:v>0.16170000000000001</c:v>
                </c:pt>
                <c:pt idx="30">
                  <c:v>0.42370000000000002</c:v>
                </c:pt>
                <c:pt idx="31">
                  <c:v>0.442</c:v>
                </c:pt>
                <c:pt idx="32">
                  <c:v>0.33860000000000001</c:v>
                </c:pt>
                <c:pt idx="33">
                  <c:v>0.38340000000000002</c:v>
                </c:pt>
                <c:pt idx="34">
                  <c:v>0.43680000000000002</c:v>
                </c:pt>
                <c:pt idx="35">
                  <c:v>0.4531</c:v>
                </c:pt>
                <c:pt idx="36">
                  <c:v>0.44969999999999999</c:v>
                </c:pt>
                <c:pt idx="37">
                  <c:v>0.4289</c:v>
                </c:pt>
                <c:pt idx="38">
                  <c:v>0.44500000000000001</c:v>
                </c:pt>
                <c:pt idx="39">
                  <c:v>0.47349999999999998</c:v>
                </c:pt>
                <c:pt idx="40">
                  <c:v>0.4884</c:v>
                </c:pt>
                <c:pt idx="41">
                  <c:v>0.50890000000000002</c:v>
                </c:pt>
                <c:pt idx="42">
                  <c:v>0.4491</c:v>
                </c:pt>
                <c:pt idx="43">
                  <c:v>0.45240000000000002</c:v>
                </c:pt>
                <c:pt idx="44">
                  <c:v>0.33860000000000001</c:v>
                </c:pt>
                <c:pt idx="45">
                  <c:v>0.38340000000000002</c:v>
                </c:pt>
                <c:pt idx="46">
                  <c:v>0.43680000000000002</c:v>
                </c:pt>
                <c:pt idx="47">
                  <c:v>0.4531</c:v>
                </c:pt>
                <c:pt idx="48">
                  <c:v>0.40079999999999999</c:v>
                </c:pt>
                <c:pt idx="49">
                  <c:v>0.48630000000000001</c:v>
                </c:pt>
                <c:pt idx="50">
                  <c:v>0.52449999999999997</c:v>
                </c:pt>
                <c:pt idx="51">
                  <c:v>0.47139999999999999</c:v>
                </c:pt>
                <c:pt idx="52">
                  <c:v>0.46889999999999998</c:v>
                </c:pt>
                <c:pt idx="53">
                  <c:v>0.45419999999999999</c:v>
                </c:pt>
                <c:pt idx="54">
                  <c:v>0.4723</c:v>
                </c:pt>
                <c:pt idx="55">
                  <c:v>0.49559999999999998</c:v>
                </c:pt>
                <c:pt idx="56">
                  <c:v>0.49049999999999999</c:v>
                </c:pt>
                <c:pt idx="57">
                  <c:v>0.45029999999999998</c:v>
                </c:pt>
                <c:pt idx="58">
                  <c:v>0.54920000000000002</c:v>
                </c:pt>
                <c:pt idx="59">
                  <c:v>0.4677</c:v>
                </c:pt>
                <c:pt idx="60">
                  <c:v>0.53100000000000003</c:v>
                </c:pt>
                <c:pt idx="61">
                  <c:v>0.5</c:v>
                </c:pt>
                <c:pt idx="62">
                  <c:v>0.41470000000000001</c:v>
                </c:pt>
                <c:pt idx="63">
                  <c:v>0.41599999999999998</c:v>
                </c:pt>
                <c:pt idx="64">
                  <c:v>0.49220000000000003</c:v>
                </c:pt>
                <c:pt idx="65">
                  <c:v>6.8500000000000005E-2</c:v>
                </c:pt>
                <c:pt idx="66">
                  <c:v>0.51029999999999998</c:v>
                </c:pt>
                <c:pt idx="67">
                  <c:v>0.50390000000000001</c:v>
                </c:pt>
                <c:pt idx="68">
                  <c:v>0.45989999999999998</c:v>
                </c:pt>
                <c:pt idx="69">
                  <c:v>0.48970000000000002</c:v>
                </c:pt>
                <c:pt idx="70">
                  <c:v>0.4199</c:v>
                </c:pt>
                <c:pt idx="71">
                  <c:v>6.59E-2</c:v>
                </c:pt>
                <c:pt idx="72">
                  <c:v>0.50649999999999995</c:v>
                </c:pt>
                <c:pt idx="73">
                  <c:v>0.52070000000000005</c:v>
                </c:pt>
                <c:pt idx="74">
                  <c:v>0.49609999999999999</c:v>
                </c:pt>
                <c:pt idx="75">
                  <c:v>0.50260000000000005</c:v>
                </c:pt>
                <c:pt idx="76">
                  <c:v>0.436</c:v>
                </c:pt>
                <c:pt idx="77">
                  <c:v>0.42599999999999999</c:v>
                </c:pt>
                <c:pt idx="78">
                  <c:v>0.42599999999999999</c:v>
                </c:pt>
                <c:pt idx="79">
                  <c:v>0.42199999999999999</c:v>
                </c:pt>
                <c:pt idx="80">
                  <c:v>0.42799999999999999</c:v>
                </c:pt>
                <c:pt idx="81">
                  <c:v>0.42599999999999999</c:v>
                </c:pt>
                <c:pt idx="82">
                  <c:v>0.41</c:v>
                </c:pt>
                <c:pt idx="83">
                  <c:v>0.40799999999999997</c:v>
                </c:pt>
                <c:pt idx="84">
                  <c:v>0.40400000000000003</c:v>
                </c:pt>
                <c:pt idx="85">
                  <c:v>0.47199999999999998</c:v>
                </c:pt>
                <c:pt idx="86">
                  <c:v>0.46800000000000003</c:v>
                </c:pt>
                <c:pt idx="87">
                  <c:v>0.46610000000000001</c:v>
                </c:pt>
                <c:pt idx="88">
                  <c:v>0.41239999999999999</c:v>
                </c:pt>
                <c:pt idx="89">
                  <c:v>0.42230000000000001</c:v>
                </c:pt>
                <c:pt idx="90">
                  <c:v>0.44619999999999999</c:v>
                </c:pt>
                <c:pt idx="91">
                  <c:v>0.42030000000000001</c:v>
                </c:pt>
                <c:pt idx="92">
                  <c:v>0.43030000000000002</c:v>
                </c:pt>
                <c:pt idx="93">
                  <c:v>0.42430000000000001</c:v>
                </c:pt>
                <c:pt idx="94">
                  <c:v>0.43430000000000002</c:v>
                </c:pt>
                <c:pt idx="95">
                  <c:v>0.40039999999999998</c:v>
                </c:pt>
                <c:pt idx="96">
                  <c:v>0.38650000000000001</c:v>
                </c:pt>
                <c:pt idx="97">
                  <c:v>0.42230000000000001</c:v>
                </c:pt>
                <c:pt idx="98">
                  <c:v>0.40839999999999999</c:v>
                </c:pt>
                <c:pt idx="99">
                  <c:v>0.46610000000000001</c:v>
                </c:pt>
                <c:pt idx="100">
                  <c:v>0.42830000000000001</c:v>
                </c:pt>
                <c:pt idx="101">
                  <c:v>0.44219999999999998</c:v>
                </c:pt>
                <c:pt idx="102">
                  <c:v>0.36059999999999998</c:v>
                </c:pt>
                <c:pt idx="103">
                  <c:v>0.40639999999999998</c:v>
                </c:pt>
                <c:pt idx="104">
                  <c:v>0.45019999999999999</c:v>
                </c:pt>
                <c:pt idx="105">
                  <c:v>0.41830000000000001</c:v>
                </c:pt>
                <c:pt idx="106">
                  <c:v>0.40839999999999999</c:v>
                </c:pt>
                <c:pt idx="107">
                  <c:v>0.47210000000000002</c:v>
                </c:pt>
                <c:pt idx="108">
                  <c:v>0.5655</c:v>
                </c:pt>
                <c:pt idx="109">
                  <c:v>0.58169999999999999</c:v>
                </c:pt>
                <c:pt idx="110">
                  <c:v>0.53390000000000004</c:v>
                </c:pt>
                <c:pt idx="111">
                  <c:v>0.49080000000000001</c:v>
                </c:pt>
                <c:pt idx="112">
                  <c:v>0.46789999999999998</c:v>
                </c:pt>
                <c:pt idx="113">
                  <c:v>0.48449999999999999</c:v>
                </c:pt>
                <c:pt idx="114">
                  <c:v>0.46600000000000003</c:v>
                </c:pt>
                <c:pt idx="115">
                  <c:v>0.50839999999999996</c:v>
                </c:pt>
                <c:pt idx="116">
                  <c:v>0.32769999999999999</c:v>
                </c:pt>
                <c:pt idx="117">
                  <c:v>0.38779999999999998</c:v>
                </c:pt>
                <c:pt idx="118">
                  <c:v>0.3342</c:v>
                </c:pt>
                <c:pt idx="119">
                  <c:v>0.37269999999999998</c:v>
                </c:pt>
                <c:pt idx="120">
                  <c:v>0.37080000000000002</c:v>
                </c:pt>
                <c:pt idx="121">
                  <c:v>0.4335</c:v>
                </c:pt>
                <c:pt idx="122">
                  <c:v>0.52449999999999997</c:v>
                </c:pt>
                <c:pt idx="123">
                  <c:v>0.52939999999999998</c:v>
                </c:pt>
                <c:pt idx="124">
                  <c:v>0.55530000000000002</c:v>
                </c:pt>
                <c:pt idx="125">
                  <c:v>0.54859999999999998</c:v>
                </c:pt>
                <c:pt idx="126">
                  <c:v>0.53779999999999994</c:v>
                </c:pt>
                <c:pt idx="127">
                  <c:v>0.5514</c:v>
                </c:pt>
                <c:pt idx="128">
                  <c:v>0.48549999999999999</c:v>
                </c:pt>
                <c:pt idx="129">
                  <c:v>0.52429999999999999</c:v>
                </c:pt>
                <c:pt idx="130">
                  <c:v>0.39539999999999997</c:v>
                </c:pt>
                <c:pt idx="131">
                  <c:v>0.34110000000000001</c:v>
                </c:pt>
                <c:pt idx="132">
                  <c:v>0.30409999999999998</c:v>
                </c:pt>
                <c:pt idx="133">
                  <c:v>0.3866</c:v>
                </c:pt>
                <c:pt idx="134">
                  <c:v>0.36330000000000001</c:v>
                </c:pt>
                <c:pt idx="135">
                  <c:v>0.41839999999999999</c:v>
                </c:pt>
                <c:pt idx="136">
                  <c:v>0.47649999999999998</c:v>
                </c:pt>
                <c:pt idx="137">
                  <c:v>0.51180000000000003</c:v>
                </c:pt>
                <c:pt idx="138">
                  <c:v>0.5353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6DC-AB4F-87D2-50666C3FF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45855"/>
        <c:axId val="1393695039"/>
      </c:scatterChart>
      <c:valAx>
        <c:axId val="132594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Number of Input Symbols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93695039"/>
        <c:crosses val="autoZero"/>
        <c:crossBetween val="midCat"/>
        <c:majorUnit val="1"/>
      </c:valAx>
      <c:valAx>
        <c:axId val="139369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Directional</a:t>
                </a:r>
                <a:r>
                  <a:rPr lang="en-US" baseline="0"/>
                  <a:t>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259458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Directional Accuracy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bg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MASTER!$K$3:$K$141</c:f>
              <c:numCache>
                <c:formatCode>General</c:formatCode>
                <c:ptCount val="139"/>
                <c:pt idx="0">
                  <c:v>5000</c:v>
                </c:pt>
                <c:pt idx="1">
                  <c:v>5000</c:v>
                </c:pt>
                <c:pt idx="2">
                  <c:v>5000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5000</c:v>
                </c:pt>
                <c:pt idx="9">
                  <c:v>5000</c:v>
                </c:pt>
                <c:pt idx="10">
                  <c:v>5000</c:v>
                </c:pt>
                <c:pt idx="11">
                  <c:v>2500</c:v>
                </c:pt>
                <c:pt idx="12">
                  <c:v>2500</c:v>
                </c:pt>
                <c:pt idx="13">
                  <c:v>2500</c:v>
                </c:pt>
                <c:pt idx="14">
                  <c:v>2500</c:v>
                </c:pt>
                <c:pt idx="15">
                  <c:v>2500</c:v>
                </c:pt>
                <c:pt idx="16">
                  <c:v>2500</c:v>
                </c:pt>
                <c:pt idx="17">
                  <c:v>2500</c:v>
                </c:pt>
                <c:pt idx="18">
                  <c:v>2500</c:v>
                </c:pt>
                <c:pt idx="19">
                  <c:v>2500</c:v>
                </c:pt>
                <c:pt idx="20">
                  <c:v>2500</c:v>
                </c:pt>
                <c:pt idx="21">
                  <c:v>2500</c:v>
                </c:pt>
                <c:pt idx="22">
                  <c:v>2500</c:v>
                </c:pt>
                <c:pt idx="23">
                  <c:v>2500</c:v>
                </c:pt>
                <c:pt idx="24">
                  <c:v>2500</c:v>
                </c:pt>
                <c:pt idx="25">
                  <c:v>2500</c:v>
                </c:pt>
                <c:pt idx="26">
                  <c:v>2500</c:v>
                </c:pt>
                <c:pt idx="27">
                  <c:v>2500</c:v>
                </c:pt>
                <c:pt idx="28">
                  <c:v>2500</c:v>
                </c:pt>
                <c:pt idx="29">
                  <c:v>2500</c:v>
                </c:pt>
                <c:pt idx="30">
                  <c:v>2500</c:v>
                </c:pt>
                <c:pt idx="31">
                  <c:v>2500</c:v>
                </c:pt>
                <c:pt idx="32">
                  <c:v>2500</c:v>
                </c:pt>
                <c:pt idx="33">
                  <c:v>2500</c:v>
                </c:pt>
                <c:pt idx="34">
                  <c:v>2500</c:v>
                </c:pt>
                <c:pt idx="35">
                  <c:v>2500</c:v>
                </c:pt>
                <c:pt idx="36">
                  <c:v>2500</c:v>
                </c:pt>
                <c:pt idx="37">
                  <c:v>2500</c:v>
                </c:pt>
                <c:pt idx="38">
                  <c:v>2500</c:v>
                </c:pt>
                <c:pt idx="39">
                  <c:v>2500</c:v>
                </c:pt>
                <c:pt idx="40">
                  <c:v>2500</c:v>
                </c:pt>
                <c:pt idx="41">
                  <c:v>2500</c:v>
                </c:pt>
                <c:pt idx="42">
                  <c:v>2500</c:v>
                </c:pt>
                <c:pt idx="43">
                  <c:v>2500</c:v>
                </c:pt>
                <c:pt idx="44">
                  <c:v>2500</c:v>
                </c:pt>
                <c:pt idx="45">
                  <c:v>2500</c:v>
                </c:pt>
                <c:pt idx="46">
                  <c:v>2500</c:v>
                </c:pt>
                <c:pt idx="47">
                  <c:v>2500</c:v>
                </c:pt>
                <c:pt idx="48">
                  <c:v>2500</c:v>
                </c:pt>
                <c:pt idx="49">
                  <c:v>2500</c:v>
                </c:pt>
                <c:pt idx="50">
                  <c:v>2500</c:v>
                </c:pt>
                <c:pt idx="51">
                  <c:v>2500</c:v>
                </c:pt>
                <c:pt idx="52">
                  <c:v>2500</c:v>
                </c:pt>
                <c:pt idx="53">
                  <c:v>2500</c:v>
                </c:pt>
                <c:pt idx="54">
                  <c:v>2500</c:v>
                </c:pt>
                <c:pt idx="55">
                  <c:v>2500</c:v>
                </c:pt>
                <c:pt idx="56">
                  <c:v>2500</c:v>
                </c:pt>
                <c:pt idx="57">
                  <c:v>2500</c:v>
                </c:pt>
                <c:pt idx="58">
                  <c:v>2500</c:v>
                </c:pt>
                <c:pt idx="59">
                  <c:v>2500</c:v>
                </c:pt>
                <c:pt idx="60">
                  <c:v>2500</c:v>
                </c:pt>
                <c:pt idx="61">
                  <c:v>2500</c:v>
                </c:pt>
                <c:pt idx="62">
                  <c:v>2500</c:v>
                </c:pt>
                <c:pt idx="63">
                  <c:v>2500</c:v>
                </c:pt>
                <c:pt idx="64">
                  <c:v>2500</c:v>
                </c:pt>
                <c:pt idx="65">
                  <c:v>2500</c:v>
                </c:pt>
                <c:pt idx="66">
                  <c:v>2500</c:v>
                </c:pt>
                <c:pt idx="67">
                  <c:v>2500</c:v>
                </c:pt>
                <c:pt idx="68">
                  <c:v>2500</c:v>
                </c:pt>
                <c:pt idx="69">
                  <c:v>2500</c:v>
                </c:pt>
                <c:pt idx="70">
                  <c:v>2500</c:v>
                </c:pt>
                <c:pt idx="71">
                  <c:v>2500</c:v>
                </c:pt>
                <c:pt idx="72">
                  <c:v>2500</c:v>
                </c:pt>
                <c:pt idx="73">
                  <c:v>2500</c:v>
                </c:pt>
                <c:pt idx="74">
                  <c:v>2500</c:v>
                </c:pt>
                <c:pt idx="75">
                  <c:v>2500</c:v>
                </c:pt>
                <c:pt idx="76">
                  <c:v>1500</c:v>
                </c:pt>
                <c:pt idx="77">
                  <c:v>1500</c:v>
                </c:pt>
                <c:pt idx="78">
                  <c:v>1500</c:v>
                </c:pt>
                <c:pt idx="79">
                  <c:v>1500</c:v>
                </c:pt>
                <c:pt idx="80">
                  <c:v>1500</c:v>
                </c:pt>
                <c:pt idx="81">
                  <c:v>1500</c:v>
                </c:pt>
                <c:pt idx="82">
                  <c:v>1500</c:v>
                </c:pt>
                <c:pt idx="83">
                  <c:v>1500</c:v>
                </c:pt>
                <c:pt idx="84">
                  <c:v>1500</c:v>
                </c:pt>
                <c:pt idx="85">
                  <c:v>1500</c:v>
                </c:pt>
                <c:pt idx="86">
                  <c:v>1500</c:v>
                </c:pt>
                <c:pt idx="87">
                  <c:v>1500</c:v>
                </c:pt>
                <c:pt idx="88">
                  <c:v>1500</c:v>
                </c:pt>
                <c:pt idx="89">
                  <c:v>1500</c:v>
                </c:pt>
                <c:pt idx="90">
                  <c:v>1500</c:v>
                </c:pt>
                <c:pt idx="91">
                  <c:v>1500</c:v>
                </c:pt>
                <c:pt idx="92">
                  <c:v>1500</c:v>
                </c:pt>
                <c:pt idx="93">
                  <c:v>1500</c:v>
                </c:pt>
                <c:pt idx="94">
                  <c:v>1500</c:v>
                </c:pt>
                <c:pt idx="95">
                  <c:v>1500</c:v>
                </c:pt>
                <c:pt idx="96">
                  <c:v>451</c:v>
                </c:pt>
                <c:pt idx="97">
                  <c:v>902</c:v>
                </c:pt>
                <c:pt idx="98">
                  <c:v>2255</c:v>
                </c:pt>
                <c:pt idx="99">
                  <c:v>451</c:v>
                </c:pt>
                <c:pt idx="100">
                  <c:v>902</c:v>
                </c:pt>
                <c:pt idx="101">
                  <c:v>2255</c:v>
                </c:pt>
                <c:pt idx="102">
                  <c:v>451</c:v>
                </c:pt>
                <c:pt idx="103">
                  <c:v>902</c:v>
                </c:pt>
                <c:pt idx="104">
                  <c:v>2255</c:v>
                </c:pt>
                <c:pt idx="105">
                  <c:v>451</c:v>
                </c:pt>
                <c:pt idx="106">
                  <c:v>902</c:v>
                </c:pt>
                <c:pt idx="107">
                  <c:v>2255</c:v>
                </c:pt>
                <c:pt idx="108">
                  <c:v>1683</c:v>
                </c:pt>
                <c:pt idx="109">
                  <c:v>1500</c:v>
                </c:pt>
                <c:pt idx="110">
                  <c:v>1500</c:v>
                </c:pt>
                <c:pt idx="111">
                  <c:v>1000</c:v>
                </c:pt>
                <c:pt idx="112">
                  <c:v>1000</c:v>
                </c:pt>
                <c:pt idx="113">
                  <c:v>1000</c:v>
                </c:pt>
                <c:pt idx="114">
                  <c:v>1000</c:v>
                </c:pt>
                <c:pt idx="115">
                  <c:v>1000</c:v>
                </c:pt>
                <c:pt idx="116">
                  <c:v>1000</c:v>
                </c:pt>
                <c:pt idx="117">
                  <c:v>1000</c:v>
                </c:pt>
                <c:pt idx="118">
                  <c:v>1000</c:v>
                </c:pt>
                <c:pt idx="119">
                  <c:v>1000</c:v>
                </c:pt>
                <c:pt idx="120">
                  <c:v>1000</c:v>
                </c:pt>
                <c:pt idx="121">
                  <c:v>1000</c:v>
                </c:pt>
                <c:pt idx="122">
                  <c:v>1000</c:v>
                </c:pt>
                <c:pt idx="123">
                  <c:v>1000</c:v>
                </c:pt>
                <c:pt idx="124">
                  <c:v>1000</c:v>
                </c:pt>
                <c:pt idx="125">
                  <c:v>1000</c:v>
                </c:pt>
                <c:pt idx="126">
                  <c:v>1000</c:v>
                </c:pt>
                <c:pt idx="127">
                  <c:v>1500</c:v>
                </c:pt>
                <c:pt idx="128">
                  <c:v>1500</c:v>
                </c:pt>
                <c:pt idx="129">
                  <c:v>1500</c:v>
                </c:pt>
                <c:pt idx="130">
                  <c:v>1500</c:v>
                </c:pt>
                <c:pt idx="131">
                  <c:v>1500</c:v>
                </c:pt>
                <c:pt idx="132">
                  <c:v>1500</c:v>
                </c:pt>
                <c:pt idx="133">
                  <c:v>1500</c:v>
                </c:pt>
                <c:pt idx="134">
                  <c:v>1500</c:v>
                </c:pt>
                <c:pt idx="135">
                  <c:v>1500</c:v>
                </c:pt>
                <c:pt idx="136">
                  <c:v>1500</c:v>
                </c:pt>
                <c:pt idx="137">
                  <c:v>1500</c:v>
                </c:pt>
                <c:pt idx="138">
                  <c:v>1500</c:v>
                </c:pt>
              </c:numCache>
            </c:numRef>
          </c:xVal>
          <c:yVal>
            <c:numRef>
              <c:f>MASTER!$E$3:$E$141</c:f>
              <c:numCache>
                <c:formatCode>General</c:formatCode>
                <c:ptCount val="139"/>
                <c:pt idx="76" formatCode="[$$-409]#\ ##0.00">
                  <c:v>-241.1</c:v>
                </c:pt>
                <c:pt idx="77" formatCode="[$$-409]#\ ##0.00">
                  <c:v>-241.1</c:v>
                </c:pt>
                <c:pt idx="78" formatCode="[$$-409]#\ ##0.00">
                  <c:v>-637.29999999999995</c:v>
                </c:pt>
                <c:pt idx="79" formatCode="[$$-409]#\ ##0.00">
                  <c:v>-241.1</c:v>
                </c:pt>
                <c:pt idx="80" formatCode="[$$-409]#\ ##0.00">
                  <c:v>-241.1</c:v>
                </c:pt>
                <c:pt idx="81" formatCode="[$$-409]#\ ##0.00">
                  <c:v>-904.3</c:v>
                </c:pt>
                <c:pt idx="82" formatCode="[$$-409]#\ ##0.00">
                  <c:v>-637.29999999999995</c:v>
                </c:pt>
                <c:pt idx="83" formatCode="[$$-409]#\ ##0.00">
                  <c:v>-241.1</c:v>
                </c:pt>
                <c:pt idx="84" formatCode="[$$-409]#\ ##0.00">
                  <c:v>-637.29999999999995</c:v>
                </c:pt>
                <c:pt idx="85" formatCode="[$$-409]#\ ##0.00">
                  <c:v>-223.6</c:v>
                </c:pt>
                <c:pt idx="86" formatCode="[$$-409]#\ ##0.00">
                  <c:v>26.3</c:v>
                </c:pt>
                <c:pt idx="87" formatCode="[$$-409]#\ ##0.00">
                  <c:v>21.1</c:v>
                </c:pt>
                <c:pt idx="88" formatCode="[$$-409]#\ ##0.00">
                  <c:v>620.20000000000005</c:v>
                </c:pt>
                <c:pt idx="89" formatCode="[$$-409]#\ ##0.00">
                  <c:v>-54.3</c:v>
                </c:pt>
                <c:pt idx="90" formatCode="[$$-409]#\ ##0.00">
                  <c:v>-325.7</c:v>
                </c:pt>
                <c:pt idx="91" formatCode="[$$-409]#\ ##0.00">
                  <c:v>-126.9</c:v>
                </c:pt>
                <c:pt idx="92" formatCode="[$$-409]#\ ##0.00">
                  <c:v>408.1</c:v>
                </c:pt>
                <c:pt idx="93" formatCode="[$$-409]#\ ##0.00">
                  <c:v>620</c:v>
                </c:pt>
                <c:pt idx="94" formatCode="[$$-409]#\ ##0.00">
                  <c:v>-214.9</c:v>
                </c:pt>
                <c:pt idx="95" formatCode="[$$-409]#\ ##0.00">
                  <c:v>-212.9</c:v>
                </c:pt>
                <c:pt idx="96" formatCode="[$$-409]#\ ##0.00">
                  <c:v>-1118.7</c:v>
                </c:pt>
                <c:pt idx="97" formatCode="[$$-409]#\ ##0.00">
                  <c:v>-625</c:v>
                </c:pt>
                <c:pt idx="98" formatCode="[$$-409]#\ ##0.00">
                  <c:v>-625</c:v>
                </c:pt>
                <c:pt idx="99" formatCode="[$$-409]#\ ##0.00">
                  <c:v>-625</c:v>
                </c:pt>
                <c:pt idx="100" formatCode="[$$-409]#\ ##0.00">
                  <c:v>-212.9</c:v>
                </c:pt>
                <c:pt idx="101" formatCode="[$$-409]#\ ##0.00">
                  <c:v>-212.9</c:v>
                </c:pt>
                <c:pt idx="102" formatCode="[$$-409]#\ ##0.00">
                  <c:v>-625</c:v>
                </c:pt>
                <c:pt idx="103" formatCode="[$$-409]#\ ##0.00">
                  <c:v>-625</c:v>
                </c:pt>
                <c:pt idx="104" formatCode="[$$-409]#\ ##0.00">
                  <c:v>-625</c:v>
                </c:pt>
                <c:pt idx="105" formatCode="[$$-409]#\ ##0.00">
                  <c:v>-625</c:v>
                </c:pt>
                <c:pt idx="106" formatCode="[$$-409]#\ ##0.00">
                  <c:v>-625</c:v>
                </c:pt>
                <c:pt idx="107" formatCode="[$$-409]#\ ##0.00">
                  <c:v>-780</c:v>
                </c:pt>
                <c:pt idx="108" formatCode="[$$-409]#\ ##0.00">
                  <c:v>-112.55</c:v>
                </c:pt>
                <c:pt idx="109" formatCode="[$$-409]#\ ##0.00">
                  <c:v>125.33</c:v>
                </c:pt>
                <c:pt idx="110" formatCode="[$$-409]#\ ##0.00">
                  <c:v>-149.13</c:v>
                </c:pt>
                <c:pt idx="111" formatCode="[$$-409]#\ ##0.00">
                  <c:v>233.67</c:v>
                </c:pt>
                <c:pt idx="112" formatCode="[$$-409]#\ ##0.00">
                  <c:v>6.45</c:v>
                </c:pt>
                <c:pt idx="113" formatCode="[$$-409]#\ ##0.00">
                  <c:v>283.25</c:v>
                </c:pt>
                <c:pt idx="114" formatCode="[$$-409]#\ ##0.00">
                  <c:v>167.03</c:v>
                </c:pt>
                <c:pt idx="115" formatCode="[$$-409]#\ ##0.00">
                  <c:v>277.88</c:v>
                </c:pt>
                <c:pt idx="116" formatCode="[$$-409]#\ ##0.00">
                  <c:v>-124.84</c:v>
                </c:pt>
                <c:pt idx="117" formatCode="[$$-409]#\ ##0.00">
                  <c:v>-240.48</c:v>
                </c:pt>
                <c:pt idx="118" formatCode="[$$-409]#\ ##0.00">
                  <c:v>-233.04</c:v>
                </c:pt>
                <c:pt idx="119" formatCode="[$$-409]#\ ##0.00">
                  <c:v>-37.54</c:v>
                </c:pt>
                <c:pt idx="120" formatCode="[$$-409]#\ ##0.00">
                  <c:v>-271.51</c:v>
                </c:pt>
                <c:pt idx="121" formatCode="[$$-409]#\ ##0.00">
                  <c:v>344.57</c:v>
                </c:pt>
                <c:pt idx="122" formatCode="[$$-409]#\ ##0.00">
                  <c:v>-425.92</c:v>
                </c:pt>
                <c:pt idx="123" formatCode="[$$-409]#\ ##0.00">
                  <c:v>344.57</c:v>
                </c:pt>
                <c:pt idx="124" formatCode="[$$-409]#\ ##0.00">
                  <c:v>-475.45</c:v>
                </c:pt>
                <c:pt idx="125" formatCode="[$$-409]#\ ##0.00">
                  <c:v>-519.49</c:v>
                </c:pt>
                <c:pt idx="126" formatCode="[$$-409]#\ ##0.00">
                  <c:v>-496.02</c:v>
                </c:pt>
                <c:pt idx="127" formatCode="[$$-409]#\ ##0.00">
                  <c:v>404.21</c:v>
                </c:pt>
                <c:pt idx="128" formatCode="[$$-409]#\ ##0.00">
                  <c:v>544.27</c:v>
                </c:pt>
                <c:pt idx="129" formatCode="[$$-409]#\ ##0.00">
                  <c:v>-179.8</c:v>
                </c:pt>
                <c:pt idx="130" formatCode="[$$-409]#\ ##0.00">
                  <c:v>0.69</c:v>
                </c:pt>
                <c:pt idx="131" formatCode="[$$-409]#\ ##0.00">
                  <c:v>-0.05</c:v>
                </c:pt>
                <c:pt idx="132" formatCode="[$$-409]#\ ##0.00">
                  <c:v>-0.02</c:v>
                </c:pt>
                <c:pt idx="133" formatCode="[$$-409]#\ ##0.00">
                  <c:v>62.36</c:v>
                </c:pt>
                <c:pt idx="134" formatCode="[$$-409]#\ ##0.00">
                  <c:v>-992.1</c:v>
                </c:pt>
                <c:pt idx="135" formatCode="[$$-409]#\ ##0.00">
                  <c:v>88.65</c:v>
                </c:pt>
                <c:pt idx="136" formatCode="[$$-409]#\ ##0.00">
                  <c:v>-196269.13</c:v>
                </c:pt>
                <c:pt idx="137" formatCode="[$$-409]#\ ##0.00">
                  <c:v>219505.39</c:v>
                </c:pt>
                <c:pt idx="138" formatCode="[$$-409]#\ ##0.00">
                  <c:v>-402412.21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13-1D4D-A2ED-85F59BBFF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5945855"/>
        <c:axId val="1393695039"/>
      </c:scatterChart>
      <c:valAx>
        <c:axId val="13259458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Batch Size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93695039"/>
        <c:crosses val="autoZero"/>
        <c:crossBetween val="midCat"/>
        <c:majorUnit val="500"/>
      </c:valAx>
      <c:valAx>
        <c:axId val="1393695039"/>
        <c:scaling>
          <c:orientation val="minMax"/>
          <c:max val="10000"/>
          <c:min val="-1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Model Earnings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[$$-409]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325945855"/>
        <c:crosses val="autoZero"/>
        <c:crossBetween val="midCat"/>
        <c:majorUnit val="1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MASTER!$D$146:$D$190</c:f>
              <c:numCache>
                <c:formatCode>0.00%</c:formatCode>
                <c:ptCount val="45"/>
                <c:pt idx="0">
                  <c:v>0.22344170219074649</c:v>
                </c:pt>
                <c:pt idx="1">
                  <c:v>0.23344170219074456</c:v>
                </c:pt>
                <c:pt idx="2">
                  <c:v>0.24344170219074454</c:v>
                </c:pt>
                <c:pt idx="3">
                  <c:v>0.25344170219074458</c:v>
                </c:pt>
                <c:pt idx="4">
                  <c:v>0.26344170219074453</c:v>
                </c:pt>
                <c:pt idx="5">
                  <c:v>0.27344170219074454</c:v>
                </c:pt>
                <c:pt idx="6">
                  <c:v>0.28344170219074455</c:v>
                </c:pt>
                <c:pt idx="7">
                  <c:v>0.29344170219074456</c:v>
                </c:pt>
                <c:pt idx="8">
                  <c:v>0.30344170219074457</c:v>
                </c:pt>
                <c:pt idx="9">
                  <c:v>0.31344170219074452</c:v>
                </c:pt>
                <c:pt idx="10">
                  <c:v>0.32344170219074453</c:v>
                </c:pt>
                <c:pt idx="11">
                  <c:v>0.33344170219074454</c:v>
                </c:pt>
                <c:pt idx="12">
                  <c:v>0.34344170219074455</c:v>
                </c:pt>
                <c:pt idx="13">
                  <c:v>0.35344170219074456</c:v>
                </c:pt>
                <c:pt idx="14">
                  <c:v>0.36344170219074456</c:v>
                </c:pt>
                <c:pt idx="15">
                  <c:v>0.37344170219074457</c:v>
                </c:pt>
                <c:pt idx="16">
                  <c:v>0.38344170219074458</c:v>
                </c:pt>
                <c:pt idx="17">
                  <c:v>0.39344170219074459</c:v>
                </c:pt>
                <c:pt idx="18">
                  <c:v>0.40344170219074454</c:v>
                </c:pt>
                <c:pt idx="19">
                  <c:v>0.41344170219074455</c:v>
                </c:pt>
                <c:pt idx="20">
                  <c:v>0.42344170219074456</c:v>
                </c:pt>
                <c:pt idx="21">
                  <c:v>0.43344170219074452</c:v>
                </c:pt>
                <c:pt idx="22">
                  <c:v>0.44344170219074452</c:v>
                </c:pt>
                <c:pt idx="23">
                  <c:v>0.45344170219074453</c:v>
                </c:pt>
                <c:pt idx="24">
                  <c:v>0.46344170219074454</c:v>
                </c:pt>
                <c:pt idx="25">
                  <c:v>0.47344170219074455</c:v>
                </c:pt>
                <c:pt idx="26">
                  <c:v>0.48344170219074456</c:v>
                </c:pt>
                <c:pt idx="27">
                  <c:v>0.49344170219074457</c:v>
                </c:pt>
                <c:pt idx="28">
                  <c:v>0.50344170219074458</c:v>
                </c:pt>
                <c:pt idx="29">
                  <c:v>0.51344170219074448</c:v>
                </c:pt>
                <c:pt idx="30">
                  <c:v>0.52344170219074448</c:v>
                </c:pt>
                <c:pt idx="31">
                  <c:v>0.53344170219074449</c:v>
                </c:pt>
                <c:pt idx="32">
                  <c:v>0.5434417021907445</c:v>
                </c:pt>
                <c:pt idx="33">
                  <c:v>0.55344170219074451</c:v>
                </c:pt>
                <c:pt idx="34">
                  <c:v>0.56344170219074452</c:v>
                </c:pt>
                <c:pt idx="35">
                  <c:v>0.57344170219074453</c:v>
                </c:pt>
                <c:pt idx="36">
                  <c:v>0.58344170219074454</c:v>
                </c:pt>
                <c:pt idx="37">
                  <c:v>0.59344170219074455</c:v>
                </c:pt>
                <c:pt idx="38">
                  <c:v>0.60344170219074456</c:v>
                </c:pt>
                <c:pt idx="39">
                  <c:v>0.61344170219074456</c:v>
                </c:pt>
                <c:pt idx="40">
                  <c:v>0.62344170219074457</c:v>
                </c:pt>
                <c:pt idx="41">
                  <c:v>0.63344170219074458</c:v>
                </c:pt>
                <c:pt idx="42">
                  <c:v>0.64344170219074459</c:v>
                </c:pt>
                <c:pt idx="43">
                  <c:v>0.6534417021907446</c:v>
                </c:pt>
                <c:pt idx="44">
                  <c:v>0.66175110356464928</c:v>
                </c:pt>
              </c:numCache>
            </c:numRef>
          </c:xVal>
          <c:yVal>
            <c:numRef>
              <c:f>MASTER!$E$146:$E$190</c:f>
              <c:numCache>
                <c:formatCode>General</c:formatCode>
                <c:ptCount val="45"/>
                <c:pt idx="0">
                  <c:v>6.0667397022005312E-2</c:v>
                </c:pt>
                <c:pt idx="1">
                  <c:v>9.0622802518882981E-2</c:v>
                </c:pt>
                <c:pt idx="2">
                  <c:v>0.13285609221779229</c:v>
                </c:pt>
                <c:pt idx="3">
                  <c:v>0.19115572878362441</c:v>
                </c:pt>
                <c:pt idx="4">
                  <c:v>0.26993240265340224</c:v>
                </c:pt>
                <c:pt idx="5">
                  <c:v>0.37409730635278837</c:v>
                </c:pt>
                <c:pt idx="6">
                  <c:v>0.50883385637139988</c:v>
                </c:pt>
                <c:pt idx="7">
                  <c:v>0.67924942271032762</c:v>
                </c:pt>
                <c:pt idx="8">
                  <c:v>0.88990657202256518</c:v>
                </c:pt>
                <c:pt idx="9">
                  <c:v>1.1442512844556028</c:v>
                </c:pt>
                <c:pt idx="10">
                  <c:v>1.4439769528906057</c:v>
                </c:pt>
                <c:pt idx="11">
                  <c:v>1.7883848122195536</c:v>
                </c:pt>
                <c:pt idx="12">
                  <c:v>2.1738198133695352</c:v>
                </c:pt>
                <c:pt idx="13">
                  <c:v>2.5932714040687022</c:v>
                </c:pt>
                <c:pt idx="14">
                  <c:v>3.0362271389710518</c:v>
                </c:pt>
                <c:pt idx="15">
                  <c:v>3.4888508455745399</c:v>
                </c:pt>
                <c:pt idx="16">
                  <c:v>3.9345258827542104</c:v>
                </c:pt>
                <c:pt idx="17">
                  <c:v>4.3547604364303067</c:v>
                </c:pt>
                <c:pt idx="18">
                  <c:v>4.7304013411657957</c:v>
                </c:pt>
                <c:pt idx="19">
                  <c:v>5.0430534138062315</c:v>
                </c:pt>
                <c:pt idx="20">
                  <c:v>5.2765615127664844</c:v>
                </c:pt>
                <c:pt idx="21">
                  <c:v>5.4183905004388011</c:v>
                </c:pt>
                <c:pt idx="22">
                  <c:v>5.4607394503180675</c:v>
                </c:pt>
                <c:pt idx="23">
                  <c:v>5.4012523477922798</c:v>
                </c:pt>
                <c:pt idx="24">
                  <c:v>5.2432351947051155</c:v>
                </c:pt>
                <c:pt idx="25">
                  <c:v>4.9953516818136396</c:v>
                </c:pt>
                <c:pt idx="26">
                  <c:v>4.6708364077787641</c:v>
                </c:pt>
                <c:pt idx="27">
                  <c:v>4.2863250583541186</c:v>
                </c:pt>
                <c:pt idx="28">
                  <c:v>3.8604453433313299</c:v>
                </c:pt>
                <c:pt idx="29">
                  <c:v>3.4123342980052298</c:v>
                </c:pt>
                <c:pt idx="30">
                  <c:v>2.9602445695083754</c:v>
                </c:pt>
                <c:pt idx="31">
                  <c:v>2.5203767998569915</c:v>
                </c:pt>
                <c:pt idx="32">
                  <c:v>2.1060331935277263</c:v>
                </c:pt>
                <c:pt idx="33">
                  <c:v>1.727137083106453</c:v>
                </c:pt>
                <c:pt idx="34">
                  <c:v>1.3901135110886051</c:v>
                </c:pt>
                <c:pt idx="35">
                  <c:v>1.0980840374839418</c:v>
                </c:pt>
                <c:pt idx="36">
                  <c:v>0.85130023005933575</c:v>
                </c:pt>
                <c:pt idx="37">
                  <c:v>0.64772667324036204</c:v>
                </c:pt>
                <c:pt idx="38">
                  <c:v>0.48368505739383177</c:v>
                </c:pt>
                <c:pt idx="39">
                  <c:v>0.35448300492249096</c:v>
                </c:pt>
                <c:pt idx="40">
                  <c:v>0.25497055226884285</c:v>
                </c:pt>
                <c:pt idx="41">
                  <c:v>0.17998921764003115</c:v>
                </c:pt>
                <c:pt idx="42">
                  <c:v>0.12469952874355276</c:v>
                </c:pt>
                <c:pt idx="43">
                  <c:v>8.4790069973736171E-2</c:v>
                </c:pt>
                <c:pt idx="44">
                  <c:v>6.0667397022005423E-2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BBA-254A-B73A-2FDEE146D7A5}"/>
            </c:ext>
          </c:extLst>
        </c:ser>
        <c:ser>
          <c:idx val="1"/>
          <c:order val="1"/>
          <c:tx>
            <c:v>SD Labels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3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dLbls>
            <c:dLbl>
              <c:idx val="0"/>
              <c:layout>
                <c:manualLayout>
                  <c:x val="-3.7670734336879272E-2"/>
                  <c:y val="-9.1626393938530309E-2"/>
                </c:manualLayout>
              </c:layout>
              <c:tx>
                <c:rich>
                  <a:bodyPr/>
                  <a:lstStyle/>
                  <a:p>
                    <a:r>
                      <a:rPr lang="el-GR"/>
                      <a:t>-3σ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7-9BBA-254A-B73A-2FDEE146D7A5}"/>
                </c:ext>
              </c:extLst>
            </c:dLbl>
            <c:dLbl>
              <c:idx val="1"/>
              <c:layout>
                <c:manualLayout>
                  <c:x val="-5.9911758299612421E-2"/>
                  <c:y val="-7.752461611518599E-2"/>
                </c:manualLayout>
              </c:layout>
              <c:tx>
                <c:rich>
                  <a:bodyPr/>
                  <a:lstStyle/>
                  <a:p>
                    <a:r>
                      <a:rPr lang="el-GR"/>
                      <a:t>-2σ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9BBA-254A-B73A-2FDEE146D7A5}"/>
                </c:ext>
              </c:extLst>
            </c:dLbl>
            <c:dLbl>
              <c:idx val="2"/>
              <c:layout>
                <c:manualLayout>
                  <c:x val="-9.3273294243712099E-2"/>
                  <c:y val="-1.1716319606245792E-2"/>
                </c:manualLayout>
              </c:layout>
              <c:tx>
                <c:rich>
                  <a:bodyPr/>
                  <a:lstStyle/>
                  <a:p>
                    <a:r>
                      <a:rPr lang="el-GR"/>
                      <a:t>-1σ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9BBA-254A-B73A-2FDEE146D7A5}"/>
                </c:ext>
              </c:extLst>
            </c:dLbl>
            <c:dLbl>
              <c:idx val="3"/>
              <c:layout>
                <c:manualLayout>
                  <c:x val="4.4002421119340822E-2"/>
                  <c:y val="-1.6416912214027236E-2"/>
                </c:manualLayout>
              </c:layout>
              <c:tx>
                <c:rich>
                  <a:bodyPr/>
                  <a:lstStyle/>
                  <a:p>
                    <a:r>
                      <a:rPr lang="el-GR"/>
                      <a:t>1σ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9BBA-254A-B73A-2FDEE146D7A5}"/>
                </c:ext>
              </c:extLst>
            </c:dLbl>
            <c:dLbl>
              <c:idx val="4"/>
              <c:layout>
                <c:manualLayout>
                  <c:x val="5.0806291845579138E-3"/>
                  <c:y val="-7.752461611518599E-2"/>
                </c:manualLayout>
              </c:layout>
              <c:tx>
                <c:rich>
                  <a:bodyPr/>
                  <a:lstStyle/>
                  <a:p>
                    <a:r>
                      <a:rPr lang="el-GR"/>
                      <a:t>2σ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9BBA-254A-B73A-2FDEE146D7A5}"/>
                </c:ext>
              </c:extLst>
            </c:dLbl>
            <c:dLbl>
              <c:idx val="5"/>
              <c:layout>
                <c:manualLayout>
                  <c:x val="-3.3841162750225307E-2"/>
                  <c:y val="-8.692580133074887E-2"/>
                </c:manualLayout>
              </c:layout>
              <c:tx>
                <c:rich>
                  <a:bodyPr/>
                  <a:lstStyle/>
                  <a:p>
                    <a:r>
                      <a:rPr lang="el-GR"/>
                      <a:t>3σ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9BBA-254A-B73A-2FDEE146D7A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MASTER!$C$147:$C$152</c:f>
              <c:numCache>
                <c:formatCode>0.00%</c:formatCode>
                <c:ptCount val="6"/>
                <c:pt idx="0">
                  <c:v>0.22344170219074649</c:v>
                </c:pt>
                <c:pt idx="1">
                  <c:v>0.29649326908639695</c:v>
                </c:pt>
                <c:pt idx="2">
                  <c:v>0.36954483598204746</c:v>
                </c:pt>
                <c:pt idx="3">
                  <c:v>0.51564796977334837</c:v>
                </c:pt>
                <c:pt idx="4">
                  <c:v>0.58869953666899888</c:v>
                </c:pt>
                <c:pt idx="5">
                  <c:v>0.66175110356464928</c:v>
                </c:pt>
              </c:numCache>
            </c:numRef>
          </c:xVal>
          <c:yVal>
            <c:numLit>
              <c:formatCode>General</c:formatCode>
              <c:ptCount val="6"/>
              <c:pt idx="0">
                <c:v>0.06</c:v>
              </c:pt>
              <c:pt idx="1">
                <c:v>0.7</c:v>
              </c:pt>
              <c:pt idx="2">
                <c:v>3.2</c:v>
              </c:pt>
              <c:pt idx="3">
                <c:v>3.2</c:v>
              </c:pt>
              <c:pt idx="4">
                <c:v>0.7</c:v>
              </c:pt>
              <c:pt idx="5">
                <c:v>0.06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9BBA-254A-B73A-2FDEE146D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5166560"/>
        <c:axId val="623707920"/>
      </c:scatterChart>
      <c:valAx>
        <c:axId val="275166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623707920"/>
        <c:crosses val="autoZero"/>
        <c:crossBetween val="midCat"/>
      </c:valAx>
      <c:valAx>
        <c:axId val="623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75166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Model Accuracy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'№ of Classes 1'!$C$2</c:f>
              <c:strCache>
                <c:ptCount val="1"/>
                <c:pt idx="0">
                  <c:v>Precise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'№ of Classes 1'!$B$3:$B$13</c:f>
              <c:numCache>
                <c:formatCode>General</c:formatCode>
                <c:ptCount val="11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21</c:v>
                </c:pt>
                <c:pt idx="10">
                  <c:v>31</c:v>
                </c:pt>
              </c:numCache>
            </c:numRef>
          </c:xVal>
          <c:yVal>
            <c:numRef>
              <c:f>'№ of Classes 1'!$C$3:$C$13</c:f>
              <c:numCache>
                <c:formatCode>0.00%</c:formatCode>
                <c:ptCount val="11"/>
                <c:pt idx="0">
                  <c:v>0.34570000000000001</c:v>
                </c:pt>
                <c:pt idx="1">
                  <c:v>0.18</c:v>
                </c:pt>
                <c:pt idx="2">
                  <c:v>0.1168</c:v>
                </c:pt>
                <c:pt idx="3">
                  <c:v>0.10440000000000001</c:v>
                </c:pt>
                <c:pt idx="4">
                  <c:v>8.8700000000000001E-2</c:v>
                </c:pt>
                <c:pt idx="5">
                  <c:v>7.9399999999999998E-2</c:v>
                </c:pt>
                <c:pt idx="6">
                  <c:v>5.5599999999999997E-2</c:v>
                </c:pt>
                <c:pt idx="7">
                  <c:v>4.5600000000000002E-2</c:v>
                </c:pt>
                <c:pt idx="8">
                  <c:v>5.1499999999999997E-2</c:v>
                </c:pt>
                <c:pt idx="9">
                  <c:v>5.0099999999999999E-2</c:v>
                </c:pt>
                <c:pt idx="10">
                  <c:v>3.7900000000000003E-2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D42-FC4F-9BF8-7710F947B02C}"/>
            </c:ext>
          </c:extLst>
        </c:ser>
        <c:ser>
          <c:idx val="1"/>
          <c:order val="1"/>
          <c:tx>
            <c:strRef>
              <c:f>'№ of Classes 1'!$D$2</c:f>
              <c:strCache>
                <c:ptCount val="1"/>
                <c:pt idx="0">
                  <c:v>Directional Accuracy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'№ of Classes 1'!$B$3:$B$13</c:f>
              <c:numCache>
                <c:formatCode>General</c:formatCode>
                <c:ptCount val="11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17</c:v>
                </c:pt>
                <c:pt idx="8">
                  <c:v>19</c:v>
                </c:pt>
                <c:pt idx="9">
                  <c:v>21</c:v>
                </c:pt>
                <c:pt idx="10">
                  <c:v>31</c:v>
                </c:pt>
              </c:numCache>
            </c:numRef>
          </c:xVal>
          <c:yVal>
            <c:numRef>
              <c:f>'№ of Classes 1'!$D$3:$D$13</c:f>
              <c:numCache>
                <c:formatCode>0.00%</c:formatCode>
                <c:ptCount val="11"/>
                <c:pt idx="0">
                  <c:v>0.34570000000000001</c:v>
                </c:pt>
                <c:pt idx="1">
                  <c:v>0.38629999999999998</c:v>
                </c:pt>
                <c:pt idx="2">
                  <c:v>0.4173</c:v>
                </c:pt>
                <c:pt idx="3">
                  <c:v>0.43730000000000002</c:v>
                </c:pt>
                <c:pt idx="4">
                  <c:v>0.46939999999999998</c:v>
                </c:pt>
                <c:pt idx="5">
                  <c:v>0.46879999999999999</c:v>
                </c:pt>
                <c:pt idx="6">
                  <c:v>0.47670000000000001</c:v>
                </c:pt>
                <c:pt idx="7">
                  <c:v>0.4446</c:v>
                </c:pt>
                <c:pt idx="8">
                  <c:v>0.47099999999999997</c:v>
                </c:pt>
                <c:pt idx="9">
                  <c:v>0.4698</c:v>
                </c:pt>
                <c:pt idx="10">
                  <c:v>0.48420000000000002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D42-FC4F-9BF8-7710F947B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363856"/>
        <c:axId val="235365504"/>
      </c:scatterChart>
      <c:valAx>
        <c:axId val="235363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35365504"/>
        <c:crosses val="autoZero"/>
        <c:crossBetween val="midCat"/>
      </c:valAx>
      <c:valAx>
        <c:axId val="23536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35363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Window</a:t>
            </a:r>
            <a:r>
              <a:rPr lang="et-EE" baseline="0"/>
              <a:t> Size Test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'Window Size'!$C$2</c:f>
              <c:strCache>
                <c:ptCount val="1"/>
                <c:pt idx="0">
                  <c:v>Precise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4.2623512228434489E-2"/>
                  <c:y val="4.40161125692620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3D1D-B24E-8F1C-1F0A566E2E31}"/>
                </c:ext>
              </c:extLst>
            </c:dLbl>
            <c:dLbl>
              <c:idx val="2"/>
              <c:layout>
                <c:manualLayout>
                  <c:x val="-2.7291313585112741E-2"/>
                  <c:y val="-7.17246281714784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3D1D-B24E-8F1C-1F0A566E2E31}"/>
                </c:ext>
              </c:extLst>
            </c:dLbl>
            <c:dLbl>
              <c:idx val="3"/>
              <c:layout>
                <c:manualLayout>
                  <c:x val="-4.5178878668988093E-2"/>
                  <c:y val="5.32753718285213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3D1D-B24E-8F1C-1F0A566E2E31}"/>
                </c:ext>
              </c:extLst>
            </c:dLbl>
            <c:dLbl>
              <c:idx val="6"/>
              <c:layout>
                <c:manualLayout>
                  <c:x val="-5.8671213475111325E-2"/>
                  <c:y val="-5.78357392825896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3D1D-B24E-8F1C-1F0A566E2E31}"/>
                </c:ext>
              </c:extLst>
            </c:dLbl>
            <c:dLbl>
              <c:idx val="7"/>
              <c:layout>
                <c:manualLayout>
                  <c:x val="-5.2844977990648967E-2"/>
                  <c:y val="5.3275371828521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3D1D-B24E-8F1C-1F0A566E2E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'Window Size'!$B$3:$B$13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10</c:v>
                </c:pt>
                <c:pt idx="6">
                  <c:v>14</c:v>
                </c:pt>
                <c:pt idx="7">
                  <c:v>15</c:v>
                </c:pt>
                <c:pt idx="8">
                  <c:v>20</c:v>
                </c:pt>
                <c:pt idx="9">
                  <c:v>25</c:v>
                </c:pt>
                <c:pt idx="10">
                  <c:v>30</c:v>
                </c:pt>
              </c:numCache>
            </c:numRef>
          </c:xVal>
          <c:yVal>
            <c:numRef>
              <c:f>'Window Size'!$C$3:$C$13</c:f>
              <c:numCache>
                <c:formatCode>0.00%</c:formatCode>
                <c:ptCount val="11"/>
                <c:pt idx="0">
                  <c:v>9.3799999999999994E-2</c:v>
                </c:pt>
                <c:pt idx="1">
                  <c:v>7.0300000000000001E-2</c:v>
                </c:pt>
                <c:pt idx="2">
                  <c:v>9.64E-2</c:v>
                </c:pt>
                <c:pt idx="3">
                  <c:v>8.3400000000000002E-2</c:v>
                </c:pt>
                <c:pt idx="4">
                  <c:v>8.8700000000000001E-2</c:v>
                </c:pt>
                <c:pt idx="5">
                  <c:v>9.3899999999999997E-2</c:v>
                </c:pt>
                <c:pt idx="6">
                  <c:v>0.10440000000000001</c:v>
                </c:pt>
                <c:pt idx="7">
                  <c:v>8.09E-2</c:v>
                </c:pt>
                <c:pt idx="8">
                  <c:v>7.1900000000000006E-2</c:v>
                </c:pt>
                <c:pt idx="9">
                  <c:v>9.0300000000000005E-2</c:v>
                </c:pt>
                <c:pt idx="10">
                  <c:v>8.77E-2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58-1C41-830D-AF7CCFEA84C1}"/>
            </c:ext>
          </c:extLst>
        </c:ser>
        <c:ser>
          <c:idx val="1"/>
          <c:order val="1"/>
          <c:tx>
            <c:strRef>
              <c:f>'Window Size'!$D$2</c:f>
              <c:strCache>
                <c:ptCount val="1"/>
                <c:pt idx="0">
                  <c:v>Directional Accuracy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22828195068223E-2"/>
                  <c:y val="-8.568277923592884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D1D-B24E-8F1C-1F0A566E2E31}"/>
                </c:ext>
              </c:extLst>
            </c:dLbl>
            <c:dLbl>
              <c:idx val="1"/>
              <c:layout>
                <c:manualLayout>
                  <c:x val="-6.6337312796772116E-2"/>
                  <c:y val="5.320610965296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3D1D-B24E-8F1C-1F0A566E2E31}"/>
                </c:ext>
              </c:extLst>
            </c:dLbl>
            <c:dLbl>
              <c:idx val="2"/>
              <c:layout>
                <c:manualLayout>
                  <c:x val="-4.0783648391235883E-2"/>
                  <c:y val="-5.3275371828521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3D1D-B24E-8F1C-1F0A566E2E31}"/>
                </c:ext>
              </c:extLst>
            </c:dLbl>
            <c:dLbl>
              <c:idx val="4"/>
              <c:layout>
                <c:manualLayout>
                  <c:x val="-4.8449747712896736E-2"/>
                  <c:y val="-6.25346310877806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3D1D-B24E-8F1C-1F0A566E2E31}"/>
                </c:ext>
              </c:extLst>
            </c:dLbl>
            <c:dLbl>
              <c:idx val="6"/>
              <c:layout>
                <c:manualLayout>
                  <c:x val="-5.3560480594003985E-2"/>
                  <c:y val="-6.25346310877806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3D1D-B24E-8F1C-1F0A566E2E3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E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'Window Size'!$B$3:$B$13</c:f>
              <c:numCache>
                <c:formatCode>General</c:formatCode>
                <c:ptCount val="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10</c:v>
                </c:pt>
                <c:pt idx="6">
                  <c:v>14</c:v>
                </c:pt>
                <c:pt idx="7">
                  <c:v>15</c:v>
                </c:pt>
                <c:pt idx="8">
                  <c:v>20</c:v>
                </c:pt>
                <c:pt idx="9">
                  <c:v>25</c:v>
                </c:pt>
                <c:pt idx="10">
                  <c:v>30</c:v>
                </c:pt>
              </c:numCache>
            </c:numRef>
          </c:xVal>
          <c:yVal>
            <c:numRef>
              <c:f>'Window Size'!$D$3:$D$13</c:f>
              <c:numCache>
                <c:formatCode>0.00%</c:formatCode>
                <c:ptCount val="11"/>
                <c:pt idx="0">
                  <c:v>0.47789999999999999</c:v>
                </c:pt>
                <c:pt idx="1">
                  <c:v>0.42320000000000002</c:v>
                </c:pt>
                <c:pt idx="2">
                  <c:v>0.4466</c:v>
                </c:pt>
                <c:pt idx="3">
                  <c:v>0.442</c:v>
                </c:pt>
                <c:pt idx="4">
                  <c:v>0.442</c:v>
                </c:pt>
                <c:pt idx="5">
                  <c:v>0.45889999999999997</c:v>
                </c:pt>
                <c:pt idx="6">
                  <c:v>0.48039999999999999</c:v>
                </c:pt>
                <c:pt idx="7">
                  <c:v>0.45689999999999997</c:v>
                </c:pt>
                <c:pt idx="8">
                  <c:v>0.45619999999999999</c:v>
                </c:pt>
                <c:pt idx="9">
                  <c:v>0.45290000000000002</c:v>
                </c:pt>
                <c:pt idx="10">
                  <c:v>0.4738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58-1C41-830D-AF7CCFEA8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7871984"/>
        <c:axId val="237873632"/>
      </c:scatterChart>
      <c:valAx>
        <c:axId val="23787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d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37873632"/>
        <c:crosses val="autoZero"/>
        <c:crossBetween val="midCat"/>
        <c:majorUnit val="2.5"/>
      </c:valAx>
      <c:valAx>
        <c:axId val="23787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37871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Model Accuracy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'№ of Stocks'!$C$2</c:f>
              <c:strCache>
                <c:ptCount val="1"/>
                <c:pt idx="0">
                  <c:v>Precise 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E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'№ of Stocks'!$B$3:$B$12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'№ of Stocks'!$C$3:$C$12</c:f>
              <c:numCache>
                <c:formatCode>0.00%</c:formatCode>
                <c:ptCount val="10"/>
                <c:pt idx="0">
                  <c:v>9.3899999999999997E-2</c:v>
                </c:pt>
                <c:pt idx="1">
                  <c:v>9.1300000000000006E-2</c:v>
                </c:pt>
                <c:pt idx="2">
                  <c:v>9.9099999999999994E-2</c:v>
                </c:pt>
                <c:pt idx="3">
                  <c:v>7.5600000000000001E-2</c:v>
                </c:pt>
                <c:pt idx="4">
                  <c:v>0.1043</c:v>
                </c:pt>
                <c:pt idx="5">
                  <c:v>9.5200000000000007E-2</c:v>
                </c:pt>
                <c:pt idx="6">
                  <c:v>0.1017</c:v>
                </c:pt>
                <c:pt idx="7">
                  <c:v>0.1134</c:v>
                </c:pt>
                <c:pt idx="8">
                  <c:v>9.1300000000000006E-2</c:v>
                </c:pt>
                <c:pt idx="9">
                  <c:v>0.1119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00-6F45-978C-921172AD2727}"/>
            </c:ext>
          </c:extLst>
        </c:ser>
        <c:ser>
          <c:idx val="1"/>
          <c:order val="1"/>
          <c:tx>
            <c:strRef>
              <c:f>'№ of Stocks'!$D$2</c:f>
              <c:strCache>
                <c:ptCount val="1"/>
                <c:pt idx="0">
                  <c:v>Directional Accuracy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7"/>
              <c:layout>
                <c:manualLayout>
                  <c:x val="-5.6753804944051529E-2"/>
                  <c:y val="-0.11320122308489028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77B-E74A-870C-5856FB5145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'№ of Stocks'!$B$3:$B$12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'№ of Stocks'!$D$3:$D$12</c:f>
              <c:numCache>
                <c:formatCode>0.00%</c:formatCode>
                <c:ptCount val="10"/>
                <c:pt idx="0">
                  <c:v>0.47849999999999998</c:v>
                </c:pt>
                <c:pt idx="1">
                  <c:v>0.44330000000000003</c:v>
                </c:pt>
                <c:pt idx="2">
                  <c:v>0.45629999999999998</c:v>
                </c:pt>
                <c:pt idx="3">
                  <c:v>0.43290000000000001</c:v>
                </c:pt>
                <c:pt idx="4">
                  <c:v>0.44719999999999999</c:v>
                </c:pt>
                <c:pt idx="5">
                  <c:v>0.4511</c:v>
                </c:pt>
                <c:pt idx="6">
                  <c:v>0.38590000000000002</c:v>
                </c:pt>
                <c:pt idx="7">
                  <c:v>0.16170000000000001</c:v>
                </c:pt>
                <c:pt idx="8">
                  <c:v>0.42370000000000002</c:v>
                </c:pt>
                <c:pt idx="9">
                  <c:v>0.442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00-6F45-978C-921172AD27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0153440"/>
        <c:axId val="417437040"/>
      </c:lineChart>
      <c:catAx>
        <c:axId val="29015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417437040"/>
        <c:crosses val="autoZero"/>
        <c:auto val="1"/>
        <c:lblAlgn val="ctr"/>
        <c:lblOffset val="100"/>
        <c:noMultiLvlLbl val="0"/>
      </c:catAx>
      <c:valAx>
        <c:axId val="41743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90153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Model Accuracy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'№ of Classes 2'!$C$2</c:f>
              <c:strCache>
                <c:ptCount val="1"/>
                <c:pt idx="0">
                  <c:v>Precise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'№ of Classes 2'!$B$3:$B$14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19</c:v>
                </c:pt>
                <c:pt idx="8">
                  <c:v>21</c:v>
                </c:pt>
                <c:pt idx="9">
                  <c:v>31</c:v>
                </c:pt>
                <c:pt idx="10">
                  <c:v>35</c:v>
                </c:pt>
                <c:pt idx="11">
                  <c:v>41</c:v>
                </c:pt>
              </c:numCache>
            </c:numRef>
          </c:xVal>
          <c:yVal>
            <c:numRef>
              <c:f>'№ of Classes 2'!$C$3:$C$14</c:f>
              <c:numCache>
                <c:formatCode>0.00%</c:formatCode>
                <c:ptCount val="12"/>
                <c:pt idx="0">
                  <c:v>0.33860000000000001</c:v>
                </c:pt>
                <c:pt idx="1">
                  <c:v>0.21340000000000001</c:v>
                </c:pt>
                <c:pt idx="2">
                  <c:v>0.1447</c:v>
                </c:pt>
                <c:pt idx="3">
                  <c:v>0.1016</c:v>
                </c:pt>
                <c:pt idx="4">
                  <c:v>7.8399999999999997E-2</c:v>
                </c:pt>
                <c:pt idx="5">
                  <c:v>6.9099999999999995E-2</c:v>
                </c:pt>
                <c:pt idx="6">
                  <c:v>7.3700000000000002E-2</c:v>
                </c:pt>
                <c:pt idx="7">
                  <c:v>5.6899999999999999E-2</c:v>
                </c:pt>
                <c:pt idx="8">
                  <c:v>4.8800000000000003E-2</c:v>
                </c:pt>
                <c:pt idx="9">
                  <c:v>1.78E-2</c:v>
                </c:pt>
                <c:pt idx="10">
                  <c:v>2.5399999999999999E-2</c:v>
                </c:pt>
                <c:pt idx="11">
                  <c:v>3.7100000000000001E-2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D-D741-94FD-8B75B1FF3E5E}"/>
            </c:ext>
          </c:extLst>
        </c:ser>
        <c:ser>
          <c:idx val="1"/>
          <c:order val="1"/>
          <c:tx>
            <c:strRef>
              <c:f>'№ of Classes 2'!$D$2</c:f>
              <c:strCache>
                <c:ptCount val="1"/>
                <c:pt idx="0">
                  <c:v>Directional Accuracy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'№ of Classes 2'!$B$3:$B$14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19</c:v>
                </c:pt>
                <c:pt idx="8">
                  <c:v>21</c:v>
                </c:pt>
                <c:pt idx="9">
                  <c:v>31</c:v>
                </c:pt>
                <c:pt idx="10">
                  <c:v>35</c:v>
                </c:pt>
                <c:pt idx="11">
                  <c:v>41</c:v>
                </c:pt>
              </c:numCache>
            </c:numRef>
          </c:xVal>
          <c:yVal>
            <c:numRef>
              <c:f>'№ of Classes 2'!$D$3:$D$14</c:f>
              <c:numCache>
                <c:formatCode>0.00%</c:formatCode>
                <c:ptCount val="12"/>
                <c:pt idx="0">
                  <c:v>0.33860000000000001</c:v>
                </c:pt>
                <c:pt idx="1">
                  <c:v>0.38340000000000002</c:v>
                </c:pt>
                <c:pt idx="2">
                  <c:v>0.43680000000000002</c:v>
                </c:pt>
                <c:pt idx="3">
                  <c:v>0.4531</c:v>
                </c:pt>
                <c:pt idx="4">
                  <c:v>0.44969999999999999</c:v>
                </c:pt>
                <c:pt idx="5">
                  <c:v>0.4289</c:v>
                </c:pt>
                <c:pt idx="6">
                  <c:v>0.44500000000000001</c:v>
                </c:pt>
                <c:pt idx="7">
                  <c:v>0.47349999999999998</c:v>
                </c:pt>
                <c:pt idx="8">
                  <c:v>0.4884</c:v>
                </c:pt>
                <c:pt idx="9">
                  <c:v>0.50890000000000002</c:v>
                </c:pt>
                <c:pt idx="10">
                  <c:v>0.4491</c:v>
                </c:pt>
                <c:pt idx="11">
                  <c:v>0.45240000000000002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DD-D741-94FD-8B75B1FF3E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7790288"/>
        <c:axId val="907791936"/>
      </c:scatterChart>
      <c:scatterChart>
        <c:scatterStyle val="lineMarker"/>
        <c:varyColors val="0"/>
        <c:ser>
          <c:idx val="2"/>
          <c:order val="2"/>
          <c:tx>
            <c:strRef>
              <c:f>'№ of Classes 2'!$E$2</c:f>
              <c:strCache>
                <c:ptCount val="1"/>
                <c:pt idx="0">
                  <c:v>Min Class Size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'№ of Classes 2'!$B$3:$B$14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19</c:v>
                </c:pt>
                <c:pt idx="8">
                  <c:v>21</c:v>
                </c:pt>
                <c:pt idx="9">
                  <c:v>31</c:v>
                </c:pt>
                <c:pt idx="10">
                  <c:v>35</c:v>
                </c:pt>
                <c:pt idx="11">
                  <c:v>41</c:v>
                </c:pt>
              </c:numCache>
            </c:numRef>
          </c:xVal>
          <c:yVal>
            <c:numRef>
              <c:f>'№ of Classes 2'!$E$3:$E$14</c:f>
              <c:numCache>
                <c:formatCode>General</c:formatCode>
                <c:ptCount val="12"/>
                <c:pt idx="0">
                  <c:v>1672</c:v>
                </c:pt>
                <c:pt idx="1">
                  <c:v>1003</c:v>
                </c:pt>
                <c:pt idx="2">
                  <c:v>714</c:v>
                </c:pt>
                <c:pt idx="3">
                  <c:v>555</c:v>
                </c:pt>
                <c:pt idx="4">
                  <c:v>453</c:v>
                </c:pt>
                <c:pt idx="5">
                  <c:v>383</c:v>
                </c:pt>
                <c:pt idx="6">
                  <c:v>333</c:v>
                </c:pt>
                <c:pt idx="7">
                  <c:v>264</c:v>
                </c:pt>
                <c:pt idx="8">
                  <c:v>237</c:v>
                </c:pt>
                <c:pt idx="9">
                  <c:v>161</c:v>
                </c:pt>
                <c:pt idx="10">
                  <c:v>138</c:v>
                </c:pt>
                <c:pt idx="11">
                  <c:v>120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63-184C-BE22-99B66C533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634847"/>
        <c:axId val="147996560"/>
      </c:scatterChart>
      <c:valAx>
        <c:axId val="907790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907791936"/>
        <c:crosses val="autoZero"/>
        <c:crossBetween val="midCat"/>
      </c:valAx>
      <c:valAx>
        <c:axId val="90779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907790288"/>
        <c:crosses val="autoZero"/>
        <c:crossBetween val="midCat"/>
      </c:valAx>
      <c:valAx>
        <c:axId val="1479965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977634847"/>
        <c:crosses val="max"/>
        <c:crossBetween val="midCat"/>
      </c:valAx>
      <c:valAx>
        <c:axId val="19776348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7996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Model Accuracy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'№ of Classes 2'!$C$20</c:f>
              <c:strCache>
                <c:ptCount val="1"/>
                <c:pt idx="0">
                  <c:v>Precise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'№ of Classes 2'!$B$21:$B$35</c:f>
              <c:numCache>
                <c:formatCode>General</c:formatCode>
                <c:ptCount val="15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24</c:v>
                </c:pt>
                <c:pt idx="11">
                  <c:v>28</c:v>
                </c:pt>
                <c:pt idx="12">
                  <c:v>32</c:v>
                </c:pt>
                <c:pt idx="13">
                  <c:v>36</c:v>
                </c:pt>
                <c:pt idx="14">
                  <c:v>40</c:v>
                </c:pt>
              </c:numCache>
            </c:numRef>
          </c:xVal>
          <c:yVal>
            <c:numRef>
              <c:f>'№ of Classes 2'!$C$21:$C$35</c:f>
              <c:numCache>
                <c:formatCode>0.00%</c:formatCode>
                <c:ptCount val="15"/>
                <c:pt idx="0">
                  <c:v>0.33860000000000001</c:v>
                </c:pt>
                <c:pt idx="1">
                  <c:v>0.21340000000000001</c:v>
                </c:pt>
                <c:pt idx="2">
                  <c:v>0.1447</c:v>
                </c:pt>
                <c:pt idx="3">
                  <c:v>0.1016</c:v>
                </c:pt>
                <c:pt idx="4">
                  <c:v>9.9199999999999997E-2</c:v>
                </c:pt>
                <c:pt idx="5">
                  <c:v>8.5000000000000006E-2</c:v>
                </c:pt>
                <c:pt idx="6">
                  <c:v>7.4899999999999994E-2</c:v>
                </c:pt>
                <c:pt idx="7">
                  <c:v>6.6199999999999995E-2</c:v>
                </c:pt>
                <c:pt idx="8">
                  <c:v>4.02E-2</c:v>
                </c:pt>
                <c:pt idx="9">
                  <c:v>4.7699999999999999E-2</c:v>
                </c:pt>
                <c:pt idx="10">
                  <c:v>2.8299999999999999E-2</c:v>
                </c:pt>
                <c:pt idx="11">
                  <c:v>3.6799999999999999E-2</c:v>
                </c:pt>
                <c:pt idx="12">
                  <c:v>3.04E-2</c:v>
                </c:pt>
                <c:pt idx="13">
                  <c:v>2.64E-2</c:v>
                </c:pt>
                <c:pt idx="14">
                  <c:v>2.6499999999999999E-2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16B-E24A-AA9A-C3D4DBD25629}"/>
            </c:ext>
          </c:extLst>
        </c:ser>
        <c:ser>
          <c:idx val="1"/>
          <c:order val="1"/>
          <c:tx>
            <c:strRef>
              <c:f>'№ of Classes 2'!$D$20</c:f>
              <c:strCache>
                <c:ptCount val="1"/>
                <c:pt idx="0">
                  <c:v>Directional Accuracy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'№ of Classes 2'!$B$21:$B$35</c:f>
              <c:numCache>
                <c:formatCode>General</c:formatCode>
                <c:ptCount val="15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24</c:v>
                </c:pt>
                <c:pt idx="11">
                  <c:v>28</c:v>
                </c:pt>
                <c:pt idx="12">
                  <c:v>32</c:v>
                </c:pt>
                <c:pt idx="13">
                  <c:v>36</c:v>
                </c:pt>
                <c:pt idx="14">
                  <c:v>40</c:v>
                </c:pt>
              </c:numCache>
            </c:numRef>
          </c:xVal>
          <c:yVal>
            <c:numRef>
              <c:f>'№ of Classes 2'!$D$21:$D$35</c:f>
              <c:numCache>
                <c:formatCode>0.00%</c:formatCode>
                <c:ptCount val="15"/>
                <c:pt idx="0">
                  <c:v>0.33860000000000001</c:v>
                </c:pt>
                <c:pt idx="1">
                  <c:v>0.38340000000000002</c:v>
                </c:pt>
                <c:pt idx="2">
                  <c:v>0.43680000000000002</c:v>
                </c:pt>
                <c:pt idx="3">
                  <c:v>0.4531</c:v>
                </c:pt>
                <c:pt idx="4">
                  <c:v>0.40079999999999999</c:v>
                </c:pt>
                <c:pt idx="5">
                  <c:v>0.48630000000000001</c:v>
                </c:pt>
                <c:pt idx="6">
                  <c:v>0.52449999999999997</c:v>
                </c:pt>
                <c:pt idx="7">
                  <c:v>0.47139999999999999</c:v>
                </c:pt>
                <c:pt idx="8">
                  <c:v>0.46889999999999998</c:v>
                </c:pt>
                <c:pt idx="9">
                  <c:v>0.45419999999999999</c:v>
                </c:pt>
                <c:pt idx="10">
                  <c:v>0.4723</c:v>
                </c:pt>
                <c:pt idx="11">
                  <c:v>0.49559999999999998</c:v>
                </c:pt>
                <c:pt idx="12">
                  <c:v>0.49049999999999999</c:v>
                </c:pt>
                <c:pt idx="13">
                  <c:v>0.45029999999999998</c:v>
                </c:pt>
                <c:pt idx="14">
                  <c:v>0.54920000000000002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16B-E24A-AA9A-C3D4DBD25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62528"/>
        <c:axId val="864003152"/>
      </c:scatterChart>
      <c:scatterChart>
        <c:scatterStyle val="lineMarker"/>
        <c:varyColors val="0"/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'№ of Classes 2'!$B$21:$B$35</c:f>
              <c:numCache>
                <c:formatCode>General</c:formatCode>
                <c:ptCount val="15"/>
                <c:pt idx="0">
                  <c:v>2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10</c:v>
                </c:pt>
                <c:pt idx="5">
                  <c:v>12</c:v>
                </c:pt>
                <c:pt idx="6">
                  <c:v>14</c:v>
                </c:pt>
                <c:pt idx="7">
                  <c:v>16</c:v>
                </c:pt>
                <c:pt idx="8">
                  <c:v>18</c:v>
                </c:pt>
                <c:pt idx="9">
                  <c:v>20</c:v>
                </c:pt>
                <c:pt idx="10">
                  <c:v>24</c:v>
                </c:pt>
                <c:pt idx="11">
                  <c:v>28</c:v>
                </c:pt>
                <c:pt idx="12">
                  <c:v>32</c:v>
                </c:pt>
                <c:pt idx="13">
                  <c:v>36</c:v>
                </c:pt>
                <c:pt idx="14">
                  <c:v>40</c:v>
                </c:pt>
              </c:numCache>
            </c:numRef>
          </c:xVal>
          <c:yVal>
            <c:numRef>
              <c:f>'№ of Classes 2'!$E$21:$E$35</c:f>
              <c:numCache>
                <c:formatCode>General</c:formatCode>
                <c:ptCount val="15"/>
                <c:pt idx="0">
                  <c:v>1672</c:v>
                </c:pt>
                <c:pt idx="1">
                  <c:v>1003</c:v>
                </c:pt>
                <c:pt idx="2">
                  <c:v>714</c:v>
                </c:pt>
                <c:pt idx="3">
                  <c:v>555</c:v>
                </c:pt>
                <c:pt idx="4">
                  <c:v>499</c:v>
                </c:pt>
                <c:pt idx="5">
                  <c:v>417</c:v>
                </c:pt>
                <c:pt idx="6">
                  <c:v>357</c:v>
                </c:pt>
                <c:pt idx="7">
                  <c:v>311</c:v>
                </c:pt>
                <c:pt idx="8">
                  <c:v>277</c:v>
                </c:pt>
                <c:pt idx="9">
                  <c:v>251</c:v>
                </c:pt>
                <c:pt idx="10">
                  <c:v>207</c:v>
                </c:pt>
                <c:pt idx="11">
                  <c:v>177</c:v>
                </c:pt>
                <c:pt idx="12">
                  <c:v>155</c:v>
                </c:pt>
                <c:pt idx="13">
                  <c:v>138</c:v>
                </c:pt>
                <c:pt idx="14">
                  <c:v>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F2-EC40-BA9C-ABE8616C7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253151"/>
        <c:axId val="1990920655"/>
      </c:scatterChart>
      <c:valAx>
        <c:axId val="114146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864003152"/>
        <c:crosses val="autoZero"/>
        <c:crossBetween val="midCat"/>
      </c:valAx>
      <c:valAx>
        <c:axId val="8640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141462528"/>
        <c:crosses val="autoZero"/>
        <c:crossBetween val="midCat"/>
      </c:valAx>
      <c:valAx>
        <c:axId val="1990920655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990253151"/>
        <c:crosses val="max"/>
        <c:crossBetween val="midCat"/>
      </c:valAx>
      <c:valAx>
        <c:axId val="1990253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0920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t-EE"/>
              <a:t>Model Accuracy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'№ of Classes 2'!$C$20</c:f>
              <c:strCache>
                <c:ptCount val="1"/>
                <c:pt idx="0">
                  <c:v>Precise Accuracy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('№ of Classes 2'!$B$3:$B$14,'№ of Classes 2'!$B$21:$B$35)</c:f>
              <c:numCache>
                <c:formatCode>General</c:formatCode>
                <c:ptCount val="27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19</c:v>
                </c:pt>
                <c:pt idx="8">
                  <c:v>21</c:v>
                </c:pt>
                <c:pt idx="9">
                  <c:v>31</c:v>
                </c:pt>
                <c:pt idx="10">
                  <c:v>35</c:v>
                </c:pt>
                <c:pt idx="11">
                  <c:v>41</c:v>
                </c:pt>
                <c:pt idx="12">
                  <c:v>2</c:v>
                </c:pt>
                <c:pt idx="13">
                  <c:v>4</c:v>
                </c:pt>
                <c:pt idx="14">
                  <c:v>6</c:v>
                </c:pt>
                <c:pt idx="15">
                  <c:v>8</c:v>
                </c:pt>
                <c:pt idx="16">
                  <c:v>10</c:v>
                </c:pt>
                <c:pt idx="17">
                  <c:v>12</c:v>
                </c:pt>
                <c:pt idx="18">
                  <c:v>14</c:v>
                </c:pt>
                <c:pt idx="19">
                  <c:v>16</c:v>
                </c:pt>
                <c:pt idx="20">
                  <c:v>18</c:v>
                </c:pt>
                <c:pt idx="21">
                  <c:v>20</c:v>
                </c:pt>
                <c:pt idx="22">
                  <c:v>24</c:v>
                </c:pt>
                <c:pt idx="23">
                  <c:v>28</c:v>
                </c:pt>
                <c:pt idx="24">
                  <c:v>32</c:v>
                </c:pt>
                <c:pt idx="25">
                  <c:v>36</c:v>
                </c:pt>
                <c:pt idx="26">
                  <c:v>40</c:v>
                </c:pt>
              </c:numCache>
            </c:numRef>
          </c:xVal>
          <c:yVal>
            <c:numRef>
              <c:f>('№ of Classes 2'!$C$3:$C$14,'№ of Classes 2'!$C$21:$C$35)</c:f>
              <c:numCache>
                <c:formatCode>0.00%</c:formatCode>
                <c:ptCount val="27"/>
                <c:pt idx="0">
                  <c:v>0.33860000000000001</c:v>
                </c:pt>
                <c:pt idx="1">
                  <c:v>0.21340000000000001</c:v>
                </c:pt>
                <c:pt idx="2">
                  <c:v>0.1447</c:v>
                </c:pt>
                <c:pt idx="3">
                  <c:v>0.1016</c:v>
                </c:pt>
                <c:pt idx="4">
                  <c:v>7.8399999999999997E-2</c:v>
                </c:pt>
                <c:pt idx="5">
                  <c:v>6.9099999999999995E-2</c:v>
                </c:pt>
                <c:pt idx="6">
                  <c:v>7.3700000000000002E-2</c:v>
                </c:pt>
                <c:pt idx="7">
                  <c:v>5.6899999999999999E-2</c:v>
                </c:pt>
                <c:pt idx="8">
                  <c:v>4.8800000000000003E-2</c:v>
                </c:pt>
                <c:pt idx="9">
                  <c:v>1.78E-2</c:v>
                </c:pt>
                <c:pt idx="10">
                  <c:v>2.5399999999999999E-2</c:v>
                </c:pt>
                <c:pt idx="11">
                  <c:v>3.7100000000000001E-2</c:v>
                </c:pt>
                <c:pt idx="12">
                  <c:v>0.33860000000000001</c:v>
                </c:pt>
                <c:pt idx="13">
                  <c:v>0.21340000000000001</c:v>
                </c:pt>
                <c:pt idx="14">
                  <c:v>0.1447</c:v>
                </c:pt>
                <c:pt idx="15">
                  <c:v>0.1016</c:v>
                </c:pt>
                <c:pt idx="16">
                  <c:v>9.9199999999999997E-2</c:v>
                </c:pt>
                <c:pt idx="17">
                  <c:v>8.5000000000000006E-2</c:v>
                </c:pt>
                <c:pt idx="18">
                  <c:v>7.4899999999999994E-2</c:v>
                </c:pt>
                <c:pt idx="19">
                  <c:v>6.6199999999999995E-2</c:v>
                </c:pt>
                <c:pt idx="20">
                  <c:v>4.02E-2</c:v>
                </c:pt>
                <c:pt idx="21">
                  <c:v>4.7699999999999999E-2</c:v>
                </c:pt>
                <c:pt idx="22">
                  <c:v>2.8299999999999999E-2</c:v>
                </c:pt>
                <c:pt idx="23">
                  <c:v>3.6799999999999999E-2</c:v>
                </c:pt>
                <c:pt idx="24">
                  <c:v>3.04E-2</c:v>
                </c:pt>
                <c:pt idx="25">
                  <c:v>2.64E-2</c:v>
                </c:pt>
                <c:pt idx="26">
                  <c:v>2.6499999999999999E-2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EF-C443-AD37-97C909789475}"/>
            </c:ext>
          </c:extLst>
        </c:ser>
        <c:ser>
          <c:idx val="1"/>
          <c:order val="1"/>
          <c:tx>
            <c:strRef>
              <c:f>'№ of Classes 2'!$D$20</c:f>
              <c:strCache>
                <c:ptCount val="1"/>
                <c:pt idx="0">
                  <c:v>Directional Accuracy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2540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('№ of Classes 2'!$B$3:$B$14,'№ of Classes 2'!$B$21:$B$35)</c:f>
              <c:numCache>
                <c:formatCode>General</c:formatCode>
                <c:ptCount val="27"/>
                <c:pt idx="0">
                  <c:v>3</c:v>
                </c:pt>
                <c:pt idx="1">
                  <c:v>5</c:v>
                </c:pt>
                <c:pt idx="2">
                  <c:v>7</c:v>
                </c:pt>
                <c:pt idx="3">
                  <c:v>9</c:v>
                </c:pt>
                <c:pt idx="4">
                  <c:v>11</c:v>
                </c:pt>
                <c:pt idx="5">
                  <c:v>13</c:v>
                </c:pt>
                <c:pt idx="6">
                  <c:v>15</c:v>
                </c:pt>
                <c:pt idx="7">
                  <c:v>19</c:v>
                </c:pt>
                <c:pt idx="8">
                  <c:v>21</c:v>
                </c:pt>
                <c:pt idx="9">
                  <c:v>31</c:v>
                </c:pt>
                <c:pt idx="10">
                  <c:v>35</c:v>
                </c:pt>
                <c:pt idx="11">
                  <c:v>41</c:v>
                </c:pt>
                <c:pt idx="12">
                  <c:v>2</c:v>
                </c:pt>
                <c:pt idx="13">
                  <c:v>4</c:v>
                </c:pt>
                <c:pt idx="14">
                  <c:v>6</c:v>
                </c:pt>
                <c:pt idx="15">
                  <c:v>8</c:v>
                </c:pt>
                <c:pt idx="16">
                  <c:v>10</c:v>
                </c:pt>
                <c:pt idx="17">
                  <c:v>12</c:v>
                </c:pt>
                <c:pt idx="18">
                  <c:v>14</c:v>
                </c:pt>
                <c:pt idx="19">
                  <c:v>16</c:v>
                </c:pt>
                <c:pt idx="20">
                  <c:v>18</c:v>
                </c:pt>
                <c:pt idx="21">
                  <c:v>20</c:v>
                </c:pt>
                <c:pt idx="22">
                  <c:v>24</c:v>
                </c:pt>
                <c:pt idx="23">
                  <c:v>28</c:v>
                </c:pt>
                <c:pt idx="24">
                  <c:v>32</c:v>
                </c:pt>
                <c:pt idx="25">
                  <c:v>36</c:v>
                </c:pt>
                <c:pt idx="26">
                  <c:v>40</c:v>
                </c:pt>
              </c:numCache>
            </c:numRef>
          </c:xVal>
          <c:yVal>
            <c:numRef>
              <c:f>('№ of Classes 2'!$D$3:$D$14,'№ of Classes 2'!$D$21:$D$35)</c:f>
              <c:numCache>
                <c:formatCode>0.00%</c:formatCode>
                <c:ptCount val="27"/>
                <c:pt idx="0">
                  <c:v>0.33860000000000001</c:v>
                </c:pt>
                <c:pt idx="1">
                  <c:v>0.38340000000000002</c:v>
                </c:pt>
                <c:pt idx="2">
                  <c:v>0.43680000000000002</c:v>
                </c:pt>
                <c:pt idx="3">
                  <c:v>0.4531</c:v>
                </c:pt>
                <c:pt idx="4">
                  <c:v>0.44969999999999999</c:v>
                </c:pt>
                <c:pt idx="5">
                  <c:v>0.4289</c:v>
                </c:pt>
                <c:pt idx="6">
                  <c:v>0.44500000000000001</c:v>
                </c:pt>
                <c:pt idx="7">
                  <c:v>0.47349999999999998</c:v>
                </c:pt>
                <c:pt idx="8">
                  <c:v>0.4884</c:v>
                </c:pt>
                <c:pt idx="9">
                  <c:v>0.50890000000000002</c:v>
                </c:pt>
                <c:pt idx="10">
                  <c:v>0.4491</c:v>
                </c:pt>
                <c:pt idx="11">
                  <c:v>0.45240000000000002</c:v>
                </c:pt>
                <c:pt idx="12">
                  <c:v>0.33860000000000001</c:v>
                </c:pt>
                <c:pt idx="13">
                  <c:v>0.38340000000000002</c:v>
                </c:pt>
                <c:pt idx="14">
                  <c:v>0.43680000000000002</c:v>
                </c:pt>
                <c:pt idx="15">
                  <c:v>0.4531</c:v>
                </c:pt>
                <c:pt idx="16">
                  <c:v>0.40079999999999999</c:v>
                </c:pt>
                <c:pt idx="17">
                  <c:v>0.48630000000000001</c:v>
                </c:pt>
                <c:pt idx="18">
                  <c:v>0.52449999999999997</c:v>
                </c:pt>
                <c:pt idx="19">
                  <c:v>0.47139999999999999</c:v>
                </c:pt>
                <c:pt idx="20">
                  <c:v>0.46889999999999998</c:v>
                </c:pt>
                <c:pt idx="21">
                  <c:v>0.45419999999999999</c:v>
                </c:pt>
                <c:pt idx="22">
                  <c:v>0.4723</c:v>
                </c:pt>
                <c:pt idx="23">
                  <c:v>0.49559999999999998</c:v>
                </c:pt>
                <c:pt idx="24">
                  <c:v>0.49049999999999999</c:v>
                </c:pt>
                <c:pt idx="25">
                  <c:v>0.45029999999999998</c:v>
                </c:pt>
                <c:pt idx="26">
                  <c:v>0.54920000000000002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EF-C443-AD37-97C909789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62528"/>
        <c:axId val="864003152"/>
      </c:scatterChart>
      <c:valAx>
        <c:axId val="114146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864003152"/>
        <c:crosses val="autoZero"/>
        <c:crossBetween val="midCat"/>
      </c:valAx>
      <c:valAx>
        <c:axId val="8640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141462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'№ of Classes 2'!$C$20</c:f>
              <c:strCache>
                <c:ptCount val="1"/>
                <c:pt idx="0">
                  <c:v>Precise Accuracy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'№ of Classes 2'!$B$42:$B$68</c:f>
              <c:numCache>
                <c:formatCode>General</c:formatCode>
                <c:ptCount val="2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24</c:v>
                </c:pt>
                <c:pt idx="20">
                  <c:v>28</c:v>
                </c:pt>
                <c:pt idx="21">
                  <c:v>31</c:v>
                </c:pt>
                <c:pt idx="22">
                  <c:v>32</c:v>
                </c:pt>
                <c:pt idx="23">
                  <c:v>35</c:v>
                </c:pt>
                <c:pt idx="24">
                  <c:v>36</c:v>
                </c:pt>
                <c:pt idx="25">
                  <c:v>40</c:v>
                </c:pt>
                <c:pt idx="26">
                  <c:v>41</c:v>
                </c:pt>
              </c:numCache>
            </c:numRef>
          </c:xVal>
          <c:yVal>
            <c:numRef>
              <c:f>'№ of Classes 2'!$C$42:$C$68</c:f>
              <c:numCache>
                <c:formatCode>0.00%</c:formatCode>
                <c:ptCount val="27"/>
                <c:pt idx="0">
                  <c:v>0.33860000000000001</c:v>
                </c:pt>
                <c:pt idx="1">
                  <c:v>0.33860000000000001</c:v>
                </c:pt>
                <c:pt idx="2">
                  <c:v>0.21340000000000001</c:v>
                </c:pt>
                <c:pt idx="3">
                  <c:v>0.21340000000000001</c:v>
                </c:pt>
                <c:pt idx="4">
                  <c:v>0.1447</c:v>
                </c:pt>
                <c:pt idx="5">
                  <c:v>0.1447</c:v>
                </c:pt>
                <c:pt idx="6">
                  <c:v>0.1016</c:v>
                </c:pt>
                <c:pt idx="7">
                  <c:v>0.1016</c:v>
                </c:pt>
                <c:pt idx="8">
                  <c:v>9.9199999999999997E-2</c:v>
                </c:pt>
                <c:pt idx="9">
                  <c:v>7.8399999999999997E-2</c:v>
                </c:pt>
                <c:pt idx="10">
                  <c:v>8.5000000000000006E-2</c:v>
                </c:pt>
                <c:pt idx="11">
                  <c:v>6.9099999999999995E-2</c:v>
                </c:pt>
                <c:pt idx="12">
                  <c:v>7.4899999999999994E-2</c:v>
                </c:pt>
                <c:pt idx="13">
                  <c:v>7.3700000000000002E-2</c:v>
                </c:pt>
                <c:pt idx="14">
                  <c:v>6.6199999999999995E-2</c:v>
                </c:pt>
                <c:pt idx="15">
                  <c:v>4.02E-2</c:v>
                </c:pt>
                <c:pt idx="16">
                  <c:v>5.6899999999999999E-2</c:v>
                </c:pt>
                <c:pt idx="17">
                  <c:v>4.7699999999999999E-2</c:v>
                </c:pt>
                <c:pt idx="18">
                  <c:v>4.8800000000000003E-2</c:v>
                </c:pt>
                <c:pt idx="19">
                  <c:v>2.8299999999999999E-2</c:v>
                </c:pt>
                <c:pt idx="20">
                  <c:v>3.6799999999999999E-2</c:v>
                </c:pt>
                <c:pt idx="21">
                  <c:v>1.78E-2</c:v>
                </c:pt>
                <c:pt idx="22">
                  <c:v>3.04E-2</c:v>
                </c:pt>
                <c:pt idx="23">
                  <c:v>2.5399999999999999E-2</c:v>
                </c:pt>
                <c:pt idx="24">
                  <c:v>2.64E-2</c:v>
                </c:pt>
                <c:pt idx="25">
                  <c:v>2.6499999999999999E-2</c:v>
                </c:pt>
                <c:pt idx="26">
                  <c:v>3.7100000000000001E-2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A8-4046-92D0-7C10400BF1D7}"/>
            </c:ext>
          </c:extLst>
        </c:ser>
        <c:ser>
          <c:idx val="1"/>
          <c:order val="1"/>
          <c:tx>
            <c:strRef>
              <c:f>'№ of Classes 2'!$D$20</c:f>
              <c:strCache>
                <c:ptCount val="1"/>
                <c:pt idx="0">
                  <c:v>Directional Accuracy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og"/>
            <c:dispRSqr val="0"/>
            <c:dispEq val="0"/>
          </c:trendline>
          <c:xVal>
            <c:numRef>
              <c:f>'№ of Classes 2'!$B$42:$B$68</c:f>
              <c:numCache>
                <c:formatCode>General</c:formatCode>
                <c:ptCount val="2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24</c:v>
                </c:pt>
                <c:pt idx="20">
                  <c:v>28</c:v>
                </c:pt>
                <c:pt idx="21">
                  <c:v>31</c:v>
                </c:pt>
                <c:pt idx="22">
                  <c:v>32</c:v>
                </c:pt>
                <c:pt idx="23">
                  <c:v>35</c:v>
                </c:pt>
                <c:pt idx="24">
                  <c:v>36</c:v>
                </c:pt>
                <c:pt idx="25">
                  <c:v>40</c:v>
                </c:pt>
                <c:pt idx="26">
                  <c:v>41</c:v>
                </c:pt>
              </c:numCache>
            </c:numRef>
          </c:xVal>
          <c:yVal>
            <c:numRef>
              <c:f>'№ of Classes 2'!$D$42:$D$68</c:f>
              <c:numCache>
                <c:formatCode>0.00%</c:formatCode>
                <c:ptCount val="27"/>
                <c:pt idx="0">
                  <c:v>0.33860000000000001</c:v>
                </c:pt>
                <c:pt idx="1">
                  <c:v>0.33860000000000001</c:v>
                </c:pt>
                <c:pt idx="2">
                  <c:v>0.38340000000000002</c:v>
                </c:pt>
                <c:pt idx="3">
                  <c:v>0.38340000000000002</c:v>
                </c:pt>
                <c:pt idx="4">
                  <c:v>0.43680000000000002</c:v>
                </c:pt>
                <c:pt idx="5">
                  <c:v>0.43680000000000002</c:v>
                </c:pt>
                <c:pt idx="6">
                  <c:v>0.4531</c:v>
                </c:pt>
                <c:pt idx="7">
                  <c:v>0.4531</c:v>
                </c:pt>
                <c:pt idx="8">
                  <c:v>0.40079999999999999</c:v>
                </c:pt>
                <c:pt idx="9">
                  <c:v>0.44969999999999999</c:v>
                </c:pt>
                <c:pt idx="10">
                  <c:v>0.48630000000000001</c:v>
                </c:pt>
                <c:pt idx="11">
                  <c:v>0.4289</c:v>
                </c:pt>
                <c:pt idx="12">
                  <c:v>0.52449999999999997</c:v>
                </c:pt>
                <c:pt idx="13">
                  <c:v>0.44500000000000001</c:v>
                </c:pt>
                <c:pt idx="14">
                  <c:v>0.47139999999999999</c:v>
                </c:pt>
                <c:pt idx="15">
                  <c:v>0.46889999999999998</c:v>
                </c:pt>
                <c:pt idx="16">
                  <c:v>0.47349999999999998</c:v>
                </c:pt>
                <c:pt idx="17">
                  <c:v>0.45419999999999999</c:v>
                </c:pt>
                <c:pt idx="18">
                  <c:v>0.4884</c:v>
                </c:pt>
                <c:pt idx="19">
                  <c:v>0.4723</c:v>
                </c:pt>
                <c:pt idx="20">
                  <c:v>0.49559999999999998</c:v>
                </c:pt>
                <c:pt idx="21">
                  <c:v>0.50890000000000002</c:v>
                </c:pt>
                <c:pt idx="22">
                  <c:v>0.49049999999999999</c:v>
                </c:pt>
                <c:pt idx="23">
                  <c:v>0.4491</c:v>
                </c:pt>
                <c:pt idx="24">
                  <c:v>0.45029999999999998</c:v>
                </c:pt>
                <c:pt idx="25">
                  <c:v>0.54920000000000002</c:v>
                </c:pt>
                <c:pt idx="26">
                  <c:v>0.45240000000000002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A8-4046-92D0-7C10400BF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462528"/>
        <c:axId val="864003152"/>
      </c:scatterChart>
      <c:scatterChart>
        <c:scatterStyle val="lineMarker"/>
        <c:varyColors val="0"/>
        <c:ser>
          <c:idx val="2"/>
          <c:order val="2"/>
          <c:tx>
            <c:strRef>
              <c:f>'№ of Classes 2'!$E$41</c:f>
              <c:strCache>
                <c:ptCount val="1"/>
                <c:pt idx="0">
                  <c:v>Min Class Size</c:v>
                </c:pt>
              </c:strCache>
            </c:strRef>
          </c:tx>
          <c:spPr>
            <a:ln w="19050" cap="rnd">
              <a:solidFill>
                <a:schemeClr val="accent3">
                  <a:alpha val="75000"/>
                </a:scheme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93AD82"/>
              </a:solidFill>
              <a:ln w="3175">
                <a:noFill/>
              </a:ln>
              <a:effectLst/>
            </c:spPr>
          </c:marker>
          <c:xVal>
            <c:numRef>
              <c:f>'№ of Classes 2'!$B$42:$B$68</c:f>
              <c:numCache>
                <c:formatCode>General</c:formatCode>
                <c:ptCount val="27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24</c:v>
                </c:pt>
                <c:pt idx="20">
                  <c:v>28</c:v>
                </c:pt>
                <c:pt idx="21">
                  <c:v>31</c:v>
                </c:pt>
                <c:pt idx="22">
                  <c:v>32</c:v>
                </c:pt>
                <c:pt idx="23">
                  <c:v>35</c:v>
                </c:pt>
                <c:pt idx="24">
                  <c:v>36</c:v>
                </c:pt>
                <c:pt idx="25">
                  <c:v>40</c:v>
                </c:pt>
                <c:pt idx="26">
                  <c:v>41</c:v>
                </c:pt>
              </c:numCache>
            </c:numRef>
          </c:xVal>
          <c:yVal>
            <c:numRef>
              <c:f>'№ of Classes 2'!$E$42:$E$68</c:f>
              <c:numCache>
                <c:formatCode>General</c:formatCode>
                <c:ptCount val="27"/>
                <c:pt idx="0">
                  <c:v>1672</c:v>
                </c:pt>
                <c:pt idx="1">
                  <c:v>1672</c:v>
                </c:pt>
                <c:pt idx="2">
                  <c:v>1003</c:v>
                </c:pt>
                <c:pt idx="3">
                  <c:v>1003</c:v>
                </c:pt>
                <c:pt idx="4">
                  <c:v>714</c:v>
                </c:pt>
                <c:pt idx="5">
                  <c:v>714</c:v>
                </c:pt>
                <c:pt idx="6">
                  <c:v>555</c:v>
                </c:pt>
                <c:pt idx="7">
                  <c:v>555</c:v>
                </c:pt>
                <c:pt idx="8">
                  <c:v>499</c:v>
                </c:pt>
                <c:pt idx="9">
                  <c:v>453</c:v>
                </c:pt>
                <c:pt idx="10">
                  <c:v>417</c:v>
                </c:pt>
                <c:pt idx="11">
                  <c:v>383</c:v>
                </c:pt>
                <c:pt idx="12">
                  <c:v>357</c:v>
                </c:pt>
                <c:pt idx="13">
                  <c:v>333</c:v>
                </c:pt>
                <c:pt idx="14">
                  <c:v>311</c:v>
                </c:pt>
                <c:pt idx="15">
                  <c:v>277</c:v>
                </c:pt>
                <c:pt idx="16">
                  <c:v>264</c:v>
                </c:pt>
                <c:pt idx="17">
                  <c:v>251</c:v>
                </c:pt>
                <c:pt idx="18">
                  <c:v>237</c:v>
                </c:pt>
                <c:pt idx="19">
                  <c:v>207</c:v>
                </c:pt>
                <c:pt idx="20">
                  <c:v>177</c:v>
                </c:pt>
                <c:pt idx="21">
                  <c:v>161</c:v>
                </c:pt>
                <c:pt idx="22">
                  <c:v>155</c:v>
                </c:pt>
                <c:pt idx="23">
                  <c:v>138</c:v>
                </c:pt>
                <c:pt idx="24">
                  <c:v>138</c:v>
                </c:pt>
                <c:pt idx="25">
                  <c:v>123</c:v>
                </c:pt>
                <c:pt idx="26">
                  <c:v>120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A8-4046-92D0-7C10400BF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0253151"/>
        <c:axId val="1990920655"/>
      </c:scatterChart>
      <c:valAx>
        <c:axId val="1141462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864003152"/>
        <c:crosses val="autoZero"/>
        <c:crossBetween val="midCat"/>
      </c:valAx>
      <c:valAx>
        <c:axId val="8640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141462528"/>
        <c:crosses val="autoZero"/>
        <c:crossBetween val="midCat"/>
      </c:valAx>
      <c:valAx>
        <c:axId val="199092065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Data Points in a 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990253151"/>
        <c:crosses val="max"/>
        <c:crossBetween val="midCat"/>
      </c:valAx>
      <c:valAx>
        <c:axId val="19902531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909206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'Hidden Units'!$C$2</c:f>
              <c:strCache>
                <c:ptCount val="1"/>
                <c:pt idx="0">
                  <c:v>Precise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68527918781728E-2"/>
                  <c:y val="-5.78357392825896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7BF-3942-92B0-3365DACAEE83}"/>
                </c:ext>
              </c:extLst>
            </c:dLbl>
            <c:dLbl>
              <c:idx val="1"/>
              <c:layout>
                <c:manualLayout>
                  <c:x val="-4.9949238578680229E-2"/>
                  <c:y val="4.401611256926217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7BF-3942-92B0-3365DACAEE83}"/>
                </c:ext>
              </c:extLst>
            </c:dLbl>
            <c:dLbl>
              <c:idx val="3"/>
              <c:layout>
                <c:manualLayout>
                  <c:x val="-5.2487309644670049E-2"/>
                  <c:y val="3.93864829396323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7BF-3942-92B0-3365DACAEE83}"/>
                </c:ext>
              </c:extLst>
            </c:dLbl>
            <c:dLbl>
              <c:idx val="5"/>
              <c:layout>
                <c:manualLayout>
                  <c:x val="-8.0406091370558375E-2"/>
                  <c:y val="5.32753718285215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7BF-3942-92B0-3365DACAEE83}"/>
                </c:ext>
              </c:extLst>
            </c:dLbl>
            <c:dLbl>
              <c:idx val="7"/>
              <c:layout>
                <c:manualLayout>
                  <c:x val="-2.4568527918781773E-2"/>
                  <c:y val="6.71642607174103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7BF-3942-92B0-3365DACAEE83}"/>
                </c:ext>
              </c:extLst>
            </c:dLbl>
            <c:dLbl>
              <c:idx val="8"/>
              <c:layout>
                <c:manualLayout>
                  <c:x val="-3.2182741116751269E-2"/>
                  <c:y val="-5.78357392825897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7BF-3942-92B0-3365DACAEE83}"/>
                </c:ext>
              </c:extLst>
            </c:dLbl>
            <c:dLbl>
              <c:idx val="9"/>
              <c:layout>
                <c:manualLayout>
                  <c:x val="-4.7411167512690353E-2"/>
                  <c:y val="5.327537182852135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7BF-3942-92B0-3365DACAEE83}"/>
                </c:ext>
              </c:extLst>
            </c:dLbl>
            <c:dLbl>
              <c:idx val="12"/>
              <c:layout>
                <c:manualLayout>
                  <c:x val="-4.741116751269045E-2"/>
                  <c:y val="5.327537182852143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7BF-3942-92B0-3365DACAEE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'Hidden Units'!$B$3:$B$19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21</c:v>
                </c:pt>
                <c:pt idx="9">
                  <c:v>34</c:v>
                </c:pt>
                <c:pt idx="10">
                  <c:v>55</c:v>
                </c:pt>
                <c:pt idx="11">
                  <c:v>89</c:v>
                </c:pt>
                <c:pt idx="12">
                  <c:v>144</c:v>
                </c:pt>
                <c:pt idx="13">
                  <c:v>233</c:v>
                </c:pt>
                <c:pt idx="14">
                  <c:v>377</c:v>
                </c:pt>
                <c:pt idx="15">
                  <c:v>610</c:v>
                </c:pt>
                <c:pt idx="16">
                  <c:v>987</c:v>
                </c:pt>
              </c:numCache>
            </c:numRef>
          </c:xVal>
          <c:yVal>
            <c:numRef>
              <c:f>'Hidden Units'!$C$3:$C$19</c:f>
              <c:numCache>
                <c:formatCode>0.00%</c:formatCode>
                <c:ptCount val="17"/>
                <c:pt idx="0">
                  <c:v>6.4600000000000005E-2</c:v>
                </c:pt>
                <c:pt idx="1">
                  <c:v>7.2400000000000006E-2</c:v>
                </c:pt>
                <c:pt idx="2">
                  <c:v>7.3599999999999999E-2</c:v>
                </c:pt>
                <c:pt idx="3">
                  <c:v>6.0699999999999997E-2</c:v>
                </c:pt>
                <c:pt idx="4">
                  <c:v>5.6800000000000003E-2</c:v>
                </c:pt>
                <c:pt idx="5">
                  <c:v>4.7800000000000002E-2</c:v>
                </c:pt>
                <c:pt idx="6">
                  <c:v>6.8500000000000005E-2</c:v>
                </c:pt>
                <c:pt idx="7">
                  <c:v>6.0699999999999997E-2</c:v>
                </c:pt>
                <c:pt idx="8">
                  <c:v>7.7499999999999999E-2</c:v>
                </c:pt>
                <c:pt idx="9">
                  <c:v>7.1099999999999997E-2</c:v>
                </c:pt>
                <c:pt idx="10">
                  <c:v>8.4000000000000005E-2</c:v>
                </c:pt>
                <c:pt idx="11">
                  <c:v>7.7499999999999999E-2</c:v>
                </c:pt>
                <c:pt idx="12">
                  <c:v>6.7199999999999996E-2</c:v>
                </c:pt>
                <c:pt idx="13">
                  <c:v>5.9400000000000001E-2</c:v>
                </c:pt>
                <c:pt idx="14">
                  <c:v>8.0100000000000005E-2</c:v>
                </c:pt>
                <c:pt idx="15">
                  <c:v>6.3299999999999995E-2</c:v>
                </c:pt>
                <c:pt idx="16">
                  <c:v>6.59E-2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EA-C443-99B9-03C0728254C2}"/>
            </c:ext>
          </c:extLst>
        </c:ser>
        <c:ser>
          <c:idx val="1"/>
          <c:order val="1"/>
          <c:tx>
            <c:strRef>
              <c:f>'Hidden Units'!$D$2</c:f>
              <c:strCache>
                <c:ptCount val="1"/>
                <c:pt idx="0">
                  <c:v>Directional Accuracy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0355329949238577E-2"/>
                  <c:y val="-5.78357392825896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7BF-3942-92B0-3365DACAEE83}"/>
                </c:ext>
              </c:extLst>
            </c:dLbl>
            <c:dLbl>
              <c:idx val="1"/>
              <c:layout>
                <c:manualLayout>
                  <c:x val="-4.3045685279187819E-2"/>
                  <c:y val="-3.9317220764071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7BF-3942-92B0-3365DACAEE83}"/>
                </c:ext>
              </c:extLst>
            </c:dLbl>
            <c:dLbl>
              <c:idx val="2"/>
              <c:layout>
                <c:manualLayout>
                  <c:x val="-6.8426395939086324E-2"/>
                  <c:y val="4.86457421988918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7BF-3942-92B0-3365DACAEE83}"/>
                </c:ext>
              </c:extLst>
            </c:dLbl>
            <c:dLbl>
              <c:idx val="3"/>
              <c:layout>
                <c:manualLayout>
                  <c:x val="-3.7969543147208122E-2"/>
                  <c:y val="-4.85764800233304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7BF-3942-92B0-3365DACAEE83}"/>
                </c:ext>
              </c:extLst>
            </c:dLbl>
            <c:dLbl>
              <c:idx val="4"/>
              <c:layout>
                <c:manualLayout>
                  <c:x val="-5.3197969543147205E-2"/>
                  <c:y val="5.327537182852147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7BF-3942-92B0-3365DACAEE83}"/>
                </c:ext>
              </c:extLst>
            </c:dLbl>
            <c:dLbl>
              <c:idx val="5"/>
              <c:layout>
                <c:manualLayout>
                  <c:x val="-8.6192893401015228E-2"/>
                  <c:y val="-5.32061096529600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7BF-3942-92B0-3365DACAEE83}"/>
                </c:ext>
              </c:extLst>
            </c:dLbl>
            <c:dLbl>
              <c:idx val="7"/>
              <c:layout>
                <c:manualLayout>
                  <c:x val="-3.0355329949238577E-2"/>
                  <c:y val="-4.85764800233303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7BF-3942-92B0-3365DACAEE83}"/>
                </c:ext>
              </c:extLst>
            </c:dLbl>
            <c:dLbl>
              <c:idx val="8"/>
              <c:layout>
                <c:manualLayout>
                  <c:x val="-5.0659898477157357E-2"/>
                  <c:y val="6.716426071741032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7BF-3942-92B0-3365DACAEE83}"/>
                </c:ext>
              </c:extLst>
            </c:dLbl>
            <c:dLbl>
              <c:idx val="9"/>
              <c:layout>
                <c:manualLayout>
                  <c:x val="-5.5736040609137054E-2"/>
                  <c:y val="-4.3946850393700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7BF-3942-92B0-3365DACAEE83}"/>
                </c:ext>
              </c:extLst>
            </c:dLbl>
            <c:dLbl>
              <c:idx val="13"/>
              <c:layout>
                <c:manualLayout>
                  <c:x val="-7.3502538071065993E-2"/>
                  <c:y val="-4.85764800233304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7BF-3942-92B0-3365DACAEE83}"/>
                </c:ext>
              </c:extLst>
            </c:dLbl>
            <c:dLbl>
              <c:idx val="14"/>
              <c:layout>
                <c:manualLayout>
                  <c:x val="-6.3350253807106696E-2"/>
                  <c:y val="-6.70949985418489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7BF-3942-92B0-3365DACAEE83}"/>
                </c:ext>
              </c:extLst>
            </c:dLbl>
            <c:dLbl>
              <c:idx val="15"/>
              <c:layout>
                <c:manualLayout>
                  <c:x val="-5.5736040609137054E-2"/>
                  <c:y val="5.32753718285213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7BF-3942-92B0-3365DACAEE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E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'Hidden Units'!$B$3:$B$19</c:f>
              <c:numCache>
                <c:formatCode>General</c:formatCode>
                <c:ptCount val="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14</c:v>
                </c:pt>
                <c:pt idx="7">
                  <c:v>15</c:v>
                </c:pt>
                <c:pt idx="8">
                  <c:v>21</c:v>
                </c:pt>
                <c:pt idx="9">
                  <c:v>34</c:v>
                </c:pt>
                <c:pt idx="10">
                  <c:v>55</c:v>
                </c:pt>
                <c:pt idx="11">
                  <c:v>89</c:v>
                </c:pt>
                <c:pt idx="12">
                  <c:v>144</c:v>
                </c:pt>
                <c:pt idx="13">
                  <c:v>233</c:v>
                </c:pt>
                <c:pt idx="14">
                  <c:v>377</c:v>
                </c:pt>
                <c:pt idx="15">
                  <c:v>610</c:v>
                </c:pt>
                <c:pt idx="16">
                  <c:v>987</c:v>
                </c:pt>
              </c:numCache>
            </c:numRef>
          </c:xVal>
          <c:yVal>
            <c:numRef>
              <c:f>'Hidden Units'!$D$3:$D$19</c:f>
              <c:numCache>
                <c:formatCode>0.00%</c:formatCode>
                <c:ptCount val="17"/>
                <c:pt idx="0">
                  <c:v>0.4677</c:v>
                </c:pt>
                <c:pt idx="1">
                  <c:v>0.53100000000000003</c:v>
                </c:pt>
                <c:pt idx="2">
                  <c:v>0.5</c:v>
                </c:pt>
                <c:pt idx="3">
                  <c:v>0.41470000000000001</c:v>
                </c:pt>
                <c:pt idx="4">
                  <c:v>0.41599999999999998</c:v>
                </c:pt>
                <c:pt idx="5">
                  <c:v>0.49220000000000003</c:v>
                </c:pt>
                <c:pt idx="6">
                  <c:v>6.8500000000000005E-2</c:v>
                </c:pt>
                <c:pt idx="7">
                  <c:v>0.51029999999999998</c:v>
                </c:pt>
                <c:pt idx="8">
                  <c:v>0.50390000000000001</c:v>
                </c:pt>
                <c:pt idx="9">
                  <c:v>0.45989999999999998</c:v>
                </c:pt>
                <c:pt idx="10">
                  <c:v>0.48970000000000002</c:v>
                </c:pt>
                <c:pt idx="11">
                  <c:v>0.4199</c:v>
                </c:pt>
                <c:pt idx="12">
                  <c:v>6.59E-2</c:v>
                </c:pt>
                <c:pt idx="13">
                  <c:v>0.50649999999999995</c:v>
                </c:pt>
                <c:pt idx="14">
                  <c:v>0.52070000000000005</c:v>
                </c:pt>
                <c:pt idx="15">
                  <c:v>0.49609999999999999</c:v>
                </c:pt>
                <c:pt idx="16">
                  <c:v>0.50260000000000005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EA-C443-99B9-03C072825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003152"/>
        <c:axId val="863766608"/>
      </c:scatterChart>
      <c:valAx>
        <c:axId val="86400315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Number of Hidden Units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863766608"/>
        <c:crosses val="autoZero"/>
        <c:crossBetween val="midCat"/>
        <c:majorUnit val="10"/>
      </c:valAx>
      <c:valAx>
        <c:axId val="86376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864003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Model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'Epoch Limit'!$E$2</c:f>
              <c:strCache>
                <c:ptCount val="1"/>
                <c:pt idx="0">
                  <c:v>Model Earnings</c:v>
                </c:pt>
              </c:strCache>
            </c:strRef>
          </c:tx>
          <c:spPr>
            <a:solidFill>
              <a:srgbClr val="93AD82"/>
            </a:solidFill>
            <a:ln>
              <a:noFill/>
            </a:ln>
            <a:effectLst/>
          </c:spPr>
          <c:invertIfNegative val="1"/>
          <c:cat>
            <c:numRef>
              <c:f>'Epoch Limit'!$B$3:$B$22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21</c:v>
                </c:pt>
                <c:pt idx="7">
                  <c:v>34</c:v>
                </c:pt>
                <c:pt idx="8">
                  <c:v>55</c:v>
                </c:pt>
                <c:pt idx="9">
                  <c:v>89</c:v>
                </c:pt>
                <c:pt idx="10">
                  <c:v>144</c:v>
                </c:pt>
                <c:pt idx="11">
                  <c:v>233</c:v>
                </c:pt>
                <c:pt idx="12">
                  <c:v>377</c:v>
                </c:pt>
                <c:pt idx="13">
                  <c:v>610</c:v>
                </c:pt>
                <c:pt idx="14">
                  <c:v>987</c:v>
                </c:pt>
                <c:pt idx="15">
                  <c:v>1597</c:v>
                </c:pt>
                <c:pt idx="16">
                  <c:v>2584</c:v>
                </c:pt>
                <c:pt idx="17">
                  <c:v>4181</c:v>
                </c:pt>
                <c:pt idx="18">
                  <c:v>6765</c:v>
                </c:pt>
                <c:pt idx="19">
                  <c:v>10946</c:v>
                </c:pt>
              </c:numCache>
            </c:numRef>
          </c:cat>
          <c:val>
            <c:numRef>
              <c:f>'Epoch Limit'!$E$3:$E$22</c:f>
              <c:numCache>
                <c:formatCode>[$$-409]#\ ##0.00</c:formatCode>
                <c:ptCount val="20"/>
                <c:pt idx="0">
                  <c:v>-241.1</c:v>
                </c:pt>
                <c:pt idx="1">
                  <c:v>-241.1</c:v>
                </c:pt>
                <c:pt idx="2">
                  <c:v>-637.29999999999995</c:v>
                </c:pt>
                <c:pt idx="3">
                  <c:v>-241.1</c:v>
                </c:pt>
                <c:pt idx="4">
                  <c:v>-241.1</c:v>
                </c:pt>
                <c:pt idx="5">
                  <c:v>-904.3</c:v>
                </c:pt>
                <c:pt idx="6">
                  <c:v>-637.29999999999995</c:v>
                </c:pt>
                <c:pt idx="7">
                  <c:v>-241.1</c:v>
                </c:pt>
                <c:pt idx="8">
                  <c:v>-637.29999999999995</c:v>
                </c:pt>
                <c:pt idx="9">
                  <c:v>-223.6</c:v>
                </c:pt>
                <c:pt idx="10">
                  <c:v>26.3</c:v>
                </c:pt>
                <c:pt idx="11">
                  <c:v>21.1</c:v>
                </c:pt>
                <c:pt idx="12">
                  <c:v>620.20000000000005</c:v>
                </c:pt>
                <c:pt idx="13">
                  <c:v>-54.3</c:v>
                </c:pt>
                <c:pt idx="14">
                  <c:v>-325.7</c:v>
                </c:pt>
                <c:pt idx="15">
                  <c:v>-126.9</c:v>
                </c:pt>
                <c:pt idx="16">
                  <c:v>408.1</c:v>
                </c:pt>
                <c:pt idx="17">
                  <c:v>620</c:v>
                </c:pt>
                <c:pt idx="18">
                  <c:v>-214.9</c:v>
                </c:pt>
                <c:pt idx="19">
                  <c:v>-212.9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8F9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5-8D63-7448-9591-BD5552D38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7005919"/>
        <c:axId val="467004079"/>
      </c:barChart>
      <c:lineChart>
        <c:grouping val="standard"/>
        <c:varyColors val="0"/>
        <c:ser>
          <c:idx val="0"/>
          <c:order val="0"/>
          <c:tx>
            <c:strRef>
              <c:f>'Epoch Limit'!$C$2</c:f>
              <c:strCache>
                <c:ptCount val="1"/>
                <c:pt idx="0">
                  <c:v>Precise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'Epoch Limit'!$B$3:$B$22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21</c:v>
                </c:pt>
                <c:pt idx="7">
                  <c:v>34</c:v>
                </c:pt>
                <c:pt idx="8">
                  <c:v>55</c:v>
                </c:pt>
                <c:pt idx="9">
                  <c:v>89</c:v>
                </c:pt>
                <c:pt idx="10">
                  <c:v>144</c:v>
                </c:pt>
                <c:pt idx="11">
                  <c:v>233</c:v>
                </c:pt>
                <c:pt idx="12">
                  <c:v>377</c:v>
                </c:pt>
                <c:pt idx="13">
                  <c:v>610</c:v>
                </c:pt>
                <c:pt idx="14">
                  <c:v>987</c:v>
                </c:pt>
                <c:pt idx="15">
                  <c:v>1597</c:v>
                </c:pt>
                <c:pt idx="16">
                  <c:v>2584</c:v>
                </c:pt>
                <c:pt idx="17">
                  <c:v>4181</c:v>
                </c:pt>
                <c:pt idx="18">
                  <c:v>6765</c:v>
                </c:pt>
                <c:pt idx="19">
                  <c:v>10946</c:v>
                </c:pt>
              </c:numCache>
            </c:numRef>
          </c:cat>
          <c:val>
            <c:numRef>
              <c:f>'Epoch Limit'!$C$3:$C$22</c:f>
              <c:numCache>
                <c:formatCode>0.00%</c:formatCode>
                <c:ptCount val="20"/>
                <c:pt idx="0">
                  <c:v>0.218</c:v>
                </c:pt>
                <c:pt idx="1">
                  <c:v>0.24199999999999999</c:v>
                </c:pt>
                <c:pt idx="2">
                  <c:v>0.25</c:v>
                </c:pt>
                <c:pt idx="3">
                  <c:v>0.214</c:v>
                </c:pt>
                <c:pt idx="4">
                  <c:v>0.22</c:v>
                </c:pt>
                <c:pt idx="5">
                  <c:v>0.20599999999999999</c:v>
                </c:pt>
                <c:pt idx="6">
                  <c:v>0.19</c:v>
                </c:pt>
                <c:pt idx="7">
                  <c:v>0.25</c:v>
                </c:pt>
                <c:pt idx="8">
                  <c:v>0.21199999999999999</c:v>
                </c:pt>
                <c:pt idx="9">
                  <c:v>0.254</c:v>
                </c:pt>
                <c:pt idx="10">
                  <c:v>0.224</c:v>
                </c:pt>
                <c:pt idx="11">
                  <c:v>0.25900000000000001</c:v>
                </c:pt>
                <c:pt idx="12">
                  <c:v>0.21510000000000001</c:v>
                </c:pt>
                <c:pt idx="13">
                  <c:v>0.253</c:v>
                </c:pt>
                <c:pt idx="14">
                  <c:v>0.21510000000000001</c:v>
                </c:pt>
                <c:pt idx="15">
                  <c:v>0.21510000000000001</c:v>
                </c:pt>
                <c:pt idx="16">
                  <c:v>0.24099999999999999</c:v>
                </c:pt>
                <c:pt idx="17">
                  <c:v>0.2072</c:v>
                </c:pt>
                <c:pt idx="18">
                  <c:v>0.1951</c:v>
                </c:pt>
                <c:pt idx="19">
                  <c:v>0.19719999999999999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63-7448-9591-BD5552D38DB6}"/>
            </c:ext>
          </c:extLst>
        </c:ser>
        <c:ser>
          <c:idx val="1"/>
          <c:order val="1"/>
          <c:tx>
            <c:strRef>
              <c:f>'Epoch Limit'!$D$2</c:f>
              <c:strCache>
                <c:ptCount val="1"/>
                <c:pt idx="0">
                  <c:v>Directional Accuracy</c:v>
                </c:pt>
              </c:strCache>
            </c:strRef>
          </c:tx>
          <c:spPr>
            <a:ln w="0" cap="rnd">
              <a:noFill/>
              <a:round/>
            </a:ln>
            <a:effectLst/>
          </c:spPr>
          <c:marker>
            <c:symbol val="diamond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12700" cap="rnd">
                <a:solidFill>
                  <a:schemeClr val="accent2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numRef>
              <c:f>'Epoch Limit'!$B$3:$B$22</c:f>
              <c:numCache>
                <c:formatCode>General</c:formatCode>
                <c:ptCount val="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21</c:v>
                </c:pt>
                <c:pt idx="7">
                  <c:v>34</c:v>
                </c:pt>
                <c:pt idx="8">
                  <c:v>55</c:v>
                </c:pt>
                <c:pt idx="9">
                  <c:v>89</c:v>
                </c:pt>
                <c:pt idx="10">
                  <c:v>144</c:v>
                </c:pt>
                <c:pt idx="11">
                  <c:v>233</c:v>
                </c:pt>
                <c:pt idx="12">
                  <c:v>377</c:v>
                </c:pt>
                <c:pt idx="13">
                  <c:v>610</c:v>
                </c:pt>
                <c:pt idx="14">
                  <c:v>987</c:v>
                </c:pt>
                <c:pt idx="15">
                  <c:v>1597</c:v>
                </c:pt>
                <c:pt idx="16">
                  <c:v>2584</c:v>
                </c:pt>
                <c:pt idx="17">
                  <c:v>4181</c:v>
                </c:pt>
                <c:pt idx="18">
                  <c:v>6765</c:v>
                </c:pt>
                <c:pt idx="19">
                  <c:v>10946</c:v>
                </c:pt>
              </c:numCache>
            </c:numRef>
          </c:cat>
          <c:val>
            <c:numRef>
              <c:f>'Epoch Limit'!$D$3:$D$22</c:f>
              <c:numCache>
                <c:formatCode>0.00%</c:formatCode>
                <c:ptCount val="20"/>
                <c:pt idx="0">
                  <c:v>0.436</c:v>
                </c:pt>
                <c:pt idx="1">
                  <c:v>0.42599999999999999</c:v>
                </c:pt>
                <c:pt idx="2">
                  <c:v>0.42599999999999999</c:v>
                </c:pt>
                <c:pt idx="3">
                  <c:v>0.42199999999999999</c:v>
                </c:pt>
                <c:pt idx="4">
                  <c:v>0.42799999999999999</c:v>
                </c:pt>
                <c:pt idx="5">
                  <c:v>0.42599999999999999</c:v>
                </c:pt>
                <c:pt idx="6">
                  <c:v>0.41</c:v>
                </c:pt>
                <c:pt idx="7">
                  <c:v>0.40799999999999997</c:v>
                </c:pt>
                <c:pt idx="8">
                  <c:v>0.40400000000000003</c:v>
                </c:pt>
                <c:pt idx="9">
                  <c:v>0.47199999999999998</c:v>
                </c:pt>
                <c:pt idx="10">
                  <c:v>0.46800000000000003</c:v>
                </c:pt>
                <c:pt idx="11">
                  <c:v>0.46610000000000001</c:v>
                </c:pt>
                <c:pt idx="12">
                  <c:v>0.41239999999999999</c:v>
                </c:pt>
                <c:pt idx="13">
                  <c:v>0.42230000000000001</c:v>
                </c:pt>
                <c:pt idx="14">
                  <c:v>0.44619999999999999</c:v>
                </c:pt>
                <c:pt idx="15">
                  <c:v>0.42030000000000001</c:v>
                </c:pt>
                <c:pt idx="16">
                  <c:v>0.43030000000000002</c:v>
                </c:pt>
                <c:pt idx="17">
                  <c:v>0.42430000000000001</c:v>
                </c:pt>
                <c:pt idx="18">
                  <c:v>0.43430000000000002</c:v>
                </c:pt>
                <c:pt idx="19">
                  <c:v>0.40039999999999998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D63-7448-9591-BD5552D38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435344"/>
        <c:axId val="242704592"/>
      </c:lineChart>
      <c:catAx>
        <c:axId val="24243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42704592"/>
        <c:crosses val="autoZero"/>
        <c:auto val="1"/>
        <c:lblAlgn val="ctr"/>
        <c:lblOffset val="100"/>
        <c:tickLblSkip val="1"/>
        <c:noMultiLvlLbl val="1"/>
      </c:catAx>
      <c:valAx>
        <c:axId val="242704592"/>
        <c:scaling>
          <c:orientation val="minMax"/>
          <c:max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42435344"/>
        <c:crosses val="autoZero"/>
        <c:crossBetween val="between"/>
        <c:majorUnit val="0.1"/>
      </c:valAx>
      <c:valAx>
        <c:axId val="467004079"/>
        <c:scaling>
          <c:orientation val="minMax"/>
          <c:max val="1000"/>
        </c:scaling>
        <c:delete val="0"/>
        <c:axPos val="r"/>
        <c:numFmt formatCode="[$$-409]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467005919"/>
        <c:crosses val="max"/>
        <c:crossBetween val="between"/>
        <c:majorUnit val="333.33"/>
      </c:valAx>
      <c:catAx>
        <c:axId val="467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0040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Model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'Epoch Limit'!$E$2</c:f>
              <c:strCache>
                <c:ptCount val="1"/>
                <c:pt idx="0">
                  <c:v>Model Earnings</c:v>
                </c:pt>
              </c:strCache>
            </c:strRef>
          </c:tx>
          <c:spPr>
            <a:solidFill>
              <a:srgbClr val="70AD47"/>
            </a:solidFill>
            <a:ln>
              <a:noFill/>
            </a:ln>
            <a:effectLst/>
          </c:spPr>
          <c:invertIfNegative val="1"/>
          <c:cat>
            <c:multiLvlStrRef>
              <c:f>'Epoch-Batch'!$B$3:$C$18</c:f>
              <c:multiLvlStrCache>
                <c:ptCount val="16"/>
                <c:lvl>
                  <c:pt idx="0">
                    <c:v>451</c:v>
                  </c:pt>
                  <c:pt idx="1">
                    <c:v>902</c:v>
                  </c:pt>
                  <c:pt idx="2">
                    <c:v>2255</c:v>
                  </c:pt>
                  <c:pt idx="3">
                    <c:v>4510</c:v>
                  </c:pt>
                  <c:pt idx="4">
                    <c:v>451</c:v>
                  </c:pt>
                  <c:pt idx="5">
                    <c:v>902</c:v>
                  </c:pt>
                  <c:pt idx="6">
                    <c:v>2255</c:v>
                  </c:pt>
                  <c:pt idx="7">
                    <c:v>4510</c:v>
                  </c:pt>
                  <c:pt idx="8">
                    <c:v>451</c:v>
                  </c:pt>
                  <c:pt idx="9">
                    <c:v>902</c:v>
                  </c:pt>
                  <c:pt idx="10">
                    <c:v>2255</c:v>
                  </c:pt>
                  <c:pt idx="11">
                    <c:v>4510</c:v>
                  </c:pt>
                  <c:pt idx="12">
                    <c:v>451</c:v>
                  </c:pt>
                  <c:pt idx="13">
                    <c:v>902</c:v>
                  </c:pt>
                  <c:pt idx="14">
                    <c:v>2255</c:v>
                  </c:pt>
                  <c:pt idx="15">
                    <c:v>4510</c:v>
                  </c:pt>
                </c:lvl>
                <c:lvl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1</c:v>
                  </c:pt>
                  <c:pt idx="4">
                    <c:v>2</c:v>
                  </c:pt>
                  <c:pt idx="5">
                    <c:v>2</c:v>
                  </c:pt>
                  <c:pt idx="6">
                    <c:v>2</c:v>
                  </c:pt>
                  <c:pt idx="7">
                    <c:v>2</c:v>
                  </c:pt>
                  <c:pt idx="8">
                    <c:v>5</c:v>
                  </c:pt>
                  <c:pt idx="9">
                    <c:v>5</c:v>
                  </c:pt>
                  <c:pt idx="10">
                    <c:v>5</c:v>
                  </c:pt>
                  <c:pt idx="11">
                    <c:v>5</c:v>
                  </c:pt>
                  <c:pt idx="12">
                    <c:v>10</c:v>
                  </c:pt>
                  <c:pt idx="13">
                    <c:v>10</c:v>
                  </c:pt>
                  <c:pt idx="14">
                    <c:v>10</c:v>
                  </c:pt>
                  <c:pt idx="15">
                    <c:v>10</c:v>
                  </c:pt>
                </c:lvl>
              </c:multiLvlStrCache>
            </c:multiLvlStrRef>
          </c:cat>
          <c:val>
            <c:numRef>
              <c:f>'Epoch-Batch'!$F$3:$F$18</c:f>
              <c:numCache>
                <c:formatCode>[$$-409]#\ ##0.00</c:formatCode>
                <c:ptCount val="16"/>
                <c:pt idx="0">
                  <c:v>-1118.7</c:v>
                </c:pt>
                <c:pt idx="1">
                  <c:v>-625</c:v>
                </c:pt>
                <c:pt idx="2">
                  <c:v>-625</c:v>
                </c:pt>
                <c:pt idx="4">
                  <c:v>-625</c:v>
                </c:pt>
                <c:pt idx="5">
                  <c:v>-212.9</c:v>
                </c:pt>
                <c:pt idx="6">
                  <c:v>-212.9</c:v>
                </c:pt>
                <c:pt idx="8">
                  <c:v>-625</c:v>
                </c:pt>
                <c:pt idx="9">
                  <c:v>-625</c:v>
                </c:pt>
                <c:pt idx="10">
                  <c:v>-625</c:v>
                </c:pt>
                <c:pt idx="12">
                  <c:v>-625</c:v>
                </c:pt>
                <c:pt idx="13">
                  <c:v>-625</c:v>
                </c:pt>
                <c:pt idx="14">
                  <c:v>-780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4D11-7F40-AF00-9F5F36E7E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7005919"/>
        <c:axId val="467004079"/>
      </c:barChart>
      <c:lineChart>
        <c:grouping val="standard"/>
        <c:varyColors val="0"/>
        <c:ser>
          <c:idx val="0"/>
          <c:order val="0"/>
          <c:tx>
            <c:strRef>
              <c:f>'Epoch Limit'!$C$2</c:f>
              <c:strCache>
                <c:ptCount val="1"/>
                <c:pt idx="0">
                  <c:v>Precise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'Epoch Limit'!$B$3:$B$21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21</c:v>
                </c:pt>
                <c:pt idx="7">
                  <c:v>34</c:v>
                </c:pt>
                <c:pt idx="8">
                  <c:v>55</c:v>
                </c:pt>
                <c:pt idx="9">
                  <c:v>89</c:v>
                </c:pt>
                <c:pt idx="10">
                  <c:v>144</c:v>
                </c:pt>
                <c:pt idx="11">
                  <c:v>233</c:v>
                </c:pt>
                <c:pt idx="12">
                  <c:v>377</c:v>
                </c:pt>
                <c:pt idx="13">
                  <c:v>610</c:v>
                </c:pt>
                <c:pt idx="14">
                  <c:v>987</c:v>
                </c:pt>
                <c:pt idx="15">
                  <c:v>1597</c:v>
                </c:pt>
                <c:pt idx="16">
                  <c:v>2584</c:v>
                </c:pt>
                <c:pt idx="17">
                  <c:v>4181</c:v>
                </c:pt>
                <c:pt idx="18">
                  <c:v>6765</c:v>
                </c:pt>
              </c:numCache>
            </c:numRef>
          </c:cat>
          <c:val>
            <c:numRef>
              <c:f>'Epoch-Batch'!$D$3:$D$18</c:f>
              <c:numCache>
                <c:formatCode>0.00%</c:formatCode>
                <c:ptCount val="16"/>
                <c:pt idx="0">
                  <c:v>0.20519999999999999</c:v>
                </c:pt>
                <c:pt idx="1">
                  <c:v>0.17730000000000001</c:v>
                </c:pt>
                <c:pt idx="2">
                  <c:v>0.22509999999999999</c:v>
                </c:pt>
                <c:pt idx="4">
                  <c:v>0.21709999999999999</c:v>
                </c:pt>
                <c:pt idx="5">
                  <c:v>0.24099999999999999</c:v>
                </c:pt>
                <c:pt idx="6">
                  <c:v>0.2072</c:v>
                </c:pt>
                <c:pt idx="8">
                  <c:v>0.2112</c:v>
                </c:pt>
                <c:pt idx="9">
                  <c:v>0.22309999999999999</c:v>
                </c:pt>
                <c:pt idx="10">
                  <c:v>0.25900000000000001</c:v>
                </c:pt>
                <c:pt idx="12">
                  <c:v>0.20519999999999999</c:v>
                </c:pt>
                <c:pt idx="13">
                  <c:v>0.2351</c:v>
                </c:pt>
                <c:pt idx="14">
                  <c:v>0.2311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11-7F40-AF00-9F5F36E7E3E1}"/>
            </c:ext>
          </c:extLst>
        </c:ser>
        <c:ser>
          <c:idx val="1"/>
          <c:order val="1"/>
          <c:tx>
            <c:strRef>
              <c:f>'Epoch Limit'!$D$2</c:f>
              <c:strCache>
                <c:ptCount val="1"/>
                <c:pt idx="0">
                  <c:v>Directional Accuracy</c:v>
                </c:pt>
              </c:strCache>
            </c:strRef>
          </c:tx>
          <c:spPr>
            <a:ln w="0" cap="rnd">
              <a:noFill/>
              <a:round/>
            </a:ln>
            <a:effectLst/>
          </c:spPr>
          <c:marker>
            <c:symbol val="diamond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12700" cap="rnd">
                <a:solidFill>
                  <a:schemeClr val="accent2"/>
                </a:solidFill>
                <a:prstDash val="dash"/>
              </a:ln>
              <a:effectLst/>
            </c:spPr>
            <c:trendlineType val="poly"/>
            <c:order val="6"/>
            <c:dispRSqr val="0"/>
            <c:dispEq val="0"/>
          </c:trendline>
          <c:cat>
            <c:numRef>
              <c:f>'Epoch Limit'!$B$3:$B$21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21</c:v>
                </c:pt>
                <c:pt idx="7">
                  <c:v>34</c:v>
                </c:pt>
                <c:pt idx="8">
                  <c:v>55</c:v>
                </c:pt>
                <c:pt idx="9">
                  <c:v>89</c:v>
                </c:pt>
                <c:pt idx="10">
                  <c:v>144</c:v>
                </c:pt>
                <c:pt idx="11">
                  <c:v>233</c:v>
                </c:pt>
                <c:pt idx="12">
                  <c:v>377</c:v>
                </c:pt>
                <c:pt idx="13">
                  <c:v>610</c:v>
                </c:pt>
                <c:pt idx="14">
                  <c:v>987</c:v>
                </c:pt>
                <c:pt idx="15">
                  <c:v>1597</c:v>
                </c:pt>
                <c:pt idx="16">
                  <c:v>2584</c:v>
                </c:pt>
                <c:pt idx="17">
                  <c:v>4181</c:v>
                </c:pt>
                <c:pt idx="18">
                  <c:v>6765</c:v>
                </c:pt>
              </c:numCache>
            </c:numRef>
          </c:cat>
          <c:val>
            <c:numRef>
              <c:f>'Epoch-Batch'!$E$3:$E$18</c:f>
              <c:numCache>
                <c:formatCode>0.00%</c:formatCode>
                <c:ptCount val="16"/>
                <c:pt idx="0">
                  <c:v>0.38650000000000001</c:v>
                </c:pt>
                <c:pt idx="1">
                  <c:v>0.42230000000000001</c:v>
                </c:pt>
                <c:pt idx="2">
                  <c:v>0.40839999999999999</c:v>
                </c:pt>
                <c:pt idx="4">
                  <c:v>0.46610000000000001</c:v>
                </c:pt>
                <c:pt idx="5">
                  <c:v>0.42830000000000001</c:v>
                </c:pt>
                <c:pt idx="6">
                  <c:v>0.44219999999999998</c:v>
                </c:pt>
                <c:pt idx="8">
                  <c:v>0.36059999999999998</c:v>
                </c:pt>
                <c:pt idx="9">
                  <c:v>0.40639999999999998</c:v>
                </c:pt>
                <c:pt idx="10">
                  <c:v>0.45019999999999999</c:v>
                </c:pt>
                <c:pt idx="12">
                  <c:v>0.41830000000000001</c:v>
                </c:pt>
                <c:pt idx="13">
                  <c:v>0.40839999999999999</c:v>
                </c:pt>
                <c:pt idx="14">
                  <c:v>0.47210000000000002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11-7F40-AF00-9F5F36E7E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435344"/>
        <c:axId val="242704592"/>
      </c:lineChart>
      <c:catAx>
        <c:axId val="24243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42704592"/>
        <c:crosses val="autoZero"/>
        <c:auto val="1"/>
        <c:lblAlgn val="ctr"/>
        <c:lblOffset val="100"/>
        <c:noMultiLvlLbl val="1"/>
      </c:catAx>
      <c:valAx>
        <c:axId val="2427045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42435344"/>
        <c:crosses val="autoZero"/>
        <c:crossBetween val="between"/>
        <c:majorUnit val="0.1"/>
      </c:valAx>
      <c:valAx>
        <c:axId val="467004079"/>
        <c:scaling>
          <c:orientation val="minMax"/>
          <c:max val="1000"/>
        </c:scaling>
        <c:delete val="0"/>
        <c:axPos val="r"/>
        <c:numFmt formatCode="[$$-409]#\ ##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467005919"/>
        <c:crosses val="max"/>
        <c:crossBetween val="between"/>
      </c:valAx>
      <c:catAx>
        <c:axId val="467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0040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Model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'Epoch Limit'!$E$2</c:f>
              <c:strCache>
                <c:ptCount val="1"/>
                <c:pt idx="0">
                  <c:v>Model Earnings</c:v>
                </c:pt>
              </c:strCache>
            </c:strRef>
          </c:tx>
          <c:spPr>
            <a:solidFill>
              <a:srgbClr val="93AD82"/>
            </a:solidFill>
            <a:ln>
              <a:noFill/>
            </a:ln>
            <a:effectLst/>
          </c:spPr>
          <c:invertIfNegative val="1"/>
          <c:cat>
            <c:numRef>
              <c:f>'Epoch Limit'!$B$3:$B$21</c:f>
              <c:numCache>
                <c:formatCode>General</c:formatCode>
                <c:ptCount val="1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5</c:v>
                </c:pt>
                <c:pt idx="4">
                  <c:v>8</c:v>
                </c:pt>
                <c:pt idx="5">
                  <c:v>13</c:v>
                </c:pt>
                <c:pt idx="6">
                  <c:v>21</c:v>
                </c:pt>
                <c:pt idx="7">
                  <c:v>34</c:v>
                </c:pt>
                <c:pt idx="8">
                  <c:v>55</c:v>
                </c:pt>
                <c:pt idx="9">
                  <c:v>89</c:v>
                </c:pt>
                <c:pt idx="10">
                  <c:v>144</c:v>
                </c:pt>
                <c:pt idx="11">
                  <c:v>233</c:v>
                </c:pt>
                <c:pt idx="12">
                  <c:v>377</c:v>
                </c:pt>
                <c:pt idx="13">
                  <c:v>610</c:v>
                </c:pt>
                <c:pt idx="14">
                  <c:v>987</c:v>
                </c:pt>
                <c:pt idx="15">
                  <c:v>1597</c:v>
                </c:pt>
                <c:pt idx="16">
                  <c:v>2584</c:v>
                </c:pt>
                <c:pt idx="17">
                  <c:v>4181</c:v>
                </c:pt>
                <c:pt idx="18">
                  <c:v>6765</c:v>
                </c:pt>
              </c:numCache>
            </c:numRef>
          </c:cat>
          <c:val>
            <c:numRef>
              <c:f>('Super Window'!$C$73,'Super Window'!$C$14,'Super Window'!$C$89,'Super Window'!$F$73,'Super Window'!$F$14)</c:f>
              <c:numCache>
                <c:formatCode>[$$-409]#\ ##0.00</c:formatCode>
                <c:ptCount val="5"/>
                <c:pt idx="0">
                  <c:v>283.25</c:v>
                </c:pt>
                <c:pt idx="1">
                  <c:v>233.67</c:v>
                </c:pt>
                <c:pt idx="2">
                  <c:v>277.88</c:v>
                </c:pt>
                <c:pt idx="3">
                  <c:v>167.03</c:v>
                </c:pt>
                <c:pt idx="4">
                  <c:v>6.45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8F9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60F4-124A-8562-692344CC0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7005919"/>
        <c:axId val="467004079"/>
      </c:barChart>
      <c:lineChart>
        <c:grouping val="standard"/>
        <c:varyColors val="0"/>
        <c:ser>
          <c:idx val="0"/>
          <c:order val="0"/>
          <c:tx>
            <c:strRef>
              <c:f>'Epoch Limit'!$C$2</c:f>
              <c:strCache>
                <c:ptCount val="1"/>
                <c:pt idx="0">
                  <c:v>Precise Accuracy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('Super Window'!$C$62,'Super Window'!$C$3,'Super Window'!$C$78,'Super Window'!$F$62,'Super Window'!$F$3)</c:f>
              <c:numCache>
                <c:formatCode>General</c:formatCode>
                <c:ptCount val="5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</c:numCache>
            </c:numRef>
          </c:cat>
          <c:val>
            <c:numRef>
              <c:f>('Super Window'!$C$71,'Super Window'!$C$12,'Super Window'!$C$87,'Super Window'!$F$71,'Super Window'!$F$12)</c:f>
              <c:numCache>
                <c:formatCode>0.00%</c:formatCode>
                <c:ptCount val="5"/>
                <c:pt idx="0">
                  <c:v>0.48449999999999999</c:v>
                </c:pt>
                <c:pt idx="1">
                  <c:v>0.49159999999999998</c:v>
                </c:pt>
                <c:pt idx="2">
                  <c:v>0.50839999999999996</c:v>
                </c:pt>
                <c:pt idx="3">
                  <c:v>0.46679999999999999</c:v>
                </c:pt>
                <c:pt idx="4">
                  <c:v>0.46789999999999998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F4-124A-8562-692344CC0369}"/>
            </c:ext>
          </c:extLst>
        </c:ser>
        <c:ser>
          <c:idx val="1"/>
          <c:order val="1"/>
          <c:tx>
            <c:strRef>
              <c:f>'Epoch Limit'!$D$2</c:f>
              <c:strCache>
                <c:ptCount val="1"/>
                <c:pt idx="0">
                  <c:v>Directional Accuracy</c:v>
                </c:pt>
              </c:strCache>
            </c:strRef>
          </c:tx>
          <c:spPr>
            <a:ln w="0" cap="rnd">
              <a:noFill/>
              <a:round/>
            </a:ln>
            <a:effectLst/>
          </c:spPr>
          <c:marker>
            <c:symbol val="diamond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12700" cap="rnd">
                <a:solidFill>
                  <a:schemeClr val="accent2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numRef>
              <c:f>('Super Window'!$C$62,'Super Window'!$C$3,'Super Window'!$C$78,'Super Window'!$F$62,'Super Window'!$F$3)</c:f>
              <c:numCache>
                <c:formatCode>General</c:formatCode>
                <c:ptCount val="5"/>
                <c:pt idx="0">
                  <c:v>3</c:v>
                </c:pt>
                <c:pt idx="1">
                  <c:v>5</c:v>
                </c:pt>
                <c:pt idx="2">
                  <c:v>10</c:v>
                </c:pt>
                <c:pt idx="3">
                  <c:v>30</c:v>
                </c:pt>
                <c:pt idx="4">
                  <c:v>50</c:v>
                </c:pt>
              </c:numCache>
            </c:numRef>
          </c:cat>
          <c:val>
            <c:numRef>
              <c:f>('Super Window'!$C$72,'Super Window'!$C$13,'Super Window'!$C$88,'Super Window'!$F$72,'Super Window'!$F$13)</c:f>
              <c:numCache>
                <c:formatCode>0.00%</c:formatCode>
                <c:ptCount val="5"/>
                <c:pt idx="0">
                  <c:v>0.48449999999999999</c:v>
                </c:pt>
                <c:pt idx="1">
                  <c:v>0.49080000000000001</c:v>
                </c:pt>
                <c:pt idx="2">
                  <c:v>0.50839999999999996</c:v>
                </c:pt>
                <c:pt idx="3">
                  <c:v>0.46600000000000003</c:v>
                </c:pt>
                <c:pt idx="4">
                  <c:v>0.46789999999999998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F4-124A-8562-692344CC0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435344"/>
        <c:axId val="242704592"/>
      </c:lineChart>
      <c:catAx>
        <c:axId val="24243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d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42704592"/>
        <c:crosses val="autoZero"/>
        <c:auto val="1"/>
        <c:lblAlgn val="ctr"/>
        <c:lblOffset val="100"/>
        <c:noMultiLvlLbl val="1"/>
      </c:catAx>
      <c:valAx>
        <c:axId val="242704592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42435344"/>
        <c:crosses val="autoZero"/>
        <c:crossBetween val="between"/>
        <c:majorUnit val="0.1"/>
      </c:valAx>
      <c:valAx>
        <c:axId val="467004079"/>
        <c:scaling>
          <c:orientation val="minMax"/>
          <c:max val="300"/>
        </c:scaling>
        <c:delete val="0"/>
        <c:axPos val="r"/>
        <c:numFmt formatCode="[$$-409]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467005919"/>
        <c:crosses val="max"/>
        <c:crossBetween val="between"/>
        <c:majorUnit val="50"/>
      </c:valAx>
      <c:catAx>
        <c:axId val="467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0040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Accuracy</a:t>
            </a:r>
            <a:r>
              <a:rPr lang="en-US" baseline="0"/>
              <a:t> Relation to Dataset Size/Age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'Data Size &amp; Age'!$C$2</c:f>
              <c:strCache>
                <c:ptCount val="1"/>
                <c:pt idx="0">
                  <c:v>Precise Accuracy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Size &amp; Age'!$B$3:$B$13</c:f>
              <c:numCache>
                <c:formatCode>General</c:formatCode>
                <c:ptCount val="1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</c:numCache>
            </c:numRef>
          </c:cat>
          <c:val>
            <c:numRef>
              <c:f>'Data Size &amp; Age'!$C$3:$C$13</c:f>
              <c:numCache>
                <c:formatCode>0.00%</c:formatCode>
                <c:ptCount val="11"/>
                <c:pt idx="0">
                  <c:v>0.32769999999999999</c:v>
                </c:pt>
                <c:pt idx="1">
                  <c:v>0.38779999999999998</c:v>
                </c:pt>
                <c:pt idx="2">
                  <c:v>0.3342</c:v>
                </c:pt>
                <c:pt idx="3">
                  <c:v>0.37269999999999998</c:v>
                </c:pt>
                <c:pt idx="4">
                  <c:v>0.37080000000000002</c:v>
                </c:pt>
                <c:pt idx="5">
                  <c:v>0.4335</c:v>
                </c:pt>
                <c:pt idx="6">
                  <c:v>0.52449999999999997</c:v>
                </c:pt>
                <c:pt idx="7">
                  <c:v>0.52939999999999998</c:v>
                </c:pt>
                <c:pt idx="8">
                  <c:v>0.55530000000000002</c:v>
                </c:pt>
                <c:pt idx="9">
                  <c:v>0.5494</c:v>
                </c:pt>
                <c:pt idx="10">
                  <c:v>0.53779999999999994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8A-4945-9BCC-D2FBF619A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5780207"/>
        <c:axId val="1145781855"/>
      </c:lineChart>
      <c:catAx>
        <c:axId val="1145780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Years Back from Today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\ &quot;y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145781855"/>
        <c:crosses val="autoZero"/>
        <c:auto val="1"/>
        <c:lblAlgn val="ctr"/>
        <c:lblOffset val="100"/>
        <c:noMultiLvlLbl val="0"/>
      </c:catAx>
      <c:valAx>
        <c:axId val="1145781855"/>
        <c:scaling>
          <c:orientation val="minMax"/>
          <c:min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145780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b="1"/>
              <a:t>Model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'Epoch Limit'!$E$2</c:f>
              <c:strCache>
                <c:ptCount val="1"/>
                <c:pt idx="0">
                  <c:v>Model Earnings</c:v>
                </c:pt>
              </c:strCache>
            </c:strRef>
          </c:tx>
          <c:spPr>
            <a:solidFill>
              <a:srgbClr val="93AD82"/>
            </a:solidFill>
            <a:ln>
              <a:noFill/>
            </a:ln>
            <a:effectLst/>
          </c:spPr>
          <c:invertIfNegative val="1"/>
          <c:cat>
            <c:numRef>
              <c:f>'Data Size &amp; Age'!$F$3:$F$13</c:f>
              <c:numCache>
                <c:formatCode>General</c:formatCode>
                <c:ptCount val="11"/>
                <c:pt idx="0">
                  <c:v>1188</c:v>
                </c:pt>
                <c:pt idx="1">
                  <c:v>2445</c:v>
                </c:pt>
                <c:pt idx="2">
                  <c:v>3702</c:v>
                </c:pt>
                <c:pt idx="3">
                  <c:v>4983</c:v>
                </c:pt>
                <c:pt idx="4">
                  <c:v>6228</c:v>
                </c:pt>
                <c:pt idx="5">
                  <c:v>7584</c:v>
                </c:pt>
                <c:pt idx="6">
                  <c:v>8763</c:v>
                </c:pt>
                <c:pt idx="7">
                  <c:v>10029</c:v>
                </c:pt>
                <c:pt idx="8">
                  <c:v>11394</c:v>
                </c:pt>
                <c:pt idx="9">
                  <c:v>12552</c:v>
                </c:pt>
                <c:pt idx="10">
                  <c:v>12825</c:v>
                </c:pt>
              </c:numCache>
            </c:numRef>
          </c:cat>
          <c:val>
            <c:numRef>
              <c:f>'Data Size &amp; Age'!$E$3:$E$13</c:f>
              <c:numCache>
                <c:formatCode>[$$-409]#\ ##0.00</c:formatCode>
                <c:ptCount val="11"/>
                <c:pt idx="0">
                  <c:v>-124.84</c:v>
                </c:pt>
                <c:pt idx="1">
                  <c:v>-240.48</c:v>
                </c:pt>
                <c:pt idx="2">
                  <c:v>-233.04</c:v>
                </c:pt>
                <c:pt idx="3">
                  <c:v>-37.54</c:v>
                </c:pt>
                <c:pt idx="4">
                  <c:v>-271.51</c:v>
                </c:pt>
                <c:pt idx="5">
                  <c:v>344.57</c:v>
                </c:pt>
                <c:pt idx="6">
                  <c:v>-425.92</c:v>
                </c:pt>
                <c:pt idx="7">
                  <c:v>344.57</c:v>
                </c:pt>
                <c:pt idx="8">
                  <c:v>-475.45</c:v>
                </c:pt>
                <c:pt idx="9">
                  <c:v>-519.49</c:v>
                </c:pt>
                <c:pt idx="10">
                  <c:v>-496.02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8F90"/>
                  </a:solidFill>
                  <a:ln>
                    <a:noFill/>
                  </a:ln>
                  <a:effectLst/>
                </c14:spPr>
              </c14:invertSolidFillFmt>
            </c:ext>
            <c:ext xmlns:c16="http://schemas.microsoft.com/office/drawing/2014/chart" uri="{C3380CC4-5D6E-409C-BE32-E72D297353CC}">
              <c16:uniqueId val="{00000000-9D58-5B4A-852A-F25BA14DA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67005919"/>
        <c:axId val="467004079"/>
      </c:barChart>
      <c:lineChart>
        <c:grouping val="standard"/>
        <c:varyColors val="0"/>
        <c:ser>
          <c:idx val="0"/>
          <c:order val="0"/>
          <c:tx>
            <c:strRef>
              <c:f>'Epoch Limit'!$C$2</c:f>
              <c:strCache>
                <c:ptCount val="1"/>
                <c:pt idx="0">
                  <c:v>Precise Accuracy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'Data Size &amp; Age'!$B$3:$B$13</c:f>
              <c:numCache>
                <c:formatCode>General</c:formatCode>
                <c:ptCount val="1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</c:numCache>
            </c:numRef>
          </c:cat>
          <c:val>
            <c:numRef>
              <c:f>'Data Size &amp; Age'!$C$3:$C$13</c:f>
              <c:numCache>
                <c:formatCode>0.00%</c:formatCode>
                <c:ptCount val="11"/>
                <c:pt idx="0">
                  <c:v>0.32769999999999999</c:v>
                </c:pt>
                <c:pt idx="1">
                  <c:v>0.38779999999999998</c:v>
                </c:pt>
                <c:pt idx="2">
                  <c:v>0.3342</c:v>
                </c:pt>
                <c:pt idx="3">
                  <c:v>0.37269999999999998</c:v>
                </c:pt>
                <c:pt idx="4">
                  <c:v>0.37080000000000002</c:v>
                </c:pt>
                <c:pt idx="5">
                  <c:v>0.4335</c:v>
                </c:pt>
                <c:pt idx="6">
                  <c:v>0.52449999999999997</c:v>
                </c:pt>
                <c:pt idx="7">
                  <c:v>0.52939999999999998</c:v>
                </c:pt>
                <c:pt idx="8">
                  <c:v>0.55530000000000002</c:v>
                </c:pt>
                <c:pt idx="9">
                  <c:v>0.5494</c:v>
                </c:pt>
                <c:pt idx="10">
                  <c:v>0.53779999999999994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58-5B4A-852A-F25BA14DAF76}"/>
            </c:ext>
          </c:extLst>
        </c:ser>
        <c:ser>
          <c:idx val="1"/>
          <c:order val="1"/>
          <c:tx>
            <c:strRef>
              <c:f>'Epoch Limit'!$D$2</c:f>
              <c:strCache>
                <c:ptCount val="1"/>
                <c:pt idx="0">
                  <c:v>Directional Accuracy</c:v>
                </c:pt>
              </c:strCache>
            </c:strRef>
          </c:tx>
          <c:spPr>
            <a:ln w="0" cap="rnd">
              <a:noFill/>
              <a:round/>
            </a:ln>
            <a:effectLst/>
          </c:spPr>
          <c:marker>
            <c:symbol val="diamond"/>
            <c:size val="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trendline>
            <c:spPr>
              <a:ln w="12700" cap="rnd">
                <a:solidFill>
                  <a:schemeClr val="accent2"/>
                </a:solidFill>
                <a:prstDash val="dash"/>
              </a:ln>
              <a:effectLst/>
            </c:spPr>
            <c:trendlineType val="linear"/>
            <c:dispRSqr val="0"/>
            <c:dispEq val="0"/>
          </c:trendline>
          <c:cat>
            <c:numRef>
              <c:f>'Data Size &amp; Age'!$B$3:$B$13</c:f>
              <c:numCache>
                <c:formatCode>General</c:formatCode>
                <c:ptCount val="11"/>
                <c:pt idx="0">
                  <c:v>5</c:v>
                </c:pt>
                <c:pt idx="1">
                  <c:v>10</c:v>
                </c:pt>
                <c:pt idx="2">
                  <c:v>15</c:v>
                </c:pt>
                <c:pt idx="3">
                  <c:v>20</c:v>
                </c:pt>
                <c:pt idx="4">
                  <c:v>25</c:v>
                </c:pt>
                <c:pt idx="5">
                  <c:v>30</c:v>
                </c:pt>
                <c:pt idx="6">
                  <c:v>35</c:v>
                </c:pt>
                <c:pt idx="7">
                  <c:v>40</c:v>
                </c:pt>
                <c:pt idx="8">
                  <c:v>45</c:v>
                </c:pt>
                <c:pt idx="9">
                  <c:v>50</c:v>
                </c:pt>
                <c:pt idx="10">
                  <c:v>55</c:v>
                </c:pt>
              </c:numCache>
            </c:numRef>
          </c:cat>
          <c:val>
            <c:numRef>
              <c:f>'Data Size &amp; Age'!$D$3:$D$13</c:f>
              <c:numCache>
                <c:formatCode>0.00%</c:formatCode>
                <c:ptCount val="11"/>
                <c:pt idx="0">
                  <c:v>0.32769999999999999</c:v>
                </c:pt>
                <c:pt idx="1">
                  <c:v>0.38779999999999998</c:v>
                </c:pt>
                <c:pt idx="2">
                  <c:v>0.3342</c:v>
                </c:pt>
                <c:pt idx="3">
                  <c:v>0.37269999999999998</c:v>
                </c:pt>
                <c:pt idx="4">
                  <c:v>0.37080000000000002</c:v>
                </c:pt>
                <c:pt idx="5">
                  <c:v>0.4335</c:v>
                </c:pt>
                <c:pt idx="6">
                  <c:v>0.52449999999999997</c:v>
                </c:pt>
                <c:pt idx="7">
                  <c:v>0.52939999999999998</c:v>
                </c:pt>
                <c:pt idx="8">
                  <c:v>0.55530000000000002</c:v>
                </c:pt>
                <c:pt idx="9">
                  <c:v>0.54859999999999998</c:v>
                </c:pt>
                <c:pt idx="10">
                  <c:v>0.53779999999999994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58-5B4A-852A-F25BA14DA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435344"/>
        <c:axId val="242704592"/>
      </c:lineChart>
      <c:catAx>
        <c:axId val="242435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y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42704592"/>
        <c:crosses val="autoZero"/>
        <c:auto val="1"/>
        <c:lblAlgn val="ctr"/>
        <c:lblOffset val="100"/>
        <c:tickMarkSkip val="1"/>
        <c:noMultiLvlLbl val="1"/>
      </c:catAx>
      <c:valAx>
        <c:axId val="242704592"/>
        <c:scaling>
          <c:orientation val="minMax"/>
          <c:max val="0.6000000000000000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242435344"/>
        <c:crosses val="autoZero"/>
        <c:crossBetween val="between"/>
        <c:majorUnit val="0.1"/>
      </c:valAx>
      <c:valAx>
        <c:axId val="467004079"/>
        <c:scaling>
          <c:orientation val="minMax"/>
          <c:max val="600"/>
          <c:min val="-600"/>
        </c:scaling>
        <c:delete val="0"/>
        <c:axPos val="r"/>
        <c:numFmt formatCode="[$$-409]#,##0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4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467005919"/>
        <c:crosses val="max"/>
        <c:crossBetween val="between"/>
        <c:majorUnit val="200"/>
      </c:valAx>
      <c:catAx>
        <c:axId val="46700591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6700407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2">
          <a:lumMod val="50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Stocks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'Different Markets'!$C$3:$C$5</c:f>
              <c:numCache>
                <c:formatCode>0.00%</c:formatCode>
                <c:ptCount val="3"/>
                <c:pt idx="0">
                  <c:v>0.5514</c:v>
                </c:pt>
                <c:pt idx="1">
                  <c:v>0.48549999999999999</c:v>
                </c:pt>
                <c:pt idx="2">
                  <c:v>0.52429999999999999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5B-7644-B596-757EBC327AE5}"/>
            </c:ext>
          </c:extLst>
        </c:ser>
        <c:ser>
          <c:idx val="1"/>
          <c:order val="1"/>
          <c:tx>
            <c:v>Forex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'Different Markets'!$C$6:$C$8</c:f>
              <c:numCache>
                <c:formatCode>0.00%</c:formatCode>
                <c:ptCount val="3"/>
                <c:pt idx="0">
                  <c:v>0.3977</c:v>
                </c:pt>
                <c:pt idx="1">
                  <c:v>0.34339999999999998</c:v>
                </c:pt>
                <c:pt idx="2">
                  <c:v>0.30649999999999999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A5B-7644-B596-757EBC327AE5}"/>
            </c:ext>
          </c:extLst>
        </c:ser>
        <c:ser>
          <c:idx val="2"/>
          <c:order val="2"/>
          <c:tx>
            <c:v>Commodities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'Different Markets'!$C$9:$C$11</c:f>
              <c:numCache>
                <c:formatCode>0.00%</c:formatCode>
                <c:ptCount val="3"/>
                <c:pt idx="0">
                  <c:v>0.3866</c:v>
                </c:pt>
                <c:pt idx="1">
                  <c:v>0.36330000000000001</c:v>
                </c:pt>
                <c:pt idx="2">
                  <c:v>0.4204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A5B-7644-B596-757EBC327AE5}"/>
            </c:ext>
          </c:extLst>
        </c:ser>
        <c:ser>
          <c:idx val="3"/>
          <c:order val="3"/>
          <c:tx>
            <c:v>Crypto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'Different Markets'!$C$12:$C$14</c:f>
              <c:numCache>
                <c:formatCode>0.00%</c:formatCode>
                <c:ptCount val="3"/>
                <c:pt idx="0">
                  <c:v>0.4824</c:v>
                </c:pt>
                <c:pt idx="1">
                  <c:v>0.51759999999999995</c:v>
                </c:pt>
                <c:pt idx="2">
                  <c:v>0.5353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A5B-7644-B596-757EBC327A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0284783"/>
        <c:axId val="1009889535"/>
      </c:lineChart>
      <c:catAx>
        <c:axId val="1080284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Test</a:t>
                </a:r>
                <a:r>
                  <a:rPr lang="en-GB" baseline="0"/>
                  <a:t> №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009889535"/>
        <c:crosses val="autoZero"/>
        <c:auto val="1"/>
        <c:lblAlgn val="ctr"/>
        <c:lblOffset val="100"/>
        <c:noMultiLvlLbl val="0"/>
      </c:catAx>
      <c:valAx>
        <c:axId val="100988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Precise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E"/>
          </a:p>
        </c:txPr>
        <c:crossAx val="108028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[Individual_Project_Tests.xlsx]Suggestion1!PivotTable1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'Data Period': </a:t>
            </a:r>
            <a:r>
              <a:rPr lang="en-US" sz="1200">
                <a:solidFill>
                  <a:srgbClr val="DD5A13"/>
                </a:solidFill>
              </a:rPr>
              <a:t>20 Years</a:t>
            </a:r>
            <a:r>
              <a:rPr lang="en-US" sz="1200"/>
              <a:t> Accounts for the Majority of Tests.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E"/>
        </a:p>
      </c:txPr>
    </c:title>
    <c:autoTitleDeleted val="0"/>
    <c:pivotFmts>
      <c:pivotFmt>
        <c:idx val="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ED733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7649767578665297E-3"/>
              <c:y val="-0.1495468100070402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0829488673065882E-2"/>
              <c:y val="0.1631419745531347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4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3.0414744336532993E-2"/>
              <c:y val="-0.1540785315224050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3.0414744336532941E-2"/>
              <c:y val="0.1540785315224050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4.9769581641599406E-2"/>
              <c:y val="-0.17673713909922939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2.2119814062932997E-2"/>
              <c:y val="0.1676736960684996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912441894666578E-2"/>
              <c:y val="-0.2220543542528779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8.0184325978132298E-2"/>
              <c:y val="-0.11782475939948628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889400058826513"/>
              <c:y val="-7.2507544245837732E-2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059907031466526"/>
              <c:y val="-9.0634430307297113E-3"/>
            </c:manualLayout>
          </c:layout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E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"/>
        <c:spPr>
          <a:solidFill>
            <a:srgbClr val="D2D2D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Suggestion1!$B$2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D2D2D2"/>
            </a:solidFill>
          </c:spPr>
          <c:dPt>
            <c:idx val="0"/>
            <c:bubble3D val="0"/>
            <c:spPr>
              <a:solidFill>
                <a:srgbClr val="ED73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A9F8-A447-8AF6-CEBE61D6592A}"/>
              </c:ext>
            </c:extLst>
          </c:dPt>
          <c:dPt>
            <c:idx val="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503-1948-BA11-13E2B7BD7344}"/>
              </c:ext>
            </c:extLst>
          </c:dPt>
          <c:dPt>
            <c:idx val="2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A9F8-A447-8AF6-CEBE61D6592A}"/>
              </c:ext>
            </c:extLst>
          </c:dPt>
          <c:dPt>
            <c:idx val="3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9F8-A447-8AF6-CEBE61D6592A}"/>
              </c:ext>
            </c:extLst>
          </c:dPt>
          <c:dPt>
            <c:idx val="4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A9F8-A447-8AF6-CEBE61D6592A}"/>
              </c:ext>
            </c:extLst>
          </c:dPt>
          <c:dPt>
            <c:idx val="5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9F8-A447-8AF6-CEBE61D6592A}"/>
              </c:ext>
            </c:extLst>
          </c:dPt>
          <c:dPt>
            <c:idx val="6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A9F8-A447-8AF6-CEBE61D6592A}"/>
              </c:ext>
            </c:extLst>
          </c:dPt>
          <c:dPt>
            <c:idx val="7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9F8-A447-8AF6-CEBE61D6592A}"/>
              </c:ext>
            </c:extLst>
          </c:dPt>
          <c:dPt>
            <c:idx val="8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A9F8-A447-8AF6-CEBE61D6592A}"/>
              </c:ext>
            </c:extLst>
          </c:dPt>
          <c:dPt>
            <c:idx val="9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9F8-A447-8AF6-CEBE61D6592A}"/>
              </c:ext>
            </c:extLst>
          </c:dPt>
          <c:dPt>
            <c:idx val="10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A9F8-A447-8AF6-CEBE61D6592A}"/>
              </c:ext>
            </c:extLst>
          </c:dPt>
          <c:dPt>
            <c:idx val="11"/>
            <c:bubble3D val="0"/>
            <c:spPr>
              <a:solidFill>
                <a:srgbClr val="D2D2D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9F8-A447-8AF6-CEBE61D6592A}"/>
              </c:ext>
            </c:extLst>
          </c:dPt>
          <c:dLbls>
            <c:dLbl>
              <c:idx val="2"/>
              <c:layout>
                <c:manualLayout>
                  <c:x val="-0.11059907031466526"/>
                  <c:y val="-9.063443030729711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9F8-A447-8AF6-CEBE61D6592A}"/>
                </c:ext>
              </c:extLst>
            </c:dLbl>
            <c:dLbl>
              <c:idx val="3"/>
              <c:layout>
                <c:manualLayout>
                  <c:x val="-0.11889400058826513"/>
                  <c:y val="-7.25075442458377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9F8-A447-8AF6-CEBE61D6592A}"/>
                </c:ext>
              </c:extLst>
            </c:dLbl>
            <c:dLbl>
              <c:idx val="4"/>
              <c:layout>
                <c:manualLayout>
                  <c:x val="-8.0184325978132298E-2"/>
                  <c:y val="-0.117824759399486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9F8-A447-8AF6-CEBE61D6592A}"/>
                </c:ext>
              </c:extLst>
            </c:dLbl>
            <c:dLbl>
              <c:idx val="5"/>
              <c:layout>
                <c:manualLayout>
                  <c:x val="-6.912441894666578E-2"/>
                  <c:y val="-0.2220543542528779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9F8-A447-8AF6-CEBE61D6592A}"/>
                </c:ext>
              </c:extLst>
            </c:dLbl>
            <c:dLbl>
              <c:idx val="6"/>
              <c:layout>
                <c:manualLayout>
                  <c:x val="2.2119814062932997E-2"/>
                  <c:y val="0.1676736960684996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9F8-A447-8AF6-CEBE61D6592A}"/>
                </c:ext>
              </c:extLst>
            </c:dLbl>
            <c:dLbl>
              <c:idx val="7"/>
              <c:layout>
                <c:manualLayout>
                  <c:x val="-4.9769581641599406E-2"/>
                  <c:y val="-0.176737139099229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9F8-A447-8AF6-CEBE61D6592A}"/>
                </c:ext>
              </c:extLst>
            </c:dLbl>
            <c:dLbl>
              <c:idx val="8"/>
              <c:layout>
                <c:manualLayout>
                  <c:x val="3.0414744336532941E-2"/>
                  <c:y val="0.1540785315224050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9F8-A447-8AF6-CEBE61D6592A}"/>
                </c:ext>
              </c:extLst>
            </c:dLbl>
            <c:dLbl>
              <c:idx val="9"/>
              <c:layout>
                <c:manualLayout>
                  <c:x val="-3.0414744336532993E-2"/>
                  <c:y val="-0.1540785315224050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9F8-A447-8AF6-CEBE61D6592A}"/>
                </c:ext>
              </c:extLst>
            </c:dLbl>
            <c:dLbl>
              <c:idx val="10"/>
              <c:layout>
                <c:manualLayout>
                  <c:x val="6.0829488673065882E-2"/>
                  <c:y val="0.163141974553134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F8-A447-8AF6-CEBE61D6592A}"/>
                </c:ext>
              </c:extLst>
            </c:dLbl>
            <c:dLbl>
              <c:idx val="11"/>
              <c:layout>
                <c:manualLayout>
                  <c:x val="2.7649767578665297E-3"/>
                  <c:y val="-0.1495468100070402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F8-A447-8AF6-CEBE61D6592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E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Suggestion1!$A$3:$A$15</c:f>
              <c:strCache>
                <c:ptCount val="12"/>
                <c:pt idx="0">
                  <c:v>20</c:v>
                </c:pt>
                <c:pt idx="1">
                  <c:v>50</c:v>
                </c:pt>
                <c:pt idx="2">
                  <c:v>5</c:v>
                </c:pt>
                <c:pt idx="3">
                  <c:v>19</c:v>
                </c:pt>
                <c:pt idx="4">
                  <c:v>45</c:v>
                </c:pt>
                <c:pt idx="5">
                  <c:v>40</c:v>
                </c:pt>
                <c:pt idx="6">
                  <c:v>10</c:v>
                </c:pt>
                <c:pt idx="7">
                  <c:v>35</c:v>
                </c:pt>
                <c:pt idx="8">
                  <c:v>30</c:v>
                </c:pt>
                <c:pt idx="9">
                  <c:v>55</c:v>
                </c:pt>
                <c:pt idx="10">
                  <c:v>25</c:v>
                </c:pt>
                <c:pt idx="11">
                  <c:v>15</c:v>
                </c:pt>
              </c:strCache>
            </c:strRef>
          </c:cat>
          <c:val>
            <c:numRef>
              <c:f>Suggestion1!$B$3:$B$15</c:f>
              <c:numCache>
                <c:formatCode>General</c:formatCode>
                <c:ptCount val="12"/>
                <c:pt idx="0">
                  <c:v>6277</c:v>
                </c:pt>
                <c:pt idx="1">
                  <c:v>917</c:v>
                </c:pt>
                <c:pt idx="2">
                  <c:v>531</c:v>
                </c:pt>
                <c:pt idx="3">
                  <c:v>396</c:v>
                </c:pt>
                <c:pt idx="4">
                  <c:v>255</c:v>
                </c:pt>
                <c:pt idx="5">
                  <c:v>253</c:v>
                </c:pt>
                <c:pt idx="6">
                  <c:v>252</c:v>
                </c:pt>
                <c:pt idx="7">
                  <c:v>251</c:v>
                </c:pt>
                <c:pt idx="8">
                  <c:v>231</c:v>
                </c:pt>
                <c:pt idx="9">
                  <c:v>127</c:v>
                </c:pt>
                <c:pt idx="10">
                  <c:v>121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F8-A447-8AF6-CEBE61D65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58.png"/><Relationship Id="rId21" Type="http://schemas.openxmlformats.org/officeDocument/2006/relationships/customXml" Target="../ink/ink10.xml"/><Relationship Id="rId42" Type="http://schemas.openxmlformats.org/officeDocument/2006/relationships/image" Target="../media/image21.png"/><Relationship Id="rId63" Type="http://schemas.openxmlformats.org/officeDocument/2006/relationships/customXml" Target="../ink/ink32.xml"/><Relationship Id="rId84" Type="http://schemas.openxmlformats.org/officeDocument/2006/relationships/customXml" Target="../ink/ink43.xml"/><Relationship Id="rId138" Type="http://schemas.openxmlformats.org/officeDocument/2006/relationships/image" Target="../media/image68.png"/><Relationship Id="rId159" Type="http://schemas.openxmlformats.org/officeDocument/2006/relationships/customXml" Target="../ink/ink81.xml"/><Relationship Id="rId170" Type="http://schemas.openxmlformats.org/officeDocument/2006/relationships/chart" Target="../charts/chart2.xml"/><Relationship Id="rId107" Type="http://schemas.openxmlformats.org/officeDocument/2006/relationships/image" Target="../media/image53.png"/><Relationship Id="rId11" Type="http://schemas.openxmlformats.org/officeDocument/2006/relationships/customXml" Target="../ink/ink5.xml"/><Relationship Id="rId32" Type="http://schemas.openxmlformats.org/officeDocument/2006/relationships/image" Target="../media/image17.png"/><Relationship Id="rId53" Type="http://schemas.openxmlformats.org/officeDocument/2006/relationships/customXml" Target="../ink/ink27.xml"/><Relationship Id="rId74" Type="http://schemas.openxmlformats.org/officeDocument/2006/relationships/customXml" Target="../ink/ink38.xml"/><Relationship Id="rId128" Type="http://schemas.openxmlformats.org/officeDocument/2006/relationships/image" Target="../media/image63.png"/><Relationship Id="rId149" Type="http://schemas.openxmlformats.org/officeDocument/2006/relationships/customXml" Target="../ink/ink76.xml"/><Relationship Id="rId5" Type="http://schemas.openxmlformats.org/officeDocument/2006/relationships/customXml" Target="../ink/ink2.xml"/><Relationship Id="rId95" Type="http://schemas.openxmlformats.org/officeDocument/2006/relationships/image" Target="../media/image47.png"/><Relationship Id="rId160" Type="http://schemas.openxmlformats.org/officeDocument/2006/relationships/image" Target="../media/image79.png"/><Relationship Id="rId22" Type="http://schemas.openxmlformats.org/officeDocument/2006/relationships/image" Target="../media/image12.png"/><Relationship Id="rId43" Type="http://schemas.openxmlformats.org/officeDocument/2006/relationships/customXml" Target="../ink/ink22.xml"/><Relationship Id="rId64" Type="http://schemas.openxmlformats.org/officeDocument/2006/relationships/image" Target="../media/image32.png"/><Relationship Id="rId118" Type="http://schemas.openxmlformats.org/officeDocument/2006/relationships/customXml" Target="../ink/ink60.xml"/><Relationship Id="rId139" Type="http://schemas.openxmlformats.org/officeDocument/2006/relationships/customXml" Target="../ink/ink71.xml"/><Relationship Id="rId85" Type="http://schemas.openxmlformats.org/officeDocument/2006/relationships/image" Target="../media/image42.png"/><Relationship Id="rId150" Type="http://schemas.openxmlformats.org/officeDocument/2006/relationships/image" Target="../media/image74.png"/><Relationship Id="rId171" Type="http://schemas.openxmlformats.org/officeDocument/2006/relationships/chart" Target="../charts/chart3.xml"/><Relationship Id="rId12" Type="http://schemas.openxmlformats.org/officeDocument/2006/relationships/image" Target="../media/image7.png"/><Relationship Id="rId33" Type="http://schemas.openxmlformats.org/officeDocument/2006/relationships/customXml" Target="../ink/ink16.xml"/><Relationship Id="rId108" Type="http://schemas.openxmlformats.org/officeDocument/2006/relationships/customXml" Target="../ink/ink55.xml"/><Relationship Id="rId129" Type="http://schemas.openxmlformats.org/officeDocument/2006/relationships/customXml" Target="../ink/ink66.xml"/><Relationship Id="rId54" Type="http://schemas.openxmlformats.org/officeDocument/2006/relationships/image" Target="../media/image27.png"/><Relationship Id="rId75" Type="http://schemas.openxmlformats.org/officeDocument/2006/relationships/image" Target="../media/image37.png"/><Relationship Id="rId96" Type="http://schemas.openxmlformats.org/officeDocument/2006/relationships/customXml" Target="../ink/ink49.xml"/><Relationship Id="rId140" Type="http://schemas.openxmlformats.org/officeDocument/2006/relationships/image" Target="../media/image69.png"/><Relationship Id="rId161" Type="http://schemas.openxmlformats.org/officeDocument/2006/relationships/customXml" Target="../ink/ink82.xml"/><Relationship Id="rId6" Type="http://schemas.openxmlformats.org/officeDocument/2006/relationships/image" Target="../media/image4.png"/><Relationship Id="rId23" Type="http://schemas.openxmlformats.org/officeDocument/2006/relationships/customXml" Target="../ink/ink11.xml"/><Relationship Id="rId28" Type="http://schemas.openxmlformats.org/officeDocument/2006/relationships/image" Target="../media/image15.png"/><Relationship Id="rId49" Type="http://schemas.openxmlformats.org/officeDocument/2006/relationships/customXml" Target="../ink/ink25.xml"/><Relationship Id="rId114" Type="http://schemas.openxmlformats.org/officeDocument/2006/relationships/customXml" Target="../ink/ink58.xml"/><Relationship Id="rId119" Type="http://schemas.openxmlformats.org/officeDocument/2006/relationships/image" Target="../media/image59.png"/><Relationship Id="rId44" Type="http://schemas.openxmlformats.org/officeDocument/2006/relationships/image" Target="../media/image22.png"/><Relationship Id="rId60" Type="http://schemas.openxmlformats.org/officeDocument/2006/relationships/image" Target="../media/image30.png"/><Relationship Id="rId65" Type="http://schemas.openxmlformats.org/officeDocument/2006/relationships/customXml" Target="../ink/ink33.xml"/><Relationship Id="rId81" Type="http://schemas.openxmlformats.org/officeDocument/2006/relationships/image" Target="../media/image40.png"/><Relationship Id="rId86" Type="http://schemas.openxmlformats.org/officeDocument/2006/relationships/customXml" Target="../ink/ink44.xml"/><Relationship Id="rId130" Type="http://schemas.openxmlformats.org/officeDocument/2006/relationships/image" Target="../media/image64.png"/><Relationship Id="rId135" Type="http://schemas.openxmlformats.org/officeDocument/2006/relationships/customXml" Target="../ink/ink69.xml"/><Relationship Id="rId151" Type="http://schemas.openxmlformats.org/officeDocument/2006/relationships/customXml" Target="../ink/ink77.xml"/><Relationship Id="rId156" Type="http://schemas.openxmlformats.org/officeDocument/2006/relationships/image" Target="../media/image77.png"/><Relationship Id="rId177" Type="http://schemas.openxmlformats.org/officeDocument/2006/relationships/chart" Target="../charts/chart9.xml"/><Relationship Id="rId172" Type="http://schemas.openxmlformats.org/officeDocument/2006/relationships/chart" Target="../charts/chart4.xml"/><Relationship Id="rId13" Type="http://schemas.openxmlformats.org/officeDocument/2006/relationships/customXml" Target="../ink/ink6.xml"/><Relationship Id="rId18" Type="http://schemas.openxmlformats.org/officeDocument/2006/relationships/image" Target="../media/image10.png"/><Relationship Id="rId39" Type="http://schemas.openxmlformats.org/officeDocument/2006/relationships/customXml" Target="../ink/ink20.xml"/><Relationship Id="rId109" Type="http://schemas.openxmlformats.org/officeDocument/2006/relationships/image" Target="../media/image54.png"/><Relationship Id="rId34" Type="http://schemas.openxmlformats.org/officeDocument/2006/relationships/customXml" Target="../ink/ink17.xml"/><Relationship Id="rId50" Type="http://schemas.openxmlformats.org/officeDocument/2006/relationships/image" Target="../media/image25.png"/><Relationship Id="rId55" Type="http://schemas.openxmlformats.org/officeDocument/2006/relationships/customXml" Target="../ink/ink28.xml"/><Relationship Id="rId76" Type="http://schemas.openxmlformats.org/officeDocument/2006/relationships/customXml" Target="../ink/ink39.xml"/><Relationship Id="rId97" Type="http://schemas.openxmlformats.org/officeDocument/2006/relationships/image" Target="../media/image48.png"/><Relationship Id="rId104" Type="http://schemas.openxmlformats.org/officeDocument/2006/relationships/customXml" Target="../ink/ink53.xml"/><Relationship Id="rId120" Type="http://schemas.openxmlformats.org/officeDocument/2006/relationships/customXml" Target="../ink/ink61.xml"/><Relationship Id="rId125" Type="http://schemas.openxmlformats.org/officeDocument/2006/relationships/customXml" Target="../ink/ink64.xml"/><Relationship Id="rId141" Type="http://schemas.openxmlformats.org/officeDocument/2006/relationships/customXml" Target="../ink/ink72.xml"/><Relationship Id="rId146" Type="http://schemas.openxmlformats.org/officeDocument/2006/relationships/image" Target="../media/image72.png"/><Relationship Id="rId167" Type="http://schemas.openxmlformats.org/officeDocument/2006/relationships/customXml" Target="../ink/ink85.xml"/><Relationship Id="rId7" Type="http://schemas.openxmlformats.org/officeDocument/2006/relationships/customXml" Target="../ink/ink3.xml"/><Relationship Id="rId71" Type="http://schemas.openxmlformats.org/officeDocument/2006/relationships/customXml" Target="../ink/ink36.xml"/><Relationship Id="rId92" Type="http://schemas.openxmlformats.org/officeDocument/2006/relationships/customXml" Target="../ink/ink47.xml"/><Relationship Id="rId162" Type="http://schemas.openxmlformats.org/officeDocument/2006/relationships/image" Target="../media/image80.png"/><Relationship Id="rId2" Type="http://schemas.openxmlformats.org/officeDocument/2006/relationships/image" Target="../media/image2.emf"/><Relationship Id="rId29" Type="http://schemas.openxmlformats.org/officeDocument/2006/relationships/customXml" Target="../ink/ink14.xml"/><Relationship Id="rId24" Type="http://schemas.openxmlformats.org/officeDocument/2006/relationships/image" Target="../media/image13.png"/><Relationship Id="rId40" Type="http://schemas.openxmlformats.org/officeDocument/2006/relationships/image" Target="../media/image20.png"/><Relationship Id="rId45" Type="http://schemas.openxmlformats.org/officeDocument/2006/relationships/customXml" Target="../ink/ink23.xml"/><Relationship Id="rId66" Type="http://schemas.openxmlformats.org/officeDocument/2006/relationships/image" Target="../media/image33.png"/><Relationship Id="rId87" Type="http://schemas.openxmlformats.org/officeDocument/2006/relationships/image" Target="../media/image43.png"/><Relationship Id="rId110" Type="http://schemas.openxmlformats.org/officeDocument/2006/relationships/customXml" Target="../ink/ink56.xml"/><Relationship Id="rId115" Type="http://schemas.openxmlformats.org/officeDocument/2006/relationships/image" Target="../media/image57.png"/><Relationship Id="rId131" Type="http://schemas.openxmlformats.org/officeDocument/2006/relationships/customXml" Target="../ink/ink67.xml"/><Relationship Id="rId136" Type="http://schemas.openxmlformats.org/officeDocument/2006/relationships/image" Target="../media/image67.png"/><Relationship Id="rId157" Type="http://schemas.openxmlformats.org/officeDocument/2006/relationships/customXml" Target="../ink/ink80.xml"/><Relationship Id="rId178" Type="http://schemas.openxmlformats.org/officeDocument/2006/relationships/chart" Target="../charts/chart10.xml"/><Relationship Id="rId61" Type="http://schemas.openxmlformats.org/officeDocument/2006/relationships/customXml" Target="../ink/ink31.xml"/><Relationship Id="rId82" Type="http://schemas.openxmlformats.org/officeDocument/2006/relationships/customXml" Target="../ink/ink42.xml"/><Relationship Id="rId152" Type="http://schemas.openxmlformats.org/officeDocument/2006/relationships/image" Target="../media/image75.png"/><Relationship Id="rId173" Type="http://schemas.openxmlformats.org/officeDocument/2006/relationships/chart" Target="../charts/chart5.xml"/><Relationship Id="rId19" Type="http://schemas.openxmlformats.org/officeDocument/2006/relationships/customXml" Target="../ink/ink9.xml"/><Relationship Id="rId14" Type="http://schemas.openxmlformats.org/officeDocument/2006/relationships/image" Target="../media/image8.png"/><Relationship Id="rId30" Type="http://schemas.openxmlformats.org/officeDocument/2006/relationships/image" Target="../media/image16.png"/><Relationship Id="rId35" Type="http://schemas.openxmlformats.org/officeDocument/2006/relationships/image" Target="../media/image18.png"/><Relationship Id="rId56" Type="http://schemas.openxmlformats.org/officeDocument/2006/relationships/image" Target="../media/image28.png"/><Relationship Id="rId77" Type="http://schemas.openxmlformats.org/officeDocument/2006/relationships/image" Target="../media/image38.png"/><Relationship Id="rId100" Type="http://schemas.openxmlformats.org/officeDocument/2006/relationships/customXml" Target="../ink/ink51.xml"/><Relationship Id="rId105" Type="http://schemas.openxmlformats.org/officeDocument/2006/relationships/image" Target="../media/image52.png"/><Relationship Id="rId126" Type="http://schemas.openxmlformats.org/officeDocument/2006/relationships/image" Target="../media/image62.png"/><Relationship Id="rId147" Type="http://schemas.openxmlformats.org/officeDocument/2006/relationships/customXml" Target="../ink/ink75.xml"/><Relationship Id="rId168" Type="http://schemas.openxmlformats.org/officeDocument/2006/relationships/image" Target="../media/image83.png"/><Relationship Id="rId8" Type="http://schemas.openxmlformats.org/officeDocument/2006/relationships/image" Target="../media/image5.png"/><Relationship Id="rId51" Type="http://schemas.openxmlformats.org/officeDocument/2006/relationships/customXml" Target="../ink/ink26.xml"/><Relationship Id="rId72" Type="http://schemas.openxmlformats.org/officeDocument/2006/relationships/image" Target="../media/image36.png"/><Relationship Id="rId93" Type="http://schemas.openxmlformats.org/officeDocument/2006/relationships/image" Target="../media/image46.png"/><Relationship Id="rId98" Type="http://schemas.openxmlformats.org/officeDocument/2006/relationships/customXml" Target="../ink/ink50.xml"/><Relationship Id="rId121" Type="http://schemas.openxmlformats.org/officeDocument/2006/relationships/customXml" Target="../ink/ink62.xml"/><Relationship Id="rId142" Type="http://schemas.openxmlformats.org/officeDocument/2006/relationships/image" Target="../media/image70.png"/><Relationship Id="rId163" Type="http://schemas.openxmlformats.org/officeDocument/2006/relationships/customXml" Target="../ink/ink83.xml"/><Relationship Id="rId3" Type="http://schemas.openxmlformats.org/officeDocument/2006/relationships/customXml" Target="../ink/ink1.xml"/><Relationship Id="rId25" Type="http://schemas.openxmlformats.org/officeDocument/2006/relationships/customXml" Target="../ink/ink12.xml"/><Relationship Id="rId46" Type="http://schemas.openxmlformats.org/officeDocument/2006/relationships/image" Target="../media/image23.png"/><Relationship Id="rId67" Type="http://schemas.openxmlformats.org/officeDocument/2006/relationships/customXml" Target="../ink/ink34.xml"/><Relationship Id="rId116" Type="http://schemas.openxmlformats.org/officeDocument/2006/relationships/customXml" Target="../ink/ink59.xml"/><Relationship Id="rId137" Type="http://schemas.openxmlformats.org/officeDocument/2006/relationships/customXml" Target="../ink/ink70.xml"/><Relationship Id="rId158" Type="http://schemas.openxmlformats.org/officeDocument/2006/relationships/image" Target="../media/image78.png"/><Relationship Id="rId20" Type="http://schemas.openxmlformats.org/officeDocument/2006/relationships/image" Target="../media/image11.png"/><Relationship Id="rId41" Type="http://schemas.openxmlformats.org/officeDocument/2006/relationships/customXml" Target="../ink/ink21.xml"/><Relationship Id="rId62" Type="http://schemas.openxmlformats.org/officeDocument/2006/relationships/image" Target="../media/image31.png"/><Relationship Id="rId83" Type="http://schemas.openxmlformats.org/officeDocument/2006/relationships/image" Target="../media/image41.png"/><Relationship Id="rId88" Type="http://schemas.openxmlformats.org/officeDocument/2006/relationships/customXml" Target="../ink/ink45.xml"/><Relationship Id="rId111" Type="http://schemas.openxmlformats.org/officeDocument/2006/relationships/image" Target="../media/image55.png"/><Relationship Id="rId132" Type="http://schemas.openxmlformats.org/officeDocument/2006/relationships/image" Target="../media/image65.png"/><Relationship Id="rId153" Type="http://schemas.openxmlformats.org/officeDocument/2006/relationships/customXml" Target="../ink/ink78.xml"/><Relationship Id="rId174" Type="http://schemas.openxmlformats.org/officeDocument/2006/relationships/chart" Target="../charts/chart6.xml"/><Relationship Id="rId179" Type="http://schemas.openxmlformats.org/officeDocument/2006/relationships/chart" Target="../charts/chart11.xml"/><Relationship Id="rId15" Type="http://schemas.openxmlformats.org/officeDocument/2006/relationships/customXml" Target="../ink/ink7.xml"/><Relationship Id="rId36" Type="http://schemas.openxmlformats.org/officeDocument/2006/relationships/customXml" Target="../ink/ink18.xml"/><Relationship Id="rId57" Type="http://schemas.openxmlformats.org/officeDocument/2006/relationships/customXml" Target="../ink/ink29.xml"/><Relationship Id="rId106" Type="http://schemas.openxmlformats.org/officeDocument/2006/relationships/customXml" Target="../ink/ink54.xml"/><Relationship Id="rId127" Type="http://schemas.openxmlformats.org/officeDocument/2006/relationships/customXml" Target="../ink/ink65.xml"/><Relationship Id="rId10" Type="http://schemas.openxmlformats.org/officeDocument/2006/relationships/image" Target="../media/image6.png"/><Relationship Id="rId31" Type="http://schemas.openxmlformats.org/officeDocument/2006/relationships/customXml" Target="../ink/ink15.xml"/><Relationship Id="rId52" Type="http://schemas.openxmlformats.org/officeDocument/2006/relationships/image" Target="../media/image26.png"/><Relationship Id="rId73" Type="http://schemas.openxmlformats.org/officeDocument/2006/relationships/customXml" Target="../ink/ink37.xml"/><Relationship Id="rId78" Type="http://schemas.openxmlformats.org/officeDocument/2006/relationships/customXml" Target="../ink/ink40.xml"/><Relationship Id="rId94" Type="http://schemas.openxmlformats.org/officeDocument/2006/relationships/customXml" Target="../ink/ink48.xml"/><Relationship Id="rId99" Type="http://schemas.openxmlformats.org/officeDocument/2006/relationships/image" Target="../media/image49.png"/><Relationship Id="rId101" Type="http://schemas.openxmlformats.org/officeDocument/2006/relationships/image" Target="../media/image50.png"/><Relationship Id="rId122" Type="http://schemas.openxmlformats.org/officeDocument/2006/relationships/image" Target="../media/image60.png"/><Relationship Id="rId143" Type="http://schemas.openxmlformats.org/officeDocument/2006/relationships/customXml" Target="../ink/ink73.xml"/><Relationship Id="rId148" Type="http://schemas.openxmlformats.org/officeDocument/2006/relationships/image" Target="../media/image73.png"/><Relationship Id="rId164" Type="http://schemas.openxmlformats.org/officeDocument/2006/relationships/image" Target="../media/image81.png"/><Relationship Id="rId169" Type="http://schemas.openxmlformats.org/officeDocument/2006/relationships/chart" Target="../charts/chart1.xml"/><Relationship Id="rId4" Type="http://schemas.openxmlformats.org/officeDocument/2006/relationships/image" Target="../media/image3.png"/><Relationship Id="rId9" Type="http://schemas.openxmlformats.org/officeDocument/2006/relationships/customXml" Target="../ink/ink4.xml"/><Relationship Id="rId180" Type="http://schemas.openxmlformats.org/officeDocument/2006/relationships/chart" Target="../charts/chart12.xml"/><Relationship Id="rId26" Type="http://schemas.openxmlformats.org/officeDocument/2006/relationships/image" Target="../media/image14.png"/><Relationship Id="rId47" Type="http://schemas.openxmlformats.org/officeDocument/2006/relationships/customXml" Target="../ink/ink24.xml"/><Relationship Id="rId68" Type="http://schemas.openxmlformats.org/officeDocument/2006/relationships/image" Target="../media/image34.png"/><Relationship Id="rId89" Type="http://schemas.openxmlformats.org/officeDocument/2006/relationships/image" Target="../media/image44.png"/><Relationship Id="rId112" Type="http://schemas.openxmlformats.org/officeDocument/2006/relationships/customXml" Target="../ink/ink57.xml"/><Relationship Id="rId133" Type="http://schemas.openxmlformats.org/officeDocument/2006/relationships/customXml" Target="../ink/ink68.xml"/><Relationship Id="rId154" Type="http://schemas.openxmlformats.org/officeDocument/2006/relationships/image" Target="../media/image76.png"/><Relationship Id="rId175" Type="http://schemas.openxmlformats.org/officeDocument/2006/relationships/chart" Target="../charts/chart7.xml"/><Relationship Id="rId16" Type="http://schemas.openxmlformats.org/officeDocument/2006/relationships/image" Target="../media/image9.png"/><Relationship Id="rId37" Type="http://schemas.openxmlformats.org/officeDocument/2006/relationships/image" Target="../media/image19.png"/><Relationship Id="rId58" Type="http://schemas.openxmlformats.org/officeDocument/2006/relationships/image" Target="../media/image29.png"/><Relationship Id="rId79" Type="http://schemas.openxmlformats.org/officeDocument/2006/relationships/image" Target="../media/image39.png"/><Relationship Id="rId102" Type="http://schemas.openxmlformats.org/officeDocument/2006/relationships/customXml" Target="../ink/ink52.xml"/><Relationship Id="rId123" Type="http://schemas.openxmlformats.org/officeDocument/2006/relationships/customXml" Target="../ink/ink63.xml"/><Relationship Id="rId144" Type="http://schemas.openxmlformats.org/officeDocument/2006/relationships/image" Target="../media/image71.png"/><Relationship Id="rId90" Type="http://schemas.openxmlformats.org/officeDocument/2006/relationships/customXml" Target="../ink/ink46.xml"/><Relationship Id="rId165" Type="http://schemas.openxmlformats.org/officeDocument/2006/relationships/customXml" Target="../ink/ink84.xml"/><Relationship Id="rId27" Type="http://schemas.openxmlformats.org/officeDocument/2006/relationships/customXml" Target="../ink/ink13.xml"/><Relationship Id="rId48" Type="http://schemas.openxmlformats.org/officeDocument/2006/relationships/image" Target="../media/image24.png"/><Relationship Id="rId69" Type="http://schemas.openxmlformats.org/officeDocument/2006/relationships/customXml" Target="../ink/ink35.xml"/><Relationship Id="rId113" Type="http://schemas.openxmlformats.org/officeDocument/2006/relationships/image" Target="../media/image56.png"/><Relationship Id="rId134" Type="http://schemas.openxmlformats.org/officeDocument/2006/relationships/image" Target="../media/image66.png"/><Relationship Id="rId80" Type="http://schemas.openxmlformats.org/officeDocument/2006/relationships/customXml" Target="../ink/ink41.xml"/><Relationship Id="rId155" Type="http://schemas.openxmlformats.org/officeDocument/2006/relationships/customXml" Target="../ink/ink79.xml"/><Relationship Id="rId176" Type="http://schemas.openxmlformats.org/officeDocument/2006/relationships/chart" Target="../charts/chart8.xml"/><Relationship Id="rId17" Type="http://schemas.openxmlformats.org/officeDocument/2006/relationships/customXml" Target="../ink/ink8.xml"/><Relationship Id="rId38" Type="http://schemas.openxmlformats.org/officeDocument/2006/relationships/customXml" Target="../ink/ink19.xml"/><Relationship Id="rId59" Type="http://schemas.openxmlformats.org/officeDocument/2006/relationships/customXml" Target="../ink/ink30.xml"/><Relationship Id="rId103" Type="http://schemas.openxmlformats.org/officeDocument/2006/relationships/image" Target="../media/image51.png"/><Relationship Id="rId124" Type="http://schemas.openxmlformats.org/officeDocument/2006/relationships/image" Target="../media/image61.png"/><Relationship Id="rId70" Type="http://schemas.openxmlformats.org/officeDocument/2006/relationships/image" Target="../media/image35.png"/><Relationship Id="rId91" Type="http://schemas.openxmlformats.org/officeDocument/2006/relationships/image" Target="../media/image45.png"/><Relationship Id="rId145" Type="http://schemas.openxmlformats.org/officeDocument/2006/relationships/customXml" Target="../ink/ink74.xml"/><Relationship Id="rId166" Type="http://schemas.openxmlformats.org/officeDocument/2006/relationships/image" Target="../media/image8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10.png"/><Relationship Id="rId18" Type="http://schemas.openxmlformats.org/officeDocument/2006/relationships/customXml" Target="../ink/ink94.xml"/><Relationship Id="rId26" Type="http://schemas.openxmlformats.org/officeDocument/2006/relationships/customXml" Target="../ink/ink98.xml"/><Relationship Id="rId39" Type="http://schemas.openxmlformats.org/officeDocument/2006/relationships/image" Target="../media/image190.png"/><Relationship Id="rId21" Type="http://schemas.openxmlformats.org/officeDocument/2006/relationships/image" Target="../media/image100.png"/><Relationship Id="rId34" Type="http://schemas.openxmlformats.org/officeDocument/2006/relationships/customXml" Target="../ink/ink102.xml"/><Relationship Id="rId42" Type="http://schemas.openxmlformats.org/officeDocument/2006/relationships/customXml" Target="../ink/ink106.xml"/><Relationship Id="rId7" Type="http://schemas.openxmlformats.org/officeDocument/2006/relationships/image" Target="../media/image310.png"/><Relationship Id="rId2" Type="http://schemas.openxmlformats.org/officeDocument/2006/relationships/customXml" Target="../ink/ink86.xml"/><Relationship Id="rId16" Type="http://schemas.openxmlformats.org/officeDocument/2006/relationships/customXml" Target="../ink/ink93.xml"/><Relationship Id="rId29" Type="http://schemas.openxmlformats.org/officeDocument/2006/relationships/image" Target="../media/image140.png"/><Relationship Id="rId1" Type="http://schemas.openxmlformats.org/officeDocument/2006/relationships/chart" Target="../charts/chart13.xml"/><Relationship Id="rId6" Type="http://schemas.openxmlformats.org/officeDocument/2006/relationships/customXml" Target="../ink/ink88.xml"/><Relationship Id="rId11" Type="http://schemas.openxmlformats.org/officeDocument/2006/relationships/image" Target="../media/image510.png"/><Relationship Id="rId24" Type="http://schemas.openxmlformats.org/officeDocument/2006/relationships/customXml" Target="../ink/ink97.xml"/><Relationship Id="rId32" Type="http://schemas.openxmlformats.org/officeDocument/2006/relationships/customXml" Target="../ink/ink101.xml"/><Relationship Id="rId37" Type="http://schemas.openxmlformats.org/officeDocument/2006/relationships/image" Target="../media/image180.png"/><Relationship Id="rId40" Type="http://schemas.openxmlformats.org/officeDocument/2006/relationships/customXml" Target="../ink/ink105.xml"/><Relationship Id="rId45" Type="http://schemas.openxmlformats.org/officeDocument/2006/relationships/image" Target="../media/image220.png"/><Relationship Id="rId5" Type="http://schemas.openxmlformats.org/officeDocument/2006/relationships/image" Target="../media/image2.png"/><Relationship Id="rId15" Type="http://schemas.openxmlformats.org/officeDocument/2006/relationships/image" Target="../media/image710.png"/><Relationship Id="rId23" Type="http://schemas.openxmlformats.org/officeDocument/2006/relationships/image" Target="../media/image110.png"/><Relationship Id="rId28" Type="http://schemas.openxmlformats.org/officeDocument/2006/relationships/customXml" Target="../ink/ink99.xml"/><Relationship Id="rId36" Type="http://schemas.openxmlformats.org/officeDocument/2006/relationships/customXml" Target="../ink/ink103.xml"/><Relationship Id="rId10" Type="http://schemas.openxmlformats.org/officeDocument/2006/relationships/customXml" Target="../ink/ink90.xml"/><Relationship Id="rId19" Type="http://schemas.openxmlformats.org/officeDocument/2006/relationships/image" Target="../media/image91.png"/><Relationship Id="rId31" Type="http://schemas.openxmlformats.org/officeDocument/2006/relationships/image" Target="../media/image150.png"/><Relationship Id="rId44" Type="http://schemas.openxmlformats.org/officeDocument/2006/relationships/customXml" Target="../ink/ink107.xml"/><Relationship Id="rId4" Type="http://schemas.openxmlformats.org/officeDocument/2006/relationships/customXml" Target="../ink/ink87.xml"/><Relationship Id="rId9" Type="http://schemas.openxmlformats.org/officeDocument/2006/relationships/image" Target="../media/image410.png"/><Relationship Id="rId14" Type="http://schemas.openxmlformats.org/officeDocument/2006/relationships/customXml" Target="../ink/ink92.xml"/><Relationship Id="rId22" Type="http://schemas.openxmlformats.org/officeDocument/2006/relationships/customXml" Target="../ink/ink96.xml"/><Relationship Id="rId27" Type="http://schemas.openxmlformats.org/officeDocument/2006/relationships/image" Target="../media/image130.png"/><Relationship Id="rId30" Type="http://schemas.openxmlformats.org/officeDocument/2006/relationships/customXml" Target="../ink/ink100.xml"/><Relationship Id="rId35" Type="http://schemas.openxmlformats.org/officeDocument/2006/relationships/image" Target="../media/image170.png"/><Relationship Id="rId43" Type="http://schemas.openxmlformats.org/officeDocument/2006/relationships/image" Target="../media/image210.png"/><Relationship Id="rId8" Type="http://schemas.openxmlformats.org/officeDocument/2006/relationships/customXml" Target="../ink/ink89.xml"/><Relationship Id="rId3" Type="http://schemas.openxmlformats.org/officeDocument/2006/relationships/image" Target="../media/image1.png"/><Relationship Id="rId12" Type="http://schemas.openxmlformats.org/officeDocument/2006/relationships/customXml" Target="../ink/ink91.xml"/><Relationship Id="rId17" Type="http://schemas.openxmlformats.org/officeDocument/2006/relationships/image" Target="../media/image810.png"/><Relationship Id="rId25" Type="http://schemas.openxmlformats.org/officeDocument/2006/relationships/image" Target="../media/image120.png"/><Relationship Id="rId33" Type="http://schemas.openxmlformats.org/officeDocument/2006/relationships/image" Target="../media/image160.png"/><Relationship Id="rId38" Type="http://schemas.openxmlformats.org/officeDocument/2006/relationships/customXml" Target="../ink/ink104.xml"/><Relationship Id="rId20" Type="http://schemas.openxmlformats.org/officeDocument/2006/relationships/customXml" Target="../ink/ink95.xml"/><Relationship Id="rId41" Type="http://schemas.openxmlformats.org/officeDocument/2006/relationships/image" Target="../media/image20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chart" Target="../charts/chart19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ustomXml" Target="../ink/ink108.xml"/><Relationship Id="rId2" Type="http://schemas.openxmlformats.org/officeDocument/2006/relationships/image" Target="../media/image86.png"/><Relationship Id="rId1" Type="http://schemas.openxmlformats.org/officeDocument/2006/relationships/image" Target="../media/image85.png"/><Relationship Id="rId6" Type="http://schemas.openxmlformats.org/officeDocument/2006/relationships/image" Target="../media/image270.png"/><Relationship Id="rId5" Type="http://schemas.openxmlformats.org/officeDocument/2006/relationships/customXml" Target="../ink/ink109.xml"/><Relationship Id="rId4" Type="http://schemas.openxmlformats.org/officeDocument/2006/relationships/image" Target="../media/image26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ustomXml" Target="../ink/ink110.xml"/><Relationship Id="rId7" Type="http://schemas.openxmlformats.org/officeDocument/2006/relationships/chart" Target="../charts/chart23.xml"/><Relationship Id="rId2" Type="http://schemas.openxmlformats.org/officeDocument/2006/relationships/image" Target="../media/image88.png"/><Relationship Id="rId1" Type="http://schemas.openxmlformats.org/officeDocument/2006/relationships/image" Target="../media/image87.png"/><Relationship Id="rId6" Type="http://schemas.openxmlformats.org/officeDocument/2006/relationships/image" Target="../media/image311.png"/><Relationship Id="rId5" Type="http://schemas.openxmlformats.org/officeDocument/2006/relationships/customXml" Target="../ink/ink111.xml"/><Relationship Id="rId4" Type="http://schemas.openxmlformats.org/officeDocument/2006/relationships/image" Target="../media/image30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4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1</xdr:row>
      <xdr:rowOff>0</xdr:rowOff>
    </xdr:from>
    <xdr:to>
      <xdr:col>30</xdr:col>
      <xdr:colOff>38099</xdr:colOff>
      <xdr:row>3</xdr:row>
      <xdr:rowOff>103256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571D9F22-718C-2142-967E-455F9457F159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81100" y="190500"/>
          <a:ext cx="9182100" cy="87630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</xdr:row>
      <xdr:rowOff>0</xdr:rowOff>
    </xdr:from>
    <xdr:to>
      <xdr:col>30</xdr:col>
      <xdr:colOff>38099</xdr:colOff>
      <xdr:row>10</xdr:row>
      <xdr:rowOff>172086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EDE9E9A7-89BB-3D44-A7BB-A0E8D4678C2E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81100" y="1346200"/>
          <a:ext cx="9182100" cy="733425"/>
        </a:xfrm>
        <a:prstGeom prst="rect">
          <a:avLst/>
        </a:prstGeom>
      </xdr:spPr>
    </xdr:pic>
    <xdr:clientData/>
  </xdr:twoCellAnchor>
  <xdr:twoCellAnchor editAs="oneCell">
    <xdr:from>
      <xdr:col>20</xdr:col>
      <xdr:colOff>192550</xdr:colOff>
      <xdr:row>5</xdr:row>
      <xdr:rowOff>131460</xdr:rowOff>
    </xdr:from>
    <xdr:to>
      <xdr:col>20</xdr:col>
      <xdr:colOff>205510</xdr:colOff>
      <xdr:row>6</xdr:row>
      <xdr:rowOff>48681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A784AFB3-A54F-774E-A501-667A4CD93F51}"/>
                </a:ext>
                <a:ext uri="{147F2762-F138-4A5C-976F-8EAC2B608ADB}">
                  <a16:predDERef xmlns:a16="http://schemas.microsoft.com/office/drawing/2014/main" pred="{EDE9E9A7-89BB-3D44-A7BB-A0E8D4678C2E}"/>
                </a:ext>
              </a:extLst>
            </xdr14:cNvPr>
            <xdr14:cNvContentPartPr/>
          </xdr14:nvContentPartPr>
          <xdr14:nvPr macro=""/>
          <xdr14:xfrm>
            <a:off x="15858000" y="1083960"/>
            <a:ext cx="12960" cy="975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A784AFB3-A54F-774E-A501-667A4CD93F51}"/>
                </a:ext>
                <a:ext uri="{147F2762-F138-4A5C-976F-8EAC2B608ADB}">
                  <a16:predDERef xmlns:a16="http://schemas.microsoft.com/office/drawing/2014/main" pred="{EDE9E9A7-89BB-3D44-A7BB-A0E8D4678C2E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5850440" y="1076400"/>
              <a:ext cx="28080" cy="11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249430</xdr:colOff>
      <xdr:row>5</xdr:row>
      <xdr:rowOff>133260</xdr:rowOff>
    </xdr:from>
    <xdr:to>
      <xdr:col>20</xdr:col>
      <xdr:colOff>311350</xdr:colOff>
      <xdr:row>6</xdr:row>
      <xdr:rowOff>46521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E987AC01-D1BE-8B4E-B0EA-250974B17D9D}"/>
                </a:ext>
                <a:ext uri="{147F2762-F138-4A5C-976F-8EAC2B608ADB}">
                  <a16:predDERef xmlns:a16="http://schemas.microsoft.com/office/drawing/2014/main" pred="{A784AFB3-A54F-774E-A501-667A4CD93F51}"/>
                </a:ext>
              </a:extLst>
            </xdr14:cNvPr>
            <xdr14:cNvContentPartPr/>
          </xdr14:nvContentPartPr>
          <xdr14:nvPr macro=""/>
          <xdr14:xfrm>
            <a:off x="15914880" y="1085760"/>
            <a:ext cx="61920" cy="9360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E987AC01-D1BE-8B4E-B0EA-250974B17D9D}"/>
                </a:ext>
                <a:ext uri="{147F2762-F138-4A5C-976F-8EAC2B608ADB}">
                  <a16:predDERef xmlns:a16="http://schemas.microsoft.com/office/drawing/2014/main" pred="{A784AFB3-A54F-774E-A501-667A4CD93F51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5907680" y="1078200"/>
              <a:ext cx="76680" cy="10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186070</xdr:colOff>
      <xdr:row>10</xdr:row>
      <xdr:rowOff>181920</xdr:rowOff>
    </xdr:from>
    <xdr:to>
      <xdr:col>20</xdr:col>
      <xdr:colOff>201190</xdr:colOff>
      <xdr:row>11</xdr:row>
      <xdr:rowOff>76380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411C4BAA-D924-A74F-B853-42D04D67A366}"/>
                </a:ext>
                <a:ext uri="{147F2762-F138-4A5C-976F-8EAC2B608ADB}">
                  <a16:predDERef xmlns:a16="http://schemas.microsoft.com/office/drawing/2014/main" pred="{E987AC01-D1BE-8B4E-B0EA-250974B17D9D}"/>
                </a:ext>
              </a:extLst>
            </xdr14:cNvPr>
            <xdr14:cNvContentPartPr/>
          </xdr14:nvContentPartPr>
          <xdr14:nvPr macro=""/>
          <xdr14:xfrm>
            <a:off x="15851520" y="2086920"/>
            <a:ext cx="15120" cy="849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411C4BAA-D924-A74F-B853-42D04D67A366}"/>
                </a:ext>
                <a:ext uri="{147F2762-F138-4A5C-976F-8EAC2B608ADB}">
                  <a16:predDERef xmlns:a16="http://schemas.microsoft.com/office/drawing/2014/main" pred="{E987AC01-D1BE-8B4E-B0EA-250974B17D9D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15843960" y="2079360"/>
              <a:ext cx="30240" cy="10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255910</xdr:colOff>
      <xdr:row>10</xdr:row>
      <xdr:rowOff>186240</xdr:rowOff>
    </xdr:from>
    <xdr:to>
      <xdr:col>20</xdr:col>
      <xdr:colOff>298750</xdr:colOff>
      <xdr:row>11</xdr:row>
      <xdr:rowOff>80700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52FE2330-D9FA-6D49-B432-C7695C9A221E}"/>
                </a:ext>
                <a:ext uri="{147F2762-F138-4A5C-976F-8EAC2B608ADB}">
                  <a16:predDERef xmlns:a16="http://schemas.microsoft.com/office/drawing/2014/main" pred="{411C4BAA-D924-A74F-B853-42D04D67A366}"/>
                </a:ext>
              </a:extLst>
            </xdr14:cNvPr>
            <xdr14:cNvContentPartPr/>
          </xdr14:nvContentPartPr>
          <xdr14:nvPr macro=""/>
          <xdr14:xfrm>
            <a:off x="15921360" y="2091240"/>
            <a:ext cx="42840" cy="8496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52FE2330-D9FA-6D49-B432-C7695C9A221E}"/>
                </a:ext>
                <a:ext uri="{147F2762-F138-4A5C-976F-8EAC2B608ADB}">
                  <a16:predDERef xmlns:a16="http://schemas.microsoft.com/office/drawing/2014/main" pred="{411C4BAA-D924-A74F-B853-42D04D67A36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5913800" y="2083680"/>
              <a:ext cx="57600" cy="10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336550</xdr:colOff>
      <xdr:row>11</xdr:row>
      <xdr:rowOff>69540</xdr:rowOff>
    </xdr:from>
    <xdr:to>
      <xdr:col>20</xdr:col>
      <xdr:colOff>339070</xdr:colOff>
      <xdr:row>11</xdr:row>
      <xdr:rowOff>74220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663ADEAE-C311-1740-B7FB-F1D66BB02D3F}"/>
                </a:ext>
                <a:ext uri="{147F2762-F138-4A5C-976F-8EAC2B608ADB}">
                  <a16:predDERef xmlns:a16="http://schemas.microsoft.com/office/drawing/2014/main" pred="{52FE2330-D9FA-6D49-B432-C7695C9A221E}"/>
                </a:ext>
              </a:extLst>
            </xdr14:cNvPr>
            <xdr14:cNvContentPartPr/>
          </xdr14:nvContentPartPr>
          <xdr14:nvPr macro=""/>
          <xdr14:xfrm>
            <a:off x="16002000" y="2165040"/>
            <a:ext cx="2520" cy="468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663ADEAE-C311-1740-B7FB-F1D66BB02D3F}"/>
                </a:ext>
                <a:ext uri="{147F2762-F138-4A5C-976F-8EAC2B608ADB}">
                  <a16:predDERef xmlns:a16="http://schemas.microsoft.com/office/drawing/2014/main" pred="{52FE2330-D9FA-6D49-B432-C7695C9A221E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5994440" y="2157480"/>
              <a:ext cx="17640" cy="1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389110</xdr:colOff>
      <xdr:row>10</xdr:row>
      <xdr:rowOff>186240</xdr:rowOff>
    </xdr:from>
    <xdr:to>
      <xdr:col>20</xdr:col>
      <xdr:colOff>444550</xdr:colOff>
      <xdr:row>11</xdr:row>
      <xdr:rowOff>76380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AA734AE5-B341-284C-A836-682AFF369A89}"/>
                </a:ext>
                <a:ext uri="{147F2762-F138-4A5C-976F-8EAC2B608ADB}">
                  <a16:predDERef xmlns:a16="http://schemas.microsoft.com/office/drawing/2014/main" pred="{663ADEAE-C311-1740-B7FB-F1D66BB02D3F}"/>
                </a:ext>
              </a:extLst>
            </xdr14:cNvPr>
            <xdr14:cNvContentPartPr/>
          </xdr14:nvContentPartPr>
          <xdr14:nvPr macro=""/>
          <xdr14:xfrm>
            <a:off x="16054560" y="2091240"/>
            <a:ext cx="55440" cy="8064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AA734AE5-B341-284C-A836-682AFF369A89}"/>
                </a:ext>
                <a:ext uri="{147F2762-F138-4A5C-976F-8EAC2B608ADB}">
                  <a16:predDERef xmlns:a16="http://schemas.microsoft.com/office/drawing/2014/main" pred="{663ADEAE-C311-1740-B7FB-F1D66BB02D3F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6047360" y="2083680"/>
              <a:ext cx="70560" cy="9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313030</xdr:colOff>
      <xdr:row>5</xdr:row>
      <xdr:rowOff>126780</xdr:rowOff>
    </xdr:from>
    <xdr:to>
      <xdr:col>21</xdr:col>
      <xdr:colOff>368470</xdr:colOff>
      <xdr:row>6</xdr:row>
      <xdr:rowOff>67401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2" name="Ink 11">
              <a:extLst>
                <a:ext uri="{FF2B5EF4-FFF2-40B4-BE49-F238E27FC236}">
                  <a16:creationId xmlns:a16="http://schemas.microsoft.com/office/drawing/2014/main" id="{AD9C4302-ADA8-2F4A-8881-F881D54D4387}"/>
                </a:ext>
                <a:ext uri="{147F2762-F138-4A5C-976F-8EAC2B608ADB}">
                  <a16:predDERef xmlns:a16="http://schemas.microsoft.com/office/drawing/2014/main" pred="{AA734AE5-B341-284C-A836-682AFF369A89}"/>
                </a:ext>
              </a:extLst>
            </xdr14:cNvPr>
            <xdr14:cNvContentPartPr/>
          </xdr14:nvContentPartPr>
          <xdr14:nvPr macro=""/>
          <xdr14:xfrm>
            <a:off x="16588080" y="1079280"/>
            <a:ext cx="55440" cy="120960"/>
          </xdr14:xfrm>
        </xdr:contentPart>
      </mc:Choice>
      <mc:Fallback xmlns="">
        <xdr:pic>
          <xdr:nvPicPr>
            <xdr:cNvPr id="12" name="Ink 11">
              <a:extLst>
                <a:ext uri="{FF2B5EF4-FFF2-40B4-BE49-F238E27FC236}">
                  <a16:creationId xmlns:a16="http://schemas.microsoft.com/office/drawing/2014/main" id="{AD9C4302-ADA8-2F4A-8881-F881D54D4387}"/>
                </a:ext>
                <a:ext uri="{147F2762-F138-4A5C-976F-8EAC2B608ADB}">
                  <a16:predDERef xmlns:a16="http://schemas.microsoft.com/office/drawing/2014/main" pred="{AA734AE5-B341-284C-A836-682AFF369A89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6580520" y="1071720"/>
              <a:ext cx="70560" cy="13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404110</xdr:colOff>
      <xdr:row>5</xdr:row>
      <xdr:rowOff>135420</xdr:rowOff>
    </xdr:from>
    <xdr:to>
      <xdr:col>21</xdr:col>
      <xdr:colOff>461710</xdr:colOff>
      <xdr:row>6</xdr:row>
      <xdr:rowOff>56961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D4B59A49-9D40-234B-A98E-8D1DB27A751C}"/>
                </a:ext>
                <a:ext uri="{147F2762-F138-4A5C-976F-8EAC2B608ADB}">
                  <a16:predDERef xmlns:a16="http://schemas.microsoft.com/office/drawing/2014/main" pred="{AD9C4302-ADA8-2F4A-8881-F881D54D4387}"/>
                </a:ext>
              </a:extLst>
            </xdr14:cNvPr>
            <xdr14:cNvContentPartPr/>
          </xdr14:nvContentPartPr>
          <xdr14:nvPr macro=""/>
          <xdr14:xfrm>
            <a:off x="16679160" y="1087920"/>
            <a:ext cx="57600" cy="10188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D4B59A49-9D40-234B-A98E-8D1DB27A751C}"/>
                </a:ext>
                <a:ext uri="{147F2762-F138-4A5C-976F-8EAC2B608ADB}">
                  <a16:predDERef xmlns:a16="http://schemas.microsoft.com/office/drawing/2014/main" pred="{AD9C4302-ADA8-2F4A-8881-F881D54D4387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6671600" y="1080360"/>
              <a:ext cx="72720" cy="11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317350</xdr:colOff>
      <xdr:row>10</xdr:row>
      <xdr:rowOff>179760</xdr:rowOff>
    </xdr:from>
    <xdr:to>
      <xdr:col>21</xdr:col>
      <xdr:colOff>328150</xdr:colOff>
      <xdr:row>11</xdr:row>
      <xdr:rowOff>86820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E1E779E0-227C-9743-8D60-2149A75B9E06}"/>
                </a:ext>
                <a:ext uri="{147F2762-F138-4A5C-976F-8EAC2B608ADB}">
                  <a16:predDERef xmlns:a16="http://schemas.microsoft.com/office/drawing/2014/main" pred="{D4B59A49-9D40-234B-A98E-8D1DB27A751C}"/>
                </a:ext>
              </a:extLst>
            </xdr14:cNvPr>
            <xdr14:cNvContentPartPr/>
          </xdr14:nvContentPartPr>
          <xdr14:nvPr macro=""/>
          <xdr14:xfrm>
            <a:off x="16592400" y="2084760"/>
            <a:ext cx="10800" cy="9756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E1E779E0-227C-9743-8D60-2149A75B9E06}"/>
                </a:ext>
                <a:ext uri="{147F2762-F138-4A5C-976F-8EAC2B608ADB}">
                  <a16:predDERef xmlns:a16="http://schemas.microsoft.com/office/drawing/2014/main" pred="{D4B59A49-9D40-234B-A98E-8D1DB27A751C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6584840" y="2077200"/>
              <a:ext cx="25920" cy="11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363790</xdr:colOff>
      <xdr:row>10</xdr:row>
      <xdr:rowOff>175440</xdr:rowOff>
    </xdr:from>
    <xdr:to>
      <xdr:col>21</xdr:col>
      <xdr:colOff>408430</xdr:colOff>
      <xdr:row>11</xdr:row>
      <xdr:rowOff>57300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F1670063-BAB2-FA43-BB84-BB1EA44562C1}"/>
                </a:ext>
                <a:ext uri="{147F2762-F138-4A5C-976F-8EAC2B608ADB}">
                  <a16:predDERef xmlns:a16="http://schemas.microsoft.com/office/drawing/2014/main" pred="{E1E779E0-227C-9743-8D60-2149A75B9E06}"/>
                </a:ext>
              </a:extLst>
            </xdr14:cNvPr>
            <xdr14:cNvContentPartPr/>
          </xdr14:nvContentPartPr>
          <xdr14:nvPr macro=""/>
          <xdr14:xfrm>
            <a:off x="16638840" y="2080440"/>
            <a:ext cx="44640" cy="7236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F1670063-BAB2-FA43-BB84-BB1EA44562C1}"/>
                </a:ext>
                <a:ext uri="{147F2762-F138-4A5C-976F-8EAC2B608ADB}">
                  <a16:predDERef xmlns:a16="http://schemas.microsoft.com/office/drawing/2014/main" pred="{E1E779E0-227C-9743-8D60-2149A75B9E06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6631280" y="2072880"/>
              <a:ext cx="59760" cy="8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423190</xdr:colOff>
      <xdr:row>11</xdr:row>
      <xdr:rowOff>61260</xdr:rowOff>
    </xdr:from>
    <xdr:to>
      <xdr:col>21</xdr:col>
      <xdr:colOff>432190</xdr:colOff>
      <xdr:row>11</xdr:row>
      <xdr:rowOff>72060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F90CDA12-CEC5-B940-835B-268BC33AAE43}"/>
                </a:ext>
                <a:ext uri="{147F2762-F138-4A5C-976F-8EAC2B608ADB}">
                  <a16:predDERef xmlns:a16="http://schemas.microsoft.com/office/drawing/2014/main" pred="{F1670063-BAB2-FA43-BB84-BB1EA44562C1}"/>
                </a:ext>
              </a:extLst>
            </xdr14:cNvPr>
            <xdr14:cNvContentPartPr/>
          </xdr14:nvContentPartPr>
          <xdr14:nvPr macro=""/>
          <xdr14:xfrm>
            <a:off x="16698240" y="2156760"/>
            <a:ext cx="9000" cy="1080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F90CDA12-CEC5-B940-835B-268BC33AAE43}"/>
                </a:ext>
                <a:ext uri="{147F2762-F138-4A5C-976F-8EAC2B608ADB}">
                  <a16:predDERef xmlns:a16="http://schemas.microsoft.com/office/drawing/2014/main" pred="{F1670063-BAB2-FA43-BB84-BB1EA44562C1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6690680" y="2149200"/>
              <a:ext cx="23760" cy="2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463510</xdr:colOff>
      <xdr:row>10</xdr:row>
      <xdr:rowOff>171120</xdr:rowOff>
    </xdr:from>
    <xdr:to>
      <xdr:col>21</xdr:col>
      <xdr:colOff>516790</xdr:colOff>
      <xdr:row>11</xdr:row>
      <xdr:rowOff>74220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E0B3863B-A7DA-5944-888A-406004DBBE04}"/>
                </a:ext>
                <a:ext uri="{147F2762-F138-4A5C-976F-8EAC2B608ADB}">
                  <a16:predDERef xmlns:a16="http://schemas.microsoft.com/office/drawing/2014/main" pred="{F90CDA12-CEC5-B940-835B-268BC33AAE43}"/>
                </a:ext>
              </a:extLst>
            </xdr14:cNvPr>
            <xdr14:cNvContentPartPr/>
          </xdr14:nvContentPartPr>
          <xdr14:nvPr macro=""/>
          <xdr14:xfrm>
            <a:off x="16738560" y="2076120"/>
            <a:ext cx="53280" cy="9360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E0B3863B-A7DA-5944-888A-406004DBBE04}"/>
                </a:ext>
                <a:ext uri="{147F2762-F138-4A5C-976F-8EAC2B608ADB}">
                  <a16:predDERef xmlns:a16="http://schemas.microsoft.com/office/drawing/2014/main" pred="{F90CDA12-CEC5-B940-835B-268BC33AAE43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6731000" y="2068560"/>
              <a:ext cx="68400" cy="10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412630</xdr:colOff>
      <xdr:row>5</xdr:row>
      <xdr:rowOff>150180</xdr:rowOff>
    </xdr:from>
    <xdr:to>
      <xdr:col>22</xdr:col>
      <xdr:colOff>419470</xdr:colOff>
      <xdr:row>6</xdr:row>
      <xdr:rowOff>46521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A982EC51-9FC4-6C43-BB69-A1FD1156D4E4}"/>
                </a:ext>
                <a:ext uri="{147F2762-F138-4A5C-976F-8EAC2B608ADB}">
                  <a16:predDERef xmlns:a16="http://schemas.microsoft.com/office/drawing/2014/main" pred="{E0B3863B-A7DA-5944-888A-406004DBBE04}"/>
                </a:ext>
              </a:extLst>
            </xdr14:cNvPr>
            <xdr14:cNvContentPartPr/>
          </xdr14:nvContentPartPr>
          <xdr14:nvPr macro=""/>
          <xdr14:xfrm>
            <a:off x="17297280" y="1102680"/>
            <a:ext cx="6840" cy="7668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A982EC51-9FC4-6C43-BB69-A1FD1156D4E4}"/>
                </a:ext>
                <a:ext uri="{147F2762-F138-4A5C-976F-8EAC2B608ADB}">
                  <a16:predDERef xmlns:a16="http://schemas.microsoft.com/office/drawing/2014/main" pred="{E0B3863B-A7DA-5944-888A-406004DBBE0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7289720" y="1095120"/>
              <a:ext cx="21600" cy="9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442150</xdr:colOff>
      <xdr:row>5</xdr:row>
      <xdr:rowOff>141540</xdr:rowOff>
    </xdr:from>
    <xdr:to>
      <xdr:col>22</xdr:col>
      <xdr:colOff>486790</xdr:colOff>
      <xdr:row>6</xdr:row>
      <xdr:rowOff>48321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89F9011C-8A11-D34F-BA63-D652DC5E509E}"/>
                </a:ext>
                <a:ext uri="{147F2762-F138-4A5C-976F-8EAC2B608ADB}">
                  <a16:predDERef xmlns:a16="http://schemas.microsoft.com/office/drawing/2014/main" pred="{A982EC51-9FC4-6C43-BB69-A1FD1156D4E4}"/>
                </a:ext>
              </a:extLst>
            </xdr14:cNvPr>
            <xdr14:cNvContentPartPr/>
          </xdr14:nvContentPartPr>
          <xdr14:nvPr macro=""/>
          <xdr14:xfrm>
            <a:off x="17326800" y="1094040"/>
            <a:ext cx="44640" cy="8712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89F9011C-8A11-D34F-BA63-D652DC5E509E}"/>
                </a:ext>
                <a:ext uri="{147F2762-F138-4A5C-976F-8EAC2B608ADB}">
                  <a16:predDERef xmlns:a16="http://schemas.microsoft.com/office/drawing/2014/main" pred="{A982EC51-9FC4-6C43-BB69-A1FD1156D4E4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7319240" y="1086480"/>
              <a:ext cx="59760" cy="10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448630</xdr:colOff>
      <xdr:row>5</xdr:row>
      <xdr:rowOff>184020</xdr:rowOff>
    </xdr:from>
    <xdr:to>
      <xdr:col>22</xdr:col>
      <xdr:colOff>484990</xdr:colOff>
      <xdr:row>6</xdr:row>
      <xdr:rowOff>5113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7FC3DE50-9E11-C949-9470-6E830576ABFB}"/>
                </a:ext>
                <a:ext uri="{147F2762-F138-4A5C-976F-8EAC2B608ADB}">
                  <a16:predDERef xmlns:a16="http://schemas.microsoft.com/office/drawing/2014/main" pred="{89F9011C-8A11-D34F-BA63-D652DC5E509E}"/>
                </a:ext>
              </a:extLst>
            </xdr14:cNvPr>
            <xdr14:cNvContentPartPr/>
          </xdr14:nvContentPartPr>
          <xdr14:nvPr macro=""/>
          <xdr14:xfrm>
            <a:off x="17333280" y="1136520"/>
            <a:ext cx="36360" cy="252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7FC3DE50-9E11-C949-9470-6E830576ABFB}"/>
                </a:ext>
                <a:ext uri="{147F2762-F138-4A5C-976F-8EAC2B608ADB}">
                  <a16:predDERef xmlns:a16="http://schemas.microsoft.com/office/drawing/2014/main" pred="{89F9011C-8A11-D34F-BA63-D652DC5E509E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7325720" y="1128960"/>
              <a:ext cx="51480" cy="1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509830</xdr:colOff>
      <xdr:row>6</xdr:row>
      <xdr:rowOff>33840</xdr:rowOff>
    </xdr:from>
    <xdr:to>
      <xdr:col>22</xdr:col>
      <xdr:colOff>512350</xdr:colOff>
      <xdr:row>6</xdr:row>
      <xdr:rowOff>36360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3D9764BB-DD68-B44D-8371-14A73332A4F6}"/>
                </a:ext>
                <a:ext uri="{147F2762-F138-4A5C-976F-8EAC2B608ADB}">
                  <a16:predDERef xmlns:a16="http://schemas.microsoft.com/office/drawing/2014/main" pred="{7FC3DE50-9E11-C949-9470-6E830576ABFB}"/>
                </a:ext>
              </a:extLst>
            </xdr14:cNvPr>
            <xdr14:cNvContentPartPr/>
          </xdr14:nvContentPartPr>
          <xdr14:nvPr macro=""/>
          <xdr14:xfrm>
            <a:off x="17394480" y="1176840"/>
            <a:ext cx="2520" cy="252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3D9764BB-DD68-B44D-8371-14A73332A4F6}"/>
                </a:ext>
                <a:ext uri="{147F2762-F138-4A5C-976F-8EAC2B608ADB}">
                  <a16:predDERef xmlns:a16="http://schemas.microsoft.com/office/drawing/2014/main" pred="{7FC3DE50-9E11-C949-9470-6E830576ABF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7386920" y="1169280"/>
              <a:ext cx="17640" cy="1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539710</xdr:colOff>
      <xdr:row>5</xdr:row>
      <xdr:rowOff>145860</xdr:rowOff>
    </xdr:from>
    <xdr:to>
      <xdr:col>22</xdr:col>
      <xdr:colOff>582550</xdr:colOff>
      <xdr:row>6</xdr:row>
      <xdr:rowOff>52641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C172E1F4-BFDA-B846-982E-691B01C55A6C}"/>
                </a:ext>
                <a:ext uri="{147F2762-F138-4A5C-976F-8EAC2B608ADB}">
                  <a16:predDERef xmlns:a16="http://schemas.microsoft.com/office/drawing/2014/main" pred="{3D9764BB-DD68-B44D-8371-14A73332A4F6}"/>
                </a:ext>
              </a:extLst>
            </xdr14:cNvPr>
            <xdr14:cNvContentPartPr/>
          </xdr14:nvContentPartPr>
          <xdr14:nvPr macro=""/>
          <xdr14:xfrm>
            <a:off x="17424360" y="1098360"/>
            <a:ext cx="42840" cy="8712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C172E1F4-BFDA-B846-982E-691B01C55A6C}"/>
                </a:ext>
                <a:ext uri="{147F2762-F138-4A5C-976F-8EAC2B608ADB}">
                  <a16:predDERef xmlns:a16="http://schemas.microsoft.com/office/drawing/2014/main" pred="{3D9764BB-DD68-B44D-8371-14A73332A4F6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17416800" y="1090800"/>
              <a:ext cx="57600" cy="10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400030</xdr:colOff>
      <xdr:row>10</xdr:row>
      <xdr:rowOff>160680</xdr:rowOff>
    </xdr:from>
    <xdr:to>
      <xdr:col>22</xdr:col>
      <xdr:colOff>448630</xdr:colOff>
      <xdr:row>11</xdr:row>
      <xdr:rowOff>82860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8AB39278-2BF6-D842-A27E-2F99A0889E3E}"/>
                </a:ext>
                <a:ext uri="{147F2762-F138-4A5C-976F-8EAC2B608ADB}">
                  <a16:predDERef xmlns:a16="http://schemas.microsoft.com/office/drawing/2014/main" pred="{C172E1F4-BFDA-B846-982E-691B01C55A6C}"/>
                </a:ext>
              </a:extLst>
            </xdr14:cNvPr>
            <xdr14:cNvContentPartPr/>
          </xdr14:nvContentPartPr>
          <xdr14:nvPr macro=""/>
          <xdr14:xfrm>
            <a:off x="17284680" y="2065680"/>
            <a:ext cx="48600" cy="11268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8AB39278-2BF6-D842-A27E-2F99A0889E3E}"/>
                </a:ext>
                <a:ext uri="{147F2762-F138-4A5C-976F-8EAC2B608ADB}">
                  <a16:predDERef xmlns:a16="http://schemas.microsoft.com/office/drawing/2014/main" pred="{C172E1F4-BFDA-B846-982E-691B01C55A6C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7277120" y="2058120"/>
              <a:ext cx="63720" cy="12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469870</xdr:colOff>
      <xdr:row>11</xdr:row>
      <xdr:rowOff>73860</xdr:rowOff>
    </xdr:from>
    <xdr:to>
      <xdr:col>22</xdr:col>
      <xdr:colOff>474550</xdr:colOff>
      <xdr:row>11</xdr:row>
      <xdr:rowOff>74220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DA2845B3-A5B2-904C-824D-2E0195A4E0B3}"/>
                </a:ext>
                <a:ext uri="{147F2762-F138-4A5C-976F-8EAC2B608ADB}">
                  <a16:predDERef xmlns:a16="http://schemas.microsoft.com/office/drawing/2014/main" pred="{8AB39278-2BF6-D842-A27E-2F99A0889E3E}"/>
                </a:ext>
              </a:extLst>
            </xdr14:cNvPr>
            <xdr14:cNvContentPartPr/>
          </xdr14:nvContentPartPr>
          <xdr14:nvPr macro=""/>
          <xdr14:xfrm>
            <a:off x="17354520" y="2169360"/>
            <a:ext cx="4680" cy="36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DA2845B3-A5B2-904C-824D-2E0195A4E0B3}"/>
                </a:ext>
                <a:ext uri="{147F2762-F138-4A5C-976F-8EAC2B608ADB}">
                  <a16:predDERef xmlns:a16="http://schemas.microsoft.com/office/drawing/2014/main" pred="{8AB39278-2BF6-D842-A27E-2F99A0889E3E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7346960" y="2161800"/>
              <a:ext cx="19800" cy="1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501550</xdr:colOff>
      <xdr:row>10</xdr:row>
      <xdr:rowOff>179760</xdr:rowOff>
    </xdr:from>
    <xdr:to>
      <xdr:col>22</xdr:col>
      <xdr:colOff>559150</xdr:colOff>
      <xdr:row>11</xdr:row>
      <xdr:rowOff>76380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7121643A-52B2-5448-94CD-B5C3CA83033E}"/>
                </a:ext>
                <a:ext uri="{147F2762-F138-4A5C-976F-8EAC2B608ADB}">
                  <a16:predDERef xmlns:a16="http://schemas.microsoft.com/office/drawing/2014/main" pred="{DA2845B3-A5B2-904C-824D-2E0195A4E0B3}"/>
                </a:ext>
              </a:extLst>
            </xdr14:cNvPr>
            <xdr14:cNvContentPartPr/>
          </xdr14:nvContentPartPr>
          <xdr14:nvPr macro=""/>
          <xdr14:xfrm>
            <a:off x="17386200" y="2084760"/>
            <a:ext cx="57600" cy="8712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7121643A-52B2-5448-94CD-B5C3CA83033E}"/>
                </a:ext>
                <a:ext uri="{147F2762-F138-4A5C-976F-8EAC2B608ADB}">
                  <a16:predDERef xmlns:a16="http://schemas.microsoft.com/office/drawing/2014/main" pred="{DA2845B3-A5B2-904C-824D-2E0195A4E0B3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7378640" y="2077200"/>
              <a:ext cx="72720" cy="10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281470</xdr:colOff>
      <xdr:row>5</xdr:row>
      <xdr:rowOff>137580</xdr:rowOff>
    </xdr:from>
    <xdr:to>
      <xdr:col>23</xdr:col>
      <xdr:colOff>347350</xdr:colOff>
      <xdr:row>6</xdr:row>
      <xdr:rowOff>53001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95874CAD-01D3-CA48-B95D-503AE3DEE7E2}"/>
                </a:ext>
                <a:ext uri="{147F2762-F138-4A5C-976F-8EAC2B608ADB}">
                  <a16:predDERef xmlns:a16="http://schemas.microsoft.com/office/drawing/2014/main" pred="{7121643A-52B2-5448-94CD-B5C3CA83033E}"/>
                </a:ext>
              </a:extLst>
            </xdr14:cNvPr>
            <xdr14:cNvContentPartPr/>
          </xdr14:nvContentPartPr>
          <xdr14:nvPr macro=""/>
          <xdr14:xfrm>
            <a:off x="17775720" y="1090080"/>
            <a:ext cx="65880" cy="9576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95874CAD-01D3-CA48-B95D-503AE3DEE7E2}"/>
                </a:ext>
                <a:ext uri="{147F2762-F138-4A5C-976F-8EAC2B608ADB}">
                  <a16:predDERef xmlns:a16="http://schemas.microsoft.com/office/drawing/2014/main" pred="{7121643A-52B2-5448-94CD-B5C3CA83033E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7768160" y="1082520"/>
              <a:ext cx="80640" cy="1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389110</xdr:colOff>
      <xdr:row>5</xdr:row>
      <xdr:rowOff>124620</xdr:rowOff>
    </xdr:from>
    <xdr:to>
      <xdr:col>23</xdr:col>
      <xdr:colOff>393790</xdr:colOff>
      <xdr:row>6</xdr:row>
      <xdr:rowOff>41841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ED401CA9-824A-994A-8C8E-2570820CF3D3}"/>
                </a:ext>
                <a:ext uri="{147F2762-F138-4A5C-976F-8EAC2B608ADB}">
                  <a16:predDERef xmlns:a16="http://schemas.microsoft.com/office/drawing/2014/main" pred="{95874CAD-01D3-CA48-B95D-503AE3DEE7E2}"/>
                </a:ext>
              </a:extLst>
            </xdr14:cNvPr>
            <xdr14:cNvContentPartPr/>
          </xdr14:nvContentPartPr>
          <xdr14:nvPr macro=""/>
          <xdr14:xfrm>
            <a:off x="17883360" y="1077120"/>
            <a:ext cx="4680" cy="9756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ED401CA9-824A-994A-8C8E-2570820CF3D3}"/>
                </a:ext>
                <a:ext uri="{147F2762-F138-4A5C-976F-8EAC2B608ADB}">
                  <a16:predDERef xmlns:a16="http://schemas.microsoft.com/office/drawing/2014/main" pred="{95874CAD-01D3-CA48-B95D-503AE3DEE7E2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7876160" y="1069560"/>
              <a:ext cx="19800" cy="11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418990</xdr:colOff>
      <xdr:row>5</xdr:row>
      <xdr:rowOff>137580</xdr:rowOff>
    </xdr:from>
    <xdr:to>
      <xdr:col>23</xdr:col>
      <xdr:colOff>476590</xdr:colOff>
      <xdr:row>6</xdr:row>
      <xdr:rowOff>40041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A9733F94-C2BF-8B49-853A-29AEED7FA01E}"/>
                </a:ext>
                <a:ext uri="{147F2762-F138-4A5C-976F-8EAC2B608ADB}">
                  <a16:predDERef xmlns:a16="http://schemas.microsoft.com/office/drawing/2014/main" pred="{ED401CA9-824A-994A-8C8E-2570820CF3D3}"/>
                </a:ext>
              </a:extLst>
            </xdr14:cNvPr>
            <xdr14:cNvContentPartPr/>
          </xdr14:nvContentPartPr>
          <xdr14:nvPr macro=""/>
          <xdr14:xfrm>
            <a:off x="17913240" y="1090080"/>
            <a:ext cx="57600" cy="8280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A9733F94-C2BF-8B49-853A-29AEED7FA01E}"/>
                </a:ext>
                <a:ext uri="{147F2762-F138-4A5C-976F-8EAC2B608ADB}">
                  <a16:predDERef xmlns:a16="http://schemas.microsoft.com/office/drawing/2014/main" pred="{ED401CA9-824A-994A-8C8E-2570820CF3D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7905680" y="1082520"/>
              <a:ext cx="72720" cy="9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488830</xdr:colOff>
      <xdr:row>5</xdr:row>
      <xdr:rowOff>133260</xdr:rowOff>
    </xdr:from>
    <xdr:to>
      <xdr:col>23</xdr:col>
      <xdr:colOff>567670</xdr:colOff>
      <xdr:row>6</xdr:row>
      <xdr:rowOff>48681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0CD8E83D-C695-1447-8DD6-CB818246053F}"/>
                </a:ext>
                <a:ext uri="{147F2762-F138-4A5C-976F-8EAC2B608ADB}">
                  <a16:predDERef xmlns:a16="http://schemas.microsoft.com/office/drawing/2014/main" pred="{A9733F94-C2BF-8B49-853A-29AEED7FA01E}"/>
                </a:ext>
              </a:extLst>
            </xdr14:cNvPr>
            <xdr14:cNvContentPartPr/>
          </xdr14:nvContentPartPr>
          <xdr14:nvPr macro=""/>
          <xdr14:xfrm>
            <a:off x="17983080" y="1085760"/>
            <a:ext cx="78840" cy="9576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0CD8E83D-C695-1447-8DD6-CB818246053F}"/>
                </a:ext>
                <a:ext uri="{147F2762-F138-4A5C-976F-8EAC2B608ADB}">
                  <a16:predDERef xmlns:a16="http://schemas.microsoft.com/office/drawing/2014/main" pred="{A9733F94-C2BF-8B49-853A-29AEED7FA01E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7975520" y="1078200"/>
              <a:ext cx="93600" cy="1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253750</xdr:colOff>
      <xdr:row>10</xdr:row>
      <xdr:rowOff>186240</xdr:rowOff>
    </xdr:from>
    <xdr:to>
      <xdr:col>23</xdr:col>
      <xdr:colOff>296590</xdr:colOff>
      <xdr:row>11</xdr:row>
      <xdr:rowOff>65940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9649B88F-B70F-6940-A403-3AF702D3F5B4}"/>
                </a:ext>
                <a:ext uri="{147F2762-F138-4A5C-976F-8EAC2B608ADB}">
                  <a16:predDERef xmlns:a16="http://schemas.microsoft.com/office/drawing/2014/main" pred="{0CD8E83D-C695-1447-8DD6-CB818246053F}"/>
                </a:ext>
              </a:extLst>
            </xdr14:cNvPr>
            <xdr14:cNvContentPartPr/>
          </xdr14:nvContentPartPr>
          <xdr14:nvPr macro=""/>
          <xdr14:xfrm>
            <a:off x="17748000" y="2091240"/>
            <a:ext cx="42840" cy="7020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9649B88F-B70F-6940-A403-3AF702D3F5B4}"/>
                </a:ext>
                <a:ext uri="{147F2762-F138-4A5C-976F-8EAC2B608ADB}">
                  <a16:predDERef xmlns:a16="http://schemas.microsoft.com/office/drawing/2014/main" pred="{0CD8E83D-C695-1447-8DD6-CB818246053F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7740440" y="2083680"/>
              <a:ext cx="57600" cy="8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319270</xdr:colOff>
      <xdr:row>10</xdr:row>
      <xdr:rowOff>188040</xdr:rowOff>
    </xdr:from>
    <xdr:to>
      <xdr:col>23</xdr:col>
      <xdr:colOff>368230</xdr:colOff>
      <xdr:row>11</xdr:row>
      <xdr:rowOff>69900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D81F47D5-01AA-3844-9BA5-9CB32D9816ED}"/>
                </a:ext>
                <a:ext uri="{147F2762-F138-4A5C-976F-8EAC2B608ADB}">
                  <a16:predDERef xmlns:a16="http://schemas.microsoft.com/office/drawing/2014/main" pred="{9649B88F-B70F-6940-A403-3AF702D3F5B4}"/>
                </a:ext>
              </a:extLst>
            </xdr14:cNvPr>
            <xdr14:cNvContentPartPr/>
          </xdr14:nvContentPartPr>
          <xdr14:nvPr macro=""/>
          <xdr14:xfrm>
            <a:off x="17813520" y="2093040"/>
            <a:ext cx="48960" cy="72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D81F47D5-01AA-3844-9BA5-9CB32D9816ED}"/>
                </a:ext>
                <a:ext uri="{147F2762-F138-4A5C-976F-8EAC2B608ADB}">
                  <a16:predDERef xmlns:a16="http://schemas.microsoft.com/office/drawing/2014/main" pred="{9649B88F-B70F-6940-A403-3AF702D3F5B4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7806320" y="2085840"/>
              <a:ext cx="64080" cy="8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382990</xdr:colOff>
      <xdr:row>10</xdr:row>
      <xdr:rowOff>190200</xdr:rowOff>
    </xdr:from>
    <xdr:to>
      <xdr:col>23</xdr:col>
      <xdr:colOff>442750</xdr:colOff>
      <xdr:row>11</xdr:row>
      <xdr:rowOff>69900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BAF1B796-CDA7-CB46-A786-DB8A1744F2A2}"/>
                </a:ext>
                <a:ext uri="{147F2762-F138-4A5C-976F-8EAC2B608ADB}">
                  <a16:predDERef xmlns:a16="http://schemas.microsoft.com/office/drawing/2014/main" pred="{D81F47D5-01AA-3844-9BA5-9CB32D9816ED}"/>
                </a:ext>
              </a:extLst>
            </xdr14:cNvPr>
            <xdr14:cNvContentPartPr/>
          </xdr14:nvContentPartPr>
          <xdr14:nvPr macro=""/>
          <xdr14:xfrm>
            <a:off x="17877240" y="2095200"/>
            <a:ext cx="59760" cy="7020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BAF1B796-CDA7-CB46-A786-DB8A1744F2A2}"/>
                </a:ext>
                <a:ext uri="{147F2762-F138-4A5C-976F-8EAC2B608ADB}">
                  <a16:predDERef xmlns:a16="http://schemas.microsoft.com/office/drawing/2014/main" pred="{D81F47D5-01AA-3844-9BA5-9CB32D9816ED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7869680" y="2087640"/>
              <a:ext cx="74520" cy="8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425110</xdr:colOff>
      <xdr:row>10</xdr:row>
      <xdr:rowOff>186240</xdr:rowOff>
    </xdr:from>
    <xdr:to>
      <xdr:col>23</xdr:col>
      <xdr:colOff>478390</xdr:colOff>
      <xdr:row>11</xdr:row>
      <xdr:rowOff>61620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CEED9D39-63CF-234B-A6DB-AE6CAEEA1E77}"/>
                </a:ext>
                <a:ext uri="{147F2762-F138-4A5C-976F-8EAC2B608ADB}">
                  <a16:predDERef xmlns:a16="http://schemas.microsoft.com/office/drawing/2014/main" pred="{BAF1B796-CDA7-CB46-A786-DB8A1744F2A2}"/>
                </a:ext>
              </a:extLst>
            </xdr14:cNvPr>
            <xdr14:cNvContentPartPr/>
          </xdr14:nvContentPartPr>
          <xdr14:nvPr macro=""/>
          <xdr14:xfrm>
            <a:off x="17919360" y="2091240"/>
            <a:ext cx="53280" cy="65880"/>
          </xdr14:xfrm>
        </xdr:contentPart>
      </mc:Choice>
      <mc:Fallback xmlns=""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CEED9D39-63CF-234B-A6DB-AE6CAEEA1E77}"/>
                </a:ext>
                <a:ext uri="{147F2762-F138-4A5C-976F-8EAC2B608ADB}">
                  <a16:predDERef xmlns:a16="http://schemas.microsoft.com/office/drawing/2014/main" pred="{BAF1B796-CDA7-CB46-A786-DB8A1744F2A2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7912160" y="2083680"/>
              <a:ext cx="68400" cy="8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177670</xdr:colOff>
      <xdr:row>5</xdr:row>
      <xdr:rowOff>131100</xdr:rowOff>
    </xdr:from>
    <xdr:to>
      <xdr:col>24</xdr:col>
      <xdr:colOff>184510</xdr:colOff>
      <xdr:row>6</xdr:row>
      <xdr:rowOff>27441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B41120B8-493A-9644-8362-6D2FFC0A76E6}"/>
                </a:ext>
                <a:ext uri="{147F2762-F138-4A5C-976F-8EAC2B608ADB}">
                  <a16:predDERef xmlns:a16="http://schemas.microsoft.com/office/drawing/2014/main" pred="{CEED9D39-63CF-234B-A6DB-AE6CAEEA1E77}"/>
                </a:ext>
              </a:extLst>
            </xdr14:cNvPr>
            <xdr14:cNvContentPartPr/>
          </xdr14:nvContentPartPr>
          <xdr14:nvPr macro=""/>
          <xdr14:xfrm>
            <a:off x="18281520" y="1083600"/>
            <a:ext cx="6840" cy="7668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B41120B8-493A-9644-8362-6D2FFC0A76E6}"/>
                </a:ext>
                <a:ext uri="{147F2762-F138-4A5C-976F-8EAC2B608ADB}">
                  <a16:predDERef xmlns:a16="http://schemas.microsoft.com/office/drawing/2014/main" pred="{CEED9D39-63CF-234B-A6DB-AE6CAEEA1E77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8273960" y="1076040"/>
              <a:ext cx="21600" cy="9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215830</xdr:colOff>
      <xdr:row>5</xdr:row>
      <xdr:rowOff>131100</xdr:rowOff>
    </xdr:from>
    <xdr:to>
      <xdr:col>24</xdr:col>
      <xdr:colOff>252190</xdr:colOff>
      <xdr:row>5</xdr:row>
      <xdr:rowOff>165300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9AEF3FCD-07F8-AE4A-AE22-80A854C746D4}"/>
                </a:ext>
                <a:ext uri="{147F2762-F138-4A5C-976F-8EAC2B608ADB}">
                  <a16:predDERef xmlns:a16="http://schemas.microsoft.com/office/drawing/2014/main" pred="{B41120B8-493A-9644-8362-6D2FFC0A76E6}"/>
                </a:ext>
              </a:extLst>
            </xdr14:cNvPr>
            <xdr14:cNvContentPartPr/>
          </xdr14:nvContentPartPr>
          <xdr14:nvPr macro=""/>
          <xdr14:xfrm>
            <a:off x="18319680" y="1083600"/>
            <a:ext cx="36360" cy="34200"/>
          </xdr14:xfrm>
        </xdr:contentPart>
      </mc:Choice>
      <mc:Fallback xmlns=""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9AEF3FCD-07F8-AE4A-AE22-80A854C746D4}"/>
                </a:ext>
                <a:ext uri="{147F2762-F138-4A5C-976F-8EAC2B608ADB}">
                  <a16:predDERef xmlns:a16="http://schemas.microsoft.com/office/drawing/2014/main" pred="{B41120B8-493A-9644-8362-6D2FFC0A76E6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8312120" y="1076040"/>
              <a:ext cx="5148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238870</xdr:colOff>
      <xdr:row>5</xdr:row>
      <xdr:rowOff>116340</xdr:rowOff>
    </xdr:from>
    <xdr:to>
      <xdr:col>24</xdr:col>
      <xdr:colOff>260470</xdr:colOff>
      <xdr:row>6</xdr:row>
      <xdr:rowOff>29241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5DEE8203-EDAE-CE43-BDE7-D7222FEF4EA2}"/>
                </a:ext>
                <a:ext uri="{147F2762-F138-4A5C-976F-8EAC2B608ADB}">
                  <a16:predDERef xmlns:a16="http://schemas.microsoft.com/office/drawing/2014/main" pred="{9AEF3FCD-07F8-AE4A-AE22-80A854C746D4}"/>
                </a:ext>
              </a:extLst>
            </xdr14:cNvPr>
            <xdr14:cNvContentPartPr/>
          </xdr14:nvContentPartPr>
          <xdr14:nvPr macro=""/>
          <xdr14:xfrm>
            <a:off x="18342720" y="1068840"/>
            <a:ext cx="21600" cy="93240"/>
          </xdr14:xfrm>
        </xdr:contentPart>
      </mc:Choice>
      <mc:Fallback xmlns=""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5DEE8203-EDAE-CE43-BDE7-D7222FEF4EA2}"/>
                </a:ext>
                <a:ext uri="{147F2762-F138-4A5C-976F-8EAC2B608ADB}">
                  <a16:predDERef xmlns:a16="http://schemas.microsoft.com/office/drawing/2014/main" pred="{9AEF3FCD-07F8-AE4A-AE22-80A854C746D4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8335160" y="1061280"/>
              <a:ext cx="36720" cy="10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279190</xdr:colOff>
      <xdr:row>5</xdr:row>
      <xdr:rowOff>122460</xdr:rowOff>
    </xdr:from>
    <xdr:to>
      <xdr:col>24</xdr:col>
      <xdr:colOff>322030</xdr:colOff>
      <xdr:row>6</xdr:row>
      <xdr:rowOff>29241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37" name="Ink 36">
              <a:extLst>
                <a:ext uri="{FF2B5EF4-FFF2-40B4-BE49-F238E27FC236}">
                  <a16:creationId xmlns:a16="http://schemas.microsoft.com/office/drawing/2014/main" id="{5BEC2564-B1AB-2841-942F-8E24A6DF888A}"/>
                </a:ext>
                <a:ext uri="{147F2762-F138-4A5C-976F-8EAC2B608ADB}">
                  <a16:predDERef xmlns:a16="http://schemas.microsoft.com/office/drawing/2014/main" pred="{5DEE8203-EDAE-CE43-BDE7-D7222FEF4EA2}"/>
                </a:ext>
              </a:extLst>
            </xdr14:cNvPr>
            <xdr14:cNvContentPartPr/>
          </xdr14:nvContentPartPr>
          <xdr14:nvPr macro=""/>
          <xdr14:xfrm>
            <a:off x="18383040" y="1074960"/>
            <a:ext cx="42840" cy="87120"/>
          </xdr14:xfrm>
        </xdr:contentPart>
      </mc:Choice>
      <mc:Fallback xmlns="">
        <xdr:pic>
          <xdr:nvPicPr>
            <xdr:cNvPr id="37" name="Ink 36">
              <a:extLst>
                <a:ext uri="{FF2B5EF4-FFF2-40B4-BE49-F238E27FC236}">
                  <a16:creationId xmlns:a16="http://schemas.microsoft.com/office/drawing/2014/main" id="{5BEC2564-B1AB-2841-942F-8E24A6DF888A}"/>
                </a:ext>
                <a:ext uri="{147F2762-F138-4A5C-976F-8EAC2B608ADB}">
                  <a16:predDERef xmlns:a16="http://schemas.microsoft.com/office/drawing/2014/main" pred="{5DEE8203-EDAE-CE43-BDE7-D7222FEF4EA2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8375480" y="1067400"/>
              <a:ext cx="57600" cy="10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346870</xdr:colOff>
      <xdr:row>5</xdr:row>
      <xdr:rowOff>139380</xdr:rowOff>
    </xdr:from>
    <xdr:to>
      <xdr:col>24</xdr:col>
      <xdr:colOff>393670</xdr:colOff>
      <xdr:row>6</xdr:row>
      <xdr:rowOff>27081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BBC09C65-C29B-5849-825A-5E33180FF314}"/>
                </a:ext>
                <a:ext uri="{147F2762-F138-4A5C-976F-8EAC2B608ADB}">
                  <a16:predDERef xmlns:a16="http://schemas.microsoft.com/office/drawing/2014/main" pred="{5BEC2564-B1AB-2841-942F-8E24A6DF888A}"/>
                </a:ext>
              </a:extLst>
            </xdr14:cNvPr>
            <xdr14:cNvContentPartPr/>
          </xdr14:nvContentPartPr>
          <xdr14:nvPr macro=""/>
          <xdr14:xfrm>
            <a:off x="18450720" y="1091880"/>
            <a:ext cx="46800" cy="6804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BBC09C65-C29B-5849-825A-5E33180FF314}"/>
                </a:ext>
                <a:ext uri="{147F2762-F138-4A5C-976F-8EAC2B608ADB}">
                  <a16:predDERef xmlns:a16="http://schemas.microsoft.com/office/drawing/2014/main" pred="{5BEC2564-B1AB-2841-942F-8E24A6DF888A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8443160" y="1084320"/>
              <a:ext cx="61920" cy="8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169030</xdr:colOff>
      <xdr:row>10</xdr:row>
      <xdr:rowOff>179760</xdr:rowOff>
    </xdr:from>
    <xdr:to>
      <xdr:col>24</xdr:col>
      <xdr:colOff>220150</xdr:colOff>
      <xdr:row>11</xdr:row>
      <xdr:rowOff>68100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AACFF025-677B-C745-8F8E-8ACF3EF32E85}"/>
                </a:ext>
                <a:ext uri="{147F2762-F138-4A5C-976F-8EAC2B608ADB}">
                  <a16:predDERef xmlns:a16="http://schemas.microsoft.com/office/drawing/2014/main" pred="{BBC09C65-C29B-5849-825A-5E33180FF314}"/>
                </a:ext>
              </a:extLst>
            </xdr14:cNvPr>
            <xdr14:cNvContentPartPr/>
          </xdr14:nvContentPartPr>
          <xdr14:nvPr macro=""/>
          <xdr14:xfrm>
            <a:off x="18272880" y="2084760"/>
            <a:ext cx="51120" cy="7884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AACFF025-677B-C745-8F8E-8ACF3EF32E85}"/>
                </a:ext>
                <a:ext uri="{147F2762-F138-4A5C-976F-8EAC2B608ADB}">
                  <a16:predDERef xmlns:a16="http://schemas.microsoft.com/office/drawing/2014/main" pred="{BBC09C65-C29B-5849-825A-5E33180FF314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8265320" y="2077200"/>
              <a:ext cx="66240" cy="9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236710</xdr:colOff>
      <xdr:row>10</xdr:row>
      <xdr:rowOff>177600</xdr:rowOff>
    </xdr:from>
    <xdr:to>
      <xdr:col>24</xdr:col>
      <xdr:colOff>273070</xdr:colOff>
      <xdr:row>11</xdr:row>
      <xdr:rowOff>74220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A2D92911-1789-D242-983A-BD833D1B82B3}"/>
                </a:ext>
                <a:ext uri="{147F2762-F138-4A5C-976F-8EAC2B608ADB}">
                  <a16:predDERef xmlns:a16="http://schemas.microsoft.com/office/drawing/2014/main" pred="{AACFF025-677B-C745-8F8E-8ACF3EF32E85}"/>
                </a:ext>
              </a:extLst>
            </xdr14:cNvPr>
            <xdr14:cNvContentPartPr/>
          </xdr14:nvContentPartPr>
          <xdr14:nvPr macro=""/>
          <xdr14:xfrm>
            <a:off x="18340560" y="2082600"/>
            <a:ext cx="36360" cy="87120"/>
          </xdr14:xfrm>
        </xdr:contentPart>
      </mc:Choice>
      <mc:Fallback xmlns=""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A2D92911-1789-D242-983A-BD833D1B82B3}"/>
                </a:ext>
                <a:ext uri="{147F2762-F138-4A5C-976F-8EAC2B608ADB}">
                  <a16:predDERef xmlns:a16="http://schemas.microsoft.com/office/drawing/2014/main" pred="{AACFF025-677B-C745-8F8E-8ACF3EF32E85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8333360" y="2075040"/>
              <a:ext cx="51480" cy="10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302590</xdr:colOff>
      <xdr:row>10</xdr:row>
      <xdr:rowOff>184080</xdr:rowOff>
    </xdr:from>
    <xdr:to>
      <xdr:col>24</xdr:col>
      <xdr:colOff>309430</xdr:colOff>
      <xdr:row>11</xdr:row>
      <xdr:rowOff>78540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EB52827D-F4EA-0A49-A8EA-64A4FA48687C}"/>
                </a:ext>
                <a:ext uri="{147F2762-F138-4A5C-976F-8EAC2B608ADB}">
                  <a16:predDERef xmlns:a16="http://schemas.microsoft.com/office/drawing/2014/main" pred="{A2D92911-1789-D242-983A-BD833D1B82B3}"/>
                </a:ext>
              </a:extLst>
            </xdr14:cNvPr>
            <xdr14:cNvContentPartPr/>
          </xdr14:nvContentPartPr>
          <xdr14:nvPr macro=""/>
          <xdr14:xfrm>
            <a:off x="18406440" y="2089080"/>
            <a:ext cx="6840" cy="8496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EB52827D-F4EA-0A49-A8EA-64A4FA48687C}"/>
                </a:ext>
                <a:ext uri="{147F2762-F138-4A5C-976F-8EAC2B608ADB}">
                  <a16:predDERef xmlns:a16="http://schemas.microsoft.com/office/drawing/2014/main" pred="{A2D92911-1789-D242-983A-BD833D1B82B3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8398880" y="2081520"/>
              <a:ext cx="21600" cy="9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332110</xdr:colOff>
      <xdr:row>11</xdr:row>
      <xdr:rowOff>63420</xdr:rowOff>
    </xdr:from>
    <xdr:to>
      <xdr:col>24</xdr:col>
      <xdr:colOff>338950</xdr:colOff>
      <xdr:row>11</xdr:row>
      <xdr:rowOff>70260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42" name="Ink 41">
              <a:extLst>
                <a:ext uri="{FF2B5EF4-FFF2-40B4-BE49-F238E27FC236}">
                  <a16:creationId xmlns:a16="http://schemas.microsoft.com/office/drawing/2014/main" id="{2B28DCAD-EB76-294C-BCA7-111678816F2A}"/>
                </a:ext>
                <a:ext uri="{147F2762-F138-4A5C-976F-8EAC2B608ADB}">
                  <a16:predDERef xmlns:a16="http://schemas.microsoft.com/office/drawing/2014/main" pred="{EB52827D-F4EA-0A49-A8EA-64A4FA48687C}"/>
                </a:ext>
              </a:extLst>
            </xdr14:cNvPr>
            <xdr14:cNvContentPartPr/>
          </xdr14:nvContentPartPr>
          <xdr14:nvPr macro=""/>
          <xdr14:xfrm>
            <a:off x="18435960" y="2158920"/>
            <a:ext cx="6840" cy="68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2B28DCAD-EB76-294C-BCA7-111678816F2A}"/>
                </a:ext>
                <a:ext uri="{147F2762-F138-4A5C-976F-8EAC2B608ADB}">
                  <a16:predDERef xmlns:a16="http://schemas.microsoft.com/office/drawing/2014/main" pred="{EB52827D-F4EA-0A49-A8EA-64A4FA48687C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8428400" y="2151360"/>
              <a:ext cx="2160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385030</xdr:colOff>
      <xdr:row>10</xdr:row>
      <xdr:rowOff>188040</xdr:rowOff>
    </xdr:from>
    <xdr:to>
      <xdr:col>24</xdr:col>
      <xdr:colOff>433990</xdr:colOff>
      <xdr:row>11</xdr:row>
      <xdr:rowOff>74220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E73596C1-48E1-E54A-BD35-67B14E573AF9}"/>
                </a:ext>
                <a:ext uri="{147F2762-F138-4A5C-976F-8EAC2B608ADB}">
                  <a16:predDERef xmlns:a16="http://schemas.microsoft.com/office/drawing/2014/main" pred="{2B28DCAD-EB76-294C-BCA7-111678816F2A}"/>
                </a:ext>
              </a:extLst>
            </xdr14:cNvPr>
            <xdr14:cNvContentPartPr/>
          </xdr14:nvContentPartPr>
          <xdr14:nvPr macro=""/>
          <xdr14:xfrm>
            <a:off x="18488880" y="2093040"/>
            <a:ext cx="48960" cy="7668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E73596C1-48E1-E54A-BD35-67B14E573AF9}"/>
                </a:ext>
                <a:ext uri="{147F2762-F138-4A5C-976F-8EAC2B608ADB}">
                  <a16:predDERef xmlns:a16="http://schemas.microsoft.com/office/drawing/2014/main" pred="{2B28DCAD-EB76-294C-BCA7-111678816F2A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8481320" y="2085840"/>
              <a:ext cx="64080" cy="9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317230</xdr:colOff>
      <xdr:row>5</xdr:row>
      <xdr:rowOff>148020</xdr:rowOff>
    </xdr:from>
    <xdr:to>
      <xdr:col>25</xdr:col>
      <xdr:colOff>324070</xdr:colOff>
      <xdr:row>6</xdr:row>
      <xdr:rowOff>35721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4FCB9EE0-DA7F-6749-857F-E4244DECEC94}"/>
                </a:ext>
                <a:ext uri="{147F2762-F138-4A5C-976F-8EAC2B608ADB}">
                  <a16:predDERef xmlns:a16="http://schemas.microsoft.com/office/drawing/2014/main" pred="{E73596C1-48E1-E54A-BD35-67B14E573AF9}"/>
                </a:ext>
              </a:extLst>
            </xdr14:cNvPr>
            <xdr14:cNvContentPartPr/>
          </xdr14:nvContentPartPr>
          <xdr14:nvPr macro=""/>
          <xdr14:xfrm>
            <a:off x="19030680" y="1100520"/>
            <a:ext cx="6840" cy="68040"/>
          </xdr14:xfrm>
        </xdr:contentPart>
      </mc:Choice>
      <mc:Fallback xmlns=""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4FCB9EE0-DA7F-6749-857F-E4244DECEC94}"/>
                </a:ext>
                <a:ext uri="{147F2762-F138-4A5C-976F-8EAC2B608ADB}">
                  <a16:predDERef xmlns:a16="http://schemas.microsoft.com/office/drawing/2014/main" pred="{E73596C1-48E1-E54A-BD35-67B14E573AF9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9023120" y="1092960"/>
              <a:ext cx="21600" cy="8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351790</xdr:colOff>
      <xdr:row>5</xdr:row>
      <xdr:rowOff>145860</xdr:rowOff>
    </xdr:from>
    <xdr:to>
      <xdr:col>25</xdr:col>
      <xdr:colOff>402550</xdr:colOff>
      <xdr:row>6</xdr:row>
      <xdr:rowOff>16641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1983549E-19C6-6347-A48B-D4AEE9D7F961}"/>
                </a:ext>
                <a:ext uri="{147F2762-F138-4A5C-976F-8EAC2B608ADB}">
                  <a16:predDERef xmlns:a16="http://schemas.microsoft.com/office/drawing/2014/main" pred="{4FCB9EE0-DA7F-6749-857F-E4244DECEC94}"/>
                </a:ext>
              </a:extLst>
            </xdr14:cNvPr>
            <xdr14:cNvContentPartPr/>
          </xdr14:nvContentPartPr>
          <xdr14:nvPr macro=""/>
          <xdr14:xfrm>
            <a:off x="19065240" y="1098360"/>
            <a:ext cx="50760" cy="5112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1983549E-19C6-6347-A48B-D4AEE9D7F961}"/>
                </a:ext>
                <a:ext uri="{147F2762-F138-4A5C-976F-8EAC2B608ADB}">
                  <a16:predDERef xmlns:a16="http://schemas.microsoft.com/office/drawing/2014/main" pred="{4FCB9EE0-DA7F-6749-857F-E4244DECEC94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9057680" y="1090800"/>
              <a:ext cx="65880" cy="6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420910</xdr:colOff>
      <xdr:row>5</xdr:row>
      <xdr:rowOff>128940</xdr:rowOff>
    </xdr:from>
    <xdr:to>
      <xdr:col>25</xdr:col>
      <xdr:colOff>465550</xdr:colOff>
      <xdr:row>6</xdr:row>
      <xdr:rowOff>23121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CF0B74B5-D96D-9240-AF01-085F815BA91A}"/>
                </a:ext>
                <a:ext uri="{147F2762-F138-4A5C-976F-8EAC2B608ADB}">
                  <a16:predDERef xmlns:a16="http://schemas.microsoft.com/office/drawing/2014/main" pred="{1983549E-19C6-6347-A48B-D4AEE9D7F961}"/>
                </a:ext>
              </a:extLst>
            </xdr14:cNvPr>
            <xdr14:cNvContentPartPr/>
          </xdr14:nvContentPartPr>
          <xdr14:nvPr macro=""/>
          <xdr14:xfrm>
            <a:off x="19134360" y="1081440"/>
            <a:ext cx="44640" cy="7452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CF0B74B5-D96D-9240-AF01-085F815BA91A}"/>
                </a:ext>
                <a:ext uri="{147F2762-F138-4A5C-976F-8EAC2B608ADB}">
                  <a16:predDERef xmlns:a16="http://schemas.microsoft.com/office/drawing/2014/main" pred="{1983549E-19C6-6347-A48B-D4AEE9D7F961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9126800" y="1073880"/>
              <a:ext cx="59760" cy="8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480310</xdr:colOff>
      <xdr:row>5</xdr:row>
      <xdr:rowOff>124620</xdr:rowOff>
    </xdr:from>
    <xdr:to>
      <xdr:col>25</xdr:col>
      <xdr:colOff>523150</xdr:colOff>
      <xdr:row>6</xdr:row>
      <xdr:rowOff>22041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DC87B8EC-7547-E64D-9D33-FB90E3228A1E}"/>
                </a:ext>
                <a:ext uri="{147F2762-F138-4A5C-976F-8EAC2B608ADB}">
                  <a16:predDERef xmlns:a16="http://schemas.microsoft.com/office/drawing/2014/main" pred="{CF0B74B5-D96D-9240-AF01-085F815BA91A}"/>
                </a:ext>
              </a:extLst>
            </xdr14:cNvPr>
            <xdr14:cNvContentPartPr/>
          </xdr14:nvContentPartPr>
          <xdr14:nvPr macro=""/>
          <xdr14:xfrm>
            <a:off x="19193760" y="1077120"/>
            <a:ext cx="42840" cy="7776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DC87B8EC-7547-E64D-9D33-FB90E3228A1E}"/>
                </a:ext>
                <a:ext uri="{147F2762-F138-4A5C-976F-8EAC2B608ADB}">
                  <a16:predDERef xmlns:a16="http://schemas.microsoft.com/office/drawing/2014/main" pred="{CF0B74B5-D96D-9240-AF01-085F815BA91A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9186200" y="1069560"/>
              <a:ext cx="57600" cy="9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484630</xdr:colOff>
      <xdr:row>5</xdr:row>
      <xdr:rowOff>167100</xdr:rowOff>
    </xdr:from>
    <xdr:to>
      <xdr:col>25</xdr:col>
      <xdr:colOff>537910</xdr:colOff>
      <xdr:row>5</xdr:row>
      <xdr:rowOff>177900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8A8391B3-3A92-C743-A654-6EF25C3774F7}"/>
                </a:ext>
                <a:ext uri="{147F2762-F138-4A5C-976F-8EAC2B608ADB}">
                  <a16:predDERef xmlns:a16="http://schemas.microsoft.com/office/drawing/2014/main" pred="{DC87B8EC-7547-E64D-9D33-FB90E3228A1E}"/>
                </a:ext>
              </a:extLst>
            </xdr14:cNvPr>
            <xdr14:cNvContentPartPr/>
          </xdr14:nvContentPartPr>
          <xdr14:nvPr macro=""/>
          <xdr14:xfrm>
            <a:off x="19198080" y="1119600"/>
            <a:ext cx="53280" cy="1080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8A8391B3-3A92-C743-A654-6EF25C3774F7}"/>
                </a:ext>
                <a:ext uri="{147F2762-F138-4A5C-976F-8EAC2B608ADB}">
                  <a16:predDERef xmlns:a16="http://schemas.microsoft.com/office/drawing/2014/main" pred="{DC87B8EC-7547-E64D-9D33-FB90E3228A1E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19190520" y="1112040"/>
              <a:ext cx="68400" cy="2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295990</xdr:colOff>
      <xdr:row>10</xdr:row>
      <xdr:rowOff>167160</xdr:rowOff>
    </xdr:from>
    <xdr:to>
      <xdr:col>25</xdr:col>
      <xdr:colOff>351430</xdr:colOff>
      <xdr:row>11</xdr:row>
      <xdr:rowOff>63780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EF8B2FCF-8DD9-0E40-8EED-6BC3EFEEC11B}"/>
                </a:ext>
                <a:ext uri="{147F2762-F138-4A5C-976F-8EAC2B608ADB}">
                  <a16:predDERef xmlns:a16="http://schemas.microsoft.com/office/drawing/2014/main" pred="{8A8391B3-3A92-C743-A654-6EF25C3774F7}"/>
                </a:ext>
              </a:extLst>
            </xdr14:cNvPr>
            <xdr14:cNvContentPartPr/>
          </xdr14:nvContentPartPr>
          <xdr14:nvPr macro=""/>
          <xdr14:xfrm>
            <a:off x="19009440" y="2072160"/>
            <a:ext cx="55440" cy="8712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EF8B2FCF-8DD9-0E40-8EED-6BC3EFEEC11B}"/>
                </a:ext>
                <a:ext uri="{147F2762-F138-4A5C-976F-8EAC2B608ADB}">
                  <a16:predDERef xmlns:a16="http://schemas.microsoft.com/office/drawing/2014/main" pred="{8A8391B3-3A92-C743-A654-6EF25C3774F7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9002240" y="2064600"/>
              <a:ext cx="70560" cy="10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367990</xdr:colOff>
      <xdr:row>10</xdr:row>
      <xdr:rowOff>169320</xdr:rowOff>
    </xdr:from>
    <xdr:to>
      <xdr:col>25</xdr:col>
      <xdr:colOff>414790</xdr:colOff>
      <xdr:row>11</xdr:row>
      <xdr:rowOff>63780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8F4E47FE-4951-9549-BCB2-B637EDF3888D}"/>
                </a:ext>
                <a:ext uri="{147F2762-F138-4A5C-976F-8EAC2B608ADB}">
                  <a16:predDERef xmlns:a16="http://schemas.microsoft.com/office/drawing/2014/main" pred="{EF8B2FCF-8DD9-0E40-8EED-6BC3EFEEC11B}"/>
                </a:ext>
              </a:extLst>
            </xdr14:cNvPr>
            <xdr14:cNvContentPartPr/>
          </xdr14:nvContentPartPr>
          <xdr14:nvPr macro=""/>
          <xdr14:xfrm>
            <a:off x="19081440" y="2074320"/>
            <a:ext cx="46800" cy="8496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8F4E47FE-4951-9549-BCB2-B637EDF3888D}"/>
                </a:ext>
                <a:ext uri="{147F2762-F138-4A5C-976F-8EAC2B608ADB}">
                  <a16:predDERef xmlns:a16="http://schemas.microsoft.com/office/drawing/2014/main" pred="{EF8B2FCF-8DD9-0E40-8EED-6BC3EFEEC11B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19073880" y="2066760"/>
              <a:ext cx="61920" cy="10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425230</xdr:colOff>
      <xdr:row>10</xdr:row>
      <xdr:rowOff>167160</xdr:rowOff>
    </xdr:from>
    <xdr:to>
      <xdr:col>25</xdr:col>
      <xdr:colOff>463750</xdr:colOff>
      <xdr:row>11</xdr:row>
      <xdr:rowOff>57300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41736D46-2377-0A44-97F9-4703102735C5}"/>
                </a:ext>
                <a:ext uri="{147F2762-F138-4A5C-976F-8EAC2B608ADB}">
                  <a16:predDERef xmlns:a16="http://schemas.microsoft.com/office/drawing/2014/main" pred="{8F4E47FE-4951-9549-BCB2-B637EDF3888D}"/>
                </a:ext>
              </a:extLst>
            </xdr14:cNvPr>
            <xdr14:cNvContentPartPr/>
          </xdr14:nvContentPartPr>
          <xdr14:nvPr macro=""/>
          <xdr14:xfrm>
            <a:off x="19138680" y="2072160"/>
            <a:ext cx="38520" cy="806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41736D46-2377-0A44-97F9-4703102735C5}"/>
                </a:ext>
                <a:ext uri="{147F2762-F138-4A5C-976F-8EAC2B608ADB}">
                  <a16:predDERef xmlns:a16="http://schemas.microsoft.com/office/drawing/2014/main" pred="{8F4E47FE-4951-9549-BCB2-B637EDF3888D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19131120" y="2064600"/>
              <a:ext cx="53640" cy="9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471670</xdr:colOff>
      <xdr:row>10</xdr:row>
      <xdr:rowOff>171120</xdr:rowOff>
    </xdr:from>
    <xdr:to>
      <xdr:col>25</xdr:col>
      <xdr:colOff>518470</xdr:colOff>
      <xdr:row>11</xdr:row>
      <xdr:rowOff>65580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22AA0928-009B-8141-82BC-18BA03FB3BBE}"/>
                </a:ext>
                <a:ext uri="{147F2762-F138-4A5C-976F-8EAC2B608ADB}">
                  <a16:predDERef xmlns:a16="http://schemas.microsoft.com/office/drawing/2014/main" pred="{41736D46-2377-0A44-97F9-4703102735C5}"/>
                </a:ext>
              </a:extLst>
            </xdr14:cNvPr>
            <xdr14:cNvContentPartPr/>
          </xdr14:nvContentPartPr>
          <xdr14:nvPr macro=""/>
          <xdr14:xfrm>
            <a:off x="19185120" y="2076120"/>
            <a:ext cx="46800" cy="84960"/>
          </xdr14:xfrm>
        </xdr:contentPart>
      </mc:Choice>
      <mc:Fallback xmlns=""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22AA0928-009B-8141-82BC-18BA03FB3BBE}"/>
                </a:ext>
                <a:ext uri="{147F2762-F138-4A5C-976F-8EAC2B608ADB}">
                  <a16:predDERef xmlns:a16="http://schemas.microsoft.com/office/drawing/2014/main" pred="{41736D46-2377-0A44-97F9-4703102735C5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9177920" y="2068560"/>
              <a:ext cx="61920" cy="10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490990</xdr:colOff>
      <xdr:row>5</xdr:row>
      <xdr:rowOff>148380</xdr:rowOff>
    </xdr:from>
    <xdr:to>
      <xdr:col>20</xdr:col>
      <xdr:colOff>499990</xdr:colOff>
      <xdr:row>6</xdr:row>
      <xdr:rowOff>61281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53" name="Ink 52">
              <a:extLst>
                <a:ext uri="{FF2B5EF4-FFF2-40B4-BE49-F238E27FC236}">
                  <a16:creationId xmlns:a16="http://schemas.microsoft.com/office/drawing/2014/main" id="{D543F8D6-99D6-9443-BC0E-54DC6E6F23A9}"/>
                </a:ext>
                <a:ext uri="{147F2762-F138-4A5C-976F-8EAC2B608ADB}">
                  <a16:predDERef xmlns:a16="http://schemas.microsoft.com/office/drawing/2014/main" pred="{22AA0928-009B-8141-82BC-18BA03FB3BBE}"/>
                </a:ext>
              </a:extLst>
            </xdr14:cNvPr>
            <xdr14:cNvContentPartPr/>
          </xdr14:nvContentPartPr>
          <xdr14:nvPr macro=""/>
          <xdr14:xfrm>
            <a:off x="16156440" y="1100880"/>
            <a:ext cx="9000" cy="93240"/>
          </xdr14:xfrm>
        </xdr:contentPart>
      </mc:Choice>
      <mc:Fallback xmlns="">
        <xdr:pic>
          <xdr:nvPicPr>
            <xdr:cNvPr id="53" name="Ink 52">
              <a:extLst>
                <a:ext uri="{FF2B5EF4-FFF2-40B4-BE49-F238E27FC236}">
                  <a16:creationId xmlns:a16="http://schemas.microsoft.com/office/drawing/2014/main" id="{D543F8D6-99D6-9443-BC0E-54DC6E6F23A9}"/>
                </a:ext>
                <a:ext uri="{147F2762-F138-4A5C-976F-8EAC2B608ADB}">
                  <a16:predDERef xmlns:a16="http://schemas.microsoft.com/office/drawing/2014/main" pred="{22AA0928-009B-8141-82BC-18BA03FB3BBE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6148880" y="1093320"/>
              <a:ext cx="23760" cy="10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539590</xdr:colOff>
      <xdr:row>5</xdr:row>
      <xdr:rowOff>152340</xdr:rowOff>
    </xdr:from>
    <xdr:to>
      <xdr:col>20</xdr:col>
      <xdr:colOff>573790</xdr:colOff>
      <xdr:row>6</xdr:row>
      <xdr:rowOff>793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951F789B-072F-DE4E-813A-B77B382F9B30}"/>
                </a:ext>
                <a:ext uri="{147F2762-F138-4A5C-976F-8EAC2B608ADB}">
                  <a16:predDERef xmlns:a16="http://schemas.microsoft.com/office/drawing/2014/main" pred="{D543F8D6-99D6-9443-BC0E-54DC6E6F23A9}"/>
                </a:ext>
              </a:extLst>
            </xdr14:cNvPr>
            <xdr14:cNvContentPartPr/>
          </xdr14:nvContentPartPr>
          <xdr14:nvPr macro=""/>
          <xdr14:xfrm>
            <a:off x="16205040" y="1104840"/>
            <a:ext cx="34200" cy="2988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951F789B-072F-DE4E-813A-B77B382F9B30}"/>
                </a:ext>
                <a:ext uri="{147F2762-F138-4A5C-976F-8EAC2B608ADB}">
                  <a16:predDERef xmlns:a16="http://schemas.microsoft.com/office/drawing/2014/main" pred="{D543F8D6-99D6-9443-BC0E-54DC6E6F23A9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6197480" y="1097280"/>
              <a:ext cx="49320" cy="4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566950</xdr:colOff>
      <xdr:row>5</xdr:row>
      <xdr:rowOff>143700</xdr:rowOff>
    </xdr:from>
    <xdr:to>
      <xdr:col>20</xdr:col>
      <xdr:colOff>592870</xdr:colOff>
      <xdr:row>6</xdr:row>
      <xdr:rowOff>73881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F8F5D6B3-B2B7-8442-AEAE-AA3A682D9BD0}"/>
                </a:ext>
                <a:ext uri="{147F2762-F138-4A5C-976F-8EAC2B608ADB}">
                  <a16:predDERef xmlns:a16="http://schemas.microsoft.com/office/drawing/2014/main" pred="{951F789B-072F-DE4E-813A-B77B382F9B30}"/>
                </a:ext>
              </a:extLst>
            </xdr14:cNvPr>
            <xdr14:cNvContentPartPr/>
          </xdr14:nvContentPartPr>
          <xdr14:nvPr macro=""/>
          <xdr14:xfrm>
            <a:off x="16232400" y="1096200"/>
            <a:ext cx="25920" cy="11052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F8F5D6B3-B2B7-8442-AEAE-AA3A682D9BD0}"/>
                </a:ext>
                <a:ext uri="{147F2762-F138-4A5C-976F-8EAC2B608ADB}">
                  <a16:predDERef xmlns:a16="http://schemas.microsoft.com/office/drawing/2014/main" pred="{951F789B-072F-DE4E-813A-B77B382F9B30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16224840" y="1088640"/>
              <a:ext cx="40680" cy="12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579910</xdr:colOff>
      <xdr:row>11</xdr:row>
      <xdr:rowOff>67380</xdr:rowOff>
    </xdr:from>
    <xdr:to>
      <xdr:col>20</xdr:col>
      <xdr:colOff>582430</xdr:colOff>
      <xdr:row>11</xdr:row>
      <xdr:rowOff>74220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6D91FCEB-0F47-D145-A7E0-7218956E7ACE}"/>
                </a:ext>
                <a:ext uri="{147F2762-F138-4A5C-976F-8EAC2B608ADB}">
                  <a16:predDERef xmlns:a16="http://schemas.microsoft.com/office/drawing/2014/main" pred="{F8F5D6B3-B2B7-8442-AEAE-AA3A682D9BD0}"/>
                </a:ext>
              </a:extLst>
            </xdr14:cNvPr>
            <xdr14:cNvContentPartPr/>
          </xdr14:nvContentPartPr>
          <xdr14:nvPr macro=""/>
          <xdr14:xfrm>
            <a:off x="16245360" y="2162880"/>
            <a:ext cx="2520" cy="684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6D91FCEB-0F47-D145-A7E0-7218956E7ACE}"/>
                </a:ext>
                <a:ext uri="{147F2762-F138-4A5C-976F-8EAC2B608ADB}">
                  <a16:predDERef xmlns:a16="http://schemas.microsoft.com/office/drawing/2014/main" pred="{F8F5D6B3-B2B7-8442-AEAE-AA3A682D9BD0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16237800" y="2155680"/>
              <a:ext cx="1764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582070</xdr:colOff>
      <xdr:row>10</xdr:row>
      <xdr:rowOff>182640</xdr:rowOff>
    </xdr:from>
    <xdr:to>
      <xdr:col>20</xdr:col>
      <xdr:colOff>586750</xdr:colOff>
      <xdr:row>11</xdr:row>
      <xdr:rowOff>69900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57" name="Ink 56">
              <a:extLst>
                <a:ext uri="{FF2B5EF4-FFF2-40B4-BE49-F238E27FC236}">
                  <a16:creationId xmlns:a16="http://schemas.microsoft.com/office/drawing/2014/main" id="{5DF1C049-5781-B64F-97BF-198665A7E047}"/>
                </a:ext>
                <a:ext uri="{147F2762-F138-4A5C-976F-8EAC2B608ADB}">
                  <a16:predDERef xmlns:a16="http://schemas.microsoft.com/office/drawing/2014/main" pred="{6D91FCEB-0F47-D145-A7E0-7218956E7ACE}"/>
                </a:ext>
              </a:extLst>
            </xdr14:cNvPr>
            <xdr14:cNvContentPartPr/>
          </xdr14:nvContentPartPr>
          <xdr14:nvPr macro=""/>
          <xdr14:xfrm>
            <a:off x="16247520" y="2087640"/>
            <a:ext cx="4680" cy="77760"/>
          </xdr14:xfrm>
        </xdr:contentPart>
      </mc:Choice>
      <mc:Fallback xmlns="">
        <xdr:pic>
          <xdr:nvPicPr>
            <xdr:cNvPr id="57" name="Ink 56">
              <a:extLst>
                <a:ext uri="{FF2B5EF4-FFF2-40B4-BE49-F238E27FC236}">
                  <a16:creationId xmlns:a16="http://schemas.microsoft.com/office/drawing/2014/main" id="{5DF1C049-5781-B64F-97BF-198665A7E047}"/>
                </a:ext>
                <a:ext uri="{147F2762-F138-4A5C-976F-8EAC2B608ADB}">
                  <a16:predDERef xmlns:a16="http://schemas.microsoft.com/office/drawing/2014/main" pred="{6D91FCEB-0F47-D145-A7E0-7218956E7ACE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16239960" y="2080080"/>
              <a:ext cx="19800" cy="9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14590</xdr:colOff>
      <xdr:row>10</xdr:row>
      <xdr:rowOff>177600</xdr:rowOff>
    </xdr:from>
    <xdr:to>
      <xdr:col>21</xdr:col>
      <xdr:colOff>53110</xdr:colOff>
      <xdr:row>11</xdr:row>
      <xdr:rowOff>21300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4C299B5A-684C-F746-B877-5366B3384917}"/>
                </a:ext>
                <a:ext uri="{147F2762-F138-4A5C-976F-8EAC2B608ADB}">
                  <a16:predDERef xmlns:a16="http://schemas.microsoft.com/office/drawing/2014/main" pred="{5DF1C049-5781-B64F-97BF-198665A7E047}"/>
                </a:ext>
              </a:extLst>
            </xdr14:cNvPr>
            <xdr14:cNvContentPartPr/>
          </xdr14:nvContentPartPr>
          <xdr14:nvPr macro=""/>
          <xdr14:xfrm>
            <a:off x="16289640" y="2082600"/>
            <a:ext cx="38520" cy="34200"/>
          </xdr14:xfrm>
        </xdr:contentPart>
      </mc:Choice>
      <mc:Fallback xmlns=""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4C299B5A-684C-F746-B877-5366B3384917}"/>
                </a:ext>
                <a:ext uri="{147F2762-F138-4A5C-976F-8EAC2B608ADB}">
                  <a16:predDERef xmlns:a16="http://schemas.microsoft.com/office/drawing/2014/main" pred="{5DF1C049-5781-B64F-97BF-198665A7E047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6282080" y="2075040"/>
              <a:ext cx="53640" cy="4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46270</xdr:colOff>
      <xdr:row>10</xdr:row>
      <xdr:rowOff>169320</xdr:rowOff>
    </xdr:from>
    <xdr:to>
      <xdr:col>21</xdr:col>
      <xdr:colOff>61390</xdr:colOff>
      <xdr:row>11</xdr:row>
      <xdr:rowOff>95460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257597B9-782B-AB4E-8E2A-9FD8278E1D88}"/>
                </a:ext>
                <a:ext uri="{147F2762-F138-4A5C-976F-8EAC2B608ADB}">
                  <a16:predDERef xmlns:a16="http://schemas.microsoft.com/office/drawing/2014/main" pred="{4C299B5A-684C-F746-B877-5366B3384917}"/>
                </a:ext>
              </a:extLst>
            </xdr14:cNvPr>
            <xdr14:cNvContentPartPr/>
          </xdr14:nvContentPartPr>
          <xdr14:nvPr macro=""/>
          <xdr14:xfrm>
            <a:off x="16321320" y="2074320"/>
            <a:ext cx="15120" cy="116640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257597B9-782B-AB4E-8E2A-9FD8278E1D88}"/>
                </a:ext>
                <a:ext uri="{147F2762-F138-4A5C-976F-8EAC2B608ADB}">
                  <a16:predDERef xmlns:a16="http://schemas.microsoft.com/office/drawing/2014/main" pred="{4C299B5A-684C-F746-B877-5366B3384917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16313760" y="2066760"/>
              <a:ext cx="30240" cy="13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46510</xdr:colOff>
      <xdr:row>5</xdr:row>
      <xdr:rowOff>133260</xdr:rowOff>
    </xdr:from>
    <xdr:to>
      <xdr:col>22</xdr:col>
      <xdr:colOff>97630</xdr:colOff>
      <xdr:row>6</xdr:row>
      <xdr:rowOff>54801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A8FA34F4-2F58-9140-9EBB-84D6F4C6932E}"/>
                </a:ext>
                <a:ext uri="{147F2762-F138-4A5C-976F-8EAC2B608ADB}">
                  <a16:predDERef xmlns:a16="http://schemas.microsoft.com/office/drawing/2014/main" pred="{257597B9-782B-AB4E-8E2A-9FD8278E1D88}"/>
                </a:ext>
              </a:extLst>
            </xdr14:cNvPr>
            <xdr14:cNvContentPartPr/>
          </xdr14:nvContentPartPr>
          <xdr14:nvPr macro=""/>
          <xdr14:xfrm>
            <a:off x="16931160" y="1085760"/>
            <a:ext cx="51120" cy="10188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A8FA34F4-2F58-9140-9EBB-84D6F4C6932E}"/>
                </a:ext>
                <a:ext uri="{147F2762-F138-4A5C-976F-8EAC2B608ADB}">
                  <a16:predDERef xmlns:a16="http://schemas.microsoft.com/office/drawing/2014/main" pred="{257597B9-782B-AB4E-8E2A-9FD8278E1D88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6923600" y="1078200"/>
              <a:ext cx="66240" cy="11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133270</xdr:colOff>
      <xdr:row>5</xdr:row>
      <xdr:rowOff>167100</xdr:rowOff>
    </xdr:from>
    <xdr:to>
      <xdr:col>22</xdr:col>
      <xdr:colOff>177910</xdr:colOff>
      <xdr:row>6</xdr:row>
      <xdr:rowOff>65601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E7498EC0-3494-B34C-AF62-55F68B9AD261}"/>
                </a:ext>
                <a:ext uri="{147F2762-F138-4A5C-976F-8EAC2B608ADB}">
                  <a16:predDERef xmlns:a16="http://schemas.microsoft.com/office/drawing/2014/main" pred="{A8FA34F4-2F58-9140-9EBB-84D6F4C6932E}"/>
                </a:ext>
              </a:extLst>
            </xdr14:cNvPr>
            <xdr14:cNvContentPartPr/>
          </xdr14:nvContentPartPr>
          <xdr14:nvPr macro=""/>
          <xdr14:xfrm>
            <a:off x="17017920" y="1119600"/>
            <a:ext cx="44640" cy="7884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E7498EC0-3494-B34C-AF62-55F68B9AD261}"/>
                </a:ext>
                <a:ext uri="{147F2762-F138-4A5C-976F-8EAC2B608ADB}">
                  <a16:predDERef xmlns:a16="http://schemas.microsoft.com/office/drawing/2014/main" pred="{A8FA34F4-2F58-9140-9EBB-84D6F4C6932E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17010360" y="1112040"/>
              <a:ext cx="59760" cy="9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44350</xdr:colOff>
      <xdr:row>10</xdr:row>
      <xdr:rowOff>181920</xdr:rowOff>
    </xdr:from>
    <xdr:to>
      <xdr:col>22</xdr:col>
      <xdr:colOff>99790</xdr:colOff>
      <xdr:row>11</xdr:row>
      <xdr:rowOff>72060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D622ACC1-4453-5A4C-97AE-0D07A81E60C6}"/>
                </a:ext>
                <a:ext uri="{147F2762-F138-4A5C-976F-8EAC2B608ADB}">
                  <a16:predDERef xmlns:a16="http://schemas.microsoft.com/office/drawing/2014/main" pred="{E7498EC0-3494-B34C-AF62-55F68B9AD261}"/>
                </a:ext>
              </a:extLst>
            </xdr14:cNvPr>
            <xdr14:cNvContentPartPr/>
          </xdr14:nvContentPartPr>
          <xdr14:nvPr macro=""/>
          <xdr14:xfrm>
            <a:off x="16929000" y="2086920"/>
            <a:ext cx="55440" cy="8064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D622ACC1-4453-5A4C-97AE-0D07A81E60C6}"/>
                </a:ext>
                <a:ext uri="{147F2762-F138-4A5C-976F-8EAC2B608ADB}">
                  <a16:predDERef xmlns:a16="http://schemas.microsoft.com/office/drawing/2014/main" pred="{E7498EC0-3494-B34C-AF62-55F68B9AD261}"/>
                </a:ext>
              </a:extLst>
            </xdr:cNvPr>
            <xdr:cNvPicPr/>
          </xdr:nvPicPr>
          <xdr:blipFill>
            <a:blip xmlns:r="http://schemas.openxmlformats.org/officeDocument/2006/relationships" r:embed="rId113"/>
            <a:stretch>
              <a:fillRect/>
            </a:stretch>
          </xdr:blipFill>
          <xdr:spPr>
            <a:xfrm>
              <a:off x="16921440" y="2079360"/>
              <a:ext cx="70560" cy="95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116350</xdr:colOff>
      <xdr:row>10</xdr:row>
      <xdr:rowOff>181920</xdr:rowOff>
    </xdr:from>
    <xdr:to>
      <xdr:col>22</xdr:col>
      <xdr:colOff>163150</xdr:colOff>
      <xdr:row>11</xdr:row>
      <xdr:rowOff>76380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47210597-6C5D-BB4D-8E75-7F0E386FC868}"/>
                </a:ext>
                <a:ext uri="{147F2762-F138-4A5C-976F-8EAC2B608ADB}">
                  <a16:predDERef xmlns:a16="http://schemas.microsoft.com/office/drawing/2014/main" pred="{D622ACC1-4453-5A4C-97AE-0D07A81E60C6}"/>
                </a:ext>
              </a:extLst>
            </xdr14:cNvPr>
            <xdr14:cNvContentPartPr/>
          </xdr14:nvContentPartPr>
          <xdr14:nvPr macro=""/>
          <xdr14:xfrm>
            <a:off x="17001000" y="2086920"/>
            <a:ext cx="46800" cy="8496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47210597-6C5D-BB4D-8E75-7F0E386FC868}"/>
                </a:ext>
                <a:ext uri="{147F2762-F138-4A5C-976F-8EAC2B608ADB}">
                  <a16:predDERef xmlns:a16="http://schemas.microsoft.com/office/drawing/2014/main" pred="{D622ACC1-4453-5A4C-97AE-0D07A81E60C6}"/>
                </a:ext>
              </a:extLst>
            </xdr:cNvPr>
            <xdr:cNvPicPr/>
          </xdr:nvPicPr>
          <xdr:blipFill>
            <a:blip xmlns:r="http://schemas.openxmlformats.org/officeDocument/2006/relationships" r:embed="rId115"/>
            <a:stretch>
              <a:fillRect/>
            </a:stretch>
          </xdr:blipFill>
          <xdr:spPr>
            <a:xfrm>
              <a:off x="16993440" y="2079360"/>
              <a:ext cx="61920" cy="10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90670</xdr:colOff>
      <xdr:row>5</xdr:row>
      <xdr:rowOff>158460</xdr:rowOff>
    </xdr:from>
    <xdr:to>
      <xdr:col>23</xdr:col>
      <xdr:colOff>143950</xdr:colOff>
      <xdr:row>6</xdr:row>
      <xdr:rowOff>48321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0B6F32D2-931F-3048-B35C-3DA11E7AB981}"/>
                </a:ext>
                <a:ext uri="{147F2762-F138-4A5C-976F-8EAC2B608ADB}">
                  <a16:predDERef xmlns:a16="http://schemas.microsoft.com/office/drawing/2014/main" pred="{47210597-6C5D-BB4D-8E75-7F0E386FC868}"/>
                </a:ext>
              </a:extLst>
            </xdr14:cNvPr>
            <xdr14:cNvContentPartPr/>
          </xdr14:nvContentPartPr>
          <xdr14:nvPr macro=""/>
          <xdr14:xfrm>
            <a:off x="17584920" y="1110960"/>
            <a:ext cx="53280" cy="7020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0B6F32D2-931F-3048-B35C-3DA11E7AB981}"/>
                </a:ext>
                <a:ext uri="{147F2762-F138-4A5C-976F-8EAC2B608ADB}">
                  <a16:predDERef xmlns:a16="http://schemas.microsoft.com/office/drawing/2014/main" pred="{47210597-6C5D-BB4D-8E75-7F0E386FC868}"/>
                </a:ext>
              </a:extLst>
            </xdr:cNvPr>
            <xdr:cNvPicPr/>
          </xdr:nvPicPr>
          <xdr:blipFill>
            <a:blip xmlns:r="http://schemas.openxmlformats.org/officeDocument/2006/relationships" r:embed="rId117"/>
            <a:stretch>
              <a:fillRect/>
            </a:stretch>
          </xdr:blipFill>
          <xdr:spPr>
            <a:xfrm>
              <a:off x="17577720" y="1103400"/>
              <a:ext cx="68400" cy="8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11470</xdr:colOff>
      <xdr:row>10</xdr:row>
      <xdr:rowOff>175440</xdr:rowOff>
    </xdr:from>
    <xdr:to>
      <xdr:col>23</xdr:col>
      <xdr:colOff>57550</xdr:colOff>
      <xdr:row>11</xdr:row>
      <xdr:rowOff>63780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E07FC683-A5E5-7443-8A5C-24EB781B0EEE}"/>
                </a:ext>
                <a:ext uri="{147F2762-F138-4A5C-976F-8EAC2B608ADB}">
                  <a16:predDERef xmlns:a16="http://schemas.microsoft.com/office/drawing/2014/main" pred="{0B6F32D2-931F-3048-B35C-3DA11E7AB981}"/>
                </a:ext>
              </a:extLst>
            </xdr14:cNvPr>
            <xdr14:cNvContentPartPr/>
          </xdr14:nvContentPartPr>
          <xdr14:nvPr macro=""/>
          <xdr14:xfrm>
            <a:off x="17505720" y="2080440"/>
            <a:ext cx="46080" cy="78840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E07FC683-A5E5-7443-8A5C-24EB781B0EEE}"/>
                </a:ext>
                <a:ext uri="{147F2762-F138-4A5C-976F-8EAC2B608ADB}">
                  <a16:predDERef xmlns:a16="http://schemas.microsoft.com/office/drawing/2014/main" pred="{0B6F32D2-931F-3048-B35C-3DA11E7AB981}"/>
                </a:ext>
              </a:extLst>
            </xdr:cNvPr>
            <xdr:cNvPicPr/>
          </xdr:nvPicPr>
          <xdr:blipFill>
            <a:blip xmlns:r="http://schemas.openxmlformats.org/officeDocument/2006/relationships" r:embed="rId119"/>
            <a:stretch>
              <a:fillRect/>
            </a:stretch>
          </xdr:blipFill>
          <xdr:spPr>
            <a:xfrm>
              <a:off x="17498160" y="2072880"/>
              <a:ext cx="61200" cy="9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63310</xdr:colOff>
      <xdr:row>11</xdr:row>
      <xdr:rowOff>50460</xdr:rowOff>
    </xdr:from>
    <xdr:to>
      <xdr:col>23</xdr:col>
      <xdr:colOff>70150</xdr:colOff>
      <xdr:row>11</xdr:row>
      <xdr:rowOff>57300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0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23F00187-D310-E046-B12F-420AF44C9D07}"/>
                </a:ext>
                <a:ext uri="{147F2762-F138-4A5C-976F-8EAC2B608ADB}">
                  <a16:predDERef xmlns:a16="http://schemas.microsoft.com/office/drawing/2014/main" pred="{E07FC683-A5E5-7443-8A5C-24EB781B0EEE}"/>
                </a:ext>
              </a:extLst>
            </xdr14:cNvPr>
            <xdr14:cNvContentPartPr/>
          </xdr14:nvContentPartPr>
          <xdr14:nvPr macro=""/>
          <xdr14:xfrm>
            <a:off x="17557560" y="2145960"/>
            <a:ext cx="6840" cy="684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23F00187-D310-E046-B12F-420AF44C9D07}"/>
                </a:ext>
                <a:ext uri="{147F2762-F138-4A5C-976F-8EAC2B608ADB}">
                  <a16:predDERef xmlns:a16="http://schemas.microsoft.com/office/drawing/2014/main" pred="{E07FC683-A5E5-7443-8A5C-24EB781B0EEE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17550000" y="2138760"/>
              <a:ext cx="2160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80230</xdr:colOff>
      <xdr:row>10</xdr:row>
      <xdr:rowOff>179760</xdr:rowOff>
    </xdr:from>
    <xdr:to>
      <xdr:col>23</xdr:col>
      <xdr:colOff>129190</xdr:colOff>
      <xdr:row>11</xdr:row>
      <xdr:rowOff>51180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19A58DF7-607C-8149-9F21-927820B9E92F}"/>
                </a:ext>
                <a:ext uri="{147F2762-F138-4A5C-976F-8EAC2B608ADB}">
                  <a16:predDERef xmlns:a16="http://schemas.microsoft.com/office/drawing/2014/main" pred="{23F00187-D310-E046-B12F-420AF44C9D07}"/>
                </a:ext>
              </a:extLst>
            </xdr14:cNvPr>
            <xdr14:cNvContentPartPr/>
          </xdr14:nvContentPartPr>
          <xdr14:nvPr macro=""/>
          <xdr14:xfrm>
            <a:off x="17574480" y="2084760"/>
            <a:ext cx="48960" cy="6192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19A58DF7-607C-8149-9F21-927820B9E92F}"/>
                </a:ext>
                <a:ext uri="{147F2762-F138-4A5C-976F-8EAC2B608ADB}">
                  <a16:predDERef xmlns:a16="http://schemas.microsoft.com/office/drawing/2014/main" pred="{23F00187-D310-E046-B12F-420AF44C9D07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17566920" y="2077200"/>
              <a:ext cx="64080" cy="7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340510</xdr:colOff>
      <xdr:row>6</xdr:row>
      <xdr:rowOff>82440</xdr:rowOff>
    </xdr:from>
    <xdr:to>
      <xdr:col>23</xdr:col>
      <xdr:colOff>387310</xdr:colOff>
      <xdr:row>6</xdr:row>
      <xdr:rowOff>152640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62FD97CE-BE6D-8746-A446-0F85012E350F}"/>
                </a:ext>
                <a:ext uri="{147F2762-F138-4A5C-976F-8EAC2B608ADB}">
                  <a16:predDERef xmlns:a16="http://schemas.microsoft.com/office/drawing/2014/main" pred="{19A58DF7-607C-8149-9F21-927820B9E92F}"/>
                </a:ext>
              </a:extLst>
            </xdr14:cNvPr>
            <xdr14:cNvContentPartPr/>
          </xdr14:nvContentPartPr>
          <xdr14:nvPr macro=""/>
          <xdr14:xfrm>
            <a:off x="17834760" y="1225440"/>
            <a:ext cx="46800" cy="7020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62FD97CE-BE6D-8746-A446-0F85012E350F}"/>
                </a:ext>
                <a:ext uri="{147F2762-F138-4A5C-976F-8EAC2B608ADB}">
                  <a16:predDERef xmlns:a16="http://schemas.microsoft.com/office/drawing/2014/main" pred="{19A58DF7-607C-8149-9F21-927820B9E92F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17827200" y="1217880"/>
              <a:ext cx="61920" cy="8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408190</xdr:colOff>
      <xdr:row>6</xdr:row>
      <xdr:rowOff>82440</xdr:rowOff>
    </xdr:from>
    <xdr:to>
      <xdr:col>23</xdr:col>
      <xdr:colOff>452830</xdr:colOff>
      <xdr:row>6</xdr:row>
      <xdr:rowOff>154800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69" name="Ink 68">
              <a:extLst>
                <a:ext uri="{FF2B5EF4-FFF2-40B4-BE49-F238E27FC236}">
                  <a16:creationId xmlns:a16="http://schemas.microsoft.com/office/drawing/2014/main" id="{7BE4C7CD-8296-204F-A072-8ADFB5D575B4}"/>
                </a:ext>
                <a:ext uri="{147F2762-F138-4A5C-976F-8EAC2B608ADB}">
                  <a16:predDERef xmlns:a16="http://schemas.microsoft.com/office/drawing/2014/main" pred="{62FD97CE-BE6D-8746-A446-0F85012E350F}"/>
                </a:ext>
              </a:extLst>
            </xdr14:cNvPr>
            <xdr14:cNvContentPartPr/>
          </xdr14:nvContentPartPr>
          <xdr14:nvPr macro=""/>
          <xdr14:xfrm>
            <a:off x="17902440" y="1225440"/>
            <a:ext cx="44640" cy="72360"/>
          </xdr14:xfrm>
        </xdr:contentPart>
      </mc:Choice>
      <mc:Fallback xmlns="">
        <xdr:pic>
          <xdr:nvPicPr>
            <xdr:cNvPr id="69" name="Ink 68">
              <a:extLst>
                <a:ext uri="{FF2B5EF4-FFF2-40B4-BE49-F238E27FC236}">
                  <a16:creationId xmlns:a16="http://schemas.microsoft.com/office/drawing/2014/main" id="{7BE4C7CD-8296-204F-A072-8ADFB5D575B4}"/>
                </a:ext>
                <a:ext uri="{147F2762-F138-4A5C-976F-8EAC2B608ADB}">
                  <a16:predDERef xmlns:a16="http://schemas.microsoft.com/office/drawing/2014/main" pred="{62FD97CE-BE6D-8746-A446-0F85012E350F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17894880" y="1217880"/>
              <a:ext cx="59760" cy="8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465430</xdr:colOff>
      <xdr:row>6</xdr:row>
      <xdr:rowOff>86760</xdr:rowOff>
    </xdr:from>
    <xdr:to>
      <xdr:col>23</xdr:col>
      <xdr:colOff>512230</xdr:colOff>
      <xdr:row>6</xdr:row>
      <xdr:rowOff>152640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C0463577-8FB3-3B44-AE48-4ABC5AD1FE4C}"/>
                </a:ext>
                <a:ext uri="{147F2762-F138-4A5C-976F-8EAC2B608ADB}">
                  <a16:predDERef xmlns:a16="http://schemas.microsoft.com/office/drawing/2014/main" pred="{7BE4C7CD-8296-204F-A072-8ADFB5D575B4}"/>
                </a:ext>
              </a:extLst>
            </xdr14:cNvPr>
            <xdr14:cNvContentPartPr/>
          </xdr14:nvContentPartPr>
          <xdr14:nvPr macro=""/>
          <xdr14:xfrm>
            <a:off x="17959680" y="1229760"/>
            <a:ext cx="46800" cy="65880"/>
          </xdr14:xfrm>
        </xdr:contentPart>
      </mc:Choice>
      <mc:Fallback xmlns=""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C0463577-8FB3-3B44-AE48-4ABC5AD1FE4C}"/>
                </a:ext>
                <a:ext uri="{147F2762-F138-4A5C-976F-8EAC2B608ADB}">
                  <a16:predDERef xmlns:a16="http://schemas.microsoft.com/office/drawing/2014/main" pred="{7BE4C7CD-8296-204F-A072-8ADFB5D575B4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7952120" y="1222200"/>
              <a:ext cx="61920" cy="8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522670</xdr:colOff>
      <xdr:row>6</xdr:row>
      <xdr:rowOff>80280</xdr:rowOff>
    </xdr:from>
    <xdr:to>
      <xdr:col>23</xdr:col>
      <xdr:colOff>563350</xdr:colOff>
      <xdr:row>6</xdr:row>
      <xdr:rowOff>146160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134BA049-8FAA-9D4B-AB1B-0E153AC7A0DC}"/>
                </a:ext>
                <a:ext uri="{147F2762-F138-4A5C-976F-8EAC2B608ADB}">
                  <a16:predDERef xmlns:a16="http://schemas.microsoft.com/office/drawing/2014/main" pred="{C0463577-8FB3-3B44-AE48-4ABC5AD1FE4C}"/>
                </a:ext>
              </a:extLst>
            </xdr14:cNvPr>
            <xdr14:cNvContentPartPr/>
          </xdr14:nvContentPartPr>
          <xdr14:nvPr macro=""/>
          <xdr14:xfrm>
            <a:off x="18016920" y="1223280"/>
            <a:ext cx="40680" cy="65880"/>
          </xdr14:xfrm>
        </xdr:contentPart>
      </mc:Choice>
      <mc:Fallback xmlns=""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134BA049-8FAA-9D4B-AB1B-0E153AC7A0DC}"/>
                </a:ext>
                <a:ext uri="{147F2762-F138-4A5C-976F-8EAC2B608ADB}">
                  <a16:predDERef xmlns:a16="http://schemas.microsoft.com/office/drawing/2014/main" pred="{C0463577-8FB3-3B44-AE48-4ABC5AD1FE4C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8009360" y="1215720"/>
              <a:ext cx="55800" cy="8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368230</xdr:colOff>
      <xdr:row>11</xdr:row>
      <xdr:rowOff>90780</xdr:rowOff>
    </xdr:from>
    <xdr:to>
      <xdr:col>23</xdr:col>
      <xdr:colOff>430150</xdr:colOff>
      <xdr:row>11</xdr:row>
      <xdr:rowOff>163140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A4EA2525-CB99-1746-A59A-2F495F36E637}"/>
                </a:ext>
                <a:ext uri="{147F2762-F138-4A5C-976F-8EAC2B608ADB}">
                  <a16:predDERef xmlns:a16="http://schemas.microsoft.com/office/drawing/2014/main" pred="{134BA049-8FAA-9D4B-AB1B-0E153AC7A0DC}"/>
                </a:ext>
              </a:extLst>
            </xdr14:cNvPr>
            <xdr14:cNvContentPartPr/>
          </xdr14:nvContentPartPr>
          <xdr14:nvPr macro=""/>
          <xdr14:xfrm>
            <a:off x="17862480" y="2186280"/>
            <a:ext cx="61920" cy="72360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A4EA2525-CB99-1746-A59A-2F495F36E637}"/>
                </a:ext>
                <a:ext uri="{147F2762-F138-4A5C-976F-8EAC2B608ADB}">
                  <a16:predDERef xmlns:a16="http://schemas.microsoft.com/office/drawing/2014/main" pred="{134BA049-8FAA-9D4B-AB1B-0E153AC7A0DC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7854920" y="2178720"/>
              <a:ext cx="76680" cy="8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435910</xdr:colOff>
      <xdr:row>11</xdr:row>
      <xdr:rowOff>88620</xdr:rowOff>
    </xdr:from>
    <xdr:to>
      <xdr:col>23</xdr:col>
      <xdr:colOff>476590</xdr:colOff>
      <xdr:row>11</xdr:row>
      <xdr:rowOff>148380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B85122DF-E4C7-AF45-812F-825FB0F7E872}"/>
                </a:ext>
                <a:ext uri="{147F2762-F138-4A5C-976F-8EAC2B608ADB}">
                  <a16:predDERef xmlns:a16="http://schemas.microsoft.com/office/drawing/2014/main" pred="{A4EA2525-CB99-1746-A59A-2F495F36E637}"/>
                </a:ext>
              </a:extLst>
            </xdr14:cNvPr>
            <xdr14:cNvContentPartPr/>
          </xdr14:nvContentPartPr>
          <xdr14:nvPr macro=""/>
          <xdr14:xfrm>
            <a:off x="17930160" y="2184120"/>
            <a:ext cx="40680" cy="5976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B85122DF-E4C7-AF45-812F-825FB0F7E872}"/>
                </a:ext>
                <a:ext uri="{147F2762-F138-4A5C-976F-8EAC2B608ADB}">
                  <a16:predDERef xmlns:a16="http://schemas.microsoft.com/office/drawing/2014/main" pred="{A4EA2525-CB99-1746-A59A-2F495F36E637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7922600" y="2176560"/>
              <a:ext cx="55800" cy="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494950</xdr:colOff>
      <xdr:row>11</xdr:row>
      <xdr:rowOff>80340</xdr:rowOff>
    </xdr:from>
    <xdr:to>
      <xdr:col>23</xdr:col>
      <xdr:colOff>531310</xdr:colOff>
      <xdr:row>11</xdr:row>
      <xdr:rowOff>146220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74" name="Ink 73">
              <a:extLst>
                <a:ext uri="{FF2B5EF4-FFF2-40B4-BE49-F238E27FC236}">
                  <a16:creationId xmlns:a16="http://schemas.microsoft.com/office/drawing/2014/main" id="{075207B4-2CC4-3040-890E-EE55C07D6214}"/>
                </a:ext>
                <a:ext uri="{147F2762-F138-4A5C-976F-8EAC2B608ADB}">
                  <a16:predDERef xmlns:a16="http://schemas.microsoft.com/office/drawing/2014/main" pred="{B85122DF-E4C7-AF45-812F-825FB0F7E872}"/>
                </a:ext>
              </a:extLst>
            </xdr14:cNvPr>
            <xdr14:cNvContentPartPr/>
          </xdr14:nvContentPartPr>
          <xdr14:nvPr macro=""/>
          <xdr14:xfrm>
            <a:off x="17989200" y="2175840"/>
            <a:ext cx="36360" cy="65880"/>
          </xdr14:xfrm>
        </xdr:contentPart>
      </mc:Choice>
      <mc:Fallback xmlns="">
        <xdr:pic>
          <xdr:nvPicPr>
            <xdr:cNvPr id="74" name="Ink 73">
              <a:extLst>
                <a:ext uri="{FF2B5EF4-FFF2-40B4-BE49-F238E27FC236}">
                  <a16:creationId xmlns:a16="http://schemas.microsoft.com/office/drawing/2014/main" id="{075207B4-2CC4-3040-890E-EE55C07D6214}"/>
                </a:ext>
                <a:ext uri="{147F2762-F138-4A5C-976F-8EAC2B608ADB}">
                  <a16:predDERef xmlns:a16="http://schemas.microsoft.com/office/drawing/2014/main" pred="{B85122DF-E4C7-AF45-812F-825FB0F7E872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7982000" y="2168280"/>
              <a:ext cx="51480" cy="8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501310</xdr:colOff>
      <xdr:row>5</xdr:row>
      <xdr:rowOff>150180</xdr:rowOff>
    </xdr:from>
    <xdr:to>
      <xdr:col>24</xdr:col>
      <xdr:colOff>512110</xdr:colOff>
      <xdr:row>6</xdr:row>
      <xdr:rowOff>33561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75" name="Ink 74">
              <a:extLst>
                <a:ext uri="{FF2B5EF4-FFF2-40B4-BE49-F238E27FC236}">
                  <a16:creationId xmlns:a16="http://schemas.microsoft.com/office/drawing/2014/main" id="{1043DE21-FC43-CB4F-831D-49C211B452C0}"/>
                </a:ext>
                <a:ext uri="{147F2762-F138-4A5C-976F-8EAC2B608ADB}">
                  <a16:predDERef xmlns:a16="http://schemas.microsoft.com/office/drawing/2014/main" pred="{075207B4-2CC4-3040-890E-EE55C07D6214}"/>
                </a:ext>
              </a:extLst>
            </xdr14:cNvPr>
            <xdr14:cNvContentPartPr/>
          </xdr14:nvContentPartPr>
          <xdr14:nvPr macro=""/>
          <xdr14:xfrm>
            <a:off x="18605160" y="1102680"/>
            <a:ext cx="10800" cy="63720"/>
          </xdr14:xfrm>
        </xdr:contentPart>
      </mc:Choice>
      <mc:Fallback xmlns="">
        <xdr:pic>
          <xdr:nvPicPr>
            <xdr:cNvPr id="75" name="Ink 74">
              <a:extLst>
                <a:ext uri="{FF2B5EF4-FFF2-40B4-BE49-F238E27FC236}">
                  <a16:creationId xmlns:a16="http://schemas.microsoft.com/office/drawing/2014/main" id="{1043DE21-FC43-CB4F-831D-49C211B452C0}"/>
                </a:ext>
                <a:ext uri="{147F2762-F138-4A5C-976F-8EAC2B608ADB}">
                  <a16:predDERef xmlns:a16="http://schemas.microsoft.com/office/drawing/2014/main" pred="{075207B4-2CC4-3040-890E-EE55C07D6214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8597960" y="1095120"/>
              <a:ext cx="25920" cy="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535510</xdr:colOff>
      <xdr:row>5</xdr:row>
      <xdr:rowOff>148020</xdr:rowOff>
    </xdr:from>
    <xdr:to>
      <xdr:col>24</xdr:col>
      <xdr:colOff>578350</xdr:colOff>
      <xdr:row>6</xdr:row>
      <xdr:rowOff>35721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A591A5BE-AEB3-A045-B9C6-25DFA09327AB}"/>
                </a:ext>
                <a:ext uri="{147F2762-F138-4A5C-976F-8EAC2B608ADB}">
                  <a16:predDERef xmlns:a16="http://schemas.microsoft.com/office/drawing/2014/main" pred="{1043DE21-FC43-CB4F-831D-49C211B452C0}"/>
                </a:ext>
              </a:extLst>
            </xdr14:cNvPr>
            <xdr14:cNvContentPartPr/>
          </xdr14:nvContentPartPr>
          <xdr14:nvPr macro=""/>
          <xdr14:xfrm>
            <a:off x="18639360" y="1100520"/>
            <a:ext cx="42840" cy="6804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A591A5BE-AEB3-A045-B9C6-25DFA09327AB}"/>
                </a:ext>
                <a:ext uri="{147F2762-F138-4A5C-976F-8EAC2B608ADB}">
                  <a16:predDERef xmlns:a16="http://schemas.microsoft.com/office/drawing/2014/main" pred="{1043DE21-FC43-CB4F-831D-49C211B452C0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8631800" y="1092960"/>
              <a:ext cx="57600" cy="8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588430</xdr:colOff>
      <xdr:row>5</xdr:row>
      <xdr:rowOff>167100</xdr:rowOff>
    </xdr:from>
    <xdr:to>
      <xdr:col>25</xdr:col>
      <xdr:colOff>13029</xdr:colOff>
      <xdr:row>6</xdr:row>
      <xdr:rowOff>40041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86C50E0D-1D44-6E4C-B140-71BD0CC1687A}"/>
                </a:ext>
                <a:ext uri="{147F2762-F138-4A5C-976F-8EAC2B608ADB}">
                  <a16:predDERef xmlns:a16="http://schemas.microsoft.com/office/drawing/2014/main" pred="{A591A5BE-AEB3-A045-B9C6-25DFA09327AB}"/>
                </a:ext>
              </a:extLst>
            </xdr14:cNvPr>
            <xdr14:cNvContentPartPr/>
          </xdr14:nvContentPartPr>
          <xdr14:nvPr macro=""/>
          <xdr14:xfrm>
            <a:off x="18692280" y="1119600"/>
            <a:ext cx="34200" cy="5328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86C50E0D-1D44-6E4C-B140-71BD0CC1687A}"/>
                </a:ext>
                <a:ext uri="{147F2762-F138-4A5C-976F-8EAC2B608ADB}">
                  <a16:predDERef xmlns:a16="http://schemas.microsoft.com/office/drawing/2014/main" pred="{A591A5BE-AEB3-A045-B9C6-25DFA09327AB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8684720" y="1112040"/>
              <a:ext cx="49320" cy="6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29590</xdr:colOff>
      <xdr:row>5</xdr:row>
      <xdr:rowOff>165300</xdr:rowOff>
    </xdr:from>
    <xdr:to>
      <xdr:col>25</xdr:col>
      <xdr:colOff>68110</xdr:colOff>
      <xdr:row>6</xdr:row>
      <xdr:rowOff>37881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505FE3D8-0D7F-634A-9B14-260672A753C9}"/>
                </a:ext>
                <a:ext uri="{147F2762-F138-4A5C-976F-8EAC2B608ADB}">
                  <a16:predDERef xmlns:a16="http://schemas.microsoft.com/office/drawing/2014/main" pred="{86C50E0D-1D44-6E4C-B140-71BD0CC1687A}"/>
                </a:ext>
              </a:extLst>
            </xdr14:cNvPr>
            <xdr14:cNvContentPartPr/>
          </xdr14:nvContentPartPr>
          <xdr14:nvPr macro=""/>
          <xdr14:xfrm>
            <a:off x="18743040" y="1117800"/>
            <a:ext cx="38520" cy="52920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505FE3D8-0D7F-634A-9B14-260672A753C9}"/>
                </a:ext>
                <a:ext uri="{147F2762-F138-4A5C-976F-8EAC2B608ADB}">
                  <a16:predDERef xmlns:a16="http://schemas.microsoft.com/office/drawing/2014/main" pred="{86C50E0D-1D44-6E4C-B140-71BD0CC1687A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8735480" y="1110240"/>
              <a:ext cx="53640" cy="6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505630</xdr:colOff>
      <xdr:row>11</xdr:row>
      <xdr:rowOff>18780</xdr:rowOff>
    </xdr:from>
    <xdr:to>
      <xdr:col>24</xdr:col>
      <xdr:colOff>516430</xdr:colOff>
      <xdr:row>11</xdr:row>
      <xdr:rowOff>101580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D3E23539-EBA4-DD4E-9009-DF586B3C567A}"/>
                </a:ext>
                <a:ext uri="{147F2762-F138-4A5C-976F-8EAC2B608ADB}">
                  <a16:predDERef xmlns:a16="http://schemas.microsoft.com/office/drawing/2014/main" pred="{505FE3D8-0D7F-634A-9B14-260672A753C9}"/>
                </a:ext>
              </a:extLst>
            </xdr14:cNvPr>
            <xdr14:cNvContentPartPr/>
          </xdr14:nvContentPartPr>
          <xdr14:nvPr macro=""/>
          <xdr14:xfrm>
            <a:off x="18609480" y="2114280"/>
            <a:ext cx="10800" cy="82800"/>
          </xdr14:xfrm>
        </xdr:contentPart>
      </mc:Choice>
      <mc:Fallback xmlns=""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D3E23539-EBA4-DD4E-9009-DF586B3C567A}"/>
                </a:ext>
                <a:ext uri="{147F2762-F138-4A5C-976F-8EAC2B608ADB}">
                  <a16:predDERef xmlns:a16="http://schemas.microsoft.com/office/drawing/2014/main" pred="{505FE3D8-0D7F-634A-9B14-260672A753C9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8601920" y="2106720"/>
              <a:ext cx="25920" cy="9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541630</xdr:colOff>
      <xdr:row>11</xdr:row>
      <xdr:rowOff>33540</xdr:rowOff>
    </xdr:from>
    <xdr:to>
      <xdr:col>24</xdr:col>
      <xdr:colOff>577990</xdr:colOff>
      <xdr:row>11</xdr:row>
      <xdr:rowOff>93300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2F420BD5-DEF7-734D-863D-F40FA09C2312}"/>
                </a:ext>
                <a:ext uri="{147F2762-F138-4A5C-976F-8EAC2B608ADB}">
                  <a16:predDERef xmlns:a16="http://schemas.microsoft.com/office/drawing/2014/main" pred="{D3E23539-EBA4-DD4E-9009-DF586B3C567A}"/>
                </a:ext>
              </a:extLst>
            </xdr14:cNvPr>
            <xdr14:cNvContentPartPr/>
          </xdr14:nvContentPartPr>
          <xdr14:nvPr macro=""/>
          <xdr14:xfrm>
            <a:off x="18645480" y="2129040"/>
            <a:ext cx="36360" cy="59760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2F420BD5-DEF7-734D-863D-F40FA09C2312}"/>
                </a:ext>
                <a:ext uri="{147F2762-F138-4A5C-976F-8EAC2B608ADB}">
                  <a16:predDERef xmlns:a16="http://schemas.microsoft.com/office/drawing/2014/main" pred="{D3E23539-EBA4-DD4E-9009-DF586B3C567A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8637920" y="2121480"/>
              <a:ext cx="51480" cy="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586270</xdr:colOff>
      <xdr:row>11</xdr:row>
      <xdr:rowOff>33540</xdr:rowOff>
    </xdr:from>
    <xdr:to>
      <xdr:col>25</xdr:col>
      <xdr:colOff>15189</xdr:colOff>
      <xdr:row>11</xdr:row>
      <xdr:rowOff>78180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D30C8F82-B475-8243-82BE-9CD78B9DC08D}"/>
                </a:ext>
                <a:ext uri="{147F2762-F138-4A5C-976F-8EAC2B608ADB}">
                  <a16:predDERef xmlns:a16="http://schemas.microsoft.com/office/drawing/2014/main" pred="{2F420BD5-DEF7-734D-863D-F40FA09C2312}"/>
                </a:ext>
              </a:extLst>
            </xdr14:cNvPr>
            <xdr14:cNvContentPartPr/>
          </xdr14:nvContentPartPr>
          <xdr14:nvPr macro=""/>
          <xdr14:xfrm>
            <a:off x="18690120" y="2129040"/>
            <a:ext cx="38520" cy="4464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D30C8F82-B475-8243-82BE-9CD78B9DC08D}"/>
                </a:ext>
                <a:ext uri="{147F2762-F138-4A5C-976F-8EAC2B608ADB}">
                  <a16:predDERef xmlns:a16="http://schemas.microsoft.com/office/drawing/2014/main" pred="{2F420BD5-DEF7-734D-863D-F40FA09C2312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8682560" y="2121480"/>
              <a:ext cx="53640" cy="5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23110</xdr:colOff>
      <xdr:row>11</xdr:row>
      <xdr:rowOff>23100</xdr:rowOff>
    </xdr:from>
    <xdr:to>
      <xdr:col>25</xdr:col>
      <xdr:colOff>61630</xdr:colOff>
      <xdr:row>11</xdr:row>
      <xdr:rowOff>82860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D6420997-B3D4-224E-A7F9-CFF66B8019ED}"/>
                </a:ext>
                <a:ext uri="{147F2762-F138-4A5C-976F-8EAC2B608ADB}">
                  <a16:predDERef xmlns:a16="http://schemas.microsoft.com/office/drawing/2014/main" pred="{D30C8F82-B475-8243-82BE-9CD78B9DC08D}"/>
                </a:ext>
              </a:extLst>
            </xdr14:cNvPr>
            <xdr14:cNvContentPartPr/>
          </xdr14:nvContentPartPr>
          <xdr14:nvPr macro=""/>
          <xdr14:xfrm>
            <a:off x="18736560" y="2118600"/>
            <a:ext cx="38520" cy="59760"/>
          </xdr14:xfrm>
        </xdr:contentPart>
      </mc:Choice>
      <mc:Fallback xmlns=""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D6420997-B3D4-224E-A7F9-CFF66B8019ED}"/>
                </a:ext>
                <a:ext uri="{147F2762-F138-4A5C-976F-8EAC2B608ADB}">
                  <a16:predDERef xmlns:a16="http://schemas.microsoft.com/office/drawing/2014/main" pred="{D30C8F82-B475-8243-82BE-9CD78B9DC08D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8729000" y="2111040"/>
              <a:ext cx="53640" cy="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166990</xdr:colOff>
      <xdr:row>5</xdr:row>
      <xdr:rowOff>137580</xdr:rowOff>
    </xdr:from>
    <xdr:to>
      <xdr:col>26</xdr:col>
      <xdr:colOff>173830</xdr:colOff>
      <xdr:row>6</xdr:row>
      <xdr:rowOff>24921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243D69C2-EAF4-6044-8B82-85CFF917C6D9}"/>
                </a:ext>
                <a:ext uri="{147F2762-F138-4A5C-976F-8EAC2B608ADB}">
                  <a16:predDERef xmlns:a16="http://schemas.microsoft.com/office/drawing/2014/main" pred="{D6420997-B3D4-224E-A7F9-CFF66B8019ED}"/>
                </a:ext>
              </a:extLst>
            </xdr14:cNvPr>
            <xdr14:cNvContentPartPr/>
          </xdr14:nvContentPartPr>
          <xdr14:nvPr macro=""/>
          <xdr14:xfrm>
            <a:off x="19490040" y="1090080"/>
            <a:ext cx="6840" cy="67680"/>
          </xdr14:xfrm>
        </xdr:contentPart>
      </mc:Choice>
      <mc:Fallback xmlns=""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243D69C2-EAF4-6044-8B82-85CFF917C6D9}"/>
                </a:ext>
                <a:ext uri="{147F2762-F138-4A5C-976F-8EAC2B608ADB}">
                  <a16:predDERef xmlns:a16="http://schemas.microsoft.com/office/drawing/2014/main" pred="{D6420997-B3D4-224E-A7F9-CFF66B8019ED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9482480" y="1082520"/>
              <a:ext cx="21600" cy="82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202990</xdr:colOff>
      <xdr:row>5</xdr:row>
      <xdr:rowOff>143700</xdr:rowOff>
    </xdr:from>
    <xdr:to>
      <xdr:col>26</xdr:col>
      <xdr:colOff>239350</xdr:colOff>
      <xdr:row>6</xdr:row>
      <xdr:rowOff>25281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7316F9BD-AFD5-F14F-B1A9-B2B5AA750DE6}"/>
                </a:ext>
                <a:ext uri="{147F2762-F138-4A5C-976F-8EAC2B608ADB}">
                  <a16:predDERef xmlns:a16="http://schemas.microsoft.com/office/drawing/2014/main" pred="{243D69C2-EAF4-6044-8B82-85CFF917C6D9}"/>
                </a:ext>
              </a:extLst>
            </xdr14:cNvPr>
            <xdr14:cNvContentPartPr/>
          </xdr14:nvContentPartPr>
          <xdr14:nvPr macro=""/>
          <xdr14:xfrm>
            <a:off x="19526040" y="1096200"/>
            <a:ext cx="36360" cy="61920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7316F9BD-AFD5-F14F-B1A9-B2B5AA750DE6}"/>
                </a:ext>
                <a:ext uri="{147F2762-F138-4A5C-976F-8EAC2B608ADB}">
                  <a16:predDERef xmlns:a16="http://schemas.microsoft.com/office/drawing/2014/main" pred="{243D69C2-EAF4-6044-8B82-85CFF917C6D9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9518480" y="1088640"/>
              <a:ext cx="51480" cy="7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264550</xdr:colOff>
      <xdr:row>5</xdr:row>
      <xdr:rowOff>150180</xdr:rowOff>
    </xdr:from>
    <xdr:to>
      <xdr:col>26</xdr:col>
      <xdr:colOff>309190</xdr:colOff>
      <xdr:row>6</xdr:row>
      <xdr:rowOff>27441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AE1F5DE0-7037-844E-B544-DACCDC310E92}"/>
                </a:ext>
                <a:ext uri="{147F2762-F138-4A5C-976F-8EAC2B608ADB}">
                  <a16:predDERef xmlns:a16="http://schemas.microsoft.com/office/drawing/2014/main" pred="{7316F9BD-AFD5-F14F-B1A9-B2B5AA750DE6}"/>
                </a:ext>
              </a:extLst>
            </xdr14:cNvPr>
            <xdr14:cNvContentPartPr/>
          </xdr14:nvContentPartPr>
          <xdr14:nvPr macro=""/>
          <xdr14:xfrm>
            <a:off x="19587600" y="1102680"/>
            <a:ext cx="44640" cy="57600"/>
          </xdr14:xfrm>
        </xdr:contentPart>
      </mc:Choice>
      <mc:Fallback xmlns=""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AE1F5DE0-7037-844E-B544-DACCDC310E92}"/>
                </a:ext>
                <a:ext uri="{147F2762-F138-4A5C-976F-8EAC2B608ADB}">
                  <a16:predDERef xmlns:a16="http://schemas.microsoft.com/office/drawing/2014/main" pred="{7316F9BD-AFD5-F14F-B1A9-B2B5AA750DE6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9580040" y="1095120"/>
              <a:ext cx="59760" cy="72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323590</xdr:colOff>
      <xdr:row>5</xdr:row>
      <xdr:rowOff>148020</xdr:rowOff>
    </xdr:from>
    <xdr:to>
      <xdr:col>26</xdr:col>
      <xdr:colOff>370390</xdr:colOff>
      <xdr:row>6</xdr:row>
      <xdr:rowOff>35721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7D567956-2D58-EB46-A184-0B7DED6141F5}"/>
                </a:ext>
                <a:ext uri="{147F2762-F138-4A5C-976F-8EAC2B608ADB}">
                  <a16:predDERef xmlns:a16="http://schemas.microsoft.com/office/drawing/2014/main" pred="{AE1F5DE0-7037-844E-B544-DACCDC310E92}"/>
                </a:ext>
              </a:extLst>
            </xdr14:cNvPr>
            <xdr14:cNvContentPartPr/>
          </xdr14:nvContentPartPr>
          <xdr14:nvPr macro=""/>
          <xdr14:xfrm>
            <a:off x="19646640" y="1100520"/>
            <a:ext cx="46800" cy="68040"/>
          </xdr14:xfrm>
        </xdr:contentPart>
      </mc:Choice>
      <mc:Fallback xmlns=""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7D567956-2D58-EB46-A184-0B7DED6141F5}"/>
                </a:ext>
                <a:ext uri="{147F2762-F138-4A5C-976F-8EAC2B608ADB}">
                  <a16:predDERef xmlns:a16="http://schemas.microsoft.com/office/drawing/2014/main" pred="{AE1F5DE0-7037-844E-B544-DACCDC310E92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9639080" y="1092960"/>
              <a:ext cx="61920" cy="83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179590</xdr:colOff>
      <xdr:row>10</xdr:row>
      <xdr:rowOff>177600</xdr:rowOff>
    </xdr:from>
    <xdr:to>
      <xdr:col>26</xdr:col>
      <xdr:colOff>232870</xdr:colOff>
      <xdr:row>11</xdr:row>
      <xdr:rowOff>72060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62F09FE3-ED7B-674D-A49C-3DF494F47009}"/>
                </a:ext>
                <a:ext uri="{147F2762-F138-4A5C-976F-8EAC2B608ADB}">
                  <a16:predDERef xmlns:a16="http://schemas.microsoft.com/office/drawing/2014/main" pred="{7D567956-2D58-EB46-A184-0B7DED6141F5}"/>
                </a:ext>
              </a:extLst>
            </xdr14:cNvPr>
            <xdr14:cNvContentPartPr/>
          </xdr14:nvContentPartPr>
          <xdr14:nvPr macro=""/>
          <xdr14:xfrm>
            <a:off x="19502640" y="2082600"/>
            <a:ext cx="53280" cy="84960"/>
          </xdr14:xfrm>
        </xdr:contentPart>
      </mc:Choice>
      <mc:Fallback xmlns=""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62F09FE3-ED7B-674D-A49C-3DF494F47009}"/>
                </a:ext>
                <a:ext uri="{147F2762-F138-4A5C-976F-8EAC2B608ADB}">
                  <a16:predDERef xmlns:a16="http://schemas.microsoft.com/office/drawing/2014/main" pred="{7D567956-2D58-EB46-A184-0B7DED6141F5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9495080" y="2075040"/>
              <a:ext cx="68400" cy="10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253750</xdr:colOff>
      <xdr:row>10</xdr:row>
      <xdr:rowOff>186240</xdr:rowOff>
    </xdr:from>
    <xdr:to>
      <xdr:col>26</xdr:col>
      <xdr:colOff>319630</xdr:colOff>
      <xdr:row>11</xdr:row>
      <xdr:rowOff>68100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C073E608-D8D8-6B48-A762-BF51D2025B98}"/>
                </a:ext>
                <a:ext uri="{147F2762-F138-4A5C-976F-8EAC2B608ADB}">
                  <a16:predDERef xmlns:a16="http://schemas.microsoft.com/office/drawing/2014/main" pred="{62F09FE3-ED7B-674D-A49C-3DF494F47009}"/>
                </a:ext>
              </a:extLst>
            </xdr14:cNvPr>
            <xdr14:cNvContentPartPr/>
          </xdr14:nvContentPartPr>
          <xdr14:nvPr macro=""/>
          <xdr14:xfrm>
            <a:off x="19576800" y="2091240"/>
            <a:ext cx="65880" cy="7236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C073E608-D8D8-6B48-A762-BF51D2025B98}"/>
                </a:ext>
                <a:ext uri="{147F2762-F138-4A5C-976F-8EAC2B608ADB}">
                  <a16:predDERef xmlns:a16="http://schemas.microsoft.com/office/drawing/2014/main" pred="{62F09FE3-ED7B-674D-A49C-3DF494F47009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9569240" y="2083680"/>
              <a:ext cx="81000" cy="8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317470</xdr:colOff>
      <xdr:row>11</xdr:row>
      <xdr:rowOff>6180</xdr:rowOff>
    </xdr:from>
    <xdr:to>
      <xdr:col>26</xdr:col>
      <xdr:colOff>355990</xdr:colOff>
      <xdr:row>11</xdr:row>
      <xdr:rowOff>65940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524D372A-FFC3-274D-AD17-05E9A8C35FF9}"/>
                </a:ext>
                <a:ext uri="{147F2762-F138-4A5C-976F-8EAC2B608ADB}">
                  <a16:predDERef xmlns:a16="http://schemas.microsoft.com/office/drawing/2014/main" pred="{C073E608-D8D8-6B48-A762-BF51D2025B98}"/>
                </a:ext>
              </a:extLst>
            </xdr14:cNvPr>
            <xdr14:cNvContentPartPr/>
          </xdr14:nvContentPartPr>
          <xdr14:nvPr macro=""/>
          <xdr14:xfrm>
            <a:off x="19640520" y="2101680"/>
            <a:ext cx="38520" cy="59760"/>
          </xdr14:xfrm>
        </xdr:contentPart>
      </mc:Choice>
      <mc:Fallback xmlns=""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524D372A-FFC3-274D-AD17-05E9A8C35FF9}"/>
                </a:ext>
                <a:ext uri="{147F2762-F138-4A5C-976F-8EAC2B608ADB}">
                  <a16:predDERef xmlns:a16="http://schemas.microsoft.com/office/drawing/2014/main" pred="{C073E608-D8D8-6B48-A762-BF51D2025B98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9632960" y="2094120"/>
              <a:ext cx="53640" cy="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363910</xdr:colOff>
      <xdr:row>11</xdr:row>
      <xdr:rowOff>8340</xdr:rowOff>
    </xdr:from>
    <xdr:to>
      <xdr:col>26</xdr:col>
      <xdr:colOff>402430</xdr:colOff>
      <xdr:row>11</xdr:row>
      <xdr:rowOff>65940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90" name="Ink 89">
              <a:extLst>
                <a:ext uri="{FF2B5EF4-FFF2-40B4-BE49-F238E27FC236}">
                  <a16:creationId xmlns:a16="http://schemas.microsoft.com/office/drawing/2014/main" id="{2A5F91C8-90D7-B84F-B371-B3BE2D10C3CB}"/>
                </a:ext>
                <a:ext uri="{147F2762-F138-4A5C-976F-8EAC2B608ADB}">
                  <a16:predDERef xmlns:a16="http://schemas.microsoft.com/office/drawing/2014/main" pred="{524D372A-FFC3-274D-AD17-05E9A8C35FF9}"/>
                </a:ext>
              </a:extLst>
            </xdr14:cNvPr>
            <xdr14:cNvContentPartPr/>
          </xdr14:nvContentPartPr>
          <xdr14:nvPr macro=""/>
          <xdr14:xfrm>
            <a:off x="19686960" y="2103840"/>
            <a:ext cx="38520" cy="57600"/>
          </xdr14:xfrm>
        </xdr:contentPart>
      </mc:Choice>
      <mc:Fallback xmlns="">
        <xdr:pic>
          <xdr:nvPicPr>
            <xdr:cNvPr id="90" name="Ink 89">
              <a:extLst>
                <a:ext uri="{FF2B5EF4-FFF2-40B4-BE49-F238E27FC236}">
                  <a16:creationId xmlns:a16="http://schemas.microsoft.com/office/drawing/2014/main" id="{2A5F91C8-90D7-B84F-B371-B3BE2D10C3CB}"/>
                </a:ext>
                <a:ext uri="{147F2762-F138-4A5C-976F-8EAC2B608ADB}">
                  <a16:predDERef xmlns:a16="http://schemas.microsoft.com/office/drawing/2014/main" pred="{524D372A-FFC3-274D-AD17-05E9A8C35FF9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9679400" y="2096280"/>
              <a:ext cx="53640" cy="7272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15</xdr:col>
      <xdr:colOff>300096</xdr:colOff>
      <xdr:row>38</xdr:row>
      <xdr:rowOff>188148</xdr:rowOff>
    </xdr:from>
    <xdr:to>
      <xdr:col>22</xdr:col>
      <xdr:colOff>186738</xdr:colOff>
      <xdr:row>53</xdr:row>
      <xdr:rowOff>98307</xdr:rowOff>
    </xdr:to>
    <xdr:graphicFrame macro="">
      <xdr:nvGraphicFramePr>
        <xdr:cNvPr id="2" name="Chart 1" descr="Chart type: Scatter. '№' and 'Directional Accuracy' appear to form a cluster with 3 outliers.&#10;&#10;Description automatically generated">
          <a:extLst>
            <a:ext uri="{FF2B5EF4-FFF2-40B4-BE49-F238E27FC236}">
              <a16:creationId xmlns:a16="http://schemas.microsoft.com/office/drawing/2014/main" id="{560F64D9-9321-554A-A61B-2C89F83466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xdr:graphicFrame>
    <xdr:clientData/>
  </xdr:twoCellAnchor>
  <xdr:twoCellAnchor>
    <xdr:from>
      <xdr:col>15</xdr:col>
      <xdr:colOff>276578</xdr:colOff>
      <xdr:row>22</xdr:row>
      <xdr:rowOff>94075</xdr:rowOff>
    </xdr:from>
    <xdr:to>
      <xdr:col>22</xdr:col>
      <xdr:colOff>163220</xdr:colOff>
      <xdr:row>37</xdr:row>
      <xdr:rowOff>4235</xdr:rowOff>
    </xdr:to>
    <xdr:graphicFrame macro="">
      <xdr:nvGraphicFramePr>
        <xdr:cNvPr id="5" name="Chart 4" descr="Chart type: Scatter. Field: Precise Accuracy and Field: Classes appear highly dependent on each other.&#10;&#10;Description automatically generated">
          <a:extLst>
            <a:ext uri="{FF2B5EF4-FFF2-40B4-BE49-F238E27FC236}">
              <a16:creationId xmlns:a16="http://schemas.microsoft.com/office/drawing/2014/main" id="{F8B71821-936B-1E40-B769-668B4C0E9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xdr:graphicFrame>
    <xdr:clientData/>
  </xdr:twoCellAnchor>
  <xdr:twoCellAnchor>
    <xdr:from>
      <xdr:col>23</xdr:col>
      <xdr:colOff>352778</xdr:colOff>
      <xdr:row>21</xdr:row>
      <xdr:rowOff>152871</xdr:rowOff>
    </xdr:from>
    <xdr:to>
      <xdr:col>30</xdr:col>
      <xdr:colOff>239419</xdr:colOff>
      <xdr:row>36</xdr:row>
      <xdr:rowOff>63031</xdr:rowOff>
    </xdr:to>
    <xdr:graphicFrame macro="">
      <xdr:nvGraphicFramePr>
        <xdr:cNvPr id="91" name="Chart 90" descr="Chart type: Scatter. Field: Precise Accuracy and Field: Classes appear highly dependent on each other.&#10;&#10;Description automatically generated">
          <a:extLst>
            <a:ext uri="{FF2B5EF4-FFF2-40B4-BE49-F238E27FC236}">
              <a16:creationId xmlns:a16="http://schemas.microsoft.com/office/drawing/2014/main" id="{BDD15805-BDE4-C44E-BDC1-62A8088BC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xdr:graphicFrame>
    <xdr:clientData/>
  </xdr:twoCellAnchor>
  <xdr:twoCellAnchor>
    <xdr:from>
      <xdr:col>23</xdr:col>
      <xdr:colOff>0</xdr:colOff>
      <xdr:row>39</xdr:row>
      <xdr:rowOff>0</xdr:rowOff>
    </xdr:from>
    <xdr:to>
      <xdr:col>29</xdr:col>
      <xdr:colOff>557201</xdr:colOff>
      <xdr:row>53</xdr:row>
      <xdr:rowOff>103200</xdr:rowOff>
    </xdr:to>
    <xdr:graphicFrame macro="">
      <xdr:nvGraphicFramePr>
        <xdr:cNvPr id="92" name="Chart 91" descr="Chart type: Scatter. Field: Precise Accuracy and Field: Classes appear highly dependent on each other.&#10;&#10;Description automatically generated">
          <a:extLst>
            <a:ext uri="{FF2B5EF4-FFF2-40B4-BE49-F238E27FC236}">
              <a16:creationId xmlns:a16="http://schemas.microsoft.com/office/drawing/2014/main" id="{0B0D329D-FAFE-F141-9BE1-868D98F1F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xdr:graphicFrame>
    <xdr:clientData/>
  </xdr:twoCellAnchor>
  <xdr:twoCellAnchor>
    <xdr:from>
      <xdr:col>22</xdr:col>
      <xdr:colOff>619760</xdr:colOff>
      <xdr:row>54</xdr:row>
      <xdr:rowOff>142240</xdr:rowOff>
    </xdr:from>
    <xdr:to>
      <xdr:col>29</xdr:col>
      <xdr:colOff>506401</xdr:colOff>
      <xdr:row>69</xdr:row>
      <xdr:rowOff>62560</xdr:rowOff>
    </xdr:to>
    <xdr:graphicFrame macro="">
      <xdr:nvGraphicFramePr>
        <xdr:cNvPr id="93" name="Chart 92" descr="Chart type: Scatter. Field: Precise Accuracy and Field: Classes appear highly dependent on each other.&#10;&#10;Description automatically generated">
          <a:extLst>
            <a:ext uri="{FF2B5EF4-FFF2-40B4-BE49-F238E27FC236}">
              <a16:creationId xmlns:a16="http://schemas.microsoft.com/office/drawing/2014/main" id="{317EF400-B4D4-7441-B963-B5F07E9B36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xdr:graphicFrame>
    <xdr:clientData/>
  </xdr:twoCellAnchor>
  <xdr:twoCellAnchor>
    <xdr:from>
      <xdr:col>23</xdr:col>
      <xdr:colOff>40640</xdr:colOff>
      <xdr:row>70</xdr:row>
      <xdr:rowOff>60960</xdr:rowOff>
    </xdr:from>
    <xdr:to>
      <xdr:col>29</xdr:col>
      <xdr:colOff>597841</xdr:colOff>
      <xdr:row>84</xdr:row>
      <xdr:rowOff>174320</xdr:rowOff>
    </xdr:to>
    <xdr:graphicFrame macro="">
      <xdr:nvGraphicFramePr>
        <xdr:cNvPr id="94" name="Chart 93" descr="Chart type: Scatter. Field: Precise Accuracy and Field: Classes appear highly dependent on each other.&#10;&#10;Description automatically generated">
          <a:extLst>
            <a:ext uri="{FF2B5EF4-FFF2-40B4-BE49-F238E27FC236}">
              <a16:creationId xmlns:a16="http://schemas.microsoft.com/office/drawing/2014/main" id="{F2A5952E-BD31-634D-9A24-1EC9B93952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xdr:graphicFrame>
    <xdr:clientData/>
  </xdr:twoCellAnchor>
  <xdr:twoCellAnchor>
    <xdr:from>
      <xdr:col>30</xdr:col>
      <xdr:colOff>203200</xdr:colOff>
      <xdr:row>70</xdr:row>
      <xdr:rowOff>71120</xdr:rowOff>
    </xdr:from>
    <xdr:to>
      <xdr:col>37</xdr:col>
      <xdr:colOff>89841</xdr:colOff>
      <xdr:row>84</xdr:row>
      <xdr:rowOff>184480</xdr:rowOff>
    </xdr:to>
    <xdr:graphicFrame macro="">
      <xdr:nvGraphicFramePr>
        <xdr:cNvPr id="95" name="Chart 94" descr="Chart type: Scatter. Field: Precise Accuracy and Field: Classes appear highly dependent on each other.&#10;&#10;Description automatically generated">
          <a:extLst>
            <a:ext uri="{FF2B5EF4-FFF2-40B4-BE49-F238E27FC236}">
              <a16:creationId xmlns:a16="http://schemas.microsoft.com/office/drawing/2014/main" id="{8EBC2926-809A-374F-8001-C79CEBA68A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xdr:graphicFrame>
    <xdr:clientData/>
  </xdr:twoCellAnchor>
  <xdr:twoCellAnchor>
    <xdr:from>
      <xdr:col>37</xdr:col>
      <xdr:colOff>335280</xdr:colOff>
      <xdr:row>70</xdr:row>
      <xdr:rowOff>81280</xdr:rowOff>
    </xdr:from>
    <xdr:to>
      <xdr:col>44</xdr:col>
      <xdr:colOff>221921</xdr:colOff>
      <xdr:row>85</xdr:row>
      <xdr:rowOff>1600</xdr:rowOff>
    </xdr:to>
    <xdr:graphicFrame macro="">
      <xdr:nvGraphicFramePr>
        <xdr:cNvPr id="96" name="Chart 95" descr="Chart type: Scatter. Field: Precise Accuracy and Field: Classes appear highly dependent on each other.&#10;&#10;Description automatically generated">
          <a:extLst>
            <a:ext uri="{FF2B5EF4-FFF2-40B4-BE49-F238E27FC236}">
              <a16:creationId xmlns:a16="http://schemas.microsoft.com/office/drawing/2014/main" id="{972A3C17-216A-8B47-B605-6A4F1C2CC5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xdr:graphicFrame>
    <xdr:clientData/>
  </xdr:twoCellAnchor>
  <xdr:twoCellAnchor>
    <xdr:from>
      <xdr:col>23</xdr:col>
      <xdr:colOff>102184</xdr:colOff>
      <xdr:row>86</xdr:row>
      <xdr:rowOff>116782</xdr:rowOff>
    </xdr:from>
    <xdr:to>
      <xdr:col>29</xdr:col>
      <xdr:colOff>659385</xdr:colOff>
      <xdr:row>101</xdr:row>
      <xdr:rowOff>40372</xdr:rowOff>
    </xdr:to>
    <xdr:graphicFrame macro="">
      <xdr:nvGraphicFramePr>
        <xdr:cNvPr id="97" name="Chart 96" descr="Chart type: Scatter. Field: Precise Accuracy and Field: Classes appear highly dependent on each other.&#10;&#10;Description automatically generated">
          <a:extLst>
            <a:ext uri="{FF2B5EF4-FFF2-40B4-BE49-F238E27FC236}">
              <a16:creationId xmlns:a16="http://schemas.microsoft.com/office/drawing/2014/main" id="{0874C200-27D4-134C-A6F5-2021702F28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xdr:graphicFrame>
    <xdr:clientData/>
  </xdr:twoCellAnchor>
  <xdr:twoCellAnchor>
    <xdr:from>
      <xdr:col>23</xdr:col>
      <xdr:colOff>152400</xdr:colOff>
      <xdr:row>102</xdr:row>
      <xdr:rowOff>182880</xdr:rowOff>
    </xdr:from>
    <xdr:to>
      <xdr:col>30</xdr:col>
      <xdr:colOff>39041</xdr:colOff>
      <xdr:row>117</xdr:row>
      <xdr:rowOff>86150</xdr:rowOff>
    </xdr:to>
    <xdr:graphicFrame macro="">
      <xdr:nvGraphicFramePr>
        <xdr:cNvPr id="98" name="Chart 97" descr="Chart type: Scatter. Field: Precise Accuracy and Field: Classes appear highly dependent on each other.&#10;&#10;Description automatically generated">
          <a:extLst>
            <a:ext uri="{FF2B5EF4-FFF2-40B4-BE49-F238E27FC236}">
              <a16:creationId xmlns:a16="http://schemas.microsoft.com/office/drawing/2014/main" id="{293ADF0F-9091-114C-A4D9-68979FB34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xdr:graphicFrame>
    <xdr:clientData/>
  </xdr:twoCellAnchor>
  <xdr:twoCellAnchor>
    <xdr:from>
      <xdr:col>30</xdr:col>
      <xdr:colOff>330200</xdr:colOff>
      <xdr:row>85</xdr:row>
      <xdr:rowOff>114300</xdr:rowOff>
    </xdr:from>
    <xdr:to>
      <xdr:col>37</xdr:col>
      <xdr:colOff>216841</xdr:colOff>
      <xdr:row>100</xdr:row>
      <xdr:rowOff>37160</xdr:rowOff>
    </xdr:to>
    <xdr:graphicFrame macro="">
      <xdr:nvGraphicFramePr>
        <xdr:cNvPr id="99" name="Chart 98" descr="Chart type: Scatter. Field: Precise Accuracy and Field: Classes appear highly dependent on each other.&#10;&#10;Description automatically generated">
          <a:extLst>
            <a:ext uri="{FF2B5EF4-FFF2-40B4-BE49-F238E27FC236}">
              <a16:creationId xmlns:a16="http://schemas.microsoft.com/office/drawing/2014/main" id="{D0535771-1107-034B-97BE-08C266E1E7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xdr:graphicFrame>
    <xdr:clientData/>
  </xdr:twoCellAnchor>
  <xdr:twoCellAnchor>
    <xdr:from>
      <xdr:col>6</xdr:col>
      <xdr:colOff>349250</xdr:colOff>
      <xdr:row>149</xdr:row>
      <xdr:rowOff>114300</xdr:rowOff>
    </xdr:from>
    <xdr:to>
      <xdr:col>11</xdr:col>
      <xdr:colOff>488950</xdr:colOff>
      <xdr:row>164</xdr:row>
      <xdr:rowOff>0</xdr:rowOff>
    </xdr:to>
    <xdr:graphicFrame macro="">
      <xdr:nvGraphicFramePr>
        <xdr:cNvPr id="100" name="Chart 99">
          <a:extLst>
            <a:ext uri="{FF2B5EF4-FFF2-40B4-BE49-F238E27FC236}">
              <a16:creationId xmlns:a16="http://schemas.microsoft.com/office/drawing/2014/main" id="{69863FAC-0512-3842-AA31-3B0A11BBA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234951</xdr:colOff>
      <xdr:row>17</xdr:row>
      <xdr:rowOff>137584</xdr:rowOff>
    </xdr:from>
    <xdr:to>
      <xdr:col>7</xdr:col>
      <xdr:colOff>86784</xdr:colOff>
      <xdr:row>32</xdr:row>
      <xdr:rowOff>23284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0E1473-A12E-9D40-81A9-93BEA7C04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136950</xdr:colOff>
      <xdr:row>20</xdr:row>
      <xdr:rowOff>160342</xdr:rowOff>
    </xdr:from>
    <xdr:to>
      <xdr:col>3</xdr:col>
      <xdr:colOff>699270</xdr:colOff>
      <xdr:row>23</xdr:row>
      <xdr:rowOff>34543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E9ED795F-9881-2645-83D1-C83A14BCF1ED}"/>
                </a:ext>
                <a:ext uri="{147F2762-F138-4A5C-976F-8EAC2B608ADB}">
                  <a16:predDERef xmlns:a16="http://schemas.microsoft.com/office/drawing/2014/main" pred="{930E1473-A12E-9D40-81A9-93BEA7C0445D}"/>
                </a:ext>
              </a:extLst>
            </xdr14:cNvPr>
            <xdr14:cNvContentPartPr/>
          </xdr14:nvContentPartPr>
          <xdr14:nvPr macro=""/>
          <xdr14:xfrm>
            <a:off x="2405160" y="3965400"/>
            <a:ext cx="562320" cy="4449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E9ED795F-9881-2645-83D1-C83A14BCF1ED}"/>
                </a:ext>
                <a:ext uri="{147F2762-F138-4A5C-976F-8EAC2B608ADB}">
                  <a16:predDERef xmlns:a16="http://schemas.microsoft.com/office/drawing/2014/main" pred="{930E1473-A12E-9D40-81A9-93BEA7C0445D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2396520" y="3956760"/>
              <a:ext cx="579960" cy="46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586050</xdr:colOff>
      <xdr:row>22</xdr:row>
      <xdr:rowOff>182640</xdr:rowOff>
    </xdr:from>
    <xdr:to>
      <xdr:col>3</xdr:col>
      <xdr:colOff>711330</xdr:colOff>
      <xdr:row>23</xdr:row>
      <xdr:rowOff>105900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9FC23170-EEA9-EC4E-9BC0-FFD593637515}"/>
                </a:ext>
                <a:ext uri="{147F2762-F138-4A5C-976F-8EAC2B608ADB}">
                  <a16:predDERef xmlns:a16="http://schemas.microsoft.com/office/drawing/2014/main" pred="{E9ED795F-9881-2645-83D1-C83A14BCF1ED}"/>
                </a:ext>
              </a:extLst>
            </xdr14:cNvPr>
            <xdr14:cNvContentPartPr/>
          </xdr14:nvContentPartPr>
          <xdr14:nvPr macro=""/>
          <xdr14:xfrm>
            <a:off x="2853000" y="4373640"/>
            <a:ext cx="125280" cy="11376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9FC23170-EEA9-EC4E-9BC0-FFD593637515}"/>
                </a:ext>
                <a:ext uri="{147F2762-F138-4A5C-976F-8EAC2B608ADB}">
                  <a16:predDERef xmlns:a16="http://schemas.microsoft.com/office/drawing/2014/main" pred="{E9ED795F-9881-2645-83D1-C83A14BCF1ED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745000" y="4354200"/>
              <a:ext cx="341280" cy="15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780810</xdr:colOff>
      <xdr:row>23</xdr:row>
      <xdr:rowOff>48660</xdr:rowOff>
    </xdr:from>
    <xdr:to>
      <xdr:col>3</xdr:col>
      <xdr:colOff>859650</xdr:colOff>
      <xdr:row>23</xdr:row>
      <xdr:rowOff>169620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BC2C882A-5C62-9B4F-B29F-CACC32CC250B}"/>
                </a:ext>
                <a:ext uri="{147F2762-F138-4A5C-976F-8EAC2B608ADB}">
                  <a16:predDERef xmlns:a16="http://schemas.microsoft.com/office/drawing/2014/main" pred="{9FC23170-EEA9-EC4E-9BC0-FFD593637515}"/>
                </a:ext>
              </a:extLst>
            </xdr14:cNvPr>
            <xdr14:cNvContentPartPr/>
          </xdr14:nvContentPartPr>
          <xdr14:nvPr macro=""/>
          <xdr14:xfrm>
            <a:off x="3047760" y="4430160"/>
            <a:ext cx="78840" cy="12096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BC2C882A-5C62-9B4F-B29F-CACC32CC250B}"/>
                </a:ext>
                <a:ext uri="{147F2762-F138-4A5C-976F-8EAC2B608ADB}">
                  <a16:predDERef xmlns:a16="http://schemas.microsoft.com/office/drawing/2014/main" pred="{9FC23170-EEA9-EC4E-9BC0-FFD593637515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032640" y="4414680"/>
              <a:ext cx="109080" cy="151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931290</xdr:colOff>
      <xdr:row>23</xdr:row>
      <xdr:rowOff>63420</xdr:rowOff>
    </xdr:from>
    <xdr:to>
      <xdr:col>3</xdr:col>
      <xdr:colOff>1018410</xdr:colOff>
      <xdr:row>23</xdr:row>
      <xdr:rowOff>186900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D00CB83A-4538-AA4E-897B-ECD1EF894D17}"/>
                </a:ext>
                <a:ext uri="{147F2762-F138-4A5C-976F-8EAC2B608ADB}">
                  <a16:predDERef xmlns:a16="http://schemas.microsoft.com/office/drawing/2014/main" pred="{BC2C882A-5C62-9B4F-B29F-CACC32CC250B}"/>
                </a:ext>
              </a:extLst>
            </xdr14:cNvPr>
            <xdr14:cNvContentPartPr/>
          </xdr14:nvContentPartPr>
          <xdr14:nvPr macro=""/>
          <xdr14:xfrm>
            <a:off x="3198240" y="4444920"/>
            <a:ext cx="87120" cy="12348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D00CB83A-4538-AA4E-897B-ECD1EF894D17}"/>
                </a:ext>
                <a:ext uri="{147F2762-F138-4A5C-976F-8EAC2B608ADB}">
                  <a16:predDERef xmlns:a16="http://schemas.microsoft.com/office/drawing/2014/main" pred="{BC2C882A-5C62-9B4F-B29F-CACC32CC250B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182760" y="4429440"/>
              <a:ext cx="117720" cy="15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950370</xdr:colOff>
      <xdr:row>23</xdr:row>
      <xdr:rowOff>121020</xdr:rowOff>
    </xdr:from>
    <xdr:to>
      <xdr:col>3</xdr:col>
      <xdr:colOff>1027050</xdr:colOff>
      <xdr:row>23</xdr:row>
      <xdr:rowOff>133620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A1794BF6-420D-E644-9324-92712211304D}"/>
                </a:ext>
                <a:ext uri="{147F2762-F138-4A5C-976F-8EAC2B608ADB}">
                  <a16:predDERef xmlns:a16="http://schemas.microsoft.com/office/drawing/2014/main" pred="{D00CB83A-4538-AA4E-897B-ECD1EF894D17}"/>
                </a:ext>
              </a:extLst>
            </xdr14:cNvPr>
            <xdr14:cNvContentPartPr/>
          </xdr14:nvContentPartPr>
          <xdr14:nvPr macro=""/>
          <xdr14:xfrm>
            <a:off x="3217320" y="4502520"/>
            <a:ext cx="76680" cy="1260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A1794BF6-420D-E644-9324-92712211304D}"/>
                </a:ext>
                <a:ext uri="{147F2762-F138-4A5C-976F-8EAC2B608ADB}">
                  <a16:predDERef xmlns:a16="http://schemas.microsoft.com/office/drawing/2014/main" pred="{D00CB83A-4538-AA4E-897B-ECD1EF894D17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3201840" y="4487040"/>
              <a:ext cx="106920" cy="4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1073130</xdr:colOff>
      <xdr:row>23</xdr:row>
      <xdr:rowOff>69540</xdr:rowOff>
    </xdr:from>
    <xdr:to>
      <xdr:col>3</xdr:col>
      <xdr:colOff>1153770</xdr:colOff>
      <xdr:row>23</xdr:row>
      <xdr:rowOff>173580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027616FF-9428-ED43-958D-78D6523AFAE1}"/>
                </a:ext>
                <a:ext uri="{147F2762-F138-4A5C-976F-8EAC2B608ADB}">
                  <a16:predDERef xmlns:a16="http://schemas.microsoft.com/office/drawing/2014/main" pred="{A1794BF6-420D-E644-9324-92712211304D}"/>
                </a:ext>
              </a:extLst>
            </xdr14:cNvPr>
            <xdr14:cNvContentPartPr/>
          </xdr14:nvContentPartPr>
          <xdr14:nvPr macro=""/>
          <xdr14:xfrm>
            <a:off x="3340080" y="4451040"/>
            <a:ext cx="80640" cy="10404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027616FF-9428-ED43-958D-78D6523AFAE1}"/>
                </a:ext>
                <a:ext uri="{147F2762-F138-4A5C-976F-8EAC2B608ADB}">
                  <a16:predDERef xmlns:a16="http://schemas.microsoft.com/office/drawing/2014/main" pred="{A1794BF6-420D-E644-9324-92712211304D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324600" y="4435920"/>
              <a:ext cx="111240" cy="13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1191570</xdr:colOff>
      <xdr:row>23</xdr:row>
      <xdr:rowOff>69900</xdr:rowOff>
    </xdr:from>
    <xdr:to>
      <xdr:col>3</xdr:col>
      <xdr:colOff>1217490</xdr:colOff>
      <xdr:row>23</xdr:row>
      <xdr:rowOff>180420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16E9512A-8DEF-AA42-A5D8-163DF9F6E939}"/>
                </a:ext>
                <a:ext uri="{147F2762-F138-4A5C-976F-8EAC2B608ADB}">
                  <a16:predDERef xmlns:a16="http://schemas.microsoft.com/office/drawing/2014/main" pred="{027616FF-9428-ED43-958D-78D6523AFAE1}"/>
                </a:ext>
              </a:extLst>
            </xdr14:cNvPr>
            <xdr14:cNvContentPartPr/>
          </xdr14:nvContentPartPr>
          <xdr14:nvPr macro=""/>
          <xdr14:xfrm>
            <a:off x="3458520" y="4451400"/>
            <a:ext cx="25920" cy="11052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16E9512A-8DEF-AA42-A5D8-163DF9F6E939}"/>
                </a:ext>
                <a:ext uri="{147F2762-F138-4A5C-976F-8EAC2B608ADB}">
                  <a16:predDERef xmlns:a16="http://schemas.microsoft.com/office/drawing/2014/main" pred="{027616FF-9428-ED43-958D-78D6523AFAE1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443040" y="4436280"/>
              <a:ext cx="56160" cy="14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1199850</xdr:colOff>
      <xdr:row>23</xdr:row>
      <xdr:rowOff>126780</xdr:rowOff>
    </xdr:from>
    <xdr:to>
      <xdr:col>4</xdr:col>
      <xdr:colOff>31670</xdr:colOff>
      <xdr:row>23</xdr:row>
      <xdr:rowOff>173580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11690EB1-79D8-FA4B-9ADF-7D185BD8E2B4}"/>
                </a:ext>
                <a:ext uri="{147F2762-F138-4A5C-976F-8EAC2B608ADB}">
                  <a16:predDERef xmlns:a16="http://schemas.microsoft.com/office/drawing/2014/main" pred="{16E9512A-8DEF-AA42-A5D8-163DF9F6E939}"/>
                </a:ext>
              </a:extLst>
            </xdr14:cNvPr>
            <xdr14:cNvContentPartPr/>
          </xdr14:nvContentPartPr>
          <xdr14:nvPr macro=""/>
          <xdr14:xfrm>
            <a:off x="3466800" y="4508280"/>
            <a:ext cx="63720" cy="4680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11690EB1-79D8-FA4B-9ADF-7D185BD8E2B4}"/>
                </a:ext>
                <a:ext uri="{147F2762-F138-4A5C-976F-8EAC2B608ADB}">
                  <a16:predDERef xmlns:a16="http://schemas.microsoft.com/office/drawing/2014/main" pred="{16E9512A-8DEF-AA42-A5D8-163DF9F6E939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451680" y="4493160"/>
              <a:ext cx="93960" cy="7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1212810</xdr:colOff>
      <xdr:row>23</xdr:row>
      <xdr:rowOff>84660</xdr:rowOff>
    </xdr:from>
    <xdr:to>
      <xdr:col>4</xdr:col>
      <xdr:colOff>74510</xdr:colOff>
      <xdr:row>23</xdr:row>
      <xdr:rowOff>131460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295BB425-73E6-044B-A738-E915C912815D}"/>
                </a:ext>
                <a:ext uri="{147F2762-F138-4A5C-976F-8EAC2B608ADB}">
                  <a16:predDERef xmlns:a16="http://schemas.microsoft.com/office/drawing/2014/main" pred="{11690EB1-79D8-FA4B-9ADF-7D185BD8E2B4}"/>
                </a:ext>
              </a:extLst>
            </xdr14:cNvPr>
            <xdr14:cNvContentPartPr/>
          </xdr14:nvContentPartPr>
          <xdr14:nvPr macro=""/>
          <xdr14:xfrm>
            <a:off x="3479760" y="4466160"/>
            <a:ext cx="93600" cy="4680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295BB425-73E6-044B-A738-E915C912815D}"/>
                </a:ext>
                <a:ext uri="{147F2762-F138-4A5C-976F-8EAC2B608ADB}">
                  <a16:predDERef xmlns:a16="http://schemas.microsoft.com/office/drawing/2014/main" pred="{11690EB1-79D8-FA4B-9ADF-7D185BD8E2B4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464280" y="4450680"/>
              <a:ext cx="123840" cy="7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232550</xdr:colOff>
      <xdr:row>23</xdr:row>
      <xdr:rowOff>82500</xdr:rowOff>
    </xdr:from>
    <xdr:to>
      <xdr:col>4</xdr:col>
      <xdr:colOff>313190</xdr:colOff>
      <xdr:row>23</xdr:row>
      <xdr:rowOff>188700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97B746D3-8F74-9A40-8614-4938D72B9E4E}"/>
                </a:ext>
                <a:ext uri="{147F2762-F138-4A5C-976F-8EAC2B608ADB}">
                  <a16:predDERef xmlns:a16="http://schemas.microsoft.com/office/drawing/2014/main" pred="{295BB425-73E6-044B-A738-E915C912815D}"/>
                </a:ext>
              </a:extLst>
            </xdr14:cNvPr>
            <xdr14:cNvContentPartPr/>
          </xdr14:nvContentPartPr>
          <xdr14:nvPr macro=""/>
          <xdr14:xfrm>
            <a:off x="3731400" y="4464000"/>
            <a:ext cx="80640" cy="10620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97B746D3-8F74-9A40-8614-4938D72B9E4E}"/>
                </a:ext>
                <a:ext uri="{147F2762-F138-4A5C-976F-8EAC2B608ADB}">
                  <a16:predDERef xmlns:a16="http://schemas.microsoft.com/office/drawing/2014/main" pred="{295BB425-73E6-044B-A738-E915C912815D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3716280" y="4448520"/>
              <a:ext cx="110880" cy="13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366110</xdr:colOff>
      <xdr:row>23</xdr:row>
      <xdr:rowOff>84660</xdr:rowOff>
    </xdr:from>
    <xdr:to>
      <xdr:col>4</xdr:col>
      <xdr:colOff>451070</xdr:colOff>
      <xdr:row>24</xdr:row>
      <xdr:rowOff>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3D33A0F8-B284-5542-BD53-E609CF592D74}"/>
                </a:ext>
                <a:ext uri="{147F2762-F138-4A5C-976F-8EAC2B608ADB}">
                  <a16:predDERef xmlns:a16="http://schemas.microsoft.com/office/drawing/2014/main" pred="{97B746D3-8F74-9A40-8614-4938D72B9E4E}"/>
                </a:ext>
              </a:extLst>
            </xdr14:cNvPr>
            <xdr14:cNvContentPartPr/>
          </xdr14:nvContentPartPr>
          <xdr14:nvPr macro=""/>
          <xdr14:xfrm>
            <a:off x="3864960" y="4466160"/>
            <a:ext cx="84960" cy="10620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3D33A0F8-B284-5542-BD53-E609CF592D74}"/>
                </a:ext>
                <a:ext uri="{147F2762-F138-4A5C-976F-8EAC2B608ADB}">
                  <a16:predDERef xmlns:a16="http://schemas.microsoft.com/office/drawing/2014/main" pred="{97B746D3-8F74-9A40-8614-4938D72B9E4E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3849480" y="4450680"/>
              <a:ext cx="115560" cy="13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375470</xdr:colOff>
      <xdr:row>23</xdr:row>
      <xdr:rowOff>135420</xdr:rowOff>
    </xdr:from>
    <xdr:to>
      <xdr:col>4</xdr:col>
      <xdr:colOff>423710</xdr:colOff>
      <xdr:row>23</xdr:row>
      <xdr:rowOff>142260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C4B8D10B-D1AA-5241-BD74-B75E49A7A93E}"/>
                </a:ext>
                <a:ext uri="{147F2762-F138-4A5C-976F-8EAC2B608ADB}">
                  <a16:predDERef xmlns:a16="http://schemas.microsoft.com/office/drawing/2014/main" pred="{3D33A0F8-B284-5542-BD53-E609CF592D74}"/>
                </a:ext>
              </a:extLst>
            </xdr14:cNvPr>
            <xdr14:cNvContentPartPr/>
          </xdr14:nvContentPartPr>
          <xdr14:nvPr macro=""/>
          <xdr14:xfrm>
            <a:off x="3874320" y="4516920"/>
            <a:ext cx="48240" cy="684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C4B8D10B-D1AA-5241-BD74-B75E49A7A93E}"/>
                </a:ext>
                <a:ext uri="{147F2762-F138-4A5C-976F-8EAC2B608ADB}">
                  <a16:predDERef xmlns:a16="http://schemas.microsoft.com/office/drawing/2014/main" pred="{3D33A0F8-B284-5542-BD53-E609CF592D74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3858840" y="4501440"/>
              <a:ext cx="78480" cy="3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6350</xdr:colOff>
      <xdr:row>23</xdr:row>
      <xdr:rowOff>85740</xdr:rowOff>
    </xdr:from>
    <xdr:to>
      <xdr:col>5</xdr:col>
      <xdr:colOff>63950</xdr:colOff>
      <xdr:row>24</xdr:row>
      <xdr:rowOff>34200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4B7B07EA-1E93-A94E-97B1-780647D6B7AF}"/>
                </a:ext>
                <a:ext uri="{147F2762-F138-4A5C-976F-8EAC2B608ADB}">
                  <a16:predDERef xmlns:a16="http://schemas.microsoft.com/office/drawing/2014/main" pred="{C4B8D10B-D1AA-5241-BD74-B75E49A7A93E}"/>
                </a:ext>
              </a:extLst>
            </xdr14:cNvPr>
            <xdr14:cNvContentPartPr/>
          </xdr14:nvContentPartPr>
          <xdr14:nvPr macro=""/>
          <xdr14:xfrm>
            <a:off x="4114800" y="4467240"/>
            <a:ext cx="57600" cy="13896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4B7B07EA-1E93-A94E-97B1-780647D6B7AF}"/>
                </a:ext>
                <a:ext uri="{147F2762-F138-4A5C-976F-8EAC2B608ADB}">
                  <a16:predDERef xmlns:a16="http://schemas.microsoft.com/office/drawing/2014/main" pred="{C4B8D10B-D1AA-5241-BD74-B75E49A7A93E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4099320" y="4451760"/>
              <a:ext cx="87840" cy="16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122630</xdr:colOff>
      <xdr:row>23</xdr:row>
      <xdr:rowOff>97260</xdr:rowOff>
    </xdr:from>
    <xdr:to>
      <xdr:col>5</xdr:col>
      <xdr:colOff>186350</xdr:colOff>
      <xdr:row>24</xdr:row>
      <xdr:rowOff>48600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AE714863-CCAF-D34C-99D6-37653CCCEBD6}"/>
                </a:ext>
                <a:ext uri="{147F2762-F138-4A5C-976F-8EAC2B608ADB}">
                  <a16:predDERef xmlns:a16="http://schemas.microsoft.com/office/drawing/2014/main" pred="{4B7B07EA-1E93-A94E-97B1-780647D6B7AF}"/>
                </a:ext>
              </a:extLst>
            </xdr14:cNvPr>
            <xdr14:cNvContentPartPr/>
          </xdr14:nvContentPartPr>
          <xdr14:nvPr macro=""/>
          <xdr14:xfrm>
            <a:off x="4231080" y="4478760"/>
            <a:ext cx="63720" cy="14184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AE714863-CCAF-D34C-99D6-37653CCCEBD6}"/>
                </a:ext>
                <a:ext uri="{147F2762-F138-4A5C-976F-8EAC2B608ADB}">
                  <a16:predDERef xmlns:a16="http://schemas.microsoft.com/office/drawing/2014/main" pred="{4B7B07EA-1E93-A94E-97B1-780647D6B7AF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4215960" y="4463640"/>
              <a:ext cx="94320" cy="17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135230</xdr:colOff>
      <xdr:row>23</xdr:row>
      <xdr:rowOff>175380</xdr:rowOff>
    </xdr:from>
    <xdr:to>
      <xdr:col>5</xdr:col>
      <xdr:colOff>188510</xdr:colOff>
      <xdr:row>23</xdr:row>
      <xdr:rowOff>184380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DE1A7841-45B9-1C4B-BDDD-FFEE60456B1B}"/>
                </a:ext>
                <a:ext uri="{147F2762-F138-4A5C-976F-8EAC2B608ADB}">
                  <a16:predDERef xmlns:a16="http://schemas.microsoft.com/office/drawing/2014/main" pred="{AE714863-CCAF-D34C-99D6-37653CCCEBD6}"/>
                </a:ext>
              </a:extLst>
            </xdr14:cNvPr>
            <xdr14:cNvContentPartPr/>
          </xdr14:nvContentPartPr>
          <xdr14:nvPr macro=""/>
          <xdr14:xfrm>
            <a:off x="4243680" y="4556880"/>
            <a:ext cx="53280" cy="900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DE1A7841-45B9-1C4B-BDDD-FFEE60456B1B}"/>
                </a:ext>
                <a:ext uri="{147F2762-F138-4A5C-976F-8EAC2B608ADB}">
                  <a16:predDERef xmlns:a16="http://schemas.microsoft.com/office/drawing/2014/main" pred="{AE714863-CCAF-D34C-99D6-37653CCCEBD6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228560" y="4541760"/>
              <a:ext cx="83880" cy="3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249710</xdr:colOff>
      <xdr:row>23</xdr:row>
      <xdr:rowOff>116340</xdr:rowOff>
    </xdr:from>
    <xdr:to>
      <xdr:col>5</xdr:col>
      <xdr:colOff>279590</xdr:colOff>
      <xdr:row>24</xdr:row>
      <xdr:rowOff>38160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79008BB3-FEA8-C74C-AAA1-3FD02835F84A}"/>
                </a:ext>
                <a:ext uri="{147F2762-F138-4A5C-976F-8EAC2B608ADB}">
                  <a16:predDERef xmlns:a16="http://schemas.microsoft.com/office/drawing/2014/main" pred="{DE1A7841-45B9-1C4B-BDDD-FFEE60456B1B}"/>
                </a:ext>
              </a:extLst>
            </xdr14:cNvPr>
            <xdr14:cNvContentPartPr/>
          </xdr14:nvContentPartPr>
          <xdr14:nvPr macro=""/>
          <xdr14:xfrm>
            <a:off x="4358160" y="4497840"/>
            <a:ext cx="29880" cy="11232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79008BB3-FEA8-C74C-AAA1-3FD02835F84A}"/>
                </a:ext>
                <a:ext uri="{147F2762-F138-4A5C-976F-8EAC2B608ADB}">
                  <a16:predDERef xmlns:a16="http://schemas.microsoft.com/office/drawing/2014/main" pred="{DE1A7841-45B9-1C4B-BDDD-FFEE60456B1B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4342680" y="4482360"/>
              <a:ext cx="60480" cy="14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228470</xdr:colOff>
      <xdr:row>23</xdr:row>
      <xdr:rowOff>112020</xdr:rowOff>
    </xdr:from>
    <xdr:to>
      <xdr:col>5</xdr:col>
      <xdr:colOff>349430</xdr:colOff>
      <xdr:row>23</xdr:row>
      <xdr:rowOff>135780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03E536B9-2370-3C42-AB8F-A2F1732CEED6}"/>
                </a:ext>
                <a:ext uri="{147F2762-F138-4A5C-976F-8EAC2B608ADB}">
                  <a16:predDERef xmlns:a16="http://schemas.microsoft.com/office/drawing/2014/main" pred="{79008BB3-FEA8-C74C-AAA1-3FD02835F84A}"/>
                </a:ext>
              </a:extLst>
            </xdr14:cNvPr>
            <xdr14:cNvContentPartPr/>
          </xdr14:nvContentPartPr>
          <xdr14:nvPr macro=""/>
          <xdr14:xfrm>
            <a:off x="4336920" y="4493520"/>
            <a:ext cx="120960" cy="23760"/>
          </xdr14:xfrm>
        </xdr:contentPart>
      </mc:Choice>
      <mc:Fallback xmlns=""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03E536B9-2370-3C42-AB8F-A2F1732CEED6}"/>
                </a:ext>
                <a:ext uri="{147F2762-F138-4A5C-976F-8EAC2B608ADB}">
                  <a16:predDERef xmlns:a16="http://schemas.microsoft.com/office/drawing/2014/main" pred="{79008BB3-FEA8-C74C-AAA1-3FD02835F84A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4321800" y="4478400"/>
              <a:ext cx="151560" cy="5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344750</xdr:colOff>
      <xdr:row>23</xdr:row>
      <xdr:rowOff>112380</xdr:rowOff>
    </xdr:from>
    <xdr:to>
      <xdr:col>5</xdr:col>
      <xdr:colOff>419270</xdr:colOff>
      <xdr:row>24</xdr:row>
      <xdr:rowOff>48600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B12D7162-ED6E-1640-BC1A-1F39E884781E}"/>
                </a:ext>
                <a:ext uri="{147F2762-F138-4A5C-976F-8EAC2B608ADB}">
                  <a16:predDERef xmlns:a16="http://schemas.microsoft.com/office/drawing/2014/main" pred="{03E536B9-2370-3C42-AB8F-A2F1732CEED6}"/>
                </a:ext>
              </a:extLst>
            </xdr14:cNvPr>
            <xdr14:cNvContentPartPr/>
          </xdr14:nvContentPartPr>
          <xdr14:nvPr macro=""/>
          <xdr14:xfrm>
            <a:off x="4453200" y="4493880"/>
            <a:ext cx="74520" cy="12672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B12D7162-ED6E-1640-BC1A-1F39E884781E}"/>
                </a:ext>
                <a:ext uri="{147F2762-F138-4A5C-976F-8EAC2B608ADB}">
                  <a16:predDERef xmlns:a16="http://schemas.microsoft.com/office/drawing/2014/main" pred="{03E536B9-2370-3C42-AB8F-A2F1732CEED6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4438080" y="4478760"/>
              <a:ext cx="105120" cy="15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372470</xdr:colOff>
      <xdr:row>23</xdr:row>
      <xdr:rowOff>164940</xdr:rowOff>
    </xdr:from>
    <xdr:to>
      <xdr:col>5</xdr:col>
      <xdr:colOff>396230</xdr:colOff>
      <xdr:row>23</xdr:row>
      <xdr:rowOff>171780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5B53BE30-4943-3C4C-B0E8-16A92FA8B81D}"/>
                </a:ext>
                <a:ext uri="{147F2762-F138-4A5C-976F-8EAC2B608ADB}">
                  <a16:predDERef xmlns:a16="http://schemas.microsoft.com/office/drawing/2014/main" pred="{B12D7162-ED6E-1640-BC1A-1F39E884781E}"/>
                </a:ext>
              </a:extLst>
            </xdr14:cNvPr>
            <xdr14:cNvContentPartPr/>
          </xdr14:nvContentPartPr>
          <xdr14:nvPr macro=""/>
          <xdr14:xfrm>
            <a:off x="4480920" y="4546440"/>
            <a:ext cx="23760" cy="6840"/>
          </xdr14:xfrm>
        </xdr:contentPart>
      </mc:Choice>
      <mc:Fallback xmlns=""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5B53BE30-4943-3C4C-B0E8-16A92FA8B81D}"/>
                </a:ext>
                <a:ext uri="{147F2762-F138-4A5C-976F-8EAC2B608ADB}">
                  <a16:predDERef xmlns:a16="http://schemas.microsoft.com/office/drawing/2014/main" pred="{B12D7162-ED6E-1640-BC1A-1F39E884781E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4465440" y="4531320"/>
              <a:ext cx="54000" cy="37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395510</xdr:colOff>
      <xdr:row>23</xdr:row>
      <xdr:rowOff>162780</xdr:rowOff>
    </xdr:from>
    <xdr:to>
      <xdr:col>5</xdr:col>
      <xdr:colOff>425390</xdr:colOff>
      <xdr:row>23</xdr:row>
      <xdr:rowOff>177900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9DD57CB5-E93F-C346-B4E5-6289B69558B8}"/>
                </a:ext>
                <a:ext uri="{147F2762-F138-4A5C-976F-8EAC2B608ADB}">
                  <a16:predDERef xmlns:a16="http://schemas.microsoft.com/office/drawing/2014/main" pred="{5B53BE30-4943-3C4C-B0E8-16A92FA8B81D}"/>
                </a:ext>
              </a:extLst>
            </xdr14:cNvPr>
            <xdr14:cNvContentPartPr/>
          </xdr14:nvContentPartPr>
          <xdr14:nvPr macro=""/>
          <xdr14:xfrm>
            <a:off x="4503960" y="4544280"/>
            <a:ext cx="29880" cy="1512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9DD57CB5-E93F-C346-B4E5-6289B69558B8}"/>
                </a:ext>
                <a:ext uri="{147F2762-F138-4A5C-976F-8EAC2B608ADB}">
                  <a16:predDERef xmlns:a16="http://schemas.microsoft.com/office/drawing/2014/main" pred="{5B53BE30-4943-3C4C-B0E8-16A92FA8B81D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4488840" y="4529160"/>
              <a:ext cx="60480" cy="4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590270</xdr:colOff>
      <xdr:row>24</xdr:row>
      <xdr:rowOff>44280</xdr:rowOff>
    </xdr:from>
    <xdr:to>
      <xdr:col>5</xdr:col>
      <xdr:colOff>599270</xdr:colOff>
      <xdr:row>24</xdr:row>
      <xdr:rowOff>46800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3F1CF71A-C5D2-E248-BBCC-0A69DA6A290F}"/>
                </a:ext>
                <a:ext uri="{147F2762-F138-4A5C-976F-8EAC2B608ADB}">
                  <a16:predDERef xmlns:a16="http://schemas.microsoft.com/office/drawing/2014/main" pred="{9DD57CB5-E93F-C346-B4E5-6289B69558B8}"/>
                </a:ext>
              </a:extLst>
            </xdr14:cNvPr>
            <xdr14:cNvContentPartPr/>
          </xdr14:nvContentPartPr>
          <xdr14:nvPr macro=""/>
          <xdr14:xfrm>
            <a:off x="4698720" y="4616280"/>
            <a:ext cx="9000" cy="252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3F1CF71A-C5D2-E248-BBCC-0A69DA6A290F}"/>
                </a:ext>
                <a:ext uri="{147F2762-F138-4A5C-976F-8EAC2B608ADB}">
                  <a16:predDERef xmlns:a16="http://schemas.microsoft.com/office/drawing/2014/main" pred="{9DD57CB5-E93F-C346-B4E5-6289B69558B8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4683600" y="4601160"/>
              <a:ext cx="39240" cy="3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520430</xdr:colOff>
      <xdr:row>23</xdr:row>
      <xdr:rowOff>71700</xdr:rowOff>
    </xdr:from>
    <xdr:to>
      <xdr:col>5</xdr:col>
      <xdr:colOff>630590</xdr:colOff>
      <xdr:row>23</xdr:row>
      <xdr:rowOff>188340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CF226519-0D17-0343-9195-F5B5D8EB3EA3}"/>
                </a:ext>
                <a:ext uri="{147F2762-F138-4A5C-976F-8EAC2B608ADB}">
                  <a16:predDERef xmlns:a16="http://schemas.microsoft.com/office/drawing/2014/main" pred="{3F1CF71A-C5D2-E248-BBCC-0A69DA6A290F}"/>
                </a:ext>
              </a:extLst>
            </xdr14:cNvPr>
            <xdr14:cNvContentPartPr/>
          </xdr14:nvContentPartPr>
          <xdr14:nvPr macro=""/>
          <xdr14:xfrm>
            <a:off x="4628880" y="4453200"/>
            <a:ext cx="110160" cy="116640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CF226519-0D17-0343-9195-F5B5D8EB3EA3}"/>
                </a:ext>
                <a:ext uri="{147F2762-F138-4A5C-976F-8EAC2B608ADB}">
                  <a16:predDERef xmlns:a16="http://schemas.microsoft.com/office/drawing/2014/main" pred="{3F1CF71A-C5D2-E248-BBCC-0A69DA6A290F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4613760" y="4438080"/>
              <a:ext cx="140760" cy="1472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230717</xdr:colOff>
      <xdr:row>15</xdr:row>
      <xdr:rowOff>112184</xdr:rowOff>
    </xdr:from>
    <xdr:to>
      <xdr:col>9</xdr:col>
      <xdr:colOff>209550</xdr:colOff>
      <xdr:row>29</xdr:row>
      <xdr:rowOff>188384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1E5014-6995-564E-A625-B7751CA0C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48684</xdr:colOff>
      <xdr:row>15</xdr:row>
      <xdr:rowOff>2116</xdr:rowOff>
    </xdr:from>
    <xdr:to>
      <xdr:col>8</xdr:col>
      <xdr:colOff>27518</xdr:colOff>
      <xdr:row>29</xdr:row>
      <xdr:rowOff>78316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5466EF-6DC5-0642-A32D-934631F89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651934</xdr:colOff>
      <xdr:row>9</xdr:row>
      <xdr:rowOff>169909</xdr:rowOff>
    </xdr:from>
    <xdr:to>
      <xdr:col>17</xdr:col>
      <xdr:colOff>253424</xdr:colOff>
      <xdr:row>24</xdr:row>
      <xdr:rowOff>54263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940D91-A2A4-5844-AB12-0D6455009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618068</xdr:colOff>
      <xdr:row>25</xdr:row>
      <xdr:rowOff>97945</xdr:rowOff>
    </xdr:from>
    <xdr:to>
      <xdr:col>17</xdr:col>
      <xdr:colOff>219558</xdr:colOff>
      <xdr:row>39</xdr:row>
      <xdr:rowOff>174143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240A6D-BF04-3A4A-8AA0-A9C7C5258C54}"/>
            </a:ext>
            <a:ext uri="{147F2762-F138-4A5C-976F-8EAC2B608ADB}">
              <a16:predDERef xmlns:a16="http://schemas.microsoft.com/office/drawing/2014/main" pred="{01940D91-A2A4-5844-AB12-0D6455009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63754</xdr:colOff>
      <xdr:row>44</xdr:row>
      <xdr:rowOff>133829</xdr:rowOff>
    </xdr:from>
    <xdr:to>
      <xdr:col>23</xdr:col>
      <xdr:colOff>358546</xdr:colOff>
      <xdr:row>65</xdr:row>
      <xdr:rowOff>20880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4255AC-CA36-C845-B51D-7B06BD4A96A2}"/>
            </a:ext>
            <a:ext uri="{147F2762-F138-4A5C-976F-8EAC2B608ADB}">
              <a16:predDERef xmlns:a16="http://schemas.microsoft.com/office/drawing/2014/main" pred="{01940D91-A2A4-5844-AB12-0D6455009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40531</xdr:colOff>
      <xdr:row>43</xdr:row>
      <xdr:rowOff>121597</xdr:rowOff>
    </xdr:from>
    <xdr:to>
      <xdr:col>15</xdr:col>
      <xdr:colOff>391808</xdr:colOff>
      <xdr:row>58</xdr:row>
      <xdr:rowOff>81065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7C497F2-AE08-224D-989E-D9A409A056E0}"/>
            </a:ext>
            <a:ext uri="{147F2762-F138-4A5C-976F-8EAC2B608ADB}">
              <a16:predDERef xmlns:a16="http://schemas.microsoft.com/office/drawing/2014/main" pred="{01940D91-A2A4-5844-AB12-0D6455009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</xdr:colOff>
      <xdr:row>10</xdr:row>
      <xdr:rowOff>154516</xdr:rowOff>
    </xdr:from>
    <xdr:to>
      <xdr:col>12</xdr:col>
      <xdr:colOff>69850</xdr:colOff>
      <xdr:row>25</xdr:row>
      <xdr:rowOff>40216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AF02B-B718-B941-9DD5-212D4002BF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391583</xdr:colOff>
      <xdr:row>9</xdr:row>
      <xdr:rowOff>175683</xdr:rowOff>
    </xdr:from>
    <xdr:to>
      <xdr:col>12</xdr:col>
      <xdr:colOff>264583</xdr:colOff>
      <xdr:row>24</xdr:row>
      <xdr:rowOff>61383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0B816-9FC2-624D-950B-473E4D6A6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11</xdr:row>
      <xdr:rowOff>101600</xdr:rowOff>
    </xdr:from>
    <xdr:to>
      <xdr:col>13</xdr:col>
      <xdr:colOff>140379</xdr:colOff>
      <xdr:row>26</xdr:row>
      <xdr:rowOff>38197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F0AF6-7B14-2B49-BD17-A49EA35A20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17</xdr:col>
      <xdr:colOff>152400</xdr:colOff>
      <xdr:row>29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8CC4FC-F676-F949-BCFE-31BC350C9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25800" y="190500"/>
          <a:ext cx="10058400" cy="54483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1</xdr:row>
      <xdr:rowOff>0</xdr:rowOff>
    </xdr:from>
    <xdr:to>
      <xdr:col>23</xdr:col>
      <xdr:colOff>304800</xdr:colOff>
      <xdr:row>28</xdr:row>
      <xdr:rowOff>183596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BFA457-639C-2545-BD05-10839F719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18200" y="190500"/>
          <a:ext cx="10058400" cy="532709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23</xdr:col>
      <xdr:colOff>304800</xdr:colOff>
      <xdr:row>58</xdr:row>
      <xdr:rowOff>183596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1E94BB-D80D-4446-838C-036EB005DDA6}"/>
            </a:ext>
            <a:ext uri="{147F2762-F138-4A5C-976F-8EAC2B608ADB}">
              <a16:predDERef xmlns:a16="http://schemas.microsoft.com/office/drawing/2014/main" pred="{96BFA457-639C-2545-BD05-10839F719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8200" y="5905500"/>
          <a:ext cx="10058400" cy="5327096"/>
        </a:xfrm>
        <a:prstGeom prst="rect">
          <a:avLst/>
        </a:prstGeom>
      </xdr:spPr>
    </xdr:pic>
    <xdr:clientData/>
  </xdr:twoCellAnchor>
  <xdr:twoCellAnchor editAs="oneCell">
    <xdr:from>
      <xdr:col>1</xdr:col>
      <xdr:colOff>1089464</xdr:colOff>
      <xdr:row>13</xdr:row>
      <xdr:rowOff>180383</xdr:rowOff>
    </xdr:from>
    <xdr:to>
      <xdr:col>6</xdr:col>
      <xdr:colOff>599243</xdr:colOff>
      <xdr:row>25</xdr:row>
      <xdr:rowOff>36819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C977D0B8-3D7D-2545-9507-C363CC03B1C8}"/>
                </a:ext>
                <a:ext uri="{147F2762-F138-4A5C-976F-8EAC2B608ADB}">
                  <a16:predDERef xmlns:a16="http://schemas.microsoft.com/office/drawing/2014/main" pred="{AC1E94BB-D80D-4446-838C-036EB005DDA6}"/>
                </a:ext>
              </a:extLst>
            </xdr14:cNvPr>
            <xdr14:cNvContentPartPr/>
          </xdr14:nvContentPartPr>
          <xdr14:nvPr macro=""/>
          <xdr14:xfrm>
            <a:off x="1695600" y="2619360"/>
            <a:ext cx="4200120" cy="210780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C977D0B8-3D7D-2545-9507-C363CC03B1C8}"/>
                </a:ext>
                <a:ext uri="{147F2762-F138-4A5C-976F-8EAC2B608ADB}">
                  <a16:predDERef xmlns:a16="http://schemas.microsoft.com/office/drawing/2014/main" pred="{AC1E94BB-D80D-4446-838C-036EB005DDA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680523" y="2604006"/>
              <a:ext cx="4230275" cy="21381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1046185</xdr:colOff>
      <xdr:row>13</xdr:row>
      <xdr:rowOff>165623</xdr:rowOff>
    </xdr:from>
    <xdr:to>
      <xdr:col>7</xdr:col>
      <xdr:colOff>86706</xdr:colOff>
      <xdr:row>36</xdr:row>
      <xdr:rowOff>151429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EA000BED-6C11-F446-93EF-38FB6D4239D2}"/>
                </a:ext>
                <a:ext uri="{147F2762-F138-4A5C-976F-8EAC2B608ADB}">
                  <a16:predDERef xmlns:a16="http://schemas.microsoft.com/office/drawing/2014/main" pred="{C977D0B8-3D7D-2545-9507-C363CC03B1C8}"/>
                </a:ext>
              </a:extLst>
            </xdr14:cNvPr>
            <xdr14:cNvContentPartPr/>
          </xdr14:nvContentPartPr>
          <xdr14:nvPr macro=""/>
          <xdr14:xfrm>
            <a:off x="4300560" y="2604600"/>
            <a:ext cx="1688760" cy="430092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EA000BED-6C11-F446-93EF-38FB6D4239D2}"/>
                </a:ext>
                <a:ext uri="{147F2762-F138-4A5C-976F-8EAC2B608ADB}">
                  <a16:predDERef xmlns:a16="http://schemas.microsoft.com/office/drawing/2014/main" pred="{C977D0B8-3D7D-2545-9507-C363CC03B1C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293022" y="2597524"/>
              <a:ext cx="1703835" cy="4315779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</xdr:row>
      <xdr:rowOff>0</xdr:rowOff>
    </xdr:from>
    <xdr:to>
      <xdr:col>23</xdr:col>
      <xdr:colOff>304800</xdr:colOff>
      <xdr:row>29</xdr:row>
      <xdr:rowOff>183596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4BDD979-B61E-F54B-8727-C6D325CAC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2000" y="381000"/>
          <a:ext cx="10058400" cy="532709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31</xdr:row>
      <xdr:rowOff>0</xdr:rowOff>
    </xdr:from>
    <xdr:to>
      <xdr:col>23</xdr:col>
      <xdr:colOff>304800</xdr:colOff>
      <xdr:row>58</xdr:row>
      <xdr:rowOff>183596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61AF40-3A6D-A04F-BF39-C8DC03F716C8}"/>
            </a:ext>
            <a:ext uri="{147F2762-F138-4A5C-976F-8EAC2B608ADB}">
              <a16:predDERef xmlns:a16="http://schemas.microsoft.com/office/drawing/2014/main" pred="{B4BDD979-B61E-F54B-8727-C6D325CAC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0" y="5905500"/>
          <a:ext cx="10058400" cy="5327096"/>
        </a:xfrm>
        <a:prstGeom prst="rect">
          <a:avLst/>
        </a:prstGeom>
      </xdr:spPr>
    </xdr:pic>
    <xdr:clientData/>
  </xdr:twoCellAnchor>
  <xdr:twoCellAnchor editAs="oneCell">
    <xdr:from>
      <xdr:col>2</xdr:col>
      <xdr:colOff>50720</xdr:colOff>
      <xdr:row>14</xdr:row>
      <xdr:rowOff>59053</xdr:rowOff>
    </xdr:from>
    <xdr:to>
      <xdr:col>7</xdr:col>
      <xdr:colOff>135613</xdr:colOff>
      <xdr:row>49</xdr:row>
      <xdr:rowOff>161147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35321541-884A-0545-A541-4F3AD5DB9D6F}"/>
                </a:ext>
                <a:ext uri="{147F2762-F138-4A5C-976F-8EAC2B608ADB}">
                  <a16:predDERef xmlns:a16="http://schemas.microsoft.com/office/drawing/2014/main" pred="{C361AF40-3A6D-A04F-BF39-C8DC03F716C8}"/>
                </a:ext>
              </a:extLst>
            </xdr14:cNvPr>
            <xdr14:cNvContentPartPr/>
          </xdr14:nvContentPartPr>
          <xdr14:nvPr macro=""/>
          <xdr14:xfrm>
            <a:off x="1930320" y="2785320"/>
            <a:ext cx="4055760" cy="69177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35321541-884A-0545-A541-4F3AD5DB9D6F}"/>
                </a:ext>
                <a:ext uri="{147F2762-F138-4A5C-976F-8EAC2B608ADB}">
                  <a16:predDERef xmlns:a16="http://schemas.microsoft.com/office/drawing/2014/main" pred="{C361AF40-3A6D-A04F-BF39-C8DC03F716C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914840" y="2770200"/>
              <a:ext cx="4086360" cy="694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1126027</xdr:colOff>
      <xdr:row>14</xdr:row>
      <xdr:rowOff>16933</xdr:rowOff>
    </xdr:from>
    <xdr:to>
      <xdr:col>7</xdr:col>
      <xdr:colOff>110413</xdr:colOff>
      <xdr:row>18</xdr:row>
      <xdr:rowOff>85080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5C04FE3C-3287-074B-9D6D-4436AC4BC564}"/>
                </a:ext>
                <a:ext uri="{147F2762-F138-4A5C-976F-8EAC2B608ADB}">
                  <a16:predDERef xmlns:a16="http://schemas.microsoft.com/office/drawing/2014/main" pred="{35321541-884A-0545-A541-4F3AD5DB9D6F}"/>
                </a:ext>
              </a:extLst>
            </xdr14:cNvPr>
            <xdr14:cNvContentPartPr/>
          </xdr14:nvContentPartPr>
          <xdr14:nvPr macro=""/>
          <xdr14:xfrm>
            <a:off x="4394160" y="2743200"/>
            <a:ext cx="1566720" cy="8470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5C04FE3C-3287-074B-9D6D-4436AC4BC564}"/>
                </a:ext>
                <a:ext uri="{147F2762-F138-4A5C-976F-8EAC2B608ADB}">
                  <a16:predDERef xmlns:a16="http://schemas.microsoft.com/office/drawing/2014/main" pred="{35321541-884A-0545-A541-4F3AD5DB9D6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386600" y="2735640"/>
              <a:ext cx="1581840" cy="8622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4</xdr:col>
      <xdr:colOff>0</xdr:colOff>
      <xdr:row>76</xdr:row>
      <xdr:rowOff>0</xdr:rowOff>
    </xdr:from>
    <xdr:to>
      <xdr:col>10</xdr:col>
      <xdr:colOff>191179</xdr:colOff>
      <xdr:row>90</xdr:row>
      <xdr:rowOff>127097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38E19DA-A56C-1442-BB0F-E9A705C973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0</xdr:rowOff>
    </xdr:from>
    <xdr:to>
      <xdr:col>20</xdr:col>
      <xdr:colOff>554567</xdr:colOff>
      <xdr:row>41</xdr:row>
      <xdr:rowOff>183596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7335B0-49DB-2F4B-A99C-435CF205C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73133" y="2667000"/>
          <a:ext cx="10058400" cy="532709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43</xdr:row>
      <xdr:rowOff>0</xdr:rowOff>
    </xdr:from>
    <xdr:to>
      <xdr:col>20</xdr:col>
      <xdr:colOff>554567</xdr:colOff>
      <xdr:row>70</xdr:row>
      <xdr:rowOff>183596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A74546-706A-1F45-B3EE-2A988B3AA4DC}"/>
            </a:ext>
            <a:ext uri="{147F2762-F138-4A5C-976F-8EAC2B608ADB}">
              <a16:predDERef xmlns:a16="http://schemas.microsoft.com/office/drawing/2014/main" pred="{CD7335B0-49DB-2F4B-A99C-435CF205C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73133" y="8191500"/>
          <a:ext cx="10058400" cy="5327096"/>
        </a:xfrm>
        <a:prstGeom prst="rect">
          <a:avLst/>
        </a:prstGeom>
      </xdr:spPr>
    </xdr:pic>
    <xdr:clientData/>
  </xdr:twoCellAnchor>
  <xdr:twoCellAnchor>
    <xdr:from>
      <xdr:col>0</xdr:col>
      <xdr:colOff>666750</xdr:colOff>
      <xdr:row>15</xdr:row>
      <xdr:rowOff>31750</xdr:rowOff>
    </xdr:from>
    <xdr:to>
      <xdr:col>5</xdr:col>
      <xdr:colOff>311150</xdr:colOff>
      <xdr:row>29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A0C78D-7E2F-6B42-85F3-4FF4606FBAAB}"/>
            </a:ext>
            <a:ext uri="{147F2762-F138-4A5C-976F-8EAC2B608ADB}">
              <a16:predDERef xmlns:a16="http://schemas.microsoft.com/office/drawing/2014/main" pred="{1BA74546-706A-1F45-B3EE-2A988B3AA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546100</xdr:colOff>
      <xdr:row>30</xdr:row>
      <xdr:rowOff>152400</xdr:rowOff>
    </xdr:from>
    <xdr:to>
      <xdr:col>5</xdr:col>
      <xdr:colOff>610279</xdr:colOff>
      <xdr:row>45</xdr:row>
      <xdr:rowOff>88997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9B65690-9388-FB4F-9325-7C6CA3A4D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488950</xdr:colOff>
      <xdr:row>15</xdr:row>
      <xdr:rowOff>101600</xdr:rowOff>
    </xdr:from>
    <xdr:to>
      <xdr:col>10</xdr:col>
      <xdr:colOff>546100</xdr:colOff>
      <xdr:row>31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A31CBD-405F-F74B-AE57-85E1A08CC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8</xdr:col>
      <xdr:colOff>444500</xdr:colOff>
      <xdr:row>15</xdr:row>
      <xdr:rowOff>76200</xdr:rowOff>
    </xdr:to>
    <xdr:graphicFrame macro="">
      <xdr:nvGraphicFramePr>
        <xdr:cNvPr id="2" name="Chart 1" descr="Chart type: Doughnut. 'Data Period': 20 accounts for the majority of '№'.&#10;&#10;Description automatically generated">
          <a:extLst>
            <a:ext uri="{FF2B5EF4-FFF2-40B4-BE49-F238E27FC236}">
              <a16:creationId xmlns:a16="http://schemas.microsoft.com/office/drawing/2014/main" id="{957C9BE0-E15E-4541-90F0-C68AC4807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0:22.695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18 291 8135,'-3'4'-2153,"-1"-3"2045,2 3 0,2-2 116,-2 3 49,1-4 83,1 3 229,0-4-63,0 0-90,-3 0-61,3 0-25,-3 0 12,3 0-9,0 0 1,0-4-1,0-1-71,0 0 1,0-2-1,0 0 1,1 0-22,1-2 0,-2 1 0,2-5 0,0 0-37,0-2 0,-2-4 0,3 1 0,-1-1-24,0 1 1,0-3 0,0 5 0,0-5-22,-1 4 0,2 0 0,-1 5 0,-1-1-50,0 2 1,-1 2-139,0 5 97,0 2 1,0 0-293,0 4 210,0 0 1,0 4 0,2-2 213,0 1 0,-1 2 0,-1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0:23.75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1 239 7315,'0'8'-1249,"0"-4"1338,0 0 1,0-1 180,0 1 0,0-1 26,0 2-232,0-4 0,0 2 111,0 0-97,0-2 0,0 2-201,0 0 155,0-1 0,2 3 0,1-1-38,0-1 1,-1 0 0,2-3-11,0 0 1,1 0 0,2 0 0,0-1 11,1-2 1,2-3-1,-2-2 1,1-3 3,2 1 0,-1-2 0,-1 0 0,0-1 8,-2 1 0,1-5 1,-2 1-1,-1 0 12,1 0 1,-4-1-1,0-2-47,-1-3 31,-1 7 0,0-6 1,0 9-26,0 0 46,0 3 1,-3 2 0,-1 1 26,-1 2 0,-1 0 0,0 4 1,1 0-46,-1 0 0,0 4 0,0 0 0,0 2-7,0 1 0,-1 0 1,1 0-1,0 0-21,1-1 0,-1 0 0,2 1 1,0-1-103,-1-1 1,3 2-50,0-3 224,1 2 0,2 1 64,1-1-66,1-1 0,3-3 0,0-2-8,0 0-88,-1 0 0,3 0 1,2 0-1,-2 0-103,1 0 0,-1-2 0,-1-3 0,2-1-88,0-1 1,-2 2-1,1 2 237,-1-3 0,-1-4 0,-1-1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0:46.252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42 25 7426,'0'-4'-25,"0"0"0,0 2 20,0-2 1,0 1 673,0-1-264,0 3-180,0-2-275,0 3-38,0 0 0,-2 1 1,0 1 7,0 2 1,1 2-1,0 0 1,-2 0 38,0 1 1,2 1-1,-2 2 1,1 0 30,0 1 0,-2-1 1,2 3-1,-1 0 11,0 2 0,-1-3 0,3 2 1,-1-1 4,2-1 0,0-3 1,0 3-1,0-3-118,0-1 1,0-1 0,0-1-337,0 1 192,0-4 0,0 2-47,0-1 1,0-1 302,2-1 0,-1 0 0,1-2 0,-2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0:47.16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1 182 8336,'2'4'0,"2"-1"0,1 0-1016,-1 0 774,1 0 0,-4 1 1,3-1 174,1 0 0,0 1 0,1 2 0,0-1 37,-1-1 1,1 0 0,1 2 87,-1-2 0,0-1 1,0-2 35,0 1 1,-2 1 0,0-3-60,0 0 1,-1-3-1,-1-1 1,-1-1-33,1-2 1,-1-1-1,1-2 0,-2 1 22,0-2 1,1 0 0,0-2-1,1 0 29,0 0 0,-2 2 0,0-2 0,0 0 3,0 0 0,0 2 0,0-2 0,0 2-45,-2 1 1,1 2 0,-2 0-1,1 1-21,0 1 1,-2 0 0,0 1-13,-1 1 1,1 3-1,0-1 1,-1 1 15,0 1 1,-1 0 0,0 1 0,-1 0 3,1 1 0,1 4 0,-1-3 0,0 3 1,0 0 0,2 1 0,1 0 0,0 3-5,-1-1 0,2 0 0,-1 0 0,0 1-54,2 0 1,0 0 0,1 3 0,0-1 2,0-2 1,1 1-1,1-2-190,2 1 114,1-3 0,1 2 132,0-5 0,2 1 0,2-1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0:47.694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6 1 8110,'-2'4'-124,"0"0"-1097,0-3 1221,2 2 0,0-6 0,0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0:48.776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101 0 8109,'4'2'-499,"0"0"268,-3 0-292,2-2 322,-3 0 552,0 0-255,-3 0 0,2 0 0,-2 1-90,0 2 0,-1-2 1,1 3-38,0 0 0,0 0 0,-2 1 0,2-1-69,0 1 0,-1 1 1,1 1-1,-1-1 78,0 1 0,0 1 0,0 1 1,0 0-1,-1 3 1,2-3 0,0 2 0,0-1-33,-1 0 0,3 1 1,-2-2-1,1 0 9,0 0 0,1-1 1,1-1-1,0 0 45,0 2 0,0-3 0,0-1 0,0-1 60,2-1 0,-1 2 1,3-3 64,1-1 0,2 1 0,1-2 0,-1 0-51,0 0 0,1 0 0,-1-2 0,1 0-35,1-2 0,-3-1 1,2-2-117,-1 1 48,-2 0 1,1-1-1,0 1 1,-1 0 73,-1 0 0,-1 2 1,-2 0-1,0 1 13,1-1 1,0 2-1,-3-1-89,-1 0 0,-1-1 0,-3 2 0,0 0-19,0-1 0,-1 2 1,-2-1-1,1 1-101,-1 1 0,-1 1 0,0 0 0,1 2 96,-1 1 1,3-2 0,-2 2 0,2 1 20,1 1 0,-1-2 0,3 0 34,-1 0 0,-1 2 0,0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2:14.962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1 273 8279,'0'2'-1348,"0"4"1373,0-2 1,0 2 15,0 1 1,0-2-30,0-1 0,0-1 0,0 1 62,0 0 1,2 0 0,0 0 28,2-1 1,-3 2-1,1 0-3,1 0 1,-2 2 0,3-2 0,-1-3-52,0 2 1,-1 0 0,2 0 0,1-2-29,0 2 1,-1-2 0,0-2-23,0 0 17,4 0 1,-1 0 0,0-1 0,0-2-15,-1-1 0,2-2 0,0 0-31,-1-1 46,-1-2 0,0 1 0,0-1 1,0 0 24,0 0 0,-2 0 0,-1 2 1,0 0-20,-2-2 0,0 4 0,-1-2-19,0 2 1,0 1-77,0 0 0,-1 2-65,-1 0 0,1 1 122,-3-1 88,2 0 1,-1-3 466,1 2-459,2 2 1,-4-1-60,2 0 1,1 0-73,-3 2 0,2-3 1,-2-2 1,2 2 0,-1 1 0,0-1 37,-1 1 1,2-3 0,-1 3 0,-1 0-16,0-2 1,-1 4-1,1-3 44,-1 1-22,2 1 0,-3-2 0,3 3 1,-3 0 1,0 0 2,1 0 0,1 0 19,0 0-30,2 0-99,0 0 89,2 0 1,0 0 0,2 0 8,2 0 1,2 1-1,-1 0 1,1 1-63,0-1 0,0 0 0,0-1 0,0 0 72,0 0 0,0-1 1,-1 0-1,1-1 119,-2-2 1,1 1 183,-1-1-294,1-1 0,-1-1 0,-1-1 1,0 0-21,-2 2 0,0-3 1,-1-1-1,2-2-80,0 1 1,0-2 0,-2 0 0,0 0-28,0 0 1,0 1-1,0 0 1,-1 1 112,-1 3 1,1 0 0,-3 1 0,-1 3 30,0 0 1,-3 1-1,0 2 1,0 0 26,0 0 1,1 0 0,0 2 0,0 2-156,1 0 0,0 2 1,0-1-240,1-1 253,-1 3 0,0 0 1,1 0-1,0-1-159,1-1-103,3 0 181,-2-4 0,4 1 171,1-4 0,1-4 0,3-5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2:15.951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159 0 6805,'-4'0'152,"0"0"0,0 0-90,-1 0 0,-1 0 0,0 0 1,0 1-74,0 2 0,0-2 1,0 2-1,0 2-39,1-1 0,-2 2 0,0 3 0,-2 2-51,0 1 1,1 2 0,-1 1 0,1 2 38,1 1 1,0 1 0,1-2 0,1 1 82,1 1 0,1-5 0,3 3 0,0-4 13,0 1 0,1-3 0,1-2 0,3 0-2,2 0 0,-1-1 0,3-2 1,-1-1 13,2-1 1,-1 1 0,0-2 0,0-1-29,1 1 1,-3-3 0,1 0 0,-2 0 72,0-3 0,0-1 0,-1-2 0,0 0 28,-1-1 1,-1-3 0,1 1-166,-2 1 69,-2-2 1,2-1 0,0-1 0,0 3-90,-2-2 0,0-1 0,0 5 1,0-2-14,-2 2 1,-2 0 0,-1 1 0,-1 0 40,0 2 0,-3 3 0,0-1 0,-3 0-52,1 2 1,-1 3-1,0 0 1,1 0-81,1 3 0,0 0 1,1-1 169,0 0 0,2 1 0,-2-1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2:41.682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0 265 8512,'0'4'-2185,"1"-1"2251,1-1 1,-1-1 321,1 4 54,-2-4-207,0 2 0,0-4-68,0-1 0,0 1-132,0-4 1,0 1-1,0-2-21,0 0 0,0 0 0,0 0 0,0-1 37,0-2 0,0 2 0,0-2-84,0-1 45,0 0 1,0 0-1,0-2 1,0-1-38,0 2 0,0-2 0,0 1 0,1-1 4,1 1 0,-1 0 0,1-1 0,0 1 3,-1-1 1,2 4-1,-2-1 1,1 1-76,-1 2 0,0 1 0,0 3-237,1 0 1,-2 2-340,2 3 195,-1 1 474,-1 1-16,0-1-90,0-3 1,0 0 105,0-3 0,0-1 0,0-2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2:42.571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124 13 7672,'-4'0'-271,"0"0"1,2 0 146,-1 0 0,1-2 94,-2 1 1,2-3 0,0 3 169,-1-1 1,2 0 21,-3 2-144,0 0 0,0 0-182,0 2 113,0 2 0,-2 2 1,1 0-90,1 1 47,-1-1 0,2 3 0,-3-1 0,1 2-17,1-2 0,-2 4 0,3-1 0,-1 0 117,0-1 1,2 2 0,-1-2-1,0 1 26,2-1 1,1 0-1,0 1 1,0-3 42,0-1 0,0-1 1,0 1-72,2-1 1,1-3 0,3-1 0,0-1-56,0-1 0,-2-1 0,0 0 153,0-1-107,2-3 1,-1 2-1,-1-4 302,0 1-157,-2-3 0,2 2 0,-1-2 396,0 3-490,-2-1 0,3 1 0,-3-1 4,1 1 1,0-1-1,-2 1-301,0 1 1,0 0 91,0 1 0,-1 2 0,-1-2 130,-2 2 0,-1-1 1,-1 3 68,0 0 0,1 1 0,-1 1 0,0 0-32,0 2 0,2 0 1,0 3-1,0-2-203,-2 1 1,1 1-255,1-1 448,-1-2 0,2 2 0,-3-3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2:43.060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24 0 8207,'-2'4'-943,"0"0"525,-3-3 0,5 3 266,-2-2 0,-1-1 33,1 3 119,0-3 0,0 4 0,-2-1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2:44.30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30 236 8421,'0'6'0,"1"-2"-1111,1 1 694,0-1 1,-2 0 457,0 0 20,3 0 0,0 0 189,3-2 1,-2-1 66,0-1 0,-2-1-256,2-1 0,-3 1 1,1-4-1,-1 1-31,1 1 0,-1-3 0,1 1 0,-1 0-122,-1-1 0,0-2 1,0 0-275,0 0 363,0 1 0,0 1 1,0 0 271,0-3-276,0 2 1,-2-2 0,-1 3 322,0 0-305,2-1 0,-5 1 1,2 0-1,0 0 0,0 0 0,-1 0 1,1 0-1,0-1-45,1 1 1,-1 0-52,-2-1 1,1 3 0,0 1 45,1 0 1,3 1 39,-1 0 1,1 1-7,1-4 1,1 1 0,1 0 0,1 0-136,0-2 1,3 1-1,-1-1-237,3 0 257,-1 2 1,0-1 0,0 2-5,1-1 68,0-2 0,0 5 1,-1-3 111,1 2-11,-2 0 0,0 2 1,0 0-1,0 0 50,0 0 1,-2 0 0,0 0-173,0 0 1,-1 3-53,1 0 0,-2 4 0,0-1 50,1-1 0,-3 2 0,2-1 196,-1 0 0,-3-2 0,0 1 186,1-1-240,-2 2 1,0-2-1,-2 1 133,2-1-138,-1 1 0,-2 3 0,-1 1-157,-1-2 102,2 3 1,-3-2-1,1 2 1,0 0-52,-1 0 1,2 1 0,-1-2-1,1-2 14,1 2 1,1-2 0,-1 1 0,0-3 17,2 0 1,-1-3-75,1 2 1,2-4-186,0 0 1,1 0 274,1-4 0,3 0 0,0-3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3:12.297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6 254 6554,'-3'0'-344,"0"0"1,3-1 347,0-2 0,0 2 0,0-4 186,0 0-62,3 1 0,-2-1 0,1 0-28,-2-1 0,0-2 0,0 1 0,0-2-83,0-1 1,1 1-1,0-1 1,1-1-41,-1 0 1,0-3 0,-1 4 0,0-1-57,0 1 0,2 2 1,0 0 153,-1-2 1,0 1-1,-1 1 19,0 1 0,0 3-38,0 0 0,-2 2-206,0-3 17,0 2 119,2 1 0,0 1 56,0-2 181,0 3-129,0-4-199,0 4 6,0 0 180,0-3 0,0 1 2,0-2-174,0 3 91,0-5 0,0 5 0,0-3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3:13.232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65 269 7877,'0'8'-619,"0"-5"704,0 1 1,1-5-100,1-2 0,-1 0 0,1-5-21,-2 2 0,1 1 0,0 0 0,1 0 62,-1-1 0,2-3 0,0 0 0,-1 1 18,1-1 1,1 0 0,-2 0 30,2-2-52,-3 2 1,4-4-1,-3 2 1,1 0 22,-1 0 1,2-1 0,-1 1 0,0 0 18,-1 0 0,0 3 0,-2 1 10,0 0 1,0 2-68,0 1 1,-1 3-40,0-1 0,-3 0-40,-2 2 0,0 0 0,1-1 37,-1-1 0,0 2 0,0-4 64,0 2 0,0-1 0,0 0 18,0-1-60,3 2 1,-2-1 0,1 1-79,-1 2 1,-1 0 0,0 0-189,0 0 0,0-3-140,0 1 1,2-1 416,1 3 0,1-3 0,0-1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3:13.608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12 0 7895,'-5'10'-505,"1"9"770,1-9 1,4 9-247,1-19 0,1 0 0,3 0 0,0 0-80,0 0 0,0 0 0,0 0 0,-1 0-12,1 0 1,0 0 0,0 0-300,0 0 203,2 0 0,-1 0 169,1 0 0,-2 0 0,0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3:14.033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7 6 7648,'-4'-1'-1015,"2"-1"1015,2 2 0,0-3 0,0 3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3:14.94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30 263 7373,'3'6'-271,"0"-2"0,-2 0 347,1-2 0,3-1-94,-1 2 0,-1-2 0,1-1 155,1 0-88,-3 0 0,3 0 1,-1-1 8,2-2 1,-3 0 0,1-5-39,1 2 1,-2-1-1,-1-1 1,-1 1 1,1 0 0,-2-1 1,2-1-1,-1 0-55,-1 2 1,-2-3 0,-1 0 0,0 2-38,-1-2 1,-2 2 0,1-3 0,-1 1 35,0 1 1,0 1 0,1 2 0,0 0 97,1-2 1,0 1 42,-2 0-24,1 0-62,1 4 1,2-1-35,2 2 27,0 1 0,0-5 0,0 2-13,2-1 0,0 0 1,1 1-1,1 0-5,0-1 0,1 0 0,-1-1 0,1 0 36,1 2 1,-1 1-1,0 0 1,-1-1-12,0 3 0,1 1 0,1 0-76,0 0 1,-1 0-1,0 1 1,-2 3-83,0-1 1,1 2 0,-2 2 132,-1 0 0,0 0 1,-1 0-1,0 0 1,-2 0 0,-1-1 232,0 1-222,-1 0 0,0 0 0,0-1 0,0 1 18,-2-1 1,-2 0 0,1 3 0,-1-1-32,2 2 1,0-4 0,0 5 0,0-1-26,0 1 0,1 0 1,-1 0-1,0 0 4,2 0 0,0-3 0,1 1 0,1-2-102,-1 0 0,1 1-33,2-1 0,3-4 0,1-1 0,1-1 162,1-1 0,0 0 0,0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3:56.68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59 284 7758,'0'3'-766,"0"0"810,0-3-186,-3 2 263,3-1 128,-3 4-81,3 0 0,0-1 48,0-1-113,0 1 0,1 2-251,1-1 138,-2-3 0,5-2-69,-1 0 1,0 0-1,0-1 32,0 0 0,1-4 0,-1-1 0,0 1 27,-2-1 0,2-1 0,-2 0 0,0 0 22,1-2 1,-3 1 0,2 0 0,-1-2 8,-1 1 0,0-4 0,-1 4 0,0-1-22,-1 0 0,-2 0 0,1-1-160,0 0 163,2 4 0,-4-1 1,3 1-1,0 1-20,0 0 0,1 0 1,-1-1 49,1 1 1,1 0 1,-1 0-1,-1 0 1,0 0 43,2 0 0,-1 0 0,0 1 0,-1 1 40,0 0 0,0-3 0,-1 2-125,0-1 1,1 0 0,-1 1-23,0 1 1,-1 2-109,2-2 1,0 3 124,0-1 81,1-1 0,-2 1 72,3-3-126,0 4 1,1-2 28,1 3-30,-1 0 0,4 0 0,-1-2-30,1 0 1,1 1 0,0 1 0,-1 0-45,-1 2 1,1-1 0,-1 1 0,1 1-52,1 2 0,0 0 1,0-1-1,0-1 35,0 0 1,-2 1-1,-1-1 39,-1 1 1,2 0 77,-2 2 0,0-1 1,-4 2-1,0-1 7,-2 0 0,0 2 1,-3-1 41,-1 1-76,-3 3 1,4-2 0,-2 3 0,0-1 1,0 0 0,1-2 1,-1 2-1,0-2-5,2 1 0,1-3 0,0-2 0,2-2-29,0-1 1,2 0 7,-2-2 1,3 1 21,-1 2 0,3-2 0,2 3 1,0 0-82,1-1 0,2 3 0,0-1 1,-1 0-89,-1 1 0,3-1 168,-1 0 0,1 3 0,-1-2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3:57.260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12 1 7589,'-6'0'-173,"3"0"0,0 0 0,3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3:58.45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18 224 7008,'-1'3'-808,"-1"-1"896,2 2 191,-3 0-55,3-1 1,1 2-83,1-3 0,-1 2-114,3-2 1,0 1-117,2-3 1,0 0 0,-1 0 0,1 0 33,0 0 0,-2 0 0,0 0 0,0-1 87,-1-2 1,2 2-1,-3-3 1,1 1 59,0 0 1,-1-1 0,0-3 6,0 1-78,-1 0 0,-1-1 0,0 1-146,0-3 81,0 2 1,0-2 0,-1 1-1,-2 0-5,0 0 1,1 2-1,-2 0 1,-1 1 5,0 1 1,-1 1 0,0-2 92,0 0 0,0 3 0,1-1-5,-1 0 1,2-1 0,0 2-9,-1 1 1,3 0-25,0-2 0,0 2-9,0-1 0,2 2 34,-2 2 0,1-1 185,1 4-189,0-3 1,-2 1 60,0-1 0,0-1-31,2 3-29,0-3 69,0 3 56,0-10 1,0 2-114,0-4 0,0 1 0,0 1 0,0 0-22,0-1 0,0 2 1,0 0-133,0-2 115,0-1 1,1 2 0,0 0-1,1 0-31,0 0 1,0 1-1,0 1-50,-1-1 69,3 3 0,-3-3 0,3 2 18,0-1 0,2 3 0,0-1 1,-1 1-8,1 1 0,0 1 0,1 0 1,0 2-111,1 0 0,2 0 0,-2-1 0,1 0-319,2 0 1,-2 0 0,0-2 420,-1 0 0,3 3 0,-2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4:58.323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47 231 8026,'0'6'-911,"-2"0"581,0-1 1,0-3 449,2 3 1,1-2 24,1 4 1,1 0 0,2-2 0,0 0 63,-1 1 1,0-3-1,2 1-35,2 1-132,-1-2 1,2 1 0,-3-4 0,1 0 4,0 0 0,0 0 0,1-1 0,0-3-6,0-3 0,0 1 1,-2-6-1,0 0-47,0 2 0,-3-2 0,0 2 0,-2 0 21,1 0 0,0 1 1,-2 3-1,-2-1 4,-2 0 0,-1 0 1,-1 1-1,-1 0-18,-1 2 1,1 1 0,-3 0 0,0 0-69,-1-2 1,-1 4-1,-1-2 1,2 1-16,-1 0 0,0 0 0,1 2 1,0-2 25,2 0 0,3 1 154,1-2 45,0 3-86,2 0 1,1 0-27,4 0 1,-1 0-12,3 0 1,-2-2 0,1-1 0,0 0-20,1 1 0,-3-2 0,2 3 1,-1-3-7,0 1 1,1 0 0,0 0 17,0-1 0,-1 2 0,0-1 26,1 1 0,-2 0 1,1 0 31,1 1-64,-3-1 0,4-1 0,-3 0-47,1-1 1,3-1 15,-2-2 1,1 0 0,0 2-1,0-1 14,-1 1 1,2 2 0,-1-3 0,2 2 4,-3-2 1,3 4 0,-2-3 0,1 3 5,1 0 0,0-1 0,-1 0-67,1 2 1,0 0 0,0 1 0,0 0 1,-2 0 0,-1 1 17,0 2 0,-1-2 100,-2 4-88,0-4 0,0 2-5,0 0 0,0-2 31,0 4 0,-1-2 0,0 2 7,-1 0 1,-3 0 0,2 2-10,0-1 1,-2 1 0,1 0 0,0 0-16,0 1 0,0-3 0,-1 3 1,-1 0 1,0 2 1,0-2 0,0 2 0,0-1 10,-3 0 0,2-1 1,-1 3-1,2-1 48,0-1 1,0 2 0,0 0 0,0-2 19,0 1 1,1-1-1,-1-1 1,2-1 184,0-2 1,3 2-205,-1 0-66,1 0 0,1-2 0,1-1-205,1-1 0,1-1 1,3-2-140,0 0 0,-1-2 1,1 1 373,0-4 0,0-4 0,0-2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4:59.08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7 313 8008,'-3'-3'-1566,"0"1"1511,3-3 0,0 1 0,0-1 305,0-3-251,0 1 1,0-1-1,0-1 1,0-1 91,0-3 0,0 0 0,0-3 1,0 1 41,0 0 1,0-3 0,0 4 0,0-3-121,0 3 1,0 1 0,0 0 0,0 2-92,0-1 0,0 1 0,0 2 0,0-2-109,0 3 1,1-1 0,0 3 186,1 0 0,2 1 0,0 3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4:59.890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47 216 7307,'2'5'-407,"0"-1"0,1 0 1,-2 2 568,1-1 0,0 0 0,-1 1 0,0-1-25,1 0 1,1-4-1,-1 4-118,2-3 1,-1 1-1,1-3 1,0 0-69,2 0 0,-1-1 0,1-3 0,1-5 12,1 0 0,-2-3 1,2-3-1,-1 2 70,-2-1 1,1 1 0,-2-2 0,-1 1-33,0 1 0,-1-1 0,-2 2 0,-1 0 36,-1 0 1,0-1-1,-3 1 1,-1 1 66,-1 1 0,-1 0 1,-1 4-1,0-1 10,-1 0 1,0 4-1,1-1 1,-1 2-355,1-1 1,-2 2-1,3 3 132,1 3 114,1 3 0,0 3 1,0 2-1,1 0-49,1 2 0,-1 1 0,3-1 1,1 0-112,0 2 0,1-2 0,1-1 1,0 0-38,1 1 0,3-5 0,-1 0 191,1-3 0,3 3 0,2 1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5:00.541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59 253 8008,'0'6'-911,"0"1"663,0-1 0,1 1 0,0-2 229,1 0 1,3-4-1,-1 0 1,1 1 8,1-2 0,0 0 0,-1 0 1,1 0 135,0 0 0,0 0 1,0-2 261,0 1-291,2-3 1,-1-3-1,1 0 1,-2 0-5,0-2 0,2-3 0,0-3-213,-1-1 65,-1-3 0,1 4 1,0-6-1,-1 1 15,-1-1 1,-3 0 0,0 3-1,-1 1 0,-1 3 0,-3-1 1,-3 6-1,-1 1 94,-3 0 1,1 5 0,-3 0 0,-1 2-22,0 1 1,0 1 0,-1 3-1,0 2-49,0 1 1,1 6-1,1 0 1,0 2-7,0 0 0,3 0 0,2-2 1,0 2-46,1 1 0,1-3 0,1 2 0,2-3 4,1 1 0,1 1 1,0 2-195,0-1 195,3 0 0,0-4 0,1-1 0,1 0 62,1-1 0,0 1 0,3 1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5:24.378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119 208 6974,'0'-4'-408,"0"0"774,0 3 435,0-2-541,0 3 1,0 0-230,-2 0 1,0 0-1,-2 0 0,2 0-72,-1 0 1,-1 0 0,-2 0 81,0 0 1,2 0-1,0 0 102,-1 0 0,0 0-69,-1 0-72,-1 0 1,2-3-39,-1 1 0,1 0 0,0 1-29,1-1 0,1-1 1,-2 2-45,1-2 1,3 0 77,-1 1 1,1 1 45,1-3 1,1-1 0,1-1-10,2 0 0,-1-1 1,1 1-167,1-3 97,0 2 1,1-2 0,0 1 0,-1 1-12,2-2 0,-1 0 1,0 0-1,0 1 79,0 1 1,-1-2-1,0 1 1,-2 0 52,0 2 1,-1-1 157,-2 1 0,-1 1-144,-1 0 1,-1 2 0,-3 3 0,0 0-60,0 0 1,0 0 0,0 0 0,0 0-29,-1 0 0,0 2 0,-1 0-193,1-1 196,0 0 1,1 2 0,0-1-199,0-1 1,3 2-654,-1-1 741,2 2 1,0-1 504,2 1 0,0-3-138,2 1 0,-1-1-199,1 1 1,1-1-101,-2 4 0,2-3 0,-2 2 138,1 2 0,0-3 1,-2 1-4,0 1 0,0-1 0,0 0-630,0 0 10,0 0 539,0-1 0,0-3 0,0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5:25.512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42 190 8049,'0'6'-992,"0"1"779,0-4 163,0 3 0,1-6 42,1 2 1,-1-1 0,3-1 75,1 0 0,-2 0 95,1 0 1,0 0 0,2 0-80,-1 0 0,-1 0 0,0-1-132,1-1 0,0 0 1,0-3-1,0 0-39,-1 1 0,-2-2 0,1-1 0,0 2-34,-2-1 0,2-1 0,-2 1 213,1-1 1,-2 1-1,-2-1 21,-2 1 0,-1 1 0,-1 0 0,0 1-102,0-1 0,0-1 0,0 1 0,0 0-1,1 0 0,-1 3-146,0-2 0,0 3 131,0-1 128,3 1 0,1 1 0,3 1 0,2 0-97,0 1 1,1 0 0,2-2 0,2 0-55,-1 0 0,1 0 0,-1 0 0,0 0-81,1-2 1,0 0 0,-2-3-5,-1 1 123,1-1 1,-2-2-1,-2 1 247,-2-1 1,0 3 0,0 0-64,-2 0 1,-2 0 0,-4 1 0,1 1-124,-1 0 1,0 0 0,-1 2 0,0-1-134,-1-2 1,1 0 0,2 2 0,0-1-236,1 0 0,0 0 1,0 0-1,0-1-251,1 0 0,1 3-139,0-2 687,0 1 0,1 1 0,0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5:26.55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47 146 7709,'0'7'-435,"-2"-1"1,1-2 0,-1 1 406,2-1 1,-1-1-1,0-1 117,-1 1 1,0-1 200,2 2 70,0 0 1,0 2-264,2-2 1,1 0 0,1-3-120,0 1 1,0 0-1,2-3 1,0-1-80,0-2 0,-2-1 0,0-2 0,0 1 28,2-1 1,-1 0 0,-1-3 0,0 1 96,-2 0 0,2-2 0,-2 4 0,-1-2 152,0-1 0,-1 3 1,0-3-1,0 0-127,0 1 0,-2-2 0,-1 0 1,0 2-53,-1-1 1,0 1 0,0 4 0,0 1 4,-1-1 0,1 3 0,0 0 0,-1 2-7,0 0 1,-1 2 0,0 2 0,0 3 72,1-2 1,1 2 0,0-1 0,0 2-47,0 0 1,0-1 0,1 1-140,0 0 122,2-3 1,-4 4 0,3-1 0,1 1-29,0 0 1,1-2 0,-2 2 0,0-3 9,1 1 0,0-1 28,1 1 1,1-2-6,1-1 0,-1-1 20,3-3 1,-2 0-11,2 0 1,-2-1-14,2-1 1,-2-1 0,1-1-1,0-1-22,1 0 0,-2 1 0,1-2-26,0 2 42,1 0 0,-3-2 0,3 0-14,1-1-30,-2 1 1,2 0-1,-1 0 1,1 1-120,1-2 0,-1 2 0,0-3 0,0 3-9,2 1 1,0 0 0,-1-3 0,0 2 54,0 0 1,0 0 0,0 1 0,-1-1 115,1 2 0,3-1 0,0-3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5:27.287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48 146 7967,'-3'4'-161,"3"1"1,-3-1-34,0-1 0,3 1 0,-2-2 213,1 2 1,1 0 0,1-1 0,0 0 23,1 2 0,1-4 0,-1 1 0,1-1 85,0 1 1,2-1 0,-1 1-10,2-2 1,0 0 0,-1-2 0,1 0-76,0-1 1,0-1 0,0-4-59,0-1 0,0 3 0,0-6 1,-1 3-1,-1 0-20,0-3 0,-2 2 0,1-1 0,0 1 31,-2-2 0,2 0 1,-1 0-1,-1 2 23,0 0 1,-4 3-1,0 0 1,-1 1-13,0-1 0,-2 4 0,-2 1 0,1 1-33,-2 1 1,1 1 0,-3 0-1,1 2 8,0 1 1,0 0 0,-1 5 0,2-1 71,0 2 0,2-1 0,1 1 0,0 1-61,3 2 0,0-3 0,3 1 0,0 1-147,0-1 0,1-1 0,3 1 0,1-1 86,2-1 1,0-2 0,0 0 0,2-2 14,0-2 0,-2-2 1,2-1-1,-2 0-105,1 0 0,0-2 0,-2-2 157,0-2 0,2 0 0,2-1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6:08.651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12 246 7871,'0'4'-830,"0"0"1362,0-4-122,0 0 0,0-4 22,0 0 1,0-1-364,0 0-73,0 1 1,0-2-1,0-1 1,0-1 23,0 2 1,0-1 0,0-1-1,0 1-113,0-2 1,0 0 0,-1-1 0,0 2 93,-1-1 0,0 1 1,2-1 28,0 1 1,0 1-1,0 0-136,-2 0 1,1 0 82,-1 0 1,1 2 22,1 1 0,0 1 75,0-2 0,0 3 48,0-3-149,0 4 1,1-4 0,0 1-34,1 1 0,0 1 0,-2-3-100,0-1 1,2 2 95,0-1 175,0 4 1,-2-3 43,0 2-832,0 1-74,0-3 750,0 4 0,3-2 0,0-3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6:09.422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47 0 7853,'-2'4'-503,"1"-1"304,-1-1 273,-1-1 0,1 3 99,-1-2-36,1 3-103,-3-2 1,4 1-1,-1 0-118,-1 0 118,2 2 0,-2-3 1,2 1-152,-1 1 42,-3 0 0,5 1 0,-3 0 36,0 0 1,3 0 271,-2 0-37,1-3 0,4-1 1,1-2-57,1 0 0,-1-2 0,0 0 0,0-1-257,2 1 0,-1-2 0,1 1 1,0 0-115,0 1 1,0-2-461,0 2 412,0-3 0,0 4-219,0-3 444,-3 3 0,1-2 54,-2 1 0,0 1 0,1-4 0,0 2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6:09.812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60 20 7963,'0'-3'-286,"0"-2"0,0 2 0,-1 0 388,-1-1 1,1 3-123,-3 3 0,3 0 0,-2 2 0,1 2 44,0-1 1,-1 3-1,2 1-62,-1-1-11,0 5 0,0-5 0,0 4 1,1-1 31,0 2 0,-1 1 1,0 0-1,0 0 2,0 2 1,0-2 0,-1 3-1,0 0 30,0-2 1,1 0-1,0-2 1,0-3 45,0 0 0,0-1 0,2-3 302,0 2-363,0-5 0,0 1 0,0-4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6:10.467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1 214 7595,'0'8'-672,"0"-1"1,0-1 661,0 1 0,0 1 0,0-2 118,2-1 0,0-2 1,1 1 41,2 0 0,0-2 0,1 2-61,0-1 1,-2 0 0,0-3 0,0-1-32,2-2 1,0 0 0,1-5-38,1 0-30,-2-3 0,3-4 0,-3 2-52,0-2 23,0 2 1,-1-3-1,1 0 1,-2-1 61,-2 1 0,-2 1 0,0-1 1,0 1 27,0 2 1,-2-1-1,-2 0 1,-2 1-61,1 1 1,-3 3-1,0 4 1,1 4-15,0 0 1,1 1 0,-1 1 0,2 0-16,-1 4 0,0 4 0,2 2 0,0 1 23,-1-1 0,1 1 1,-1 3-1,2-3-53,0 3 1,-1-3-1,2 1 1,1-3-52,0 3 0,1-3 0,0-1 118,0-1 0,3 2 0,0 1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6:11.303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18 203 8006,'6'0'-258,"0"0"0,-1 0 111,-1 2 1,0-1 0,-3 2 278,1 1-207,2-2 164,-3 4 0,4-3-66,-3 0-72,2-3 0,-3 4 37,3-4 0,-2 0 1,2-2 29,1 0 1,-2 1-1,1-4 1,1-1 30,0 0 0,-1-2 1,0-1-1,0-1-40,-1-1 0,2-1 0,-2-2 0,1 2-31,0-1 1,-3 2 0,1-4 0,-1 2-29,-1 0 0,0 4 0,0 1 92,0 0-47,0 2 1,-2-2 0,0 2 2,-2 1-5,0-1 1,-4 5 0,1-4-1,-1 3-1,2 0 1,-2 1-1,0 1-155,1 0 151,1 0 1,-2 1 0,0 1 0,1 0 1,0 3 0,2 2 1,0 3-1,1 0 24,0 1 0,1 2 0,-1-2 0,2 0-20,0 1 1,2 1 0,0 1 0,0 1-86,0-2 1,0 1-1,2 0 1,0-1 90,2-1 0,-1-3 0,3 1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6:34.578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30 176 6370,'-2'3'887,"1"4"-777,-2-4 1,3 1-135,0 0 1,1-3-159,1 2 184,-1 0 0,2-2 0,-2 1 0,2 0 3,0 0 1,-1 4 0,2-3 48,1 0 0,-2 1 0,1-3-23,0 1 0,2 1 0,-1-3-31,1 0 0,0 0 0,0-2 1,0 1-20,0-1 1,-2-2 0,0 2-10,0-2 1,1-1 131,-1-1-102,-2 3 0,-2-3 0,0 2 0,0-1-7,0-2 1,0 1 0,0 0 0,0-1-15,-2 1 1,-2 0 0,-1 0-1,-1 0-11,0-1 1,0 1 0,0-1 0,0 1 17,0 0 1,0 1-1,1 2 1,-1-1 4,0 0 0,0-1 0,1 2 41,1 0 1,0 2 0,3-2 108,-1 0-23,0-1-108,2-2 0,0 2 0,1 0 7,1 1-11,-1-1 1,3 3-1,-1-3 1,0-1-19,2 1 1,0 0 0,1 1-43,0-1 0,-1 1 0,1-2 0,0 2-44,0 0 0,0 0 0,0 3 1,0-2 1,0 1-1,-1-1 34,1 1 1,-2 1 44,0 0 1,-1 1 0,1 1 1,-1-1 50,-3 4 0,-2-3 0,-1 2 0,0-1 6,-1 0 0,-2-1 1,1 3-20,1-1-21,-4 2 0,6 1 1,-4-2-1,1 2-1,0-1 0,-1 1 0,0 1 1,0 0-4,1 0 1,-3 0 0,0 2 0,1-1 3,0 0 1,1 0 0,0-2 0,1 1-26,1-3 0,-1-1 0,2 0-567,-1 1 590,2-4 0,2-1 0,0-3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6:35.423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1 207 7281,'0'4'-16,"0"-1"1,0-1-1,1 2 3,1-1 0,-2 0 0,3-2 137,-1 1 1,0 1-30,2-1 1,0 0 0,2 4-64,-1-2 1,-1-2-1,0 1 1,1 0-15,0-2 1,-1 1 0,0-2 0,0 0-52,2 0 1,0-4 0,-1 0 0,-1-1 12,0-2 1,0-1-1,-1-1 1,-1 1 58,-1 0 1,1 0 0,0 0 0,-1-1 19,0 1 1,-4-1-1,-1 3 1,0-2-35,0 0 1,-1-1 0,1 3-1,-1 0-89,-1-1 0,0 3 0,0 1-84,0-2 0,0 1 52,0 2 84,3 2 1,1 0 15,4 2 0,1-1 0,3 2 0,0-2-20,0-1 1,0 0 0,0 0-1,0-1-42,-1-2 0,1 0 1,0-3 114,0 0 0,-3-1 0,-1 1 28,-1 0 1,-1 1 0,0 2 178,0-2-182,-3 2 1,0-3 0,-3 3 0,0-1-51,0 0 0,0 2 0,-1-3-497,-1 1 251,-3 1 0,5 0 1,-2 1-287,2-1 0,0 1-70,0 2 570,2 0 0,2-2 0,2-1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6:36.044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12 238 7739,'-3'6'-215,"-2"-3"0,4 0 0,-1-6 264,1-1 0,1-2 0,0-2 1,0-1 192,0-1 0,0 0 0,0-2 177,0-1-365,0 0 0,0 3 1,0-2-1,0-2-88,0 2 0,2-1 0,0 1 0,-1 3-121,0-3 1,-1 2 0,0 1 0,0-1-27,0 3 1,0-1 0,0 1-409,0-2 326,0 4 0,1 2 263,1 3 0,1 3 0,3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6:36.60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18 0 7614,'-3'3'-361,"0"0"1,1-2 98,0 1 253,0-2-1,2 3-238,0-3 143,0 0 0,-2 3 0,-1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6:37.743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130 20 7258,'3'0'117,"0"-1"-437,-3-1 392,0 1 107,0-4 0,-1 4 1,0-2 23,-1 0 0,-1 3-176,1-2 0,1 1-150,-3 1 0,2 2 0,-1 1 0,0-1-38,-1 2 1,1 0 0,-2 0 1,2 2 142,-1 0 1,-2 1 0,0 1 0,0 2 0,0-1 0,1 2 0,0 1 0,1 0 17,0 1 1,1 0-1,1-1 1,0 0-12,0-2 0,0 2 1,2-3-1,0-2 2,2-1 1,0 0 0,1-1 0,0-2 24,0 1 0,-1 0 1,2-2-1,1 0 9,0 0 1,-1-1-1,0 1 1,1 0 5,0-2 1,0-2-1,0 1-18,-2-1-4,1-3 0,2 2 0,-2-4-174,0 1 169,-3-1 1,4 1-1,-3 0-141,-1 0 48,0 0 0,-1-1 89,0 1 1,-1 3 0,-1 1 0,-2 1 69,-1 1 1,-1 0 0,0 0 0,-1 0-91,-1 0 1,-2 0-1,1 0 1,1 0-57,-1 0 1,2 0 0,1 1 0,0 0-40,0 1 1,0 0-1,1-1 1,0 0-45,1 1 0,3 0 158,-1 1 0,-1 1 0,0 2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7:15.147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14 186 8074,'0'7'-464,"0"-2"401,0 0 1,-1-1-1,0 1 235,-2 0 18,1-4 1,1 3-474,-1-1-30,1-2 337,-1 3 0,2-8 0,0-1 30,0-1 1,0 2 0,0-3 0,0 0-34,0-2 1,0 0 0,0 0-1,0-2-27,0 0 1,0 0 0,0-2-1,0 1-22,0 3 1,2-3-1,0 1 1,-1 1-42,0 0 0,1-1 1,1 0-1,-2 4-36,0-2 1,0 1-318,1 2 422,0 2 0,-2 0 0,0 4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7:15.970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93 1 7723,'-5'4'0,"0"2"-420,1-5 1,2 3-1,-2-2 415,0 0 1,0 4-1,1-3 15,-2-2 1,2 3 0,-1-1-11,-1 1 1,0 2 0,0 2 12,1-1 1,-1 0 0,3 1-1,-1-1 14,0 1 1,0-1 0,1 1 0,0 1-30,2 0 0,0 1 0,0 0 0,0-2 11,0 0 0,0-3 0,2-1-49,2 0 74,-1-2 1,4-2 0,-1 3 0,0 0 46,1-2 0,-1 1 0,0-4 1,0 1 11,2-2 0,-1 0 0,0 2 0,0 0-105,-1-2 0,0-4 1,0 3-1,-1-2-21,1 1 1,-2-1 0,-1 1-1,1-3-1,-1-2 1,-2 0 0,1 1 96,-1 0 1,-4 1 0,-1 1-45,-1 3-12,-1 0 0,-2 4 0,-1 0-139,0 0 80,-3 8 1,4-4 0,-3 6 0,2 0-56,1-1 1,-2 2 0,2 0 0,0 0-141,1-2 0,0-1 137,3-4 1,1-1-1,2-4 110,2-1 0,3-5 0,2 0 0,-1-5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7:17.140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24 220 6610,'-3'0'9,"1"3"0,1 2 66,1 1 1,2-2-1,1 1 75,0-3 0,1 1 0,2-3-33,0 0 0,0 0 1,0 0-1,0 0-70,0-3 0,-1-2 1,2-1-1,0 0-111,1-2 1,-1-2 0,-2 1 0,-1 0 41,0 1 0,-1 0 1,-1 3-1,0-2 13,0-1 1,0 1 0,-2-1-1,0-1-25,0-1 1,-2 2 0,0 1-1,-2-1-33,0 2 1,-2 0 0,-1 0-1,-1 2-13,1 0 1,-2 2-1,1 2 100,1 0-59,1 0 0,0 0 227,0 0-229,3 3 72,0-1-30,3 0 0,1-2 0,1 0 42,2 0 0,1 0 1,1 0 12,0-2 0,0-1 0,-1-2 73,1 1 0,0-2-55,-3-2 1,-1 1-17,-4 4 0,-1-1 0,-3 4 0,0 0-26,1 0 1,-1 0 0,-1 2 0,0-1 131,-1 0 1,0 2 0,2-3-212,0 0 0,1-3 0,1-2-1333,2-1 966,-1 2 1,2-2 413,0 1 0,0-2 0,1 0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7:18.486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83 247 7973,'-4'1'-648,"0"1"598,3 5 42,-2-6 1,3-1 0,1-6 102,1-3 1,-1 1-1,2 0 1,0-2-29,1 2 1,-2-1-1,1 0 67,0 1-67,1 2 1,-3-3-181,3-1 127,-2 0 0,2-1 0,-2 1 0,0 2-33,-2-2 0,2 3 0,0-3 0,-1 0-19,0 0 1,-1 1 0,0 1 0,0-2 101,0 2 1,0-1 0,-1 2 9,-1 1 0,-1-1 1,-3 2-47,0 3 0,1 2 0,-1 0 0,0 2-56,0 3 0,0 0 0,0-2-159,0 3 108,0 0 0,1-1 0,-1-1 1,0 1-214,0-2 1,0-2-42,0 1 113,3 0 0,-2-2 0,1 0 0,1-2 220,1 0 0,1 2 0,4-6 0,0 2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7:18.843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6 0 7973,'-1'4'-655,"0"-2"1220,0 1-492,-2-3-106,3 3 0,0-2 1,1 0 38,1 1 1,-1 0-1,3-2 1,1 1 9,0 1 0,1-2 0,2 2 0,0-1-73,1-1 0,1 0 0,2 0 0,0 0-125,-1 0 0,2 0 182,0 0 0,0 2 0,1 2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7:45.605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136 238 7054,'-3'0'42,"0"0"14,3 2 126,0-1 179,-2 1-245,1-2 1,-2 0-144,1 0 0,1 1-54,-1 1-53,2-1 47,0 1 130,-3-2 0,0 0 34,-3 0 1,2 0-1,0 0-49,-1 0 1,2 0 0,-1 0-42,0 0 1,-2 0 0,1 0 4,-1 0 0,0 0 0,0 1 11,0 1 1,2-1 0,0 2 152,0-3 1,-2 0-2,0 0-388,1 0 133,1 0 1,2 0 0,2-3-44,0-1 1,2-2 0,2 1 142,1-2 0,1-1 1,0-1-1,0 2 53,0-1 1,0 2 0,0-1 0,0-3 1,0 0 0,1 0 0,1-3 0,0 1-131,1 0 1,-3-1-1,2 0 1,-2 2 13,0-2 0,0 1 0,0 1 0,-1 1 60,-1 2 1,-1-1 168,-3 3 1,-1 1-14,-1 1-72,2 3 0,-6-2 1,2 3-74,-1 0-16,2 0 0,-2 0 0,1 0 0,-1 0-61,-1 0 1,0 0 0,0 0 0,0 0-27,0 0 1,0 2-1,0 1 1,1 0 56,-1 3 0,-2-1 0,0 1 1,1 1 51,0 1 0,-1 0 0,1 1 0,1 1-4,2-3 0,0 1 0,1-3-449,1 1 438,1-1 0,4-5 0,0-5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7:46.638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7 219 6991,'-3'3'-408,"2"0"347,-1-3 48,2 0 62,0 0 0,1 2 65,0 0 1,3 3 0,2-3 164,0 1 1,0-1-251,2 2 1,-2-2-1,2 1 1,-1-3-33,-1 0 1,0 0 0,-1-3 0,1 1-28,0-2 0,0 0 0,0-3 1,-1 0-3,-1-1 0,1-4 0,-1 2 115,-1-1-80,2-5 0,-2 2 0,1-2 1,-2 0-2,-2 0 1,0 2-1,0-1 1,0 2-24,0 0 1,0-1 0,0 7 0,0-2 8,-2 3 1,0 0 0,-2 2 0,0 2 0,-1 1 1,-1 2-1,0 0 13,0 1 1,2 4 0,0-3-1,0 3 6,-2 0 1,0 0 0,1 0 0,1 1 7,0-1 1,2 0-1,-2 1 1,2 1-13,1 1 0,-2-2 0,1-1-159,1 1 153,0 2 1,1-1 0,-1 1-11,-1 0 39,2 3 1,-3-6 0,3 3 0,0 0 62,0-1 1,0-2 0,0-2 73,0 1 0,1-1-128,1-2 0,-1-2-44,3 0 0,-1 0 49,1-2 1,-1-1 56,-3-1 1,0 2-382,0-2-74,0 3-57,0-1 107,0 2 1,0-1-171,0-2 578,0 2 657,0-1-333,0 2-512,0 0 0,-3 0 1,0 0-1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7:47.467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18 188 7637,'0'5'-112,"0"1"0,0-1 0,0-1 90,0 1 0,0-2 1,1 1-20,1-1 0,-1 1 0,3-2 46,1 2 0,-2-3 0,1 1 9,0 0 0,2-2 1,1-2 51,-2 0-56,-1-1 0,1-1 1,-1-1-1,1-2-2,1 0 0,-2-2 0,-1 3 0,0-1 38,1-2 0,-2-3 0,1 3 1,-1-2-15,0 2 1,-2-3 0,0-2 0,0-1-17,0 2 0,0 0 0,-2 1 0,-2 1-30,-1 0 1,1 4-1,0-2 1,-1 4-9,0 1 0,-1-2 0,0 4 0,0 1 31,1 0 1,-2 4-1,1 4 1,0 0-10,0 4 0,2-1 1,0 4-1,0 1 7,1-1 0,-2 1 1,1 1-83,1 0 64,1 2 0,2-5 0,0 2 1,0-1-109,0-3 0,0-1 0,0-2 0,2-3-623,2-3 742,4-1 0,-1-4 0,1-1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17:48.009"/>
    </inkml:context>
    <inkml:brush xml:id="br0">
      <inkml:brushProperty name="width" value="0.04286" units="cm"/>
      <inkml:brushProperty name="height" value="0.04286" units="cm"/>
    </inkml:brush>
  </inkml:definitions>
  <inkml:trace contextRef="#ctx0" brushRef="#br0">42 170 7854,'0'6'0,"0"0"0,-1 0-32,0 0 1,0 1 0,-1-1 0,1 0 11,1 1 1,0-3 0,1-1 0,1 0-132,2 1 1,-1 0-1,1 0 1,1 0 110,0-2 0,1 1 0,0-3 0,-1 0-9,1 0 0,0-2 218,0 0-87,0-1 0,0-5 0,-1-3 0,0-2-49,-1-2 0,-3 0 0,1-4 0,0 0-46,0 1 0,0-1 0,-2 1 0,0 1-42,0 2 0,-2 3 1,0 0-1,-2 1 48,0 3 1,-3 1 0,-2 4 0,1 1 40,-1 1 0,-1 4 0,1 1 1,-1 4 30,0 2 0,2 3 0,-1 1 1,1 1-89,0 1 1,4-1 0,1 2 0,0 0-73,2 1 1,0 0 0,2-1 94,1-3 0,3 2 0,5-1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0:44.264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0 300 8245,'0'-7'-406,"0"2"1,0 1 193,0-1 1,0 2-1,0-2 233,0-1 1,0 2 0,0 0 62,0-2 0,0 3-30,0-2 1,0 0-44,0-2 1,0 2-4,0 1 1,0 0 0,0-2-9,0-1 1,0 2-1,0 0 1,0-1-23,0 1 0,0-2 1,0 0-1,0 1 19,0-1 0,1-1 0,0 0 1,1-3 1,-1 0 1,1 2-1,-1-3 1,1 2 9,-1 0 1,2 3 0,-1-4 0,-1 2 6,0 1 1,1-1 23,0 2-32,0-1 0,-2 2-10,0-1-5,0 3 0,0 2-31,0 4 0,-1 2 0,0 3-6,-1-1 1,0 2 0,1-2 0,0-1 11,-1 0 0,0 0 117,2 0 1,0 2 27,0 0 1,-2-2-121,0 0 0,0-3 15,2 3 4,0-5 3,0 4 101,0-4-105,0-4 0,0 4 1,0-5 4,0-1 0,0 3 0,0-2-7,0 0 1,1 2-1,0-1 62,1 2 0,0 1 22,-2-3 1,0 1-102,0-2 1,0 3-137,0-3 0,0 3 36,0-3 1,0 3 1,0-3 38,0 5-46,0-4 0,0 4 114,0-2 0,3 1 0,0-3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0:45.033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18 22 7704,'5'-1'-733,"-1"-1"0,-1 2 996,-1-2 0,-1-2 0,2 4-415,-1-4 1,-1 1 303,1 0 1,-1 3 0,-2-3 310,-1 3-472,-1 0 89,-3 0 0,2 1-188,0 1 62,3-2 0,-3 6 1,3-2-124,-1 0 97,0-2 1,2 4 0,-2-4 0,0 3 39,1-1 0,0 1 1,-1-1 87,0 3 0,0-1 148,2 1 0,0 0-186,0 1 1,0-4-59,0 2 0,2-4 1,1 2-75,0 0 0,1-4-49,2 0 132,0 0 0,0 0-117,0 0 126,0 0 0,-2 0 1,-2 0-305,3 0 249,0-2 0,1-1 1,-1-2-1,0-1 77,-1 0 0,2 0 0,4-1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0:45.466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72 14 8222,'-2'-4'-1285,"1"1"1096,-1 1 491,-1 0-27,2 0-194,-1 2 0,1 0-13,-1 0 1,1 2 0,-1 3 0,2 1-6,0 0 1,-2 4-1,-1 2 1,1 3-34,-1 0 1,-1 4 0,1-2 0,-1 4-40,0 1 1,0 2 0,0-1 0,1-1-30,-1-2 1,0-3 0,1-2 0,0-1 11,1-3 0,0-3 1,2 2-22,0-2 1,0-1-159,0-1 104,2-3 1,-1 1-1,2-3-44,-1 1 1,0 1 0,1-3 0,0-3 144,-2-1 0,2-2 0,0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0:51.837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0 19 8106,'0'-4'-2364,"0"0"2364,0 2 0,3-3 0,0 2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0:52.149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0 224 6356,'0'3'86,"3"1"-184,-3-4 181,3 0 2,-3 0 1,0-2 123,0 0 0,0 1-64,0-3 1,0 2-129,0-2 0,0-1 0,0-1-43,0-1 0,0 4 0,0-1 0,0-1 35,0-1 1,0-1 0,0-1 0,0 0 44,0 0 0,0 2 1,0 0 253,0-1-284,0 1 0,0-2 0,0 1 196,0-2-223,0 2 0,0-1 1,0 1-1,0-2-45,0 2 1,0-1 0,0 2-1,0 0-137,0 0 0,0 0 0,0-1-136,0 1 1,2 0-103,0-1 423,0 4 0,-2 3 0,0 3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0:53.099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7 34 8079,'5'-3'-301,"-1"2"1,-2-3-346,1 1 0,-2 1 375,0-1 257,0 2 121,-1-2 0,-1 3 0,0 0 94,-1-3 1,0 2-1,0-2-175,0 0-146,0 2 221,0-1-192,1 2 107,-1 0 1,1 0 63,-1 0-58,1 0 0,-1 0 1,2 2 17,0 3 0,0 1 0,0 1-41,0-1 1,0-1 0,0 0-8,0-1 0,0 3 0,0 0 42,0-1 0,0 1 137,0-1 0,0 0 1,2 0-19,0-1 0,0-3-238,-2 2 208,2-2-214,-1 1-30,4-1 1,-4 0 33,3 0 0,-2-1 30,2-1 1,0 0 0,2 0-6,0 0 1,-2-2 0,0-1 0,1 1-73,-2-1 1,2 1 0,-1-1-138,1 0 0,1-3 271,0 1 0,0-1 0,0 0 0,-3 1 0,-1 2 0,-1 0 0,1-2 0,1 1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0:53.488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42 19 7706,'-1'-4'-337,"-1"2"0,2 0 330,-2 0 1,1 1 198,1-3-73,0 3 0,-1-2 0,0 4-90,-1 1 0,0 1 0,2 4 0,0-1-63,-2 0 0,1 1 1,-1 3-1,1-1-15,1 2 0,0 3 0,0 1-100,0 0 72,0 2 1,-2 1 0,0 1 57,1-1 22,0 0 1,1 1 0,-1-2 0,-1 0 14,0 0 1,1-4 0,0 1 0,-1-4-55,0-1 0,2-2 1,0-1-3,0 1 38,0-4 0,-3-1 0,0-2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1:09.261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0 284 6840,'0'3'309,"0"2"-327,0-3-28,0-2 42,0 4 1,0-3 22,0 1 0,0-1 59,0 4 0,0-4-36,0 4 0,1-2 1,1 0-36,2 1 1,1-3 0,1-1-8,0 0 1,0 0-1,0 0 1,1 0-24,1 0 1,0-1 0,-2-3 105,0 1-71,0-2 0,-1 1 0,1 1 0,0-2 14,0 1 1,-1 2 0,0-3 0,-1 1-83,0 0 0,0-2 1,0 2-1,0 1 7,-1-2 1,0 0-1,-2 1 1,1-1 11,0-1 0,-2 2 0,0 1 0,0-2 71,-2-2 1,0 0 0,-2 1 0,-2-1-28,-1 1 1,-2 0-1,2 0 1,-1 1-39,1-1 0,-1 4 0,0-2 0,0 2 25,2 0 0,0 0 1,0 2-15,0 0 168,0 0-154,3 0 27,1 0 0,2 0 46,2 0-52,1 0 1,3 0-1,1 0 1,0 0 29,1 0 1,0 0 0,-2 0-1,1-2 39,1 0 1,0-2 0,-2 1 0,0-1 140,0 2 0,0-4-97,0 1 0,-3-1 0,-1 0-97,-2-1 0,0 0 0,-2 0 1,-2 1-82,-1 0 1,-1-1 0,0 0-111,0 0 164,0 0 1,0 0 0,-2 2-45,1 0 27,-1-1 1,2 5-1,0-4 1,0 3-280,0-1 1,2 1-514,0 0 404,3-1 0,-2 1 401,3-3 0,1 3 0,1-1 0,1 0 0,3-2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1:10.503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24 162 8004,'0'6'-393,"-3"-1"0,2-2 237,0 0 0,0-2 1,1 3 130,0 2 1,0-2-1,-1 0 1,0 1 60,-1-2 0,0 0 1,2 1 88,0 1 1,0 1 0,0 1 7,0 1 1,0-4 0,1 0-52,1 3 1,-1-5-87,3 1 1,0-2-32,2-1 71,-3 0 0,2-4 0,-2-1 0,1-1-20,0 0 1,0-4 0,1 0 0,-1 0-43,0 0 0,-2-2 1,1 3-1,0-2-50,-2 1 0,0 1 0,-1 1 1,0 1-99,0 1 0,0-2 0,0 1 130,0 1 0,0-1 0,-1 0 0,0 2 49,-1 0 0,-1 3 0,2-3 60,-1 0 0,-2 1 0,2 0-96,-1 0 1,1 2-142,-2 2 154,3 0-8,-4 0-1,1 0 1,0 0 174,1 0-124,-1 4 1,0-3 0,0 1 126,-1 2 1,2-3-93,-1 1 0,2 0-47,-2 1-108,3-1 86,-2-2 0,3-1 99,0-2 1,0 1-1,0-6-59,0 1 0,0 2 0,0 1-50,0-1 29,0 1 1,0-2 0,1 1-9,1-1 0,-2 1 0,3 3 6,0-2 1,-2 1-1,3 1 1,0 1-18,2-2 0,0 2 0,0 1-34,-1 0 1,1 0-1,0 0 1,1 0-54,0 0 0,-1 0 0,2 0-401,-2 0 252,3 0 246,-3 0 0,6 0 0,-3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1:18.811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124 238 6174,'3'-4'176,"0"3"-78,-3-1 1,-1 2 66,-1 0 1,1 0 49,-3 0-40,2 2 38,-3-1-125,2 3 0,-3-4-61,0 0 1,0 0-1,0 0-15,1 0 1,1 0 0,0-2-36,2 0 49,-3 1 1,4-2-83,-3 1 92,0-1 1,0-1 0,0-1 10,0 1 0,0 0-93,0 0 1,3-1-40,-1 0 1,2 1 0,0 0 54,0-2 0,0 3 0,0 0 0,2-1 20,2 0 0,-1 1 0,1-2 1,1 1-26,0 0 0,1-2 1,0 0-234,2-1 253,-1 1 0,1 0 1,-2-1-1,0 1-8,0 0 0,0-1 0,0 0 0,0-2 43,0 2 0,-3-3 0,1 2 0,-1 1 106,0 0 0,-1 1 0,-1-1-36,0 1 0,-2 2 1,0 1-13,-3-1 1,-2 2 0,1 0-1,-1 0-11,0 1 0,-1 0 0,0 1 0,-1 0-42,1 0 0,-1 0 1,-1 0-1,1 0-55,-1 0 0,1 0 0,0 0-195,1 0 244,-1 0 0,2 2-290,0 0 121,0 4 0,2-4 0,1 3-307,0-1 0,1-2 457,2 3 0,0-4 0,0 2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1:19.573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35 187 7605,'0'7'0,"0"-2"0,0 1-411,0 0 1,0-1-1,0-1 434,0 1 1,0 1 0,1-1 169,1-1 1,-1 1-128,3-3 1,0 1 0,2-3-52,0 0 1,-2 0-1,-1-2 174,1 0-150,2-1 1,-2-4 0,-1-1 41,2 0-66,0-3 0,1 1 0,0-3 1,-1 0-1,-1 1 0,1-2 1,-3 3-1,-1 1 17,0-1 1,1 0 0,0 1 0,-1 0-12,0-1 0,-2 3 0,0-2 1,-2 0-22,0 1 0,-1 0 0,0 2 0,-1 1-43,-1 2 1,0-2 0,-2 4 0,2 1-41,0 0 0,-2 2 0,1 1 188,0 2-119,0 2 1,1 1-1,0 0 49,1 4-42,-1 1 0,0 3 0,2-1-90,0 0 88,3-1 1,-4 2 0,3-1 0,1 0-71,0-1 0,2-2 0,1 1 1,2-2-140,1-2 1,1 0 217,2-4 0,-1 2 0,1-3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1:31.218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48 215 6278,'-3'0'169,"-2"0"0,4 1 140,-1 2-143,1-3 1,2 3 0,0-2-62,1 1 0,1-2 1,-1 3-79,2-2 0,-1-1 0,1 0 0,0 1-76,-1 2 1,2-3 0,-1 2 0,1 0 46,1-2 0,0 0 1,0 0 34,0 0 0,0-2 1,0 1-11,0-1 0,-1-2 0,1 3-26,0-2 1,-2-2 0,-1 4 4,0-4 0,-1-1 0,-2-1-19,0 1 1,0-1 0,-1-1-1,-1 1 19,-2 0 0,-1 0 0,-1-1 0,0 2-1,1 2 1,-3-2 0,0 2-189,1-1 171,0-2 1,-1 5-1,1-3 1,1 1-40,-1 0 1,4-1-1,-2 2 79,-1 2 1,4 0 0,-1-1 84,1 0 0,2-1-77,0 3 1,0 3 0,4-1-28,1 0 1,0-2 0,1 0 0,0 0-73,0 0 0,-1 0 0,1 0 0,0-2 65,0-3 1,0-1 0,-1 1 129,-1 0-78,1 0 1,-2 1 0,1-1 133,-2-2-162,-2 5 0,0-6 229,0 6-236,0-2 1,-2 0-1,-1 4 1,-1-3 0,0 1 0,-1-1 1,-2 3-1,-1 0-33,1 0 1,0-2-1,1 1 1,-1-2 1,-1 0 0,0 2 0,2-1 0,0 2-46,0 0 1,0-2-1,1 1-158,-1-1 0,2-1-497,0 3 716,3 0 0,-2 0 0,3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1:40.501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45 221 7751,'-3'4'-1809,"2"-2"1612,-1-2 191,2 0 480,0 0-67,-3 0-99,2 0-185,-1 0-66,2 0-19,0 0 182,2 0 0,2 2-66,2 0 1,-1 1 0,1-3-53,0 0 0,-2 0 0,0 0-55,1 0 1,-1 0 0,1-3-141,-1 1 0,-2-2-37,2 0 1,-3-2 0,1 0 33,-2-1 1,0 1 58,0 0 17,0-1 1,0 1-1,0-1 1,-1 2-9,-1-1 0,-2 1 0,1 1 0,0-1-3,1-1 0,-3 0 0,2-1 0,-1 2-4,0 1 1,1-2 0,-2 2 20,1-1 0,1-2 0,-1 2 1,0 0 34,2 0 0,0 3 1,1-1-1,0 0 5,-1-2 1,0 3-1,2-1 10,0-2 1,0-1 0,2 2 14,0 0-39,0 0 1,0-2-1,2 1-94,1 1 39,1 2 1,1-3-7,1 1 1,-2 1 0,2-2-1,-1 3 8,-2 0 1,-1 2-1,0 0 50,1 0 0,-2 0 39,1 0 0,-2 2 0,1 0 12,0 3 1,-1-2-46,-2 3 0,0 1 0,-1-1-85,-1 1 70,2-4 1,-6 2-1,3-1 1,-1 3-21,0-2 1,0 2-1,-2-2 13,-2 1 5,1-1 1,-2 5 0,2-2-1,-1 0 10,-2 2 0,3 0 1,-2 0-1,0 0 2,2-1 1,1-2 0,1 2-355,1-3 136,3 1 0,1-4 1,4-3-1,1-2 208,1-2 0,0 0 0,0-2 0,0-1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1:40.827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18 1 7462,'-2'4'-19,"0"0"1,-2-2 430,2 2-1475,-2-3 1063,3 2 0,-1-6 0,2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1:41.600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30 159 6839,'0'5'241,"0"-1"0,0-2-166,0 3 1,1-2-225,1 1 179,-2-1 185,5-3-196,-4 0 268,4 0-277,-1-3 0,-1 2 0,-1-2 0,0-1-4,0 0 0,0 2 0,-2-2 0,1-1-39,1 2 0,-1-2 0,1 0 0,-2 0-47,0-2 1,0 1 0,0-1 0,0 1 21,0-1 1,0 2-1,-2-1 1,0-1 56,-2 1 0,2 1 0,-1 1 0,0-1 38,0 2 1,1-2-1,-2 0 2,-1 2-37,3 0 0,-2 2 0,2-1 13,-2 0 1,1-1-13,-1 1 1,3 0 1,-2 0 229,1 0-151,1 0 0,-4 0 210,4 0-193,-1 2 1,2-4 74,0 2-131,0 2 0,2-6 0,2 4-57,1 1 0,1 0 0,1-1 0,0 0-50,1 1 1,0 0-1,-2 1-215,2-3 191,-1 2 0,3-2 0,-2 3 0,1 0-346,-1 0 433,3 0 0,-2 3 0,3 1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03.128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36 177 6418,'0'3'562,"0"2"-450,0-4-82,0 1 1,0-1-25,0 1-27,0-1 1,1 1 16,1-2 0,-1 0 0,3 0 11,0 0 0,2 0 0,0 0-4,-1-2 0,1 0 1,-2-1-1,0 0-8,1 0 0,0-1 0,0-2-2,-1 0 0,1 0 0,-3 0-26,-1 0 31,2 0 0,-2 1 1,1-1-1,-2 0-4,0 0 0,0 0 0,0 0 0,0 0-1,-2 0 1,1 2-1,-3 1-18,-1-2 1,2 2-1,-1-1 1,-1 2-6,0 1 1,1 0-1,0 1 1,0 0 22,-2 0 1,1 0 0,-1 1 37,0 0 1,0 1 0,0 1 84,0 0 1,2-1-1,0-2-93,3 0 0,-4 0 54,3 2-48,1-1 1,0 2 13,-1-3 50,1 0-38,-1 0 1,1-1-34,-1-1 0,1-1-18,-1-3 0,2 0 1,0 0 12,0 0 0,0 0 0,0 0 0,0 0 52,0 1 0,0 1 0,0 0-1,0-1 0,0 1 1,2-1-96,0 1 50,0 3 1,0-2-1,0 1-129,1 0 111,1 0 1,0 2 0,0 0 0,1 0-33,0 0 0,1 0 0,0 0 0,0 0 10,0 0 1,-1 2-1,2 1 1,0-1-147,1 1 0,0 1 0,0-1 1,0-1 162,-1 1 0,-1 1 0,0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04.115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19 130 7627,'0'6'0,"0"-1"0,0 1-175,0 0 1,0 0 0,2 0 0,0 0 224,1 0 1,-1-1 0,2-1 0,-1 0-34,0-2 1,1 2 0,2-2-47,0 0 0,0-2 0,0 0 42,-1-2 1,1 0-1,0-2-76,0-3 78,-3 1 1,3-3 0,-3 2-15,0-1 13,2-2 0,-2 2 0,1-1 0,-1-2 19,-1 0 1,-1-1-1,1 1 1,-2 1-8,0 0 0,0 0 0,0-1 0,0 1-25,-2 2 1,-1 2 0,-3 0-1,0 1-8,0 1 0,0 1 0,-1 3 0,0 0-1,-1 0 0,1 3 1,1 1-1,0 1-1,0 1 0,-2 0 1,1 2-1,1 0 5,1 1 1,2-2 0,-1 2-17,0-1 19,2-1 0,-2 3 1,2-2 76,1-1-51,0 3 1,1-4-1,0 2 1,0-1 54,0-2 1,1 1-49,1 0 0,-1-1 0,2 0-75,0-1-12,1-3 1,-2 2-13,2-3 37,-3 0 50,1 0-31,-2 0 28,0 0 1,2-1 69,0-1-39,0 2 1,-2-6 11,0 2 1,0-1 0,0-1-33,0 0 0,1 1 0,0-1 0,1 0-24,0 0 0,0 0 0,1 0 1,-1 0-35,1 0 1,2 1 0,-2 1-1,1 0 8,0-1 1,0 0 0,1-1 0,1 0-99,-2 0 1,1 0 0,-1 1-166,1 1 196,-2-1 1,2 4 0,-1-1-307,-1-1 177,2 2 218,-4-1 0,4 2 0,-2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04.913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12 118 8087,'0'6'-758,"0"-1"614,0 1 1,2-2 0,0 0 173,0 1 0,0-2 0,1 0 0,0 1-3,2-1 1,-2-1 0,1 1 0,0 0-37,2-2 0,0 0 1,-1 1-14,1-1 1,0 1 0,0-2-1,0 0 7,0 0 1,-2 0 0,0 0 33,0-2 0,1-1 0,-1-3 0,-2 0 23,-2 0 0,0-1 1,0 0-1,0-1-40,0-1 1,0 1 0,0-1 70,0 0-56,-2-1 0,-1 1 0,-1-1 153,0 0-154,0 3 0,-2-4 1,1 3-1,0 1 22,1 1 1,0 2-1,-2 1-16,0 0 0,1-1 0,-1 2-30,0 1 1,2 2-1,0 2 1,0 0-35,1 1 1,-2 2 0,3 0 0,-1-1-11,0 1 1,-1 0-1,3 0 1,-1 0-23,2 0 1,-1 0 0,0 0-266,-1 2 310,0-1 1,2 1 0,0-2 15,0 0-24,0 0 0,0 0 0,0 0 151,0-1-116,2 1 0,-1 0 0,2 0 0,-1 0 14,-1 0 0,4 0 9,-1 0 1,1-3 0,-1 1 49,0-2 1,-2 0-1,1-2 24,0-2 1,1-2 0,-2-1 0,1-1 12,0 0 0,1 0 0,-2 0 1,1 0-73,-1-2 1,2 1 0,-1-1-166,0 2 163,1 0 0,0 0 1,-1 0-200,0 0 80,1 0 1,-2 0-1,1-1-148,0-1 173,1 0 1,-2 2 0,1 0 0,0 1-233,0 1 0,-1-1 292,2 1 0,0-1 0,2-1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05.752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36 136 8035,'-3'6'-466,"2"-3"1,-1 0 0,2-1 486,0 2 1,0-1-3,0 1 12,0-3 0,0 5 8,0-2 1,2-1 0,0 0 0,2 0 63,0-2 1,-1 0 0,1-1-45,1 0 0,0-3 0,-1-1 1,0-1-4,1-1 1,-2 0 0,0-2 0,0 0-65,1 1 1,-2-1 0,1-1-1,0 1-15,-2-1 0,-1 1 0,1 1 1,0-2-59,1 0 1,0 2 0,-2-2-31,0 1 104,-2 1 0,-2-1 0,-1 2 0,-1 1-1,0 1 0,-1-1 0,0 3 0,-1-1 25,1 0 0,1 1 1,0 3-1,0 1 3,0 2 0,1 1 0,0 1 0,2 1-61,0 0 0,1 1 0,2 1 1,-2 0-26,0 0 1,0-2-1,2 2 1,0-1 19,0-1 0,0 1 0,0-2 87,0 0-78,0-3 1,1 3 120,1-3 31,-1 0 94,1 2-138,1-4 74,-2 2-59,1-3 0,0-1-46,0-1 0,1-1 1,-2-1-1,1 0-6,-1-1 0,2 2 0,0-1-41,0-1 1,1-2 0,1-1 0,-1 1-43,0 1 0,0 0 1,2 0-1,0 0-42,0 0 1,-1 0 0,0 0-295,1 1 218,-4 1 0,6 2 167,-4 2 0,1-3 0,1 0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11.123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30 177 7303,'0'6'-1088,"0"0"1391,0 0-299,0-3 88,0 0 67,0-3-28,0 0 116,2 0-241,-1 0-3,4 0 1,-2 0-25,3 0 1,-2 0 0,0 0 77,1 0-1,-2 0 1,1 0-12,0 0 1,0-2-1,-1-1 1,0 0-60,0 1 0,-1-2 1,2 1-1,-2 0-34,0-2 0,-1 2 0,0-1 18,1 0 1,0-2-1,-2 1-69,0-1 85,0 2 1,0-1 0,0 1 0,-1-1 28,0-1 0,-1 0 0,-1 0 1,0 0 3,-1 1 1,2-1 0,-1 2 0,-1 0-20,0-1 0,-1 1 0,2-1 0,-1 1-40,0 0 0,1 0 1,-2 1-1,1 1 30,0 0 0,-2 2 0,1 0 102,-1 0 1,2 0 0,1 0-60,0 2 0,-1 1 0,2 3-66,1 0 1,-2-2-51,1 0 75,0 0-79,2-1 212,0 0 57,0-3 0,0-1-136,0-1 1,0 1 0,1-3-24,1-1 0,-2 0 0,2-1 1,-1 0-74,-1 1 0,1 1 0,0 0 0,1-1 21,-1 0 0,0-1 1,0 1-1,0 0 88,1 1 0,0 2 0,-2-1 29,2 0 1,-1 1-1,2 1-23,-1-1 1,2 0 0,1 2-61,1 0 1,0 0-1,0 0-66,0 0 1,0 0 0,0 0 0,0 0-112,0 0 1,0 0-1,1 0 1,1 0 21,-1 0 0,0 0 0,-1 0 1,0 0-16,2 0 1,-1 0 164,0 0 0,3 2 0,-1 2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12.016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12 118 7603,'0'6'-1101,"0"-2"1106,0 0 0,0-2 122,0 2 1,1-2 84,1 2 1,-1-2-159,3 2 0,0-1 0,1 2-91,-1-2 0,1-1 6,-1 0 0,1-2 0,1 0 89,0 0 0,0-2 174,0-2-220,-3-1 1,2-1-1,-3 0-32,2 0 14,-3 0 0,4 0 0,-4 0 0,1 0-35,-2 1 1,2-2 0,0 0 0,0-1 19,-2 1 1,0 0 0,0 1 0,-2 1 6,0-1 0,-2-2 0,2 1 0,-1 1 24,-2 1 1,2 2 0,-1-1-93,-1 2 81,0-1 0,1 2 1,0-1-1,0 2-59,-2 0 1,1 0 9,-1 2 42,0 1 0,1 3 1,0 0-1,2-2 22,0 0 1,-1 0-1,2 2-6,1 0 1,0 0-1,-1-1-14,0 1 1,0 0-1,2 0 56,0 0 0,0-2 1,1 0 1,1 0 0,-1 0 1,1 0 14,1 0 0,-2-1-104,3-1-19,-3-2 89,5 0 177,-6 0-190,3 0 0,-1-2 1,0-2 34,-1-1 1,2-1 0,-1 0-1,1 0-34,0 0 1,0 0 0,0 0-1,0 0-80,2 1 0,0-1 0,1 0 0,-1 0-180,-1 0 0,1 0 1,-1 0 27,2 0 1,-3 1 0,1 1-327,1 2 537,-2 2 0,2-3 0,-2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12.898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1 118 8092,'0'4'-1033,"1"-1"584,1 0 0,-2-1 568,2 0 1,0 1 88,-1 3 1,0 0 0,2-1 61,-1-1 0,0 2-215,2-2 19,-3-2 0,4 3 1,-1-1-113,1-1 1,-1 0-1,0-3 1,1 0 61,0 0 0,-1 0 1,0-1-1,0-1 14,2-2 1,-3-1-1,1-1 1,-1 0-38,0 0 1,-1-2-1,0 0 1,0 1 15,0-2 0,0 2 0,-2-2 0,1 0-35,1-1 1,-2 1 0,2-2 0,-1 0-22,-1 1 0,-1 3 0,0-1 0,-2 2 28,0 0 0,1 0-149,-2 0 144,0 3 1,0 0 0,0 3 0,0 0-45,-1 0 0,1 0 0,0 0 0,-1 0-96,0 0 1,-1 0 134,0 0 0,0 2 0,1 1 1,1 0 39,2 2 1,0 0 0,0 1 0,0 0-19,-1 0 1,2-1 0,0 1 0,0 1-24,1 1 1,0-2 0,0 2 0,0-1-67,0-2 0,0 1 1,0 0-1,0 0 28,0 0 1,0-2-1,0 0 275,0 0 213,2-1-273,2 0 0,0-3 1,0 0 5,0 0 1,-1-3 0,1 0-102,1-1-52,-2-1 1,2 2-1,-2-3 1,1 0-127,0 0 0,-1 0 0,2 1 1,-2-1-147,0 0 1,0 0 0,0 1-60,0 1 323,1-1 0,2 1 0,0-2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20.510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1 218 7659,'0'-8'421,"0"0"-384,0 2 1,0-2 0,1 0 0,0-1-39,1-4 1,2 3-1,-2-3 1,1 1-21,0-3 0,-1 2 0,0 1 0,0 0 5,1 1 1,-1 2-1,0 2-189,-2-1 194,0 2 1,0-2-100,0 0 1,0 4-739,0-1 848,0 4 0,0-3 0,0 4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21.548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18 186 8189,'0'7'-411,"0"0"0,0-2-219,0 1 430,0-2 118,0-1 1,0 4 163,2-5 1,0 1 133,2-3 1,-3 0 43,3 0 0,0 0-241,2 0 0,-1-2 1,0 1-1,-2-3 10,0 1 0,1-2 0,-2-2-73,2-1 0,-2 0 1,1 0-1,-1 1 56,0 1 0,-2 0 1,0-1-1,0 0 45,0-1 1,0 3 0,0 1-266,0-1 230,0-3 0,0 1-192,0 1 99,0 1 0,-2-1 1,0 2 45,-1 0 1,1 2 0,-2 2 17,-1 0 0,2 0 0,-1 0 88,-1 0 1,2 0 0,-1 0 22,0 0 1,0 0-50,0 0 0,3 0-89,-3 0 1,2 0-50,-2 0 0,2 0 101,-2 0-3,3 0 0,-2-2 55,3 0 0,-1 2-43,-1-3-17,2-2 1,-3 4 20,3-4 1,1 1 0,0-1 12,1 0 0,1 1 0,-2-1 1,1 0-10,2 0 0,-3 1 0,2 0 1,-1-1-22,0 1 1,2 3 0,-1-3-8,1 2 1,1 1 0,-1-1-124,1 1 1,1 1-170,0 0 145,0 0 0,0 0-221,-1 0 222,1 0 1,0 0 0,0 0-234,0-3 81,-3 2 291,2-3 0,-1 4 0,2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22.599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34 128 8178,'0'8'-329,"0"-1"1,0-3 0,0 0 482,0 0 0,0 0-206,0 1 0,0-3 1,6 0 15,7-2 0,-2 0 1,-2 0 116,5 0 1,0 0 114,3 0-170,-9 0 0,12 0-32,-9 0 35,-6-2 0,10 0 0,-4-3-18,-2 1-20,6-1 1,-12-2 0,8 0 0,-2-1-9,-1 1 1,-2 0 0,0-2-1,0 1 90,-1-1 1,1 0 0,-6-1-1,0 1 11,0-3 1,0 5-1,0-1 1,0 3-10,0-4 0,0 7 1,-4-3-86,0 3 0,1-2 0,-6 4-51,0-1 7,-2 0 0,5-3-59,-5 4 113,2 0 0,-3 0 0,1 0-156,-3 0 133,7 4 0,-9-3 1,3 0-37,-2-1 1,4 2 6,-1 0 0,4-1 1,-6 2-17,5 1 0,2 2 1,3-2-1,-3 0 13,1 1 1,-3-1 0,8 2 0,-6 0 9,4 2 1,0-2 0,0 2 9,-2-2 0,5 1 0,-6 0 0,3 0 48,3-1 0,0-2 0,0 0 175,0 3 0,0-4 52,0 2-175,0-5 1,0 5 0,3-5 17,3 0 0,-6-3-22,5 1 0,-2 2 0,0-4 27,4 1 1,-7-2 0,7 0 0,-1 0-35,0 1 0,5 1 0,1-2 0,-3 1-296,2-2 1,1 0 0,5 0 69,2-2 1,-6 3-1,2 1 1,-3-1-106,-1 3 1,1-5 0,0 4-369,-2-1 645,0-2 0,1 3 0,-5-6 0,9 4 0,-7-3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23.507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0 127 8028,'0'8'-314,"0"-2"1,0-1 154,0 1 0,0-2-14,0 1 84,0 1 141,0-3 1,1 4-30,1-5 1,-1 4-1,3-5-16,1 2 0,-2-3 0,1 0-11,0 0 0,2 0 1,-1 0-1,1 0-1,0-3 1,0 2-1,0-5 1,0-1 38,0 2 1,0-5 0,-1 1 0,-1-1 49,0 1 0,0 2 1,0-1-1,-1-1 21,0 2 1,-1-1 0,-2 0 0,0 1-61,0-1 1,0 0-1,0 2-271,0-2 161,0 3 0,-2-1 1,-1 2-127,0 0 131,2-4 1,-4 8 0,1-4 0,0 1 36,0 1 1,1 0-1,-3 2 145,2-3 0,-1 2-136,1-2 0,1 4 0,-1 3-23,0 0 1,0 1-1,1 0 1,0 1-20,-1 0 0,2-3 0,-1 3 0,-1-1-15,0 3 0,1-3 124,1-1-83,2 1 0,-5 3-8,3-1 23,0 1 1,0 0 0,0-1-22,1 2 24,0-1 1,1-3 0,0 3-257,0 1 243,0-6 0,0 5 0,0-3-31,0 2 1,1-4 153,1-1 1,-1 0-1,3-4 87,1 0 0,-2-1 0,0-5-81,0 0 1,1 1 0,-2-2 0,1 1-68,-1 3 0,3-3 0,-2-2-64,1 0 1,1 2-1,-2-2 1,1 1-62,0 1 0,-2 2-82,2-2 73,0 0 1,0 2-1,0 0-576,0 0 673,-1 5 0,2 1 0,-2 4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30.825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1 183 8200,'0'4'-892,"0"0"0,0-2 896,0 2 1,0-2 28,0 2 1,0 0 33,0 1 0,0-1 41,0 0 1,0-2 26,0 2-162,0-3 34,0 2 1,0-4 0,0-1 25,0-1 0,0-1 1,0 0-1,0 0 22,0-1 0,0-2 0,0 0 0,0-1-45,0 1 0,0-2 0,2 0 0,0-1-39,-1 0 1,0 1 0,-1-2 0,0 2-73,2-2 0,-1 1 1,1-1-1,-1 2-48,1 1 1,-1-2 0,1 2-1,-2 1 28,0 0 1,1 1 0,0 0 120,1 1 0,0 1 0,-2 0 0,0 2 0,3 0 0,0 2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31.756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1 119 8112,'0'5'-1183,"0"-1"794,0 0 518,0 0-72,0 2 0,0-2 1,0 0 78,2 0 1,0 0-88,2 0 1,-1-3 0,3 1-26,0-1 0,0-1 0,0 0-31,0 0 1,0-3 0,0-1 0,-1-2 10,1-2 1,0 2-1,-2-2 1,0 1 30,1-1 0,-3 1 0,1 0 0,-1 0 58,0 1 0,0 0 1,-2 0 83,0 0-160,0 1 0,0-1 0,0-1 0,-1 0-119,-1-1 0,1 0 0,-3 2-9,-1 1 1,0-1-1,-1 0 72,0 3 0,2 0 0,0 3 31,0 0 1,1 0 0,-1 0 19,-1 0 1,3 1 0,-1 0 0,1 1-71,0 2 1,-1-2-1,2 2 1,-2 0 12,0 1 1,2 1-1,-2 0 1,1 0-13,0 0 0,0 0 0,0 2 129,1 0-85,-1-1 0,1-1 1,0 0-1,-1 0 29,0 0 1,2 0-14,0 0 80,0-3 138,0 0-127,0-3 1,2-3-1,2 0-104,1-1 1,-1-1 0,0 1-1,1-1-88,0-1 0,0 0 1,0 0-1,-1 0-36,0 1 0,1-1 1,-1 0-1,0 0-39,1 0 1,-2 2 268,1 0-146,0 0 0,0 0 0,0 1-19,1 1 69,-3 0 0,3 2 0,-1 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32.547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54 101 7818,'12'0'-1983,"0"0"2339,-9 0-59,6 0 1,-9 1 0,0 0-94,6 1-247,-2 2 0,5-1-73,-4 1 0,-1-1 0,7-3 88,4 0 0,-6 0 0,3 0 222,3 0 1,1-1-1,1-1-72,1-2 1,-9-1-1,3 0 1,1 0-126,-2-2 0,1 0 0,-6 1 0,0 0-164,3 1 0,-9-1 0,7 0 0,-5 0-13,-2 0 1,0 2 0,-2 0 174,-5 0 1,5 0 0,-11 1 100,1 1 1,-5 0 0,-1 2 0,2 0-123,-2 0 1,6 0 0,0 0 0,-3 0-92,1 0 0,-5 2 0,1 0 47,0 1 1,3 1 0,-3 2 63,0 0 1,9-2 0,0 0 188,0 0 0,6 2 0,-6 0-42,0-1 0,3-1 1,6 0-183,0 1 1,0 0 0,0 1-1,0 0-101,0 0 1,6-2 0,3-1 80,0 0 0,-2 0 198,4-1 1,-5 0 183,6-2-220,0 0 0,0-2 1,-3-2-79,7-1 17,-7-1 0,5-2 0,-2 0-249,4 1 116,2-2 0,-4 2 1,1-1-1,-3 0-56,0 0 0,-3 1 0,3 2 0,-3 1-167,0 0 1,-3-1 315,6-1 0,-9 2 0,15-1 0,-9 2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33.389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18 112 8150,'0'6'-823,"0"0"0,0 0 1049,0 0 0,0 0-145,0 0 0,0-1 58,0 1 1,3-2-58,1-3 0,-1 0 0,1-1 0,0-1-40,-1 0 0,2-1 0,-1-4 0,1 0-28,1-1 0,-2 0 1,0 0-1,1-2-96,0 0 0,1 2 0,-1-1 0,0 0 15,-1 0 1,-3 0 0,1 2 0,0 0 55,0-2 1,0 1 164,-2-1-164,0 2 0,0 2 22,0 0-54,0 0 0,-2 0-14,-2 0 1,-1 3 0,-1-1-14,0 1 0,2-1 23,0 0 0,0 1 14,-2 1 0,0 1 1,1 2-1,0 0 34,2 2 0,1 0 1,-2 1-1,-1 0 30,0 0 0,1 0 1,1 0-1,-1-1-13,1 1 1,1 0 0,-1-2-37,0 0 22,1 0 0,0 2 1,0 0-4,1 0 1,0-2 0,1-1-10,0 2 0,0 0-30,0 1 1,2-2 0,1-1-5,0 0 0,-1-1 0,2-2 31,1 0 1,0 0 0,0-1 0,-1-1 0,1 1 0,-1-3 1,0-1 44,-1 0 0,1-1 1,0 0-1,0 1-19,1-1 1,-2 0 0,0 0-360,0 0 206,2 0 1,-3 0 0,3 1 135,-1 1 0,-3-4 0,2 2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57.540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7 193 6717,'0'4'81,"0"0"0,0-2 0,0 1 121,0 1-142,0-3 0,-1 4 101,-1-2-200,1 3-5,-1-5 0,2 2 35,0-6 0,0 1 0,0-3 74,0 0 0,0-1 0,0-1-52,0-1 0,0 1 0,0 0 1,2-1-4,0 1 0,0 0 1,-2 0-1,0 0-8,0 1 0,0-4 0,0-1-64,0 4 54,0-2 0,1-1 0,2 0 0,-1-1-5,-2 2 0,0-1 1,0 2-1,1 2 47,1-1 0,-1 0 316,1-1-171,-2 2-572,0 2-105,0 0 0,0 9 498,-2 0 0,1 2 0,-2-2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58.482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24 185 7982,'0'4'-1644,"0"2"1740,0-3-70,0 2 1,0-1 0,1-3 178,1 2 1,-1 0-22,3-3-128,-3 0 0,4 0-215,-1-3 196,2 2 0,-2-6 0,-1 5-120,-1-3 28,3 4 0,-4-5 0,3 0 33,-2 0 0,2-1 0,-2-1 27,-1 0 0,0 2 1,-1-2-1,0 0 4,0 2 1,0-4 0,-1 1 0,0 2-44,-1 1 1,-2 0-1,2 0 1,-1 0-9,0 1 0,-1 4 0,0-4 16,-1 2 0,-1 0 0,0 3 27,0 0 1,2 0 0,0 0 87,0 0 0,0 0 21,0 0-78,0 0 0,1 0 4,1-3 1,2 2 1,0-4 0,0 4 16,2-2 0,0 0-33,1 1 0,-1 2 0,2-3-33,1 2 1,-2-1 0,1-2-1,1 0 0,0 2 0,1-2-187,0 0 120,0 1 1,-1 2-1,1-2 1,0 2-186,0-3 1,-1 3 263,0-2 0,0 3 0,4 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2:59.442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12 126 7676,'0'8'0,"0"0"-448,0-1 0,1 1 435,0-2 0,1 1 0,1-2 0,0 1 27,1-1 1,-1-1 78,3 1 0,0-3 1,0 0-36,0 0 1,0-4 0,-1 1 0,0-3 46,-1 0 0,1-1 1,-2-2-110,1 0 39,1-1 1,-4 2 0,1-4-241,1 1 145,-3 1 0,3-6 1,-3 4-1,0-1 13,0 0 1,0-1-1,0 2 1,0 1 33,0 1 1,-1-2 0,0 0 166,-1 1 0,-2 2-130,0 2 0,-2 1 0,1 4-71,-1 0 0,0 1 1,3 1-1,-1 2-11,-1 0 0,2-4 0,-1 4 37,0 0 1,-2-2 0,1 5 177,1-2-171,-1 0 1,4 0 0,-3 0 74,2 0-61,-3 1 0,5 2 0,-2 0 14,1-1-18,-2 1 0,3-3 0,-2-1 0,1 1-6,1 2 1,0-2 0,0 0 187,0 1 88,0 1-17,3-3-200,0 0 1,2-6 39,-1 0-166,-1 2 81,-1-7 1,-1 5 0,1-4-20,-1 2 1,1-4-1,0 1-11,1 2 24,-1 0 1,2 1 0,-1-4-1,0 1-26,2-1 0,0 0 0,1 1-29,-1 0 0,1 2 0,0 0 0,-1 1-68,1 0 0,0-2 0,0 5 0,0-3 125,0 0 0,0 0 0,0-4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3:00.237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30 108 7991,'0'6'0,"-1"1"0,0 1 0,-1-1 0,0 0 0,0 1-209,0-1 1,0 0-1,2 0 1,0 0 172,0 0 0,0-3 1,1 1 89,1 2 0,1-1 0,3-1 24,0 0 1,0 2-1,0-5-5,0-1 1,0 1 0,-1-4 0,1-1-15,0-5 1,-1 2 0,-1-7 0,2 1-33,-2-2 1,0-1 0,1-1-1,-2-1-68,-1 1 1,0-1 0,-2 1 0,0 2 9,0 2 1,0 1-1,-2 1 108,-2 2-76,-1 0 1,-1 6 0,0-2 0,0 1-14,0 1 0,0 1 0,0 2 0,1 2-31,-1 2 1,0 0 0,0 3-1,1-1-66,1 1 0,-1 1 1,1 0-1,0 0 101,0 2 1,1-3 0,-1 2 0,2 0 47,-1-1 0,2 0 0,-1-1 0,2-1-63,0 0 1,0-2-1,0 0-104,0 0 1,0-1-152,0 1 448,0-3-197,0 1 567,0-3-444,0 0 0,0-3 0,2-2-35,2-1 1,0-3-1,-1 1 1,2-2-16,0 2 0,0-1 0,0 2 0,-1-2-60,1-1 1,0 1-1,1 2 1,0 0-99,-1 3 1,1-2-1,1 3 1,0 0-196,1 0 0,0 0 1,-2 2 306,-1-1 0,4 0 0,0 1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3:05.065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130 251 7244,'1'-5'199,"1"4"-294,-1 0 96,1 1 371,-2 0 459,0 0-783,-2 0 0,-2-2-128,-2 0 1,2 0-1,1 2 125,-2 0 0,2-2 0,-1 0 0,0-1 9,1 0 1,-3 3 0,2-3 270,-1 1-299,-1 1 0,1-2 0,1 1 0,0-1 22,-1 2 1,0-1-1,-1 0-35,0 0 1,2 2 0,1-1-306,0-1-85,1 1 323,2-1 0,1 2 0,1-1 0,2 0 40,1-2 0,-1-2 0,0 2 0,0-1-6,2-1 0,2 1 1,-1-2-182,1-1 137,-2 2 1,0-2 0,0-1-1,0 0-28,0 0 0,0-1 1,-1 0 3,1 2 77,-2-3 0,0 4 0,-2-3 0,0 2 46,1 1 0,-3-1 0,2 0 0,-1-2 36,-1 2 0,-3 0 1,-1 2-1,-1 2-57,-1 0 0,0-1 1,-1 1-1,-1 0-25,1 1 0,-2 0 0,1 2 1,-1 0-11,1 0 1,-1 2-1,2 2 1,-1 2-152,1 0 0,0 0 0,1 2-219,1-1 281,-1 1 0,2 0 1,0-1-1,2-1-92,1 0 0,0-1 202,1-1 0,0-3 0,0 2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3:06.432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36 177 7983,'0'6'-120,"0"0"1,1-2 0,0 0-199,1 2 1,0-3 179,-2 1 138,2-3 1,2 2 23,2-3 0,-2 0 18,-1 0 0,-1-1 0,0 0 101,1-1 0,-2-3-147,3 2 1,-2-4 0,1 1-105,0 0 63,-1 0 0,-1 0 0,0 1 0,1 1-20,-1-1 1,0-1-1,-1 0 70,0-1 1,0 2-1,-1-1 1,-1 1 76,-2 3 1,1 0 0,-1 0-1,0 0-21,-2-2 0,0 4 0,1-2 0,-1 0-41,0 0 1,0 2-1,0-2 33,0 1 0,2 0 0,0 0 36,0-1 1,1-1 223,-1 3-270,2-2 0,0 0 1,2-2-8,0 3 1,0-2 0,2 0-139,0-1 99,2 1 0,-3-1 0,3 0 0,-1 2-37,0-1 0,1-2 4,2 0 1,0 2-1,0 0 50,0 0 1,-2-2-1,-1 3 1,0-1-10,0 1 1,-1-2-1,2 0 1,-1 1-104,0 1 0,-1-2 0,2 1-86,1-1 1,-2 3 95,1-1 1,0 1 0,2 1-10,0 0 1,-1 0 0,1 1-238,0 1 229,0-2 0,0 3 1,0-3-1,0 0 105,2 0 0,-1 0 0,1 0 0,-2 4 0,0-1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3:07.331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41 130 7983,'4'6'-72,"-1"-2"1,-2 0-183,1 0 0,1-1 1,-2 1 154,1 1 1,1-3 159,-1 0 1,-1-1 43,3-1 1,-1-1 0,1-1-3,-2-1 1,0-3 0,0 0 0,0 1-76,-2-1 0,2 0 0,0 0 0,0 0-21,-2 0 1,2 0 0,0 0 0,0 1-90,-2-1 0,2 0 0,0 0 47,-1 0 0,0 0 0,-1 0 55,0 0 0,0 1 0,-1-1 131,-1 2 0,1 0 1,-2 1-116,0 0 0,-1 2 1,0-1-79,-1 1 0,-1-1 0,0 0-35,0 1 1,0 0 0,0 1 36,0 0 1,2 2-1,0 1-88,0 0 95,1 1 1,-1 2-1,1 0-34,0 0 0,1-1 0,-1 1 49,0 0 0,1 0 1,2 0 0,-1-1 0,0 0-14,-1-1 0,0 0 1,2 1 64,0 1 0,0-2 115,0 0 1,3-1 1,1 1 0,-1-1 1,1-4-10,0-1 1,0-1 0,0-3 0,0 0-55,1-2 1,-1 1 0,0-3-307,1 2 152,0-2 0,1 3 1,0-1-549,0 2 445,0-3 0,-3 3 0,1 0 0,1 2-770,0 1 939,-2-1 0,3 0 0,-3-2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2-18T14:23:08.131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36 124 6796,'0'6'0,"0"0"0,0-1 0,0 1 561,0 0 0,0-3-580,2-1 1,2-1 0,1-2-31,-1-1 0,1-1 0,-2-3-138,1 0 176,1 1 0,-4-1 1,2 0-1,0 0 40,-2 0 0,2 0 0,-1 1 291,2 1-147,-3-1 1,2 4 0,-3-3-71,2-1 1,-1 0-1,2-1-274,-1 0 0,-1 0 0,1 0-14,1 0 1,-2 1-1,1-1 34,-2 0 0,0 0 253,0 0 0,0 1 108,-2 1-221,-2-1 1,0 4-126,1-1 79,-1 1 0,-2 1 0,0 0 15,0 0 0,0 2 1,0 1-1,1 0-6,1 2 0,-1-2 0,2 2 1,-1 0 34,0 3 1,0 0 0,0-3 0,1 1 22,0 0 1,-1 2-1,2 0 1,-1-1 21,0 0 0,1-4 1,2 1 23,-2 1 1,1 0-25,-1 1 1,1-2 258,1 0-249,0-3 222,3 2-117,-2-3 0,4-1 55,-1-1-174,-2-1 1,3-3-1,-2 0 1,0 0-37,1 0 0,0 1 1,0-2-1,0 0 1,1-1 0,1 0 1,-2 2-1,0 0-111,1 1 0,0-3 0,1 2 1,-1 1-196,-1-1 1,1 3 312,-1-1 0,1 0 0,1-2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01-03T22:28:42.820"/>
    </inkml:context>
    <inkml:brush xml:id="br0">
      <inkml:brushProperty name="width" value="0.1" units="cm"/>
      <inkml:brushProperty name="height" value="0.6" units="cm"/>
      <inkml:brushProperty name="color" value="#E71225"/>
      <inkml:brushProperty name="inkEffects" value="pencil"/>
    </inkml:brush>
  </inkml:definitions>
  <inkml:trace contextRef="#ctx0" brushRef="#br0">519 1229 11905 207386 62156,'11'1'-832'0'0,"1"1"1"0"0,-6-1 817-1024 0,4 1 1 1024 0,-4-1 25-41 0,6-1 1 41 0,-5 0 35 0 0,2 0 0 0 0,0 0 1 0 0,5 0-11 0 0,0 0 0 0 0,-3 0 21 0 0,0 0-46 0 0,4 0 0 0 0,-1 0 1 0 0,3-1 56 0 0,0-1-52 0 0,-3 1 1 0 0,5-2 0 0 0,-2 3 79 0 0,1-3-88 0 0,0 2 0 0 0,3-2 0 0 0,0 3 0 0 0,1 0-3 0 0,1-3 1 0 0,2 3 0 0 0,-2-3-1 0 0,0 3-2 0 0,1 0 1 0 0,-2-1 0 0 0,2-1 0 0 0,0-1 24 0 0,-2-1 0 0 0,-1 0 0 0 0,1-4 0 0 0,-1 0 11 0 0,0-1 0 0 0,1-4 0 0 0,-4 2 0 0 0,1-2 16 0 0,-1-1 0 0 0,4 1 1 0 0,-3-1-1 0 0,0 0 12 0 0,1 0 0 0 0,-1 0 0 0 0,2-1 0 0 0,0-1-48 0 0,-1 0 1 0 0,-1 0-1 0 0,-2 0 1 0 0,1 0-29 0 0,-1-1 0 0 0,-2 0 0 0 0,1-2 1 0 0,-2 1-9 0 0,-2-1 1 0 0,-3 1 0 0 0,-2 0 0 0 0,0-1 13 0 0,0-1 0 0 0,-3 2 1 0 0,-2-1-1 0 0,-1 1-4 0 0,-1 0 0 0 0,-1-4 1 0 0,-1 2-1 0 0,-3-2 4 0 0,-4 1 0 0 0,-1 0 1 0 0,-3-2-1 0 0,0-2 0 0 0,-1 1 0 0 0,-2 0 0 0 0,1 4 1 0 0,-2-1 2 0 0,-1 1 0 0 0,0-3 0 0 0,-3 0 1 0 0,1 1 1 0 0,-1 0 0 0 0,1-1 1 0 0,-2 0-1 0 0,0-1 23 0 0,-1 1 0 0 0,-2-1 0 0 0,1 2 0 0 0,0-1-4 0 0,-2 1 0 0 0,-1-1 0 0 0,1 2-40 0 0,1 1 10 0 0,-2 4 1 0 0,2 0-1 0 0,-4 4 1 0 0,-2 0-13 0 0,0 0 1 0 0,1 2 0 0 0,-1 1 0 0 0,0 1 2 0 0,-1 1 1 0 0,-2-1-1 0 0,-3 1 1 0 0,2 3 13 0 0,0 3 0 0 0,-3 1 0 0 0,-1 0 0 0 0,0 4 46 0 0,0 2 1 0 0,1 4 0 0 0,4 5 0 0 0,0 1-38 0 0,-1 2 1 0 0,-1 3-1 0 0,0 2 1 0 0,2 3-27 0 0,1 2 1 0 0,4 4 0 0 0,-1 4-1 0 0,3 1 72 0 0,2 2 0 0 0,1 6 1 0 0,4-1-1 0 0,1 5 18 0 0,1 4 0 0 0,3 2 1 0 0,1 1-20 0 0,5-2-30 0 0,1 2 0 0 0,5-1 1 0 0,3 1-68 0 0,4-3 35 0 0,5-6 1 0 0,7-3 0 0 0,5-8 0 0 0,4-3-56 0 0,3-3 0 0 0,2-3 0 0 0,5-3 0 0 0,0-3-59 0 0,1-4 1 0 0,3-7-1 0 0,5-3 1 0 0,1-4 1-95 0,3-2 0 95 0,3-4 1 0 0,1-2-1 0 0,3-1 122-634 0,3 0 0 634 0,3-4 0 0 0,5-1 0 0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1-01-03T22:29:09.393"/>
    </inkml:context>
    <inkml:brush xml:id="br0">
      <inkml:brushProperty name="width" value="0.1" units="cm"/>
      <inkml:brushProperty name="height" value="0.6" units="cm"/>
      <inkml:brushProperty name="color" value="#E71225"/>
      <inkml:brushProperty name="inkEffects" value="pencil"/>
    </inkml:brush>
  </inkml:definitions>
  <inkml:trace contextRef="#ctx0" brushRef="#br0">1 16 12735 179119 39161,'0'-7'-502'0'45,"0"2"380"0"-45,0 3 431 0 0,0 1-335 0 0,0 6 63 0 0,0 0 0 0 0,0 9 3 0 0,0-2 0 0 0,0 2 1 0 0,0 1 25 0 0,0-1 0 0 0,2 1 0 0 0,2 0 1 0 0,1 0-23 0 0,-1-1 0 0 0,1-2 0 0 0,-1 1 0 0 0,1 0-23 0 0,1 0 0 0 0,0 3 0 0 0,0-2 0 0 0,0-1-8 0 0,0-1 0 0 0,-1-2 0 0 0,2-1-32 0 0,1 0 0 0 0,3 1 116 0 0,3 0-89 0 92,-3-4 1 0 0,0 1-4 0 62,1-5 0 0-1,0 2-107 0 28,2-2 77 0-130,1 0 1 0-1,-5-2-1 0 0,2 0 1 0 0,-1 0-67 0 80,0 0 0 0 0,2 0 30 0-78,0 0 1 0 0,0 0 0 0 0,0 0-48 0-22,0 0 0 0 0,-1-2 0 0 0,-1-1-422 0 29,1 0 530 0-59,-3 2 0 0 0,0-5 0 0 0,-3 3 0 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24.600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95 18 8376,'0'-4'-738,"0"-1"0,0 4 866,0-3 89,0 3-84,0-2 1,-2 8-1,-1 2 1,0 3-147,-2-1 0,2-1 0,-1 3 0,0 0 10,-2 3 0,0 1 1,1 0-1,-1 0 8,0 1 0,0 1 0,0 1 0,0-1 9,0-2 1,2 2-1,1-1 1,0 0 61,0 0 1,1-2 0,0-3 0,2-1-11,0-2 1,0-1-1,0-2-10,2 1 0,0-2 0,2-2 15,0-2 1,-1 0-1,1 0-37,1 0 1,0 0 0,1 0-32,0 0 0,-2 0 0,0 0 0,0 0-3,1 0 0,1 0 1,1 0-10,1 0 0,-2 0 0,2 0 0,-1 0-78,-1 0 0,-1 0 0,2 0 0,0 0-48,1-2 1,0 1 0,0-1 0,-1 1-110,1 1 0,1 0 0,0 0 0,1 0 244,0 0 0,-3 0 0,1 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25.722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18 282 6259,'-4'1'301,"3"1"0,-1-1-237,0 3 232,2-2-122,-3 3 1,2-4 130,-1 3-198,2-3 1,-3 1 0,3-4-76,0-2 0,2-1 1,1-3-215,0 1 213,-2-4 1,5-1 0,-1-3-181,3-2 154,-1-1 1,0-2 0,0 0 0,2 0-27,0 0 0,-2-1 1,1 3-1,0 0 11,0 3 0,-2 5 1,-2 2-1,0 2 6,2 0 1,-2 0-1,0 1 3,0 1 1,1-1-2,1 3 0,-2 0 0,-1 3 1,1 1 5,-1 4 0,-1 3 0,1 3 0,0 3 46,1 2 1,0 2 0,1 4 4,-1 1-63,1 1 1,-2-1 0,2 1 0,0 1-43,-1 1 0,0-5 1,1-1-113,-1-4 0,1-5 0,-3-4-97,2-2 1,-3-5 0,1-3-82,1-3 340,-2-1 0,4 1 0,-2-1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26.100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0 34 8394,'0'-6'-263,"0"0"0,0 3 0,0-1 265,0-1 1,1 2 0,0 1 31,1-1 1,3 3 0,-2-2 0,3 4-67,2 2 0,-1 0 0,3 1 0,1-1-148,0 0 1,1 1-1,1-1-285,1-2 352,2-2 1,-3 0-1,3-2-225,0-2 338,1-2 0,-2-2 0,0-1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26.916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212 24 8104,'-3'-3'-677,"2"-1"0,-2 1 714,0 0-13,-2 1 1,4-1 103,-3 1-105,0 1 0,-2-1 0,0 2 0,1 0 22,-1 0 1,-2 1 0,-1 0-1,0 4-6,-1 2 1,-1 0 0,-1 3 0,0 1-8,0 0 0,1 1 0,-1-1 0,1 1-7,1 0 0,1 0 1,2-1-1,1 1-38,1 0 1,1 0 0,0-1-130,2 1 148,1 0 1,2 2-1,1-1 1,2 0-11,3 0 0,1-3 0,1-1 0,2-1-20,0-1 1,1-3 0,0-2 0,1-1-139,1-1 76,2-5 1,-3 1 0,2-4-66,0 1 0,-2-1 0,-1-1 151,0 0 0,0-2 0,-1 1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27.592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71 29 8308,'0'-6'-848,"0"1"1,0 1 884,0 0 358,0 0-313,0 0 1,0 3 0,0 3-60,0 4 1,0 1 0,0 4 0,-1 2-58,-1 2 1,-1 3 0,-3 4 0,0 0 14,0 2 1,0-1 0,0 1 0,-1 0-3,-1-1 1,2-3 0,2-2-1,0-4-270,1-4 128,0-1 0,4-9 163,1-2 0,1-5 0,3-2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27.866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1 1 7973,'14'2'334,"1"0"-329,-4 1 31,4 1 1,4 3 0,2 1 0,-2 2-101,3 1 0,2-2 0,-1 1 0,1 1-24,0 0 0,2-1 0,-2-2 0,0-1-83,2-1 1,-9-3 0,2 1 0,-7-2-164,0-1 1,0-2 0,-3-1 333,1-2 0,-20-1 0,1-1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28.116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0 129 7520,'2'-5'176,"2"1"1,2-1 0,7 0 95,1-2-187,6 1 0,1-5 1,4 1-1,1 1-4,5-1 0,6 1 0,0-1-403,-4 2 153,2 2 0,-6 0 1,-3 0-1,-1 3-180,2 1 0,-9-1 1,2 1-1,-7 1 349,7 0 0,-9 1 0,1 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29.355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54 224 8275,'-3'5'-458,"2"1"1,-2-2 392,1 0 1,2 0 238,-2 2 1,1 0-8,1 0 0,0-2-104,0 0 0,1-1 1,1 1-48,1 0 1,1-2-1,0 2 1,0-2-58,1-1 0,1 0 0,0-1-46,0 0 102,0 0 1,2 0-1,0-1 1,0 0 0,0-3 0,-1-2 0,2 0 0,0-2-20,1-2 0,-3-1 0,3-1 0,-2-2-43,-1-2 0,2 1 1,-2 0-1,-1 0-63,-2 0 0,-2 0 0,2-1 0,-2 3 88,0 0 0,-4 2 0,-1-1 0,-2 1 9,-1 1 1,-2-1 0,1 4 0,-2-1-5,0 2 1,-1 1-1,-1 1-130,2 2 136,-3 1 0,3 1 0,-3 0 12,-2 0-18,2 3 0,-2 2 1,4 3 65,0 2-50,0-1 1,1 1-1,1 0 1,1 0 12,2 2 1,1-3-1,0 1 1,2 1 5,0 0 0,2 1 1,0 1-1,0 2-67,0 0 1,0 0-1,2 2 1,3-1-67,2-2 1,0-3-1,2-1 1,1-3-450,-1-2 564,1-2 0,4-3 0,1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30.403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18 294 8322,'-4'0'-536,"0"0"0,2 0 562,-2 0 0,3-1 1,-1-1-1,1-2 40,1-1 1,0-1 0,0 0-1,0 0 24,0-2 0,0 1 0,1-3 0,0 0-15,1-1 0,2-2 0,-1 0 1,-1-1-70,1-1 0,1 0 1,0-2-1,0 2-21,0 1 0,-3-2 1,1 3-1,0-1-8,0-1 1,1 6 0,-2-1 0,1 3-12,0 1 1,-2 2 0,1 1 0,1 0 0,-1 1 34,3 2 4,0 0 0,0 1 0,0 0 0,0 1 16,2-1 0,0 0 0,1-1 1,1 1-18,-1 1 0,3-2 1,-1 2-1,0-1-18,1-1 1,-1-1 0,2 0 0,-2-1-109,0 1 1,0 0 0,-1 1-1,-1 0-315,0 0 0,-1 0 437,0 0 0,0-3 0,-1 0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30.775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9 18 8575,'-3'0'-1145,"-1"0"1333,2 0 1,4-2-341,4 0 181,1 0 0,0 0 0,0 0 0,2 1-31,0 0 0,1-1 0,1 0 0,-1 1-334,0 0 0,0 1 336,1 0 0,1 0 0,0 0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32.163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12 279 8334,'0'6'-1468,"-2"0"1412,0 0 1,-1-1 697,1-1-436,2-1 417,-3-3-623,3-6 1,0 2 0,0-3 0,0 0-44,0 1 1,0-2 0,0-2 0,0-1 61,0-1 1,1 0-1,0-2 1,2-2-17,0-1 0,-1 0 1,1-1-26,0 0 32,1 1 0,-2 1 1,1 1-7,2 1 7,-2 3 1,0-1 0,-2 3-1,2 0 23,0 1 0,-2 4 0,2 0-17,0 2-79,-3-3 0,3 5-26,-3 0 68,0 3 0,1 0 0,0 0 7,1-1 0,2 0 1,-2 1 19,2 0 0,-2 0 1,2 0-1,0 0 1,1 2 1,-1-2 0,0 1 0,1 1-4,0 3 0,1-1 0,0 3 28,0 0-36,-1 1 0,1 1 0,0 0 0,0 2-2,0 2 1,-1-1 0,-1 0 0,-2 2 48,-1 0 0,-1-2 0,0 0 1,0 0-15,0-2 0,-3-1 1,-1 0-1,-1 0-24,-1 0 1,0-3-1,0-1 1,0 0-45,1 0 1,-1 0 0,0 0-10,0-1 1,0 1 0,0-5-120,0-1 146,0-1 0,1-1-76,-1 0 78,0 0 1,0-3-1,0-1-232,0-3 178,0 0 1,2-1 0,1 1 0,0 0-150,2-1 1,1 0 0,0 2 220,0 1 0,0-4 0,0 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33.082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12 294 8091,'-2'6'-664,"1"0"0,-2 0 578,1 0 1,1-2 0,-1 0 166,1 0 0,1 1 201,0 1-143,0-2 1,0-2 0,0-4-1,0-2-50,0-2 0,1-2 1,0-2-1,2-1-17,0-1 0,1-2 1,2-2-1,0-1-14,0 0 0,0-2 1,0 0-1,0-1-4,2-1 0,-1 0 0,2 0 0,0 1-9,1 2 0,-1 1 1,1 1-1,-1 3-6,0 3 0,-3 2 0,-2 4-48,0 2 0,-1 2 0,1 2 0,-2 2-45,0 1 1,0 4 0,1 0-32,0 2 86,-2 1 0,2 3 1,-3 0-165,0 2 154,0 1 1,0 2 0,0 2-134,0 1 113,0 0 1,0 1 0,-1 0 0,0 0-95,-1-1 1,0 1 0,2-6 0,0-3-156,0-2 1,1-3 67,1-2 1,0-3 0,2-7 0,-1-3 209,0-2 0,-3-2 0,3-3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33.354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1 24 8399,'4'0'-625,"-1"0"0,-1 0 0,2 0 814,1 0-137,0 0 0,1 0 0,1-2 1,0 0-127,3-1 0,1 1 1,2-2-1,0 2-513,1 0 587,2-1 0,-4 2 0,3-1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33.963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24 282 8332,'-3'6'-208,"-1"-2"1,1 0 0,0-1-88,0 0 1,0-2 0,2 2 563,-1 0-173,0-3 1,2 2 0,1-3 0,0-2 54,1 0 1,2-1-1,-1-2 1,-1-2-54,1 1 0,1-5 1,0 1-1,0-2 11,0 0 0,-1-2 0,3-1 1,0-1 65,0 0 1,-1-1-1,0 1 1,-1-1-122,0 0 0,0 3 0,-1 2 0,0 1-569,-2 2 0,-1-1 0,0 2 515,0 0 0,0 0 0,0 3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34.275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0 36 7550,'4'0'-133,"0"2"356,1 0 0,1 2 0,1-2 1,1 1-147,1-1 0,3 2 1,3-2-1,0 0-70,1 1 1,0-2-1,1 0 1,-2 0-142,2-1 0,-1-1 0,1 0-204,1-3 224,-5-2 1,4 0 0,-5 1-1,0-2-37,0-1 1,-1 2 0,-2-1 0,-1 2-171,-1 3 1,-1-1 320,0 1 0,-3 0 0,0 2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35.120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1 335 7199,'0'3'-203,"0"0"325,0-1 147,0-1-51,0 1 0,0-6 0,2-2-163,0-1 0,2-1 1,0-1-1,1 0-8,1-1 0,0-2 0,1-2 1,1-2 6,1-3 1,2-1 0,1-2 0,1 0 4,0 0 0,0 0 0,0-1 0,0 3-22,-1 2 1,-3 1 0,-1 6-38,1-1 36,-3 3 1,3 1-54,-3 4 0,-3 3 0,-1 4 0,-1 4 3,-1 4 1,0 0 0,0 6-1,0 2-20,0 2 1,-1 0-1,0 1 1,-1-1-63,0 1 1,0-1 0,0 1 0,0 0-25,-1-2 1,3-1-1,-2-4 1,0-2-18,0-1 1,2-1 0,-2-3-62,1-1-138,1-3-69,0-2 183,0-2 1,0-4 221,0-2 0,0-1 0,-3-2 0,0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35.396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0 18 8294,'6'0'-137,"0"0"1,0-2 0,2 0 136,2 1 0,4-5 0,1-1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36.532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1 42 6446,'4'-2'-4,"0"0"0,-2-1 1,1 1 41,0-2 1,0 1 0,0 0 9,0 0 0,1-1-88,0 0 68,-2 1-128,1 0 73,0 3 0,0 0 0,0-2-56,0 1 0,-2-1-15,3 2 0,0 0 1,2 0 97,-1 0 0,1 0 0,0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37.712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24 6 8296,'-6'0'-1413,"1"0"1604,-1 0 183,2 0-411,2 0-120,2 0 1,2-2 0,2-2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03T22:29:38.374"/>
    </inkml:context>
    <inkml:brush xml:id="br0">
      <inkml:brushProperty name="width" value="0.08571" units="cm"/>
      <inkml:brushProperty name="height" value="0.08571" units="cm"/>
      <inkml:brushProperty name="color" value="#E71225"/>
    </inkml:brush>
  </inkml:definitions>
  <inkml:trace contextRef="#ctx0" brushRef="#br0">248 318 8344,'-6'0'-330,"2"0"1,0 0 293,-1 0 1,2 0-1,0 1 1,0 0 149,-1 1 0,2 0 1,-2-2-9,0 0 0,1 0 0,-1 0-79,-1 0 0,0 0 1,-1 0-1,0 0-20,0 0 1,0 0 0,1 0 0,-1-1-28,0 0 0,1-1 0,0-1 0,1 0 34,-1-1 0,1 2 1,0-1-13,2-2 1,1 2-1,1-1-5,0-1 0,1 2 0,1-1 0,2-1 18,1 0 0,2-1 0,0 0 0,3-2-11,1-2 1,1-1-1,0-1 1,0-1 27,-1-1 1,1-2-1,0 0 1,0 1-2,-1-1 1,1 1-1,-3-1 1,-1 1 20,-1 0 1,-4 4 0,0 1 85,-1 2-102,-1 0 1,1 2 0,-4 1 0,-3 0 39,-2 2 1,0 1-1,-3 0 1,0 0-59,-1 0 1,-3 0 0,-1 2 0,0 2-33,-1 2 1,-1 2 0,-1-1 0,-1 1-159,-1 0 1,-1 1 0,1 0 0,1-2-46,1 0 1,4-2-1,2-1 1,4-2-400,3-2 0,3-1 616,2-3 0,5-3 0,2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28T11:43:15.899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718 0 7995,'-3'18'-373,"-4"-5"1,1-1 0,-8-6 390,-3 9 1,-2 3 0,-3 2 0,0-2 14,0-4 0,8 3 0,0-3 0,-3 2 15,-2-2 1,0 4 0,1-7 0,4 3-25,-3-1 1,1 1-1,-2 4 1,4-3-16,-4 0 1,0-4 0,-4 5 0,0-3-13,1 3 0,1 2 1,3 2-12,3 1 18,-1 9 1,-7-8 0,1 7 0,-1 0 8,0 6 1,3-3 0,3 1 0,1 4 23,-2 1 0,0 3 0,0 0 0,5 0-24,2-1 1,-4 8 0,7 2 0,2 3-25,2 11 0,3 0 0,0 10 0,0 4-5,0 0 1,8 4 0,1 0 0,3 1-17,5 6 1,-5-12 0,2 4 0,4-2 24,1 1 1,5 1-1,3 3 1,2 4 8,-3 8 1,1-4 0,-1 3-1739,3 3 1735,-9-49 0,-1 1 0,-3 4 0,2 1 0,2-2 0,1 1 4,-3-5 0,0 1-9,2 2 0,0-2 1,17 34-1,-13-39 0,3 0 1,0-1-1,1 0 14,-1 1 1,1-1-1,3 1 1,0-2-1,22 41 1,-25-40-1,-1 0-2,1 4 0,4-1 0,3 2 0,1 2 0,-1-1 0,2 2 0,-1-1 0,0 0 10,0-1 1,3 1 0,-4 1 0,0-2-1,5 3 1,2-2 0,0 3 0,3-1-48,0 1 1,2 1-1,0-1 1,2 0-1,-3-4 1,2 0-1,2-1 1,-1-1 43,-1 1 1,3-3 0,4-2 0,1-2-1,-4 1 1,0 1 0,0-5 0,-2-2-16,4-1 1,0-4-1,3-2 1,2-3-1,3-1 1,1 0 0,3-1-1,0 0 0,3-2 0,1-1 0,-1 0 0,-1-1 0,-1-1 1,-1-2 26,2-1 1,1 0-127,7 4 1,0-3-1,5-6 1,0-1-1,4 2 1,-1 1 83,-1-2 1,0-2 17,-4-4 1,-1-1 0,9 4 0,0 1-1,-1-4 1,2 0 0,4 0 0,0 1-8,1 0 1,0-1 0,0-3-1,0-1 1,-4 1 0,2 1-1,3-3 1,0 0-5,3 0 0,0-2 0,2-6 0,-1-4 1,0-2-1,-2-3 0,-4-5 0,0-2 20,-3-2 0,2-4 1,3-3-1,0-4 1,1-2-1,1 0 1,-30 9-1,0 2 1,0-2 42,1 0 1,1-1 0,0 1 0,-1-1-1,1 1 1,-2-1 0,33-11 0,-1 1 0,-1 0-1,2 1-77,-2 2 0,1 0 1,-31 8-1,-1 1 1,1 1-1,31-11 1,0 1-1,-4 1 1,-2 0-25,-2-1 0,-2 1 0,-2 4 1,0-2-1,0-3 0,0 0 1,-3-1-1,0-2-98,-2 1 0,-1 0 0,0 0 0,-2 0 1,-11 1-1,-2-3 168,1 0 1,-2-1-33,4-6 1,-1 0 0,-7 3 0,-2 0 0,5-4 0,1 0 0,-4 3 0,0 0 11,1 0 1,-4 1 0,-1-3 0,-3 1 0,-4 2 0,1-1 40,-2-1 0,0 1-43,1 8 1,-4 0-1,-4-7 1,-2 1 0,0 8-1,2 0 1,-1-2 0,2 1 19,-1 0 0,3-1 0,1 2 0,1 0 0,0-2 0,-3 1 0,-1 3 0,-1 1 125,46-31 0,-3 2 1,1 2-1,-4-2-124,-1 1 0,-10 2 0,5 3 1,-2 2-23,-1-3 0,-3 1 0,-9 1 0,-11 5 150,-3 0 0,-5 14 1,-2-4-1,-6 3-173,-1 5 0,-1 3 1,-4 7 991,2-5-974,-1 3 1,1-5 0,-2 9 809,-7 0-871,0-1 0,-14 0 1,6 1-173,-3 0 99,-1 0 0,-8-1 0,0 1 0,-2-1-156,-6 1 0,-3 0 296,-3-1 0,-13-8 0,2-3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28T11:43:24.485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0 428 5923,'13'-9'-17,"-6"-4"0,0-5 56,-2-3 1,0 1 0,1-1 23,-3 1 0,4 6 1,1 1-31,-4-3 1,2-2 0,-2-2-1,4 0-22,-3 0 0,0-1 0,-1 1 69,4-1-48,0 1 1,-8 6 0,0 1 49,0-3 0,0-2 83,0-3-97,0 10-144,0 2 93,0 27 1,0-4 34,0 13 0,0-4 0,-2-3-24,-6 0 1,6 1 0,-6 1 0,6 6 3,2 6 0,-8 3 0,0 6 0,4 5 11,0 6 0,4 7 0,0 7 0,0 5 2,0-1 1,0 9-1,0-2 1,0 7-87,0 1 0,0-1 0,4 0 0,0 3 17,4 4 1,0 0 0,-8 5 0,0-5 39,0-4 0,3-37 1,0 1-1,2-3 1,-2 2-1,2 0 1,-4 2-5,0 2 0,0-1 1,-1-3-1,0 2 0,1 2 1,0 1-1,2 0 1,0 1-55,0 2 1,1 1-1,1-4 1,0 2-1,-3 6 1,1 0 0,2-2-1,1 1 57,-1 0 1,2 1 0,-3 1-1,2 3 1,3 4 0,2 1-1151,0 1 0,3 0 1142,0-1 1,-1 0-1,-1 2 1,-1 0-1,0 3 1,3 1-23,0 3 1,2 0-122,-5 4 0,3 1 0,6-1 0,-1 0 0,-2-2 0,-3-1 111,0-1 0,-1 0 27,0-1 1,1-1 0,0-3-1,0 2 1,2-1 0,-2 0-1,1 1 1,-2-1-4,0-3 1,-1-1 0,3-1-1,0-1 1,0-2 0,1 1 0,-2 0-1,1 0-47,1 3 0,0-1 1,1-1-1,0-1 1,2 3-1,1 0 1,-1-3-1,0 0 62,0-1 0,2 1 1,0 0-1,1 1 0,0 0 1,3 2-1,1 2 0,-2 1-4,2-2 1,1 2-1,3 3 1,2 0-1,-2-1 1,0 1-1,4 4 1,-1 2-8,4 4 1,2-2-1,-4-7 1,2-1-1,4 5 1,1-2-1,0-4 1,-1 0 19,-2-2 0,2-2 0,-1 0 0,0-2 0,-5-6 0,0-3 0,0-3 1,1-2 17,-4-4 1,1-1 0,-7-2 0,1-2 0,2 0 0,1-2-35,-4-2 0,2 0 8,4-1 1,-1-1-1,20 43 1,-22-42-1,1-1-44,1 1 0,1 1 31,0 4 1,1 1-1,4 2 1,1 1-1,1 3 1,0 2-1,0 0 1,0 0-7,-1-1 0,1-1 0,7 1 0,1 0 0,-2 1 0,0 2 0,2 0 0,1 1 1,1 2 1,1-2 0,1-5 0,-1-1-1,3 1 1,2-2 0,-4-5 0,0-3 20,-2-3 1,3-1-1,-3-4 1,-1 0-1,-4-3 1,0-1 0,39 25 94,-8-11 0,-6-14 0,-4-4 0,-2 0-108,-3-1 1,0-6 0,8 2 0,-1-4 484,0-2 1,9 5 0,-1 1 0,-4 0-504,1 3 1,-7-8-1,-2 5 19,-4-4-6,2-12 0,-11 5 0,-5-7 1082,-3 3-1120,-8-8 1,8 5-1,-8-9 98,1 0 0,-2 0 0,-13-2 1,-2-2-294,-4-3 1,-8-11 0,1-1 0,-4-8-76,-3-4 1,0 1-1,-3-8 308,-4-6 0,-6-9 0,-9 1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29T21:30:26.997"/>
    </inkml:context>
    <inkml:brush xml:id="br0">
      <inkml:brushProperty name="width" value="0.08571" units="cm"/>
      <inkml:brushProperty name="height" value="0.08571" units="cm"/>
      <inkml:brushProperty name="color" value="#008C3A"/>
    </inkml:brush>
  </inkml:definitions>
  <inkml:trace contextRef="#ctx0" brushRef="#br0">0 115 7015,'9'-14'-486,"-1"-2"1,1 0 576,-9-6-147,0 10 65,0 1 1,0 8-14,0-4 79,0 4 128,0-7-91,0 10 1,-3 0 172,-6 0 14,7 0-220,-10 0-77,12 0 108,0 0-102,0 10 1,0-5 0,0 11 1,0-9-1,0 8-4,0 3 0,0-5 0,0 3 0,3 1 11,6 4 0,-7 2 0,7 0 0,-4-1 5,4 2 1,-7 1 0,8 6 0,-8 5-18,-2-1 1,8 9 0,1-5 0,-4 3-4,-1 5 1,-4 0 0,0-2-1,0 1 4,0 1 1,0-2 0,0 2 5,0-1-8,0-1 1,0 2-1,0 2 75,0 3-70,0 7 1,0 2 0,0 2 0,0 0 31,0 4 1,0 4-1,0 4 1,0 1-11,0-2 0,0 0 1,0 0-1,0 3-18,0-3 0,0-2 0,0-3 1,0 3-6,0 4 1,8-1 0,0 7-1,-2-3-17,-4-4 1,7 3-1,1 2 1,-6 4 13,-1 10 1,4-1-1,-2-43 1,-2 2-726,1-1 1,-1 1 723,-2 41 0,4-36 0,0 2 0,0-3 0,1 1-10,2 2 0,-2 2 9,-3-6 0,0 3 0,7-2 0,-1 2 0,-2-3 0,-2 2 0,1 5 0,-1 0-3,0 2 1,2-1 0,0-2 0,2-2 0,-3 3 0,0-1 0,-2-1 0,3-2-29,-1 0 0,1-1 0,2 0 0,1 1 0,-2-1 0,-2-1 0,3-2 0,-1 1 28,0 0 0,0-2 0,1-4 0,0-2 0,3 4 1,-1-1-1,2-2 0,0 2 1,0 0 1,0-2-1,12 47 1,-12-45-1,0 0 1,-1-1-1,0-1 0,2 2 0,-1 0 0,-2 0 1,2 0-1,1 5 0,-2 3 1,0 0-1,1 1 0,0 0 0,-1 0 0,2-1 1,0 2-1,1-1 0,1-1 0,0 3 1,2 0 7,-3 5 0,1-1 0,1-2 0,3-1 0,-3 1 1,2-3-791,2 0 0,-2-3 783,-4 1 1,1 0 0,7 3-1,1 1 1,-3-1 0,1 1 1,1-2 1,1 0-2,1-2 1,1 1-1,0-1 1,-1-1-1,1 1 1,-2-1-10,1 1 1,0 0-45,1 4 0,-1 1 0,1-1 0,-2 1 0,2 4 0,-1-1 0,2-1 0,-2 0 50,-1 2 1,1-1 0,5 3-1,0 0 1,0 3 0,-1-1-1,0 3 1,-2-2-3,0 0 1,0 0-1,-1 2 1,1 0-1,0 0 1,2 1-1,1 1 1,1 1-6,2 5 0,0-1 0,0-4 1,1-1-1,2 5 0,1-2 0,-1-2 1,-1-1-1,-1 0 0,-1-1 0,0-1 1,1 1-1,3 1 0,0 3 1,-2-1-1,-2 0 4,-4-3 0,0-2 1,2 0-1,3-2 0,-2-2 1,2 0-1,-1 1 1,0 1 3,2 1 0,-2 2 0,0-8 0,-2 0 0,4 3 0,2 1-305,-5-3 1,2 1 308,-1-6 0,2 1 0,4 4 0,5 2 1,0-6-1,-2 2 27,-1-2 0,0 2-28,-2 2 1,0 1 0,3-8 0,0 0 0,0 5 0,0 0 0,1 2-1,-2-1 9,3 3 0,-1-2 0,-3-1 0,0-1 0,3 0 1,2-2-1,-4 1 0,1-1-36,0 2 1,1-2-1,5 3 1,2-2-1,-2 5 1,2-2 0,2 0-1,1-1 40,-4 0 1,0-1-1,2-4 1,-1-2-1,-3 3 1,-1-2-1,3 0 1,0-3-13,2 3 0,-1-3 1,-3-5-1,0 0 0,-1-1 1,0-2-1,0 0 0,1-2-11,-2 4 1,0-1 0,8 2 0,3 1 0,-2 3 0,-1 0 0,4-1 0,-1 0-5,-1 0 1,0-2 0,-3-4 0,0 0 0,-2 6 0,1-1 0,1 0 0,0 2 5,3 0 1,1 1 0,-10-4-1,2-2 1,4 0 0,1-2 1,-1-1 0,2-2 0,-3-5 0,-1 0 1,7 5-1,1-3 1,-4-3-1,-3 0-25,0-3 0,0 0 20,-3 2 1,-1 0-1,37 19 1,-41-25 0,-1 3-43,-2-2 1,0 1 47,6-1 1,-1 1-1,30 34 1,-36-35-1,3 1 1,-2-1 0,0 1 2,-1 0 1,1 0 0,4-1 0,2 0 0,-2 2 0,1-2 0,1-1 0,0 0 157,-4-2 1,0-1-1,0 4 1,2-2 0,0-1-1,0-3 1,0 3 0,2 0-139,1 0 0,0 0 0,-3-2 1,0 0-1,0 1 0,-2 2 0,35 21-16,0-4 1,7-11-1,-1-3 1,-4-1 48,-8-5 0,-8-4 1,-14-4-1,1-3-84,2-4 0,-12-9 0,-5 5 2226,3 1-2217,-10-9 1,16 12-1,-7-9 205,2 3 1,-5 2 0,5-6-1,1 7-142,1 2-1,0-8 0,1 16 0,0-9 1,3 3-35,3 0 0,11 1 0,-1 5 1,-3-4-9,0-1 0,-4-8 1,0 5-1,0-4-3,-1-4 1,-10-2 0,-7-3 0,-5 0-2,-2 0 0,-10 0 0,2 0-2,0 0 1,-4 0 1,3 0 1,-9 0 117,10 0-109,-12 0 83,4 0-76,2 0 0,-6 0 61,11 0-71,-12 0 1,15 3 0,-8 2-19,2 2 1,-7 1-42,9-8 52,3 0 0,3 2 0,-2 3 23,-3 3 0,-10 0 1,10-5-16,4 5 1,-7-6 0,2 6 0,2-3-2,-4 3 1,9-4 0,-6 9-92,5-2 90,-8-3 0,9-6-14,-7 5 10,7-4 0,-6 7 1,-4-7-2,-2 5 0,9-7-31,-4 7-44,-4-5 0,2 5 17,-5-1 0,5 1 37,11-8 1,1 0 0,-1-2 36,0-6 1,0 5 0,1-5-162,-2 6 140,3-9 0,-4 10 0,4-7-86,-2 5 75,1-7 1,0 7-31,-1-4 33,1-6 0,-2 11 0,2-6-41,-2 5 56,2 3 0,-10-8 0,1 1 0,3 2 11,2 3 1,4 2 0,-3-3 0,-4-2 25,-1-3 0,-2 0 1,10 8-1,-2 0-20,1 0 1,-9-3 0,2-2 0,1-3-90,4 3 1,4 0 0,-3 0 11,2-2 0,-1-4 0,1 6-48,-1-2 1,-4-3 0,0 5 0,-5-6-68,5-2 1,-7-1 0,0-10-193,-4 0 370,11 2 0,-19-21 0,10-6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01-29T21:30:30.602"/>
    </inkml:context>
    <inkml:brush xml:id="br0">
      <inkml:brushProperty name="width" value="0.04286" units="cm"/>
      <inkml:brushProperty name="height" value="0.04286" units="cm"/>
      <inkml:brushProperty name="color" value="#E71224"/>
    </inkml:brush>
  </inkml:definitions>
  <inkml:trace contextRef="#ctx0" brushRef="#br0">0 0 7630,'0'24'-1344,"0"-10"1372,0 2 0,0-8 63,0 6 14,0-8-169,0 4 108,0-10-105,0 0 30,0 11 0,0-6 23,0 10 1,0 0 0,3 9 0,3-2 6,3 2 1,2-2-1,-5 2 1,6 1 0,3 6 0,-6 5 1,9 10-1,-1 0 2,-1 0 1,10 3 0,-2 4 0,7 7 0,1-1 0,6 7 1,-3-5-1,1 6 5,3 2 1,-1 0 0,7 0 0,-7-2 28,0-5 0,-5 3 1,11-3 96,4 5-126,-10 2 0,11-10 1,-8-5-1,5-3 7,-3 3 1,0-8-1,11 3 1,0-9 8,-2 1 0,0-4 0,1-2 0,4 1-2,5 0 1,2-8 0,11 5-1,-4-1 1,1-2 0,5 3 0,0-7 0,-4-1-4,-2-4 1,-8-5-1,6-2 1,5-6-9,3-5 0,-7-3 0,1-3 0,3-5-6,1-6 0,6 1 0,-5-3-50,-4-2 50,3 8 1,-9-8 0,4 7-40,-8-1 35,6 7 0,-13-8 0,5 8-25,-14-3 21,5-9 0,-10 4 1,10-8-1,-8 4 8,-8 1 1,3 0 0,-2-6 0,-1-2 3,4 2 1,-10 1-1,7 2 1,-6 5-3,-4-5 0,10-1 1,-1-3-1,-2-1 4,-5 2 1,-2-2 0,3 2-1,4-2-10,3 2 0,-1 1 0,-9 4 0,5 1-6,4-2 1,-6 5-1,6-2 0,-4-3 7,-5 7 0,1-6 0,-2 9-16,2 3 13,-1-8 0,1 10 0,-2-5-6,3 7 6,-13 1 0,5-3 0,-9-2 0,5-3-38,4 3 1,-5 2-50,3 3 1,-1-2-1,10-4 37,-1-1 0,-8-1 0,0 8 17,3 0 1,-7 0 11,5 0 1,-3 2 6,10 6 0,0-5 0,1 5 20,0-6 0,-9 6 0,0 0 0,2-3 8,4-2-13,-10-3 0,10-11 0,-9-2 0</inkml:trace>
</inkml:ink>
</file>

<file path=xl/persons/person.xml><?xml version="1.0" encoding="utf-8"?>
<personList xmlns="http://schemas.microsoft.com/office/spreadsheetml/2018/threadedcomments" xmlns:x="http://schemas.openxmlformats.org/spreadsheetml/2006/main">
  <person displayName="Paul Aru" id="{32AB5303-913D-F14A-B421-12E7769F94E2}" userId="S::arup@uni.coventry.ac.uk::555abeec-3ddc-466e-aa9a-e69a6aa72ae3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4.713165972222" createdVersion="7" refreshedVersion="7" minRefreshableVersion="3" recordCount="139" xr:uid="{CE8CFF0D-1AAF-0145-932A-B2BE502B8ED1}">
  <cacheSource type="worksheet">
    <worksheetSource ref="B2:L141" sheet="MASTER"/>
  </cacheSource>
  <cacheFields count="11">
    <cacheField name="№" numFmtId="0">
      <sharedItems containsSemiMixedTypes="0" containsString="0" containsNumber="1" containsInteger="1" minValue="1" maxValue="139"/>
    </cacheField>
    <cacheField name="Precise Accuracy" numFmtId="10">
      <sharedItems containsSemiMixedTypes="0" containsString="0" containsNumber="1" minValue="1.78E-2" maxValue="0.58169999999999999"/>
    </cacheField>
    <cacheField name="Directional Accuracy" numFmtId="10">
      <sharedItems containsSemiMixedTypes="0" containsString="0" containsNumber="1" minValue="6.59E-2" maxValue="0.58169999999999999"/>
    </cacheField>
    <cacheField name="Model Earnings" numFmtId="0">
      <sharedItems containsMixedTypes="1" containsNumber="1" minValue="-402412.21" maxValue="219505.39"/>
    </cacheField>
    <cacheField name="Window Size" numFmtId="0">
      <sharedItems containsSemiMixedTypes="0" containsString="0" containsNumber="1" containsInteger="1" minValue="1" maxValue="50"/>
    </cacheField>
    <cacheField name="Data Period" numFmtId="0">
      <sharedItems containsSemiMixedTypes="0" containsString="0" containsNumber="1" containsInteger="1" minValue="5" maxValue="55" count="12">
        <n v="50"/>
        <n v="30"/>
        <n v="45"/>
        <n v="35"/>
        <n v="20"/>
        <n v="55"/>
        <n v="5"/>
        <n v="40"/>
        <n v="19"/>
        <n v="10"/>
        <n v="25"/>
        <n v="15"/>
      </sharedItems>
    </cacheField>
    <cacheField name="Classes" numFmtId="0">
      <sharedItems containsMixedTypes="1" containsNumber="1" containsInteger="1" minValue="2" maxValue="49"/>
    </cacheField>
    <cacheField name="Epoch" numFmtId="0">
      <sharedItems containsSemiMixedTypes="0" containsString="0" containsNumber="1" containsInteger="1" minValue="1" maxValue="25000"/>
    </cacheField>
    <cacheField name="Hidden Units" numFmtId="0">
      <sharedItems containsSemiMixedTypes="0" containsString="0" containsNumber="1" containsInteger="1" minValue="1" maxValue="1500"/>
    </cacheField>
    <cacheField name="Mini Batch Size" numFmtId="0">
      <sharedItems containsSemiMixedTypes="0" containsString="0" containsNumber="1" containsInteger="1" minValue="451" maxValue="5000"/>
    </cacheField>
    <cacheField name="Symbol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n v="110"/>
    <n v="0.58169999999999999"/>
    <n v="0.58169999999999999"/>
    <n v="125.33"/>
    <n v="30"/>
    <x v="0"/>
    <n v="3"/>
    <n v="5000"/>
    <n v="1500"/>
    <n v="1500"/>
    <s v="MCD,^GSPC"/>
  </r>
  <r>
    <n v="109"/>
    <n v="4.41E-2"/>
    <n v="0.5655"/>
    <n v="-112.55"/>
    <n v="30"/>
    <x v="1"/>
    <n v="40"/>
    <n v="25000"/>
    <n v="1500"/>
    <n v="1683"/>
    <s v="COKE,^GSPC"/>
  </r>
  <r>
    <n v="125"/>
    <n v="0.55530000000000002"/>
    <n v="0.55530000000000002"/>
    <n v="-475.45"/>
    <n v="10"/>
    <x v="2"/>
    <n v="3"/>
    <n v="5000"/>
    <n v="1500"/>
    <n v="1000"/>
    <s v="PG,^GSPC"/>
  </r>
  <r>
    <n v="128"/>
    <n v="0.5514"/>
    <n v="0.5514"/>
    <n v="404.21"/>
    <n v="14"/>
    <x v="3"/>
    <n v="3"/>
    <n v="5000"/>
    <n v="1500"/>
    <n v="1500"/>
    <s v="AAPL, MSFT"/>
  </r>
  <r>
    <n v="59"/>
    <n v="2.6499999999999999E-2"/>
    <n v="0.54920000000000002"/>
    <s v="-"/>
    <n v="11"/>
    <x v="4"/>
    <n v="40"/>
    <n v="500"/>
    <n v="1000"/>
    <n v="2500"/>
    <s v="INTC"/>
  </r>
  <r>
    <n v="126"/>
    <n v="0.5494"/>
    <n v="0.54859999999999998"/>
    <n v="-519.49"/>
    <n v="10"/>
    <x v="0"/>
    <n v="3"/>
    <n v="5000"/>
    <n v="1500"/>
    <n v="1000"/>
    <s v="PG,^GSPC"/>
  </r>
  <r>
    <n v="127"/>
    <n v="0.53779999999999994"/>
    <n v="0.53779999999999994"/>
    <n v="-496.02"/>
    <n v="10"/>
    <x v="5"/>
    <n v="3"/>
    <n v="5000"/>
    <n v="1500"/>
    <n v="1000"/>
    <s v="PG,^GSPC"/>
  </r>
  <r>
    <n v="139"/>
    <n v="0.5353"/>
    <n v="0.5353"/>
    <n v="-402412.21"/>
    <n v="14"/>
    <x v="6"/>
    <n v="3"/>
    <n v="5000"/>
    <n v="1500"/>
    <n v="1500"/>
    <s v="BTC-USD, GC=F"/>
  </r>
  <r>
    <n v="111"/>
    <n v="6.8500000000000005E-2"/>
    <n v="0.53390000000000004"/>
    <n v="-149.13"/>
    <n v="30"/>
    <x v="0"/>
    <n v="49"/>
    <n v="5000"/>
    <n v="1500"/>
    <n v="1500"/>
    <s v="MCD,^GSPC"/>
  </r>
  <r>
    <n v="61"/>
    <n v="7.2400000000000006E-2"/>
    <n v="0.53100000000000003"/>
    <s v="-"/>
    <n v="14"/>
    <x v="4"/>
    <n v="14"/>
    <n v="500"/>
    <n v="2"/>
    <n v="2500"/>
    <s v="INTC"/>
  </r>
  <r>
    <n v="124"/>
    <n v="0.52939999999999998"/>
    <n v="0.52939999999999998"/>
    <n v="344.57"/>
    <n v="10"/>
    <x v="7"/>
    <n v="3"/>
    <n v="5000"/>
    <n v="1500"/>
    <n v="1000"/>
    <s v="PG,^GSPC"/>
  </r>
  <r>
    <n v="51"/>
    <n v="7.4899999999999994E-2"/>
    <n v="0.52449999999999997"/>
    <s v="-"/>
    <n v="11"/>
    <x v="4"/>
    <n v="14"/>
    <n v="500"/>
    <n v="1000"/>
    <n v="2500"/>
    <s v="INTC"/>
  </r>
  <r>
    <n v="123"/>
    <n v="0.52449999999999997"/>
    <n v="0.52449999999999997"/>
    <n v="-425.92"/>
    <n v="10"/>
    <x v="3"/>
    <n v="3"/>
    <n v="5000"/>
    <n v="1500"/>
    <n v="1000"/>
    <s v="PG,^GSPC"/>
  </r>
  <r>
    <n v="130"/>
    <n v="0.52429999999999999"/>
    <n v="0.52429999999999999"/>
    <n v="-179.8"/>
    <n v="14"/>
    <x v="2"/>
    <n v="3"/>
    <n v="5000"/>
    <n v="1500"/>
    <n v="1500"/>
    <s v="JNJ, PFE"/>
  </r>
  <r>
    <n v="74"/>
    <n v="8.0100000000000005E-2"/>
    <n v="0.52070000000000005"/>
    <s v="-"/>
    <n v="14"/>
    <x v="4"/>
    <n v="14"/>
    <n v="500"/>
    <n v="377"/>
    <n v="2500"/>
    <s v="INTC"/>
  </r>
  <r>
    <n v="138"/>
    <n v="0.51759999999999995"/>
    <n v="0.51180000000000003"/>
    <n v="219505.39"/>
    <n v="14"/>
    <x v="6"/>
    <n v="3"/>
    <n v="5000"/>
    <n v="1500"/>
    <n v="1500"/>
    <s v="BTC-USD, BTC-EUR"/>
  </r>
  <r>
    <n v="67"/>
    <n v="6.0699999999999997E-2"/>
    <n v="0.51029999999999998"/>
    <s v="-"/>
    <n v="14"/>
    <x v="4"/>
    <n v="14"/>
    <n v="500"/>
    <n v="15"/>
    <n v="2500"/>
    <s v="INTC"/>
  </r>
  <r>
    <n v="42"/>
    <n v="1.78E-2"/>
    <n v="0.50890000000000002"/>
    <s v="-"/>
    <n v="11"/>
    <x v="4"/>
    <n v="31"/>
    <n v="500"/>
    <n v="1000"/>
    <n v="2500"/>
    <s v="INTC"/>
  </r>
  <r>
    <n v="116"/>
    <n v="0.50839999999999996"/>
    <n v="0.50839999999999996"/>
    <n v="277.88"/>
    <n v="10"/>
    <x v="0"/>
    <n v="3"/>
    <n v="5000"/>
    <n v="1500"/>
    <n v="1000"/>
    <s v="IBM,^GSPC"/>
  </r>
  <r>
    <n v="73"/>
    <n v="5.9400000000000001E-2"/>
    <n v="0.50649999999999995"/>
    <s v="-"/>
    <n v="14"/>
    <x v="4"/>
    <n v="14"/>
    <n v="500"/>
    <n v="233"/>
    <n v="2500"/>
    <s v="INTC"/>
  </r>
  <r>
    <n v="68"/>
    <n v="7.7499999999999999E-2"/>
    <n v="0.50390000000000001"/>
    <s v="-"/>
    <n v="14"/>
    <x v="4"/>
    <n v="14"/>
    <n v="500"/>
    <n v="21"/>
    <n v="2500"/>
    <s v="INTC"/>
  </r>
  <r>
    <n v="76"/>
    <n v="6.59E-2"/>
    <n v="0.50260000000000005"/>
    <s v="-"/>
    <n v="14"/>
    <x v="4"/>
    <n v="14"/>
    <n v="500"/>
    <n v="987"/>
    <n v="2500"/>
    <s v="INTC"/>
  </r>
  <r>
    <n v="62"/>
    <n v="7.3599999999999999E-2"/>
    <n v="0.5"/>
    <s v="-"/>
    <n v="14"/>
    <x v="4"/>
    <n v="14"/>
    <n v="500"/>
    <n v="3"/>
    <n v="2500"/>
    <s v="INTC"/>
  </r>
  <r>
    <n v="75"/>
    <n v="6.3299999999999995E-2"/>
    <n v="0.49609999999999999"/>
    <s v="-"/>
    <n v="14"/>
    <x v="4"/>
    <n v="14"/>
    <n v="500"/>
    <n v="610"/>
    <n v="2500"/>
    <s v="INTC"/>
  </r>
  <r>
    <n v="56"/>
    <n v="3.6799999999999999E-2"/>
    <n v="0.49559999999999998"/>
    <s v="-"/>
    <n v="11"/>
    <x v="4"/>
    <n v="28"/>
    <n v="500"/>
    <n v="1000"/>
    <n v="2500"/>
    <s v="INTC"/>
  </r>
  <r>
    <n v="65"/>
    <n v="4.7800000000000002E-2"/>
    <n v="0.49220000000000003"/>
    <s v="-"/>
    <n v="14"/>
    <x v="4"/>
    <n v="14"/>
    <n v="500"/>
    <n v="13"/>
    <n v="2500"/>
    <s v="INTC"/>
  </r>
  <r>
    <n v="112"/>
    <n v="0.49159999999999998"/>
    <n v="0.49080000000000001"/>
    <n v="233.67"/>
    <n v="5"/>
    <x v="0"/>
    <n v="3"/>
    <n v="5000"/>
    <n v="1500"/>
    <n v="1000"/>
    <s v="IBM,^GSPC"/>
  </r>
  <r>
    <n v="57"/>
    <n v="3.04E-2"/>
    <n v="0.49049999999999999"/>
    <s v="-"/>
    <n v="11"/>
    <x v="4"/>
    <n v="32"/>
    <n v="500"/>
    <n v="1000"/>
    <n v="2500"/>
    <s v="INTC"/>
  </r>
  <r>
    <n v="70"/>
    <n v="8.4000000000000005E-2"/>
    <n v="0.48970000000000002"/>
    <s v="-"/>
    <n v="14"/>
    <x v="4"/>
    <n v="14"/>
    <n v="500"/>
    <n v="55"/>
    <n v="2500"/>
    <s v="INTC"/>
  </r>
  <r>
    <n v="41"/>
    <n v="4.8800000000000003E-2"/>
    <n v="0.4884"/>
    <s v="-"/>
    <n v="11"/>
    <x v="4"/>
    <n v="21"/>
    <n v="500"/>
    <n v="1000"/>
    <n v="2500"/>
    <s v="INTC"/>
  </r>
  <r>
    <n v="50"/>
    <n v="8.5000000000000006E-2"/>
    <n v="0.48630000000000001"/>
    <s v="-"/>
    <n v="11"/>
    <x v="4"/>
    <n v="12"/>
    <n v="500"/>
    <n v="1000"/>
    <n v="2500"/>
    <s v="INTC"/>
  </r>
  <r>
    <n v="129"/>
    <n v="0.48549999999999999"/>
    <n v="0.48549999999999999"/>
    <n v="544.27"/>
    <n v="14"/>
    <x v="7"/>
    <n v="3"/>
    <n v="5000"/>
    <n v="1500"/>
    <n v="1500"/>
    <s v="JPM,BAC"/>
  </r>
  <r>
    <n v="114"/>
    <n v="0.48449999999999999"/>
    <n v="0.48449999999999999"/>
    <n v="283.25"/>
    <n v="3"/>
    <x v="0"/>
    <n v="3"/>
    <n v="5000"/>
    <n v="1500"/>
    <n v="1000"/>
    <s v="IBM,^GSPC"/>
  </r>
  <r>
    <n v="11"/>
    <n v="3.7900000000000003E-2"/>
    <n v="0.48420000000000002"/>
    <s v="-"/>
    <n v="5"/>
    <x v="4"/>
    <n v="31"/>
    <n v="200"/>
    <n v="1000"/>
    <n v="5000"/>
    <s v="INTC"/>
  </r>
  <r>
    <n v="18"/>
    <n v="0.10440000000000001"/>
    <n v="0.48039999999999999"/>
    <s v="-"/>
    <n v="14"/>
    <x v="4"/>
    <n v="11"/>
    <n v="500"/>
    <n v="1000"/>
    <n v="2500"/>
    <s v="INTC"/>
  </r>
  <r>
    <n v="23"/>
    <n v="9.3899999999999997E-2"/>
    <n v="0.47849999999999998"/>
    <s v="-"/>
    <n v="1"/>
    <x v="4"/>
    <s v="-"/>
    <n v="500"/>
    <n v="1000"/>
    <n v="2500"/>
    <s v="INTC"/>
  </r>
  <r>
    <n v="12"/>
    <n v="9.3799999999999994E-2"/>
    <n v="0.47789999999999999"/>
    <s v="-"/>
    <n v="1"/>
    <x v="4"/>
    <n v="11"/>
    <n v="500"/>
    <n v="1000"/>
    <n v="2500"/>
    <s v="INTC"/>
  </r>
  <r>
    <n v="7"/>
    <n v="5.5599999999999997E-2"/>
    <n v="0.47670000000000001"/>
    <s v="-"/>
    <n v="5"/>
    <x v="4"/>
    <n v="15"/>
    <n v="200"/>
    <n v="1000"/>
    <n v="5000"/>
    <s v="INTC"/>
  </r>
  <r>
    <n v="137"/>
    <n v="0.4824"/>
    <n v="0.47649999999999998"/>
    <n v="-196269.13"/>
    <n v="14"/>
    <x v="6"/>
    <n v="3"/>
    <n v="5000"/>
    <n v="1500"/>
    <n v="1500"/>
    <s v="BTC-USD, ETH-USD"/>
  </r>
  <r>
    <n v="22"/>
    <n v="8.77E-2"/>
    <n v="0.4738"/>
    <s v="-"/>
    <n v="30"/>
    <x v="4"/>
    <n v="11"/>
    <n v="500"/>
    <n v="1000"/>
    <n v="2500"/>
    <s v="INTC"/>
  </r>
  <r>
    <n v="40"/>
    <n v="5.6899999999999999E-2"/>
    <n v="0.47349999999999998"/>
    <s v="-"/>
    <n v="11"/>
    <x v="4"/>
    <n v="19"/>
    <n v="500"/>
    <n v="1000"/>
    <n v="2500"/>
    <s v="INTC"/>
  </r>
  <r>
    <n v="55"/>
    <n v="2.8299999999999999E-2"/>
    <n v="0.4723"/>
    <s v="-"/>
    <n v="11"/>
    <x v="4"/>
    <n v="24"/>
    <n v="500"/>
    <n v="1000"/>
    <n v="2500"/>
    <s v="INTC"/>
  </r>
  <r>
    <n v="108"/>
    <n v="0.2311"/>
    <n v="0.47210000000000002"/>
    <n v="-780"/>
    <n v="10"/>
    <x v="4"/>
    <n v="7"/>
    <n v="10"/>
    <n v="1500"/>
    <n v="2255"/>
    <s v="GC=F"/>
  </r>
  <r>
    <n v="86"/>
    <n v="0.254"/>
    <n v="0.47199999999999998"/>
    <n v="-223.6"/>
    <n v="10"/>
    <x v="4"/>
    <n v="7"/>
    <n v="89"/>
    <n v="1500"/>
    <n v="1500"/>
    <s v="GC=F"/>
  </r>
  <r>
    <n v="52"/>
    <n v="6.6199999999999995E-2"/>
    <n v="0.47139999999999999"/>
    <s v="-"/>
    <n v="11"/>
    <x v="4"/>
    <n v="16"/>
    <n v="500"/>
    <n v="1000"/>
    <n v="2500"/>
    <s v="INTC"/>
  </r>
  <r>
    <n v="9"/>
    <n v="5.1499999999999997E-2"/>
    <n v="0.47099999999999997"/>
    <s v="-"/>
    <n v="5"/>
    <x v="4"/>
    <n v="19"/>
    <n v="200"/>
    <n v="1000"/>
    <n v="5000"/>
    <s v="INTC"/>
  </r>
  <r>
    <n v="10"/>
    <n v="5.0099999999999999E-2"/>
    <n v="0.4698"/>
    <s v="-"/>
    <n v="5"/>
    <x v="4"/>
    <n v="21"/>
    <n v="200"/>
    <n v="1000"/>
    <n v="5000"/>
    <s v="INTC"/>
  </r>
  <r>
    <n v="5"/>
    <n v="8.8700000000000001E-2"/>
    <n v="0.46939999999999998"/>
    <s v="-"/>
    <n v="5"/>
    <x v="4"/>
    <n v="11"/>
    <n v="200"/>
    <n v="1000"/>
    <n v="5000"/>
    <s v="INTC"/>
  </r>
  <r>
    <n v="53"/>
    <n v="4.02E-2"/>
    <n v="0.46889999999999998"/>
    <s v="-"/>
    <n v="11"/>
    <x v="4"/>
    <n v="18"/>
    <n v="500"/>
    <n v="1000"/>
    <n v="2500"/>
    <s v="INTC"/>
  </r>
  <r>
    <n v="6"/>
    <n v="7.9399999999999998E-2"/>
    <n v="0.46879999999999999"/>
    <s v="-"/>
    <n v="5"/>
    <x v="4"/>
    <n v="13"/>
    <n v="200"/>
    <n v="1000"/>
    <n v="5000"/>
    <s v="INTC"/>
  </r>
  <r>
    <n v="87"/>
    <n v="0.224"/>
    <n v="0.46800000000000003"/>
    <n v="26.3"/>
    <n v="10"/>
    <x v="4"/>
    <n v="7"/>
    <n v="144"/>
    <n v="1500"/>
    <n v="1500"/>
    <s v="GC=F"/>
  </r>
  <r>
    <n v="113"/>
    <n v="0.46789999999999998"/>
    <n v="0.46789999999999998"/>
    <n v="6.45"/>
    <n v="50"/>
    <x v="0"/>
    <n v="3"/>
    <n v="5000"/>
    <n v="1500"/>
    <n v="1000"/>
    <s v="IBM,^GSPC"/>
  </r>
  <r>
    <n v="60"/>
    <n v="6.4600000000000005E-2"/>
    <n v="0.4677"/>
    <s v="-"/>
    <n v="14"/>
    <x v="4"/>
    <n v="14"/>
    <n v="500"/>
    <n v="1"/>
    <n v="2500"/>
    <s v="INTC"/>
  </r>
  <r>
    <n v="88"/>
    <n v="0.25900000000000001"/>
    <n v="0.46610000000000001"/>
    <n v="21.1"/>
    <n v="10"/>
    <x v="4"/>
    <n v="7"/>
    <n v="233"/>
    <n v="1500"/>
    <n v="1500"/>
    <s v="GC=F"/>
  </r>
  <r>
    <n v="100"/>
    <n v="0.21709999999999999"/>
    <n v="0.46610000000000001"/>
    <n v="-625"/>
    <n v="10"/>
    <x v="4"/>
    <n v="7"/>
    <n v="2"/>
    <n v="1500"/>
    <n v="451"/>
    <s v="GC=F"/>
  </r>
  <r>
    <n v="115"/>
    <n v="0.46679999999999999"/>
    <n v="0.46600000000000003"/>
    <n v="167.03"/>
    <n v="30"/>
    <x v="0"/>
    <n v="3"/>
    <n v="5000"/>
    <n v="1500"/>
    <n v="1000"/>
    <s v="IBM,^GSPC"/>
  </r>
  <r>
    <n v="69"/>
    <n v="7.1099999999999997E-2"/>
    <n v="0.45989999999999998"/>
    <s v="-"/>
    <n v="14"/>
    <x v="4"/>
    <n v="14"/>
    <n v="500"/>
    <n v="34"/>
    <n v="2500"/>
    <s v="INTC"/>
  </r>
  <r>
    <n v="17"/>
    <n v="9.3899999999999997E-2"/>
    <n v="0.45889999999999997"/>
    <s v="-"/>
    <n v="10"/>
    <x v="4"/>
    <n v="11"/>
    <n v="500"/>
    <n v="1000"/>
    <n v="2500"/>
    <s v="INTC"/>
  </r>
  <r>
    <n v="19"/>
    <n v="8.09E-2"/>
    <n v="0.45689999999999997"/>
    <s v="-"/>
    <n v="15"/>
    <x v="4"/>
    <n v="11"/>
    <n v="500"/>
    <n v="1000"/>
    <n v="2500"/>
    <s v="INTC"/>
  </r>
  <r>
    <n v="25"/>
    <n v="9.9099999999999994E-2"/>
    <n v="0.45629999999999998"/>
    <s v="-"/>
    <n v="1"/>
    <x v="4"/>
    <s v="-"/>
    <n v="500"/>
    <n v="1000"/>
    <n v="2500"/>
    <s v="INTC"/>
  </r>
  <r>
    <n v="20"/>
    <n v="7.1900000000000006E-2"/>
    <n v="0.45619999999999999"/>
    <s v="-"/>
    <n v="20"/>
    <x v="4"/>
    <n v="11"/>
    <n v="500"/>
    <n v="1000"/>
    <n v="2500"/>
    <s v="INTC"/>
  </r>
  <r>
    <n v="54"/>
    <n v="4.7699999999999999E-2"/>
    <n v="0.45419999999999999"/>
    <s v="-"/>
    <n v="11"/>
    <x v="4"/>
    <n v="20"/>
    <n v="500"/>
    <n v="1000"/>
    <n v="2500"/>
    <s v="INTC"/>
  </r>
  <r>
    <n v="36"/>
    <n v="0.1016"/>
    <n v="0.4531"/>
    <s v="-"/>
    <n v="11"/>
    <x v="4"/>
    <n v="9"/>
    <n v="500"/>
    <n v="1000"/>
    <n v="2500"/>
    <s v="INTC"/>
  </r>
  <r>
    <n v="48"/>
    <n v="0.1016"/>
    <n v="0.4531"/>
    <s v="-"/>
    <n v="11"/>
    <x v="4"/>
    <n v="8"/>
    <n v="500"/>
    <n v="1000"/>
    <n v="2500"/>
    <s v="INTC"/>
  </r>
  <r>
    <n v="21"/>
    <n v="9.0300000000000005E-2"/>
    <n v="0.45290000000000002"/>
    <s v="-"/>
    <n v="25"/>
    <x v="4"/>
    <n v="11"/>
    <n v="500"/>
    <n v="1000"/>
    <n v="2500"/>
    <s v="INTC"/>
  </r>
  <r>
    <n v="44"/>
    <n v="3.7100000000000001E-2"/>
    <n v="0.45240000000000002"/>
    <s v="-"/>
    <n v="11"/>
    <x v="4"/>
    <n v="41"/>
    <n v="500"/>
    <n v="1000"/>
    <n v="2500"/>
    <s v="INTC"/>
  </r>
  <r>
    <n v="28"/>
    <n v="9.5200000000000007E-2"/>
    <n v="0.4511"/>
    <s v="-"/>
    <n v="1"/>
    <x v="4"/>
    <s v="-"/>
    <n v="500"/>
    <n v="1000"/>
    <n v="2500"/>
    <s v="INTC"/>
  </r>
  <r>
    <n v="58"/>
    <n v="2.64E-2"/>
    <n v="0.45029999999999998"/>
    <s v="-"/>
    <n v="11"/>
    <x v="4"/>
    <n v="36"/>
    <n v="500"/>
    <n v="1000"/>
    <n v="2500"/>
    <s v="INTC"/>
  </r>
  <r>
    <n v="105"/>
    <n v="0.25900000000000001"/>
    <n v="0.45019999999999999"/>
    <n v="-625"/>
    <n v="10"/>
    <x v="4"/>
    <n v="7"/>
    <n v="5"/>
    <n v="1500"/>
    <n v="2255"/>
    <s v="GC=F"/>
  </r>
  <r>
    <n v="37"/>
    <n v="7.8399999999999997E-2"/>
    <n v="0.44969999999999999"/>
    <s v="-"/>
    <n v="11"/>
    <x v="4"/>
    <n v="11"/>
    <n v="500"/>
    <n v="1000"/>
    <n v="2500"/>
    <s v="INTC"/>
  </r>
  <r>
    <n v="43"/>
    <n v="2.5399999999999999E-2"/>
    <n v="0.4491"/>
    <s v="-"/>
    <n v="11"/>
    <x v="4"/>
    <n v="35"/>
    <n v="500"/>
    <n v="1000"/>
    <n v="2500"/>
    <s v="INTC"/>
  </r>
  <r>
    <n v="27"/>
    <n v="0.1043"/>
    <n v="0.44719999999999999"/>
    <s v="-"/>
    <n v="1"/>
    <x v="4"/>
    <s v="-"/>
    <n v="500"/>
    <n v="1000"/>
    <n v="2500"/>
    <s v="INTC"/>
  </r>
  <r>
    <n v="14"/>
    <n v="9.64E-2"/>
    <n v="0.4466"/>
    <s v="-"/>
    <n v="3"/>
    <x v="4"/>
    <n v="11"/>
    <n v="500"/>
    <n v="1000"/>
    <n v="2500"/>
    <s v="INTC"/>
  </r>
  <r>
    <n v="91"/>
    <n v="0.21510000000000001"/>
    <n v="0.44619999999999999"/>
    <n v="-325.7"/>
    <n v="10"/>
    <x v="4"/>
    <n v="7"/>
    <n v="987"/>
    <n v="1500"/>
    <n v="1500"/>
    <s v="GC=F"/>
  </r>
  <r>
    <n v="39"/>
    <n v="7.3700000000000002E-2"/>
    <n v="0.44500000000000001"/>
    <s v="-"/>
    <n v="11"/>
    <x v="4"/>
    <n v="15"/>
    <n v="500"/>
    <n v="1000"/>
    <n v="2500"/>
    <s v="INTC"/>
  </r>
  <r>
    <n v="8"/>
    <n v="4.5600000000000002E-2"/>
    <n v="0.4446"/>
    <s v="-"/>
    <n v="5"/>
    <x v="4"/>
    <n v="17"/>
    <n v="200"/>
    <n v="1000"/>
    <n v="5000"/>
    <s v="INTC"/>
  </r>
  <r>
    <n v="24"/>
    <n v="9.1300000000000006E-2"/>
    <n v="0.44330000000000003"/>
    <s v="-"/>
    <n v="1"/>
    <x v="4"/>
    <s v="-"/>
    <n v="500"/>
    <n v="1000"/>
    <n v="2500"/>
    <s v="INTC"/>
  </r>
  <r>
    <n v="102"/>
    <n v="0.2072"/>
    <n v="0.44219999999999998"/>
    <n v="-212.9"/>
    <n v="10"/>
    <x v="4"/>
    <n v="7"/>
    <n v="2"/>
    <n v="1500"/>
    <n v="2255"/>
    <s v="GC=F"/>
  </r>
  <r>
    <n v="15"/>
    <n v="8.3400000000000002E-2"/>
    <n v="0.442"/>
    <s v="-"/>
    <n v="5"/>
    <x v="4"/>
    <n v="11"/>
    <n v="500"/>
    <n v="1000"/>
    <n v="2500"/>
    <s v="INTC"/>
  </r>
  <r>
    <n v="16"/>
    <n v="8.8700000000000001E-2"/>
    <n v="0.442"/>
    <s v="-"/>
    <n v="7"/>
    <x v="4"/>
    <n v="11"/>
    <n v="500"/>
    <n v="1000"/>
    <n v="2500"/>
    <s v="INTC"/>
  </r>
  <r>
    <n v="32"/>
    <n v="0.1119"/>
    <n v="0.442"/>
    <s v="-"/>
    <n v="1"/>
    <x v="4"/>
    <s v="-"/>
    <n v="500"/>
    <n v="1000"/>
    <n v="2500"/>
    <s v="INTC"/>
  </r>
  <r>
    <n v="4"/>
    <n v="0.10440000000000001"/>
    <n v="0.43730000000000002"/>
    <s v="-"/>
    <n v="5"/>
    <x v="4"/>
    <n v="9"/>
    <n v="200"/>
    <n v="1000"/>
    <n v="5000"/>
    <s v="INTC"/>
  </r>
  <r>
    <n v="35"/>
    <n v="0.1447"/>
    <n v="0.43680000000000002"/>
    <s v="-"/>
    <n v="11"/>
    <x v="4"/>
    <n v="7"/>
    <n v="500"/>
    <n v="1000"/>
    <n v="2500"/>
    <s v="INTC"/>
  </r>
  <r>
    <n v="47"/>
    <n v="0.1447"/>
    <n v="0.43680000000000002"/>
    <s v="-"/>
    <n v="11"/>
    <x v="4"/>
    <n v="6"/>
    <n v="500"/>
    <n v="1000"/>
    <n v="2500"/>
    <s v="INTC"/>
  </r>
  <r>
    <n v="77"/>
    <n v="0.218"/>
    <n v="0.436"/>
    <n v="-241.1"/>
    <n v="10"/>
    <x v="4"/>
    <n v="7"/>
    <n v="1"/>
    <n v="1500"/>
    <n v="1500"/>
    <s v="GC=F"/>
  </r>
  <r>
    <n v="95"/>
    <n v="0.1951"/>
    <n v="0.43430000000000002"/>
    <n v="-214.9"/>
    <n v="10"/>
    <x v="4"/>
    <n v="7"/>
    <n v="6765"/>
    <n v="1500"/>
    <n v="1500"/>
    <s v="GC=F"/>
  </r>
  <r>
    <n v="122"/>
    <n v="0.4335"/>
    <n v="0.4335"/>
    <n v="344.57"/>
    <n v="10"/>
    <x v="1"/>
    <n v="3"/>
    <n v="5000"/>
    <n v="1500"/>
    <n v="1000"/>
    <s v="PG,^GSPC"/>
  </r>
  <r>
    <n v="26"/>
    <n v="7.5600000000000001E-2"/>
    <n v="0.43290000000000001"/>
    <s v="-"/>
    <n v="1"/>
    <x v="4"/>
    <s v="-"/>
    <n v="500"/>
    <n v="1000"/>
    <n v="2500"/>
    <s v="INTC"/>
  </r>
  <r>
    <n v="93"/>
    <n v="0.24099999999999999"/>
    <n v="0.43030000000000002"/>
    <n v="408.1"/>
    <n v="10"/>
    <x v="4"/>
    <n v="7"/>
    <n v="2584"/>
    <n v="1500"/>
    <n v="1500"/>
    <s v="GC=F"/>
  </r>
  <r>
    <n v="38"/>
    <n v="6.9099999999999995E-2"/>
    <n v="0.4289"/>
    <s v="-"/>
    <n v="11"/>
    <x v="4"/>
    <n v="13"/>
    <n v="500"/>
    <n v="1000"/>
    <n v="2500"/>
    <s v="INTC"/>
  </r>
  <r>
    <n v="101"/>
    <n v="0.24099999999999999"/>
    <n v="0.42830000000000001"/>
    <n v="-212.9"/>
    <n v="10"/>
    <x v="4"/>
    <n v="7"/>
    <n v="2"/>
    <n v="1500"/>
    <n v="902"/>
    <s v="GC=F"/>
  </r>
  <r>
    <n v="81"/>
    <n v="0.22"/>
    <n v="0.42799999999999999"/>
    <n v="-241.1"/>
    <n v="10"/>
    <x v="4"/>
    <n v="7"/>
    <n v="8"/>
    <n v="1500"/>
    <n v="1500"/>
    <s v="GC=F"/>
  </r>
  <r>
    <n v="78"/>
    <n v="0.24199999999999999"/>
    <n v="0.42599999999999999"/>
    <n v="-241.1"/>
    <n v="10"/>
    <x v="4"/>
    <n v="7"/>
    <n v="2"/>
    <n v="1500"/>
    <n v="1500"/>
    <s v="GC=F"/>
  </r>
  <r>
    <n v="79"/>
    <n v="0.25"/>
    <n v="0.42599999999999999"/>
    <n v="-637.29999999999995"/>
    <n v="10"/>
    <x v="4"/>
    <n v="7"/>
    <n v="3"/>
    <n v="1500"/>
    <n v="1500"/>
    <s v="GC=F"/>
  </r>
  <r>
    <n v="82"/>
    <n v="0.20599999999999999"/>
    <n v="0.42599999999999999"/>
    <n v="-904.3"/>
    <n v="10"/>
    <x v="4"/>
    <n v="7"/>
    <n v="13"/>
    <n v="1500"/>
    <n v="1500"/>
    <s v="GC=F"/>
  </r>
  <r>
    <n v="94"/>
    <n v="0.2072"/>
    <n v="0.42430000000000001"/>
    <n v="620"/>
    <n v="10"/>
    <x v="4"/>
    <n v="7"/>
    <n v="4181"/>
    <n v="1500"/>
    <n v="1500"/>
    <s v="GC=F"/>
  </r>
  <r>
    <n v="31"/>
    <n v="9.1300000000000006E-2"/>
    <n v="0.42370000000000002"/>
    <s v="-"/>
    <n v="1"/>
    <x v="4"/>
    <s v="-"/>
    <n v="500"/>
    <n v="1000"/>
    <n v="2500"/>
    <s v="INTC"/>
  </r>
  <r>
    <n v="13"/>
    <n v="7.0300000000000001E-2"/>
    <n v="0.42320000000000002"/>
    <s v="-"/>
    <n v="2"/>
    <x v="4"/>
    <n v="11"/>
    <n v="500"/>
    <n v="1000"/>
    <n v="2500"/>
    <s v="INTC"/>
  </r>
  <r>
    <n v="90"/>
    <n v="0.253"/>
    <n v="0.42230000000000001"/>
    <n v="-54.3"/>
    <n v="10"/>
    <x v="4"/>
    <n v="7"/>
    <n v="610"/>
    <n v="1500"/>
    <n v="1500"/>
    <s v="GC=F"/>
  </r>
  <r>
    <n v="98"/>
    <n v="0.17730000000000001"/>
    <n v="0.42230000000000001"/>
    <n v="-625"/>
    <n v="10"/>
    <x v="4"/>
    <n v="7"/>
    <n v="1"/>
    <n v="1500"/>
    <n v="902"/>
    <s v="GC=F"/>
  </r>
  <r>
    <n v="80"/>
    <n v="0.214"/>
    <n v="0.42199999999999999"/>
    <n v="-241.1"/>
    <n v="10"/>
    <x v="4"/>
    <n v="7"/>
    <n v="5"/>
    <n v="1500"/>
    <n v="1500"/>
    <s v="GC=F"/>
  </r>
  <r>
    <n v="92"/>
    <n v="0.21510000000000001"/>
    <n v="0.42030000000000001"/>
    <n v="-126.9"/>
    <n v="10"/>
    <x v="4"/>
    <n v="7"/>
    <n v="1597"/>
    <n v="1500"/>
    <n v="1500"/>
    <s v="GC=F"/>
  </r>
  <r>
    <n v="71"/>
    <n v="7.7499999999999999E-2"/>
    <n v="0.4199"/>
    <s v="-"/>
    <n v="14"/>
    <x v="4"/>
    <n v="14"/>
    <n v="500"/>
    <n v="89"/>
    <n v="2500"/>
    <s v="INTC"/>
  </r>
  <r>
    <n v="136"/>
    <n v="0.4204"/>
    <n v="0.41839999999999999"/>
    <n v="88.65"/>
    <n v="14"/>
    <x v="4"/>
    <n v="3"/>
    <n v="5000"/>
    <n v="1500"/>
    <n v="1500"/>
    <s v="KC=F,CC=F"/>
  </r>
  <r>
    <n v="106"/>
    <n v="0.20519999999999999"/>
    <n v="0.41830000000000001"/>
    <n v="-625"/>
    <n v="10"/>
    <x v="4"/>
    <n v="7"/>
    <n v="10"/>
    <n v="1500"/>
    <n v="451"/>
    <s v="GC=F"/>
  </r>
  <r>
    <n v="3"/>
    <n v="0.1168"/>
    <n v="0.4173"/>
    <s v="-"/>
    <n v="5"/>
    <x v="4"/>
    <n v="7"/>
    <n v="200"/>
    <n v="1000"/>
    <n v="5000"/>
    <s v="INTC"/>
  </r>
  <r>
    <n v="64"/>
    <n v="5.6800000000000003E-2"/>
    <n v="0.41599999999999998"/>
    <s v="-"/>
    <n v="14"/>
    <x v="4"/>
    <n v="14"/>
    <n v="500"/>
    <n v="8"/>
    <n v="2500"/>
    <s v="INTC"/>
  </r>
  <r>
    <n v="63"/>
    <n v="6.0699999999999997E-2"/>
    <n v="0.41470000000000001"/>
    <s v="-"/>
    <n v="14"/>
    <x v="4"/>
    <n v="14"/>
    <n v="500"/>
    <n v="5"/>
    <n v="2500"/>
    <s v="INTC"/>
  </r>
  <r>
    <n v="89"/>
    <n v="0.21510000000000001"/>
    <n v="0.41239999999999999"/>
    <n v="620.20000000000005"/>
    <n v="10"/>
    <x v="4"/>
    <n v="7"/>
    <n v="377"/>
    <n v="1500"/>
    <n v="1500"/>
    <s v="GC=F"/>
  </r>
  <r>
    <n v="83"/>
    <n v="0.19"/>
    <n v="0.41"/>
    <n v="-637.29999999999995"/>
    <n v="10"/>
    <x v="4"/>
    <n v="7"/>
    <n v="21"/>
    <n v="1500"/>
    <n v="1500"/>
    <s v="GC=F"/>
  </r>
  <r>
    <n v="99"/>
    <n v="0.22509999999999999"/>
    <n v="0.40839999999999999"/>
    <n v="-625"/>
    <n v="10"/>
    <x v="4"/>
    <n v="7"/>
    <n v="1"/>
    <n v="1500"/>
    <n v="2255"/>
    <s v="GC=F"/>
  </r>
  <r>
    <n v="107"/>
    <n v="0.2351"/>
    <n v="0.40839999999999999"/>
    <n v="-625"/>
    <n v="10"/>
    <x v="4"/>
    <n v="7"/>
    <n v="10"/>
    <n v="1500"/>
    <n v="902"/>
    <s v="GC=F"/>
  </r>
  <r>
    <n v="84"/>
    <n v="0.25"/>
    <n v="0.40799999999999997"/>
    <n v="-241.1"/>
    <n v="10"/>
    <x v="4"/>
    <n v="7"/>
    <n v="34"/>
    <n v="1500"/>
    <n v="1500"/>
    <s v="GC=F"/>
  </r>
  <r>
    <n v="104"/>
    <n v="0.22309999999999999"/>
    <n v="0.40639999999999998"/>
    <n v="-625"/>
    <n v="10"/>
    <x v="4"/>
    <n v="7"/>
    <n v="5"/>
    <n v="1500"/>
    <n v="902"/>
    <s v="GC=F"/>
  </r>
  <r>
    <n v="85"/>
    <n v="0.21199999999999999"/>
    <n v="0.40400000000000003"/>
    <n v="-637.29999999999995"/>
    <n v="10"/>
    <x v="4"/>
    <n v="7"/>
    <n v="55"/>
    <n v="1500"/>
    <n v="1500"/>
    <s v="GC=F"/>
  </r>
  <r>
    <n v="49"/>
    <n v="9.9199999999999997E-2"/>
    <n v="0.40079999999999999"/>
    <s v="-"/>
    <n v="11"/>
    <x v="4"/>
    <n v="10"/>
    <n v="500"/>
    <n v="1000"/>
    <n v="2500"/>
    <s v="INTC"/>
  </r>
  <r>
    <n v="96"/>
    <n v="0.19719999999999999"/>
    <n v="0.40039999999999998"/>
    <n v="-212.9"/>
    <n v="10"/>
    <x v="4"/>
    <n v="7"/>
    <n v="10946"/>
    <n v="1500"/>
    <n v="1500"/>
    <s v="GC=F"/>
  </r>
  <r>
    <n v="131"/>
    <n v="0.3977"/>
    <n v="0.39539999999999997"/>
    <n v="0.69"/>
    <n v="14"/>
    <x v="8"/>
    <n v="3"/>
    <n v="5000"/>
    <n v="1500"/>
    <n v="1500"/>
    <s v="EURUSD=X,EURGBP=X"/>
  </r>
  <r>
    <n v="118"/>
    <n v="0.38779999999999998"/>
    <n v="0.38779999999999998"/>
    <n v="-240.48"/>
    <n v="10"/>
    <x v="9"/>
    <n v="3"/>
    <n v="5000"/>
    <n v="1500"/>
    <n v="1000"/>
    <s v="PG,^GSPC"/>
  </r>
  <r>
    <n v="134"/>
    <n v="0.3866"/>
    <n v="0.3866"/>
    <n v="62.36"/>
    <n v="14"/>
    <x v="9"/>
    <n v="3"/>
    <n v="5000"/>
    <n v="1500"/>
    <n v="1500"/>
    <s v="BZ=F,CL=F"/>
  </r>
  <r>
    <n v="97"/>
    <n v="0.20519999999999999"/>
    <n v="0.38650000000000001"/>
    <n v="-1118.7"/>
    <n v="10"/>
    <x v="4"/>
    <n v="7"/>
    <n v="1"/>
    <n v="1500"/>
    <n v="451"/>
    <s v="GC=F"/>
  </r>
  <r>
    <n v="2"/>
    <n v="0.18"/>
    <n v="0.38629999999999998"/>
    <s v="-"/>
    <n v="5"/>
    <x v="4"/>
    <n v="5"/>
    <n v="200"/>
    <n v="1000"/>
    <n v="5000"/>
    <s v="INTC"/>
  </r>
  <r>
    <n v="29"/>
    <n v="0.1017"/>
    <n v="0.38590000000000002"/>
    <s v="-"/>
    <n v="1"/>
    <x v="4"/>
    <s v="-"/>
    <n v="500"/>
    <n v="1000"/>
    <n v="2500"/>
    <s v="INTC"/>
  </r>
  <r>
    <n v="34"/>
    <n v="0.21340000000000001"/>
    <n v="0.38340000000000002"/>
    <s v="-"/>
    <n v="11"/>
    <x v="4"/>
    <n v="5"/>
    <n v="500"/>
    <n v="1000"/>
    <n v="2500"/>
    <s v="INTC"/>
  </r>
  <r>
    <n v="46"/>
    <n v="0.21340000000000001"/>
    <n v="0.38340000000000002"/>
    <s v="-"/>
    <n v="11"/>
    <x v="4"/>
    <n v="4"/>
    <n v="500"/>
    <n v="1000"/>
    <n v="2500"/>
    <s v="INTC"/>
  </r>
  <r>
    <n v="120"/>
    <n v="0.37269999999999998"/>
    <n v="0.37269999999999998"/>
    <n v="-37.54"/>
    <n v="10"/>
    <x v="4"/>
    <n v="3"/>
    <n v="5000"/>
    <n v="1500"/>
    <n v="1000"/>
    <s v="PG,^GSPC"/>
  </r>
  <r>
    <n v="121"/>
    <n v="0.37080000000000002"/>
    <n v="0.37080000000000002"/>
    <n v="-271.51"/>
    <n v="10"/>
    <x v="10"/>
    <n v="3"/>
    <n v="5000"/>
    <n v="1500"/>
    <n v="1000"/>
    <s v="PG,^GSPC"/>
  </r>
  <r>
    <n v="135"/>
    <n v="0.36330000000000001"/>
    <n v="0.36330000000000001"/>
    <n v="-992.1"/>
    <n v="14"/>
    <x v="4"/>
    <n v="3"/>
    <n v="5000"/>
    <n v="1500"/>
    <n v="1500"/>
    <s v="GC=F,SI=F"/>
  </r>
  <r>
    <n v="103"/>
    <n v="0.2112"/>
    <n v="0.36059999999999998"/>
    <n v="-625"/>
    <n v="10"/>
    <x v="4"/>
    <n v="7"/>
    <n v="5"/>
    <n v="1500"/>
    <n v="451"/>
    <s v="GC=F"/>
  </r>
  <r>
    <n v="1"/>
    <n v="0.34570000000000001"/>
    <n v="0.34570000000000001"/>
    <s v="-"/>
    <n v="5"/>
    <x v="4"/>
    <n v="3"/>
    <n v="200"/>
    <n v="1000"/>
    <n v="5000"/>
    <s v="INTC"/>
  </r>
  <r>
    <n v="132"/>
    <n v="0.34339999999999998"/>
    <n v="0.34110000000000001"/>
    <n v="-0.05"/>
    <n v="14"/>
    <x v="8"/>
    <n v="3"/>
    <n v="5000"/>
    <n v="1500"/>
    <n v="1500"/>
    <s v="EUR=X,CAD=X"/>
  </r>
  <r>
    <n v="33"/>
    <n v="0.33860000000000001"/>
    <n v="0.33860000000000001"/>
    <s v="-"/>
    <n v="11"/>
    <x v="4"/>
    <n v="3"/>
    <n v="500"/>
    <n v="1000"/>
    <n v="2500"/>
    <s v="INTC"/>
  </r>
  <r>
    <n v="45"/>
    <n v="0.33860000000000001"/>
    <n v="0.33860000000000001"/>
    <s v="-"/>
    <n v="11"/>
    <x v="4"/>
    <n v="2"/>
    <n v="500"/>
    <n v="1000"/>
    <n v="2500"/>
    <s v="INTC"/>
  </r>
  <r>
    <n v="119"/>
    <n v="0.3342"/>
    <n v="0.3342"/>
    <n v="-233.04"/>
    <n v="10"/>
    <x v="11"/>
    <n v="3"/>
    <n v="5000"/>
    <n v="1500"/>
    <n v="1000"/>
    <s v="PG,^GSPC"/>
  </r>
  <r>
    <n v="117"/>
    <n v="0.32769999999999999"/>
    <n v="0.32769999999999999"/>
    <n v="-124.84"/>
    <n v="10"/>
    <x v="6"/>
    <n v="3"/>
    <n v="5000"/>
    <n v="1500"/>
    <n v="1000"/>
    <s v="PG,^GSPC"/>
  </r>
  <r>
    <n v="133"/>
    <n v="0.30649999999999999"/>
    <n v="0.30409999999999998"/>
    <n v="-0.02"/>
    <n v="14"/>
    <x v="8"/>
    <n v="3"/>
    <n v="5000"/>
    <n v="1500"/>
    <n v="1500"/>
    <s v="JPYCNY=X,JPYUSD=X,"/>
  </r>
  <r>
    <n v="30"/>
    <n v="0.1134"/>
    <n v="0.16170000000000001"/>
    <s v="-"/>
    <n v="1"/>
    <x v="4"/>
    <s v="-"/>
    <n v="500"/>
    <n v="1000"/>
    <n v="2500"/>
    <s v="INTC"/>
  </r>
  <r>
    <n v="66"/>
    <n v="6.8500000000000005E-2"/>
    <n v="6.8500000000000005E-2"/>
    <s v="-"/>
    <n v="14"/>
    <x v="4"/>
    <n v="14"/>
    <n v="500"/>
    <n v="14"/>
    <n v="2500"/>
    <s v="INTC"/>
  </r>
  <r>
    <n v="72"/>
    <n v="6.7199999999999996E-2"/>
    <n v="6.59E-2"/>
    <s v="-"/>
    <n v="14"/>
    <x v="4"/>
    <n v="14"/>
    <n v="500"/>
    <n v="144"/>
    <n v="2500"/>
    <s v="INTC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1315D-09A4-8E44-91A0-945174A352D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2:B15" firstHeaderRow="1" firstDataRow="1" firstDataCol="1"/>
  <pivotFields count="11">
    <pivotField dataField="1" showAll="0"/>
    <pivotField numFmtId="10" showAll="0"/>
    <pivotField numFmtId="10" showAll="0"/>
    <pivotField showAll="0"/>
    <pivotField showAll="0"/>
    <pivotField axis="axisRow" showAll="0" sortType="descending">
      <items count="13">
        <item x="6"/>
        <item x="9"/>
        <item x="11"/>
        <item x="8"/>
        <item x="4"/>
        <item x="10"/>
        <item x="1"/>
        <item x="3"/>
        <item x="7"/>
        <item x="2"/>
        <item x="0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1">
    <field x="5"/>
  </rowFields>
  <rowItems count="13">
    <i>
      <x v="4"/>
    </i>
    <i>
      <x v="10"/>
    </i>
    <i>
      <x/>
    </i>
    <i>
      <x v="3"/>
    </i>
    <i>
      <x v="9"/>
    </i>
    <i>
      <x v="8"/>
    </i>
    <i>
      <x v="1"/>
    </i>
    <i>
      <x v="7"/>
    </i>
    <i>
      <x v="6"/>
    </i>
    <i>
      <x v="11"/>
    </i>
    <i>
      <x v="5"/>
    </i>
    <i>
      <x v="2"/>
    </i>
    <i t="grand">
      <x/>
    </i>
  </rowItems>
  <colItems count="1">
    <i/>
  </colItems>
  <dataFields count="1">
    <dataField name="Sum of №" fld="0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</chartFormats>
  <pivotTableStyleInfo name="PivotStyleLight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FD57D35-51FD-324A-AB2A-F7C77F954818}" name="Table1" displayName="Table1" ref="B2:N141" totalsRowShown="0" headerRowDxfId="14" dataDxfId="13">
  <autoFilter ref="B2:N141" xr:uid="{57B9E231-7E36-9649-9331-DD8FF630493C}"/>
  <sortState xmlns:xlrd2="http://schemas.microsoft.com/office/spreadsheetml/2017/richdata2" ref="B3:N141">
    <sortCondition ref="B2:B141"/>
  </sortState>
  <tableColumns count="13">
    <tableColumn id="1" xr3:uid="{4A45E029-13EF-7140-BD7D-68997795DB88}" name="№" dataDxfId="12"/>
    <tableColumn id="2" xr3:uid="{C334DE1E-F8BB-2B49-A493-AC47EBC36DB4}" name="Precise Accuracy" dataDxfId="11"/>
    <tableColumn id="3" xr3:uid="{45D9D7F4-F528-3944-AD75-02A28B15ED6B}" name="Directional Accuracy" dataDxfId="10"/>
    <tableColumn id="4" xr3:uid="{1B0EA526-74ED-7C40-96FD-371412E7E77F}" name="Model Earnings" dataDxfId="9"/>
    <tableColumn id="5" xr3:uid="{ABDEC060-A776-1F4F-9B27-BF18C2894C29}" name="Window Size" dataDxfId="8"/>
    <tableColumn id="6" xr3:uid="{4725F134-5D44-B244-946A-9DE65BBF6940}" name="Data Period" dataDxfId="7"/>
    <tableColumn id="7" xr3:uid="{C39D1172-5BB2-4449-8D20-376F9C941E78}" name="Classes" dataDxfId="6"/>
    <tableColumn id="8" xr3:uid="{35994416-3230-494C-88AE-5068A4AC9F46}" name="Epoch" dataDxfId="5"/>
    <tableColumn id="9" xr3:uid="{DF6E2946-EC95-0041-9311-5F479D6E4E54}" name="Hidden Units" dataDxfId="4"/>
    <tableColumn id="10" xr3:uid="{CAEF24CA-4896-C14D-A38B-DBDD06BC5C06}" name="Mini Batch Size" dataDxfId="3"/>
    <tableColumn id="11" xr3:uid="{29AB6F5B-0023-2E4D-9A5D-2F5CED01BBF2}" name="Symbols" dataDxfId="2"/>
    <tableColumn id="12" xr3:uid="{57B787C9-F55E-5844-8AF0-35FB93161232}" name="Test" dataDxfId="1">
      <calculatedColumnFormula>Table1[[#This Row],[Data Period]]*Table1[[#This Row],[Classes]]*Table1[[#This Row],[Window Size]]*Table1[[#This Row],[Test2]]/Table1[[#This Row],[Epoch]]</calculatedColumnFormula>
    </tableColumn>
    <tableColumn id="13" xr3:uid="{4CD1BAA3-29E9-6E48-90FE-4CCEA6D1AA5B}" name="Test2" dataDxfId="0">
      <calculatedColumnFormula>LEN(L3)-LEN(SUBSTITUTE(L3,",",""))+1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25" dT="2021-04-20T09:59:49.53" personId="{32AB5303-913D-F14A-B421-12E7769F94E2}" id="{C4EFF1A7-AE2F-0F43-9AEA-E56F3EFA3B37}">
    <text>Most Likely was 11</text>
  </threadedComment>
  <threadedComment ref="H26" dT="2021-04-20T10:00:24.98" personId="{32AB5303-913D-F14A-B421-12E7769F94E2}" id="{3D8169AF-1743-7A4E-A926-0CA78BDF87FB}">
    <text>Most Likely was 11</text>
  </threadedComment>
  <threadedComment ref="H27" dT="2021-04-20T10:00:03.65" personId="{32AB5303-913D-F14A-B421-12E7769F94E2}" id="{C0FC619E-B747-6E4E-9A1B-5B8996BE87FC}">
    <text>Most Likely was 11</text>
  </threadedComment>
  <threadedComment ref="H28" dT="2021-04-20T10:00:38.75" personId="{32AB5303-913D-F14A-B421-12E7769F94E2}" id="{66362D45-BE20-8F47-A358-29FFC3BDFFE8}">
    <text>Most Likely was 11</text>
  </threadedComment>
  <threadedComment ref="H29" dT="2021-04-20T10:00:19.00" personId="{32AB5303-913D-F14A-B421-12E7769F94E2}" id="{5C1B6C70-E504-CF4D-AEEA-95A9CAF51D01}">
    <text>Most Likely was 11</text>
  </threadedComment>
  <threadedComment ref="H30" dT="2021-04-20T10:00:12.88" personId="{32AB5303-913D-F14A-B421-12E7769F94E2}" id="{372E6D3E-E75F-B04D-8DD4-2A6BB646D801}">
    <text>Most Likely was 11</text>
  </threadedComment>
  <threadedComment ref="H31" dT="2021-04-20T10:00:51.13" personId="{32AB5303-913D-F14A-B421-12E7769F94E2}" id="{810FAA26-88C8-6043-9A4A-846434E9AC27}">
    <text>Most Likely was 11</text>
  </threadedComment>
  <threadedComment ref="H32" dT="2021-04-20T10:00:56.62" personId="{32AB5303-913D-F14A-B421-12E7769F94E2}" id="{9E5D739A-70A0-5040-92F1-5BB9EE923F1D}">
    <text>Most Likely was 11</text>
  </threadedComment>
  <threadedComment ref="H33" dT="2021-04-20T10:00:45.63" personId="{32AB5303-913D-F14A-B421-12E7769F94E2}" id="{08899650-6DD3-F647-A8B4-808641C8E8E7}">
    <text>Most Likely was 11</text>
  </threadedComment>
  <threadedComment ref="H34" dT="2021-04-20T10:00:31.31" personId="{32AB5303-913D-F14A-B421-12E7769F94E2}" id="{81010F31-E64B-4643-B4CE-3EB96730E908}">
    <text>Most Likely was 11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I11" dT="2021-04-20T10:00:56.62" personId="{32AB5303-913D-F14A-B421-12E7769F94E2}" id="{9EB95E14-5776-DF4C-AD21-EF644783E060}">
    <text>Most Likely was 11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D622C-9CF7-524A-808E-09103840B0E6}">
  <sheetPr>
    <tabColor rgb="FFFF0000"/>
  </sheetPr>
  <dimension ref="A1:U190"/>
  <sheetViews>
    <sheetView showGridLines="0" topLeftCell="H71" zoomScale="115" zoomScaleNormal="177" zoomScaleSheetLayoutView="100" workbookViewId="0">
      <selection activeCell="P105" sqref="P105"/>
    </sheetView>
  </sheetViews>
  <sheetFormatPr baseColWidth="10" defaultColWidth="8.83203125" defaultRowHeight="15" x14ac:dyDescent="0.2"/>
  <cols>
    <col min="2" max="2" width="4.6640625" customWidth="1"/>
    <col min="3" max="3" width="7.6640625" customWidth="1"/>
    <col min="4" max="4" width="9.5" customWidth="1"/>
    <col min="5" max="5" width="11.33203125" customWidth="1"/>
    <col min="6" max="6" width="7.6640625" customWidth="1"/>
    <col min="7" max="7" width="6" customWidth="1"/>
    <col min="8" max="8" width="6.33203125" customWidth="1"/>
    <col min="9" max="9" width="6.1640625" customWidth="1"/>
    <col min="10" max="10" width="6.6640625" customWidth="1"/>
    <col min="11" max="11" width="6.5" customWidth="1"/>
    <col min="12" max="12" width="34.33203125" customWidth="1"/>
    <col min="13" max="13" width="11.6640625" bestFit="1" customWidth="1"/>
  </cols>
  <sheetData>
    <row r="1" spans="1:21" ht="38" customHeight="1" x14ac:dyDescent="0.2">
      <c r="A1" s="151"/>
      <c r="B1" s="151"/>
      <c r="C1" s="151"/>
      <c r="D1" s="151"/>
      <c r="E1" s="151"/>
      <c r="F1" s="151"/>
      <c r="G1" s="151"/>
      <c r="H1" s="151"/>
      <c r="I1" s="151"/>
      <c r="J1" s="151"/>
      <c r="K1" s="151"/>
      <c r="L1" s="151"/>
      <c r="M1" s="151"/>
    </row>
    <row r="2" spans="1:21" ht="48" x14ac:dyDescent="0.2">
      <c r="A2" s="151"/>
      <c r="B2" s="253" t="s">
        <v>84</v>
      </c>
      <c r="C2" s="254" t="s">
        <v>1</v>
      </c>
      <c r="D2" s="254" t="s">
        <v>2</v>
      </c>
      <c r="E2" s="254" t="s">
        <v>34</v>
      </c>
      <c r="F2" s="156" t="s">
        <v>11</v>
      </c>
      <c r="G2" s="156" t="s">
        <v>85</v>
      </c>
      <c r="H2" s="156" t="s">
        <v>87</v>
      </c>
      <c r="I2" s="156" t="s">
        <v>86</v>
      </c>
      <c r="J2" s="156" t="s">
        <v>88</v>
      </c>
      <c r="K2" s="156" t="s">
        <v>89</v>
      </c>
      <c r="L2" s="156" t="s">
        <v>56</v>
      </c>
      <c r="M2" s="156" t="s">
        <v>105</v>
      </c>
      <c r="N2" s="156" t="s">
        <v>106</v>
      </c>
      <c r="O2" s="151"/>
    </row>
    <row r="3" spans="1:21" x14ac:dyDescent="0.2">
      <c r="A3" s="151"/>
      <c r="B3" s="151">
        <v>1</v>
      </c>
      <c r="C3" s="152">
        <v>0.34570000000000001</v>
      </c>
      <c r="D3" s="152">
        <v>0.34570000000000001</v>
      </c>
      <c r="E3" s="151"/>
      <c r="F3" s="151">
        <v>5</v>
      </c>
      <c r="G3" s="151">
        <v>20</v>
      </c>
      <c r="H3" s="151">
        <v>3</v>
      </c>
      <c r="I3" s="151">
        <v>200</v>
      </c>
      <c r="J3" s="151">
        <v>1000</v>
      </c>
      <c r="K3" s="151">
        <v>5000</v>
      </c>
      <c r="L3" s="151" t="s">
        <v>5</v>
      </c>
      <c r="M3" s="151">
        <f>Table1[[#This Row],[Data Period]]*Table1[[#This Row],[Classes]]*Table1[[#This Row],[Window Size]]*Table1[[#This Row],[Test2]]/Table1[[#This Row],[Epoch]]</f>
        <v>1.5</v>
      </c>
      <c r="N3" s="151">
        <f t="shared" ref="N3:N34" si="0">LEN(L3)-LEN(SUBSTITUTE(L3,",",""))+1</f>
        <v>1</v>
      </c>
      <c r="O3" s="151"/>
    </row>
    <row r="4" spans="1:21" x14ac:dyDescent="0.2">
      <c r="A4" s="151"/>
      <c r="B4" s="151">
        <v>2</v>
      </c>
      <c r="C4" s="152">
        <v>0.18</v>
      </c>
      <c r="D4" s="152">
        <v>0.38629999999999998</v>
      </c>
      <c r="E4" s="151"/>
      <c r="F4" s="151">
        <v>5</v>
      </c>
      <c r="G4" s="151">
        <v>20</v>
      </c>
      <c r="H4" s="151">
        <v>5</v>
      </c>
      <c r="I4" s="151">
        <v>200</v>
      </c>
      <c r="J4" s="151">
        <v>1000</v>
      </c>
      <c r="K4" s="151">
        <v>5000</v>
      </c>
      <c r="L4" s="151" t="s">
        <v>5</v>
      </c>
      <c r="M4" s="151">
        <f>Table1[[#This Row],[Data Period]]*Table1[[#This Row],[Classes]]*Table1[[#This Row],[Window Size]]*Table1[[#This Row],[Test2]]/Table1[[#This Row],[Epoch]]</f>
        <v>2.5</v>
      </c>
      <c r="N4" s="151">
        <f t="shared" si="0"/>
        <v>1</v>
      </c>
      <c r="O4" s="151"/>
    </row>
    <row r="5" spans="1:21" x14ac:dyDescent="0.2">
      <c r="A5" s="151"/>
      <c r="B5" s="151">
        <v>3</v>
      </c>
      <c r="C5" s="152">
        <v>0.1168</v>
      </c>
      <c r="D5" s="152">
        <v>0.4173</v>
      </c>
      <c r="E5" s="151"/>
      <c r="F5" s="151">
        <v>5</v>
      </c>
      <c r="G5" s="151">
        <v>20</v>
      </c>
      <c r="H5" s="151">
        <v>7</v>
      </c>
      <c r="I5" s="151">
        <v>200</v>
      </c>
      <c r="J5" s="151">
        <v>1000</v>
      </c>
      <c r="K5" s="151">
        <v>5000</v>
      </c>
      <c r="L5" s="151" t="s">
        <v>5</v>
      </c>
      <c r="M5" s="151">
        <f>Table1[[#This Row],[Data Period]]*Table1[[#This Row],[Classes]]*Table1[[#This Row],[Window Size]]*Table1[[#This Row],[Test2]]/Table1[[#This Row],[Epoch]]</f>
        <v>3.5</v>
      </c>
      <c r="N5" s="151">
        <f t="shared" si="0"/>
        <v>1</v>
      </c>
      <c r="O5" s="151"/>
    </row>
    <row r="6" spans="1:21" x14ac:dyDescent="0.2">
      <c r="A6" s="151"/>
      <c r="B6" s="151">
        <v>4</v>
      </c>
      <c r="C6" s="152">
        <v>0.10440000000000001</v>
      </c>
      <c r="D6" s="152">
        <v>0.43730000000000002</v>
      </c>
      <c r="E6" s="151"/>
      <c r="F6" s="151">
        <v>5</v>
      </c>
      <c r="G6" s="151">
        <v>20</v>
      </c>
      <c r="H6" s="151">
        <v>9</v>
      </c>
      <c r="I6" s="151">
        <v>200</v>
      </c>
      <c r="J6" s="151">
        <v>1000</v>
      </c>
      <c r="K6" s="151">
        <v>5000</v>
      </c>
      <c r="L6" s="151" t="s">
        <v>5</v>
      </c>
      <c r="M6" s="151">
        <f>Table1[[#This Row],[Data Period]]*Table1[[#This Row],[Classes]]*Table1[[#This Row],[Window Size]]*Table1[[#This Row],[Test2]]/Table1[[#This Row],[Epoch]]</f>
        <v>4.5</v>
      </c>
      <c r="N6" s="151">
        <f t="shared" si="0"/>
        <v>1</v>
      </c>
      <c r="O6" s="151"/>
    </row>
    <row r="7" spans="1:21" x14ac:dyDescent="0.2">
      <c r="A7" s="151"/>
      <c r="B7" s="151">
        <v>5</v>
      </c>
      <c r="C7" s="152">
        <v>8.8700000000000001E-2</v>
      </c>
      <c r="D7" s="152">
        <v>0.46939999999999998</v>
      </c>
      <c r="E7" s="151"/>
      <c r="F7" s="151">
        <v>5</v>
      </c>
      <c r="G7" s="151">
        <v>20</v>
      </c>
      <c r="H7" s="151">
        <v>11</v>
      </c>
      <c r="I7" s="151">
        <v>200</v>
      </c>
      <c r="J7" s="151">
        <v>1000</v>
      </c>
      <c r="K7" s="151">
        <v>5000</v>
      </c>
      <c r="L7" s="151" t="s">
        <v>5</v>
      </c>
      <c r="M7" s="151">
        <f>Table1[[#This Row],[Data Period]]*Table1[[#This Row],[Classes]]*Table1[[#This Row],[Window Size]]*Table1[[#This Row],[Test2]]/Table1[[#This Row],[Epoch]]</f>
        <v>5.5</v>
      </c>
      <c r="N7" s="151">
        <f t="shared" si="0"/>
        <v>1</v>
      </c>
      <c r="O7" s="151"/>
    </row>
    <row r="8" spans="1:21" x14ac:dyDescent="0.2">
      <c r="A8" s="151"/>
      <c r="B8" s="151">
        <v>6</v>
      </c>
      <c r="C8" s="152">
        <v>7.9399999999999998E-2</v>
      </c>
      <c r="D8" s="152">
        <v>0.46879999999999999</v>
      </c>
      <c r="E8" s="151"/>
      <c r="F8" s="151">
        <v>5</v>
      </c>
      <c r="G8" s="151">
        <v>20</v>
      </c>
      <c r="H8" s="151">
        <v>13</v>
      </c>
      <c r="I8" s="151">
        <v>200</v>
      </c>
      <c r="J8" s="151">
        <v>1000</v>
      </c>
      <c r="K8" s="151">
        <v>5000</v>
      </c>
      <c r="L8" s="151" t="s">
        <v>5</v>
      </c>
      <c r="M8" s="151">
        <f>Table1[[#This Row],[Data Period]]*Table1[[#This Row],[Classes]]*Table1[[#This Row],[Window Size]]*Table1[[#This Row],[Test2]]/Table1[[#This Row],[Epoch]]</f>
        <v>6.5</v>
      </c>
      <c r="N8" s="151">
        <f t="shared" si="0"/>
        <v>1</v>
      </c>
      <c r="O8" s="151"/>
    </row>
    <row r="9" spans="1:21" x14ac:dyDescent="0.2">
      <c r="A9" s="151"/>
      <c r="B9" s="151">
        <v>7</v>
      </c>
      <c r="C9" s="152">
        <v>5.5599999999999997E-2</v>
      </c>
      <c r="D9" s="152">
        <v>0.47670000000000001</v>
      </c>
      <c r="E9" s="151"/>
      <c r="F9" s="151">
        <v>5</v>
      </c>
      <c r="G9" s="151">
        <v>20</v>
      </c>
      <c r="H9" s="151">
        <v>15</v>
      </c>
      <c r="I9" s="151">
        <v>200</v>
      </c>
      <c r="J9" s="151">
        <v>1000</v>
      </c>
      <c r="K9" s="151">
        <v>5000</v>
      </c>
      <c r="L9" s="151" t="s">
        <v>5</v>
      </c>
      <c r="M9" s="151">
        <f>Table1[[#This Row],[Data Period]]*Table1[[#This Row],[Classes]]*Table1[[#This Row],[Window Size]]*Table1[[#This Row],[Test2]]/Table1[[#This Row],[Epoch]]</f>
        <v>7.5</v>
      </c>
      <c r="N9" s="151">
        <f t="shared" si="0"/>
        <v>1</v>
      </c>
      <c r="O9" s="151"/>
    </row>
    <row r="10" spans="1:21" x14ac:dyDescent="0.2">
      <c r="A10" s="151"/>
      <c r="B10" s="151">
        <v>8</v>
      </c>
      <c r="C10" s="152">
        <v>4.5600000000000002E-2</v>
      </c>
      <c r="D10" s="152">
        <v>0.4446</v>
      </c>
      <c r="E10" s="151"/>
      <c r="F10" s="151">
        <v>5</v>
      </c>
      <c r="G10" s="151">
        <v>20</v>
      </c>
      <c r="H10" s="151">
        <v>17</v>
      </c>
      <c r="I10" s="151">
        <v>200</v>
      </c>
      <c r="J10" s="151">
        <v>1000</v>
      </c>
      <c r="K10" s="151">
        <v>5000</v>
      </c>
      <c r="L10" s="151" t="s">
        <v>5</v>
      </c>
      <c r="M10" s="151">
        <f>Table1[[#This Row],[Data Period]]*Table1[[#This Row],[Classes]]*Table1[[#This Row],[Window Size]]*Table1[[#This Row],[Test2]]/Table1[[#This Row],[Epoch]]</f>
        <v>8.5</v>
      </c>
      <c r="N10" s="151">
        <f t="shared" si="0"/>
        <v>1</v>
      </c>
      <c r="O10" s="151"/>
    </row>
    <row r="11" spans="1:21" x14ac:dyDescent="0.2">
      <c r="A11" s="151"/>
      <c r="B11" s="151">
        <v>9</v>
      </c>
      <c r="C11" s="152">
        <v>5.1499999999999997E-2</v>
      </c>
      <c r="D11" s="152">
        <v>0.47099999999999997</v>
      </c>
      <c r="E11" s="151"/>
      <c r="F11" s="151">
        <v>5</v>
      </c>
      <c r="G11" s="151">
        <v>20</v>
      </c>
      <c r="H11" s="151">
        <v>19</v>
      </c>
      <c r="I11" s="151">
        <v>200</v>
      </c>
      <c r="J11" s="151">
        <v>1000</v>
      </c>
      <c r="K11" s="151">
        <v>5000</v>
      </c>
      <c r="L11" s="151" t="s">
        <v>5</v>
      </c>
      <c r="M11" s="151">
        <f>Table1[[#This Row],[Data Period]]*Table1[[#This Row],[Classes]]*Table1[[#This Row],[Window Size]]*Table1[[#This Row],[Test2]]/Table1[[#This Row],[Epoch]]</f>
        <v>9.5</v>
      </c>
      <c r="N11" s="151">
        <f t="shared" si="0"/>
        <v>1</v>
      </c>
      <c r="O11" s="151"/>
    </row>
    <row r="12" spans="1:21" x14ac:dyDescent="0.2">
      <c r="A12" s="151"/>
      <c r="B12" s="151">
        <v>10</v>
      </c>
      <c r="C12" s="152">
        <v>5.0099999999999999E-2</v>
      </c>
      <c r="D12" s="152">
        <v>0.4698</v>
      </c>
      <c r="E12" s="151"/>
      <c r="F12" s="151">
        <v>5</v>
      </c>
      <c r="G12" s="151">
        <v>20</v>
      </c>
      <c r="H12" s="151">
        <v>21</v>
      </c>
      <c r="I12" s="151">
        <v>200</v>
      </c>
      <c r="J12" s="151">
        <v>1000</v>
      </c>
      <c r="K12" s="151">
        <v>5000</v>
      </c>
      <c r="L12" s="151" t="s">
        <v>5</v>
      </c>
      <c r="M12" s="151">
        <f>Table1[[#This Row],[Data Period]]*Table1[[#This Row],[Classes]]*Table1[[#This Row],[Window Size]]*Table1[[#This Row],[Test2]]/Table1[[#This Row],[Epoch]]</f>
        <v>10.5</v>
      </c>
      <c r="N12" s="151">
        <f t="shared" si="0"/>
        <v>1</v>
      </c>
      <c r="O12" s="151"/>
    </row>
    <row r="13" spans="1:21" x14ac:dyDescent="0.2">
      <c r="A13" s="151"/>
      <c r="B13" s="151">
        <v>11</v>
      </c>
      <c r="C13" s="152">
        <v>3.7900000000000003E-2</v>
      </c>
      <c r="D13" s="152">
        <v>0.48420000000000002</v>
      </c>
      <c r="E13" s="151"/>
      <c r="F13" s="151">
        <v>5</v>
      </c>
      <c r="G13" s="151">
        <v>20</v>
      </c>
      <c r="H13" s="151">
        <v>31</v>
      </c>
      <c r="I13" s="151">
        <v>200</v>
      </c>
      <c r="J13" s="151">
        <v>1000</v>
      </c>
      <c r="K13" s="151">
        <v>5000</v>
      </c>
      <c r="L13" s="151" t="s">
        <v>5</v>
      </c>
      <c r="M13" s="151">
        <f>Table1[[#This Row],[Data Period]]*Table1[[#This Row],[Classes]]*Table1[[#This Row],[Window Size]]*Table1[[#This Row],[Test2]]/Table1[[#This Row],[Epoch]]</f>
        <v>15.5</v>
      </c>
      <c r="N13" s="151">
        <f t="shared" si="0"/>
        <v>1</v>
      </c>
      <c r="O13" s="151"/>
      <c r="P13" s="256" t="s">
        <v>90</v>
      </c>
      <c r="Q13" s="256"/>
      <c r="R13" s="256"/>
      <c r="S13" s="256"/>
      <c r="T13" s="256"/>
      <c r="U13" s="256"/>
    </row>
    <row r="14" spans="1:21" x14ac:dyDescent="0.2">
      <c r="A14" s="151"/>
      <c r="B14" s="151">
        <v>12</v>
      </c>
      <c r="C14" s="152">
        <v>9.3799999999999994E-2</v>
      </c>
      <c r="D14" s="152">
        <v>0.47789999999999999</v>
      </c>
      <c r="E14" s="151"/>
      <c r="F14" s="151">
        <v>1</v>
      </c>
      <c r="G14" s="151">
        <v>20</v>
      </c>
      <c r="H14" s="151">
        <v>11</v>
      </c>
      <c r="I14" s="151">
        <v>500</v>
      </c>
      <c r="J14" s="151">
        <v>1000</v>
      </c>
      <c r="K14" s="151">
        <v>2500</v>
      </c>
      <c r="L14" s="151" t="s">
        <v>5</v>
      </c>
      <c r="M14" s="151">
        <f>Table1[[#This Row],[Data Period]]*Table1[[#This Row],[Classes]]*Table1[[#This Row],[Window Size]]*Table1[[#This Row],[Test2]]/Table1[[#This Row],[Epoch]]</f>
        <v>0.44</v>
      </c>
      <c r="N14" s="151">
        <f t="shared" si="0"/>
        <v>1</v>
      </c>
      <c r="O14" s="151"/>
      <c r="P14" s="255" t="s">
        <v>91</v>
      </c>
      <c r="Q14" s="255"/>
      <c r="R14" s="255"/>
      <c r="S14" s="255"/>
      <c r="T14" s="255"/>
      <c r="U14" s="255"/>
    </row>
    <row r="15" spans="1:21" x14ac:dyDescent="0.2">
      <c r="A15" s="151"/>
      <c r="B15" s="151">
        <v>13</v>
      </c>
      <c r="C15" s="152">
        <v>7.0300000000000001E-2</v>
      </c>
      <c r="D15" s="152">
        <v>0.42320000000000002</v>
      </c>
      <c r="E15" s="151"/>
      <c r="F15" s="151">
        <v>2</v>
      </c>
      <c r="G15" s="151">
        <v>20</v>
      </c>
      <c r="H15" s="151">
        <v>11</v>
      </c>
      <c r="I15" s="151">
        <v>500</v>
      </c>
      <c r="J15" s="151">
        <v>1000</v>
      </c>
      <c r="K15" s="151">
        <v>2500</v>
      </c>
      <c r="L15" s="151" t="s">
        <v>5</v>
      </c>
      <c r="M15" s="151">
        <f>Table1[[#This Row],[Data Period]]*Table1[[#This Row],[Classes]]*Table1[[#This Row],[Window Size]]*Table1[[#This Row],[Test2]]/Table1[[#This Row],[Epoch]]</f>
        <v>0.88</v>
      </c>
      <c r="N15" s="151">
        <f t="shared" si="0"/>
        <v>1</v>
      </c>
      <c r="O15" s="151"/>
      <c r="P15" s="255" t="s">
        <v>92</v>
      </c>
      <c r="Q15" s="255"/>
      <c r="R15" s="255"/>
      <c r="S15" s="255"/>
      <c r="T15" s="255"/>
      <c r="U15" s="255"/>
    </row>
    <row r="16" spans="1:21" x14ac:dyDescent="0.2">
      <c r="A16" s="151"/>
      <c r="B16" s="151">
        <v>14</v>
      </c>
      <c r="C16" s="152">
        <v>9.64E-2</v>
      </c>
      <c r="D16" s="152">
        <v>0.4466</v>
      </c>
      <c r="E16" s="151"/>
      <c r="F16" s="151">
        <v>3</v>
      </c>
      <c r="G16" s="151">
        <v>20</v>
      </c>
      <c r="H16" s="151">
        <v>11</v>
      </c>
      <c r="I16" s="151">
        <v>500</v>
      </c>
      <c r="J16" s="151">
        <v>1000</v>
      </c>
      <c r="K16" s="151">
        <v>2500</v>
      </c>
      <c r="L16" s="151" t="s">
        <v>5</v>
      </c>
      <c r="M16" s="151">
        <f>Table1[[#This Row],[Data Period]]*Table1[[#This Row],[Classes]]*Table1[[#This Row],[Window Size]]*Table1[[#This Row],[Test2]]/Table1[[#This Row],[Epoch]]</f>
        <v>1.32</v>
      </c>
      <c r="N16" s="151">
        <f t="shared" si="0"/>
        <v>1</v>
      </c>
      <c r="O16" s="151"/>
      <c r="P16" s="255" t="s">
        <v>93</v>
      </c>
      <c r="Q16" s="255"/>
      <c r="R16" s="255"/>
      <c r="S16" s="255"/>
      <c r="T16" s="255"/>
      <c r="U16" s="255"/>
    </row>
    <row r="17" spans="1:21" x14ac:dyDescent="0.2">
      <c r="A17" s="151"/>
      <c r="B17" s="151">
        <v>15</v>
      </c>
      <c r="C17" s="152">
        <v>8.3400000000000002E-2</v>
      </c>
      <c r="D17" s="152">
        <v>0.442</v>
      </c>
      <c r="E17" s="151"/>
      <c r="F17" s="151">
        <v>5</v>
      </c>
      <c r="G17" s="151">
        <v>20</v>
      </c>
      <c r="H17" s="151">
        <v>11</v>
      </c>
      <c r="I17" s="151">
        <v>500</v>
      </c>
      <c r="J17" s="151">
        <v>1000</v>
      </c>
      <c r="K17" s="151">
        <v>2500</v>
      </c>
      <c r="L17" s="151" t="s">
        <v>5</v>
      </c>
      <c r="M17" s="151">
        <f>Table1[[#This Row],[Data Period]]*Table1[[#This Row],[Classes]]*Table1[[#This Row],[Window Size]]*Table1[[#This Row],[Test2]]/Table1[[#This Row],[Epoch]]</f>
        <v>2.2000000000000002</v>
      </c>
      <c r="N17" s="151">
        <f t="shared" si="0"/>
        <v>1</v>
      </c>
      <c r="O17" s="151"/>
      <c r="P17" s="255" t="s">
        <v>94</v>
      </c>
      <c r="Q17" s="255"/>
      <c r="R17" s="255"/>
      <c r="S17" s="255"/>
      <c r="T17" s="255"/>
      <c r="U17" s="255"/>
    </row>
    <row r="18" spans="1:21" x14ac:dyDescent="0.2">
      <c r="A18" s="151"/>
      <c r="B18" s="151">
        <v>16</v>
      </c>
      <c r="C18" s="152">
        <v>8.8700000000000001E-2</v>
      </c>
      <c r="D18" s="152">
        <v>0.442</v>
      </c>
      <c r="E18" s="151"/>
      <c r="F18" s="151">
        <v>7</v>
      </c>
      <c r="G18" s="151">
        <v>20</v>
      </c>
      <c r="H18" s="151">
        <v>11</v>
      </c>
      <c r="I18" s="151">
        <v>500</v>
      </c>
      <c r="J18" s="151">
        <v>1000</v>
      </c>
      <c r="K18" s="151">
        <v>2500</v>
      </c>
      <c r="L18" s="151" t="s">
        <v>5</v>
      </c>
      <c r="M18" s="151">
        <f>Table1[[#This Row],[Data Period]]*Table1[[#This Row],[Classes]]*Table1[[#This Row],[Window Size]]*Table1[[#This Row],[Test2]]/Table1[[#This Row],[Epoch]]</f>
        <v>3.08</v>
      </c>
      <c r="N18" s="151">
        <f t="shared" si="0"/>
        <v>1</v>
      </c>
      <c r="O18" s="151"/>
      <c r="P18" s="255" t="s">
        <v>95</v>
      </c>
      <c r="Q18" s="255"/>
      <c r="R18" s="255"/>
      <c r="S18" s="255"/>
      <c r="T18" s="255"/>
      <c r="U18" s="255"/>
    </row>
    <row r="19" spans="1:21" x14ac:dyDescent="0.2">
      <c r="A19" s="151"/>
      <c r="B19" s="151">
        <v>17</v>
      </c>
      <c r="C19" s="152">
        <v>9.3899999999999997E-2</v>
      </c>
      <c r="D19" s="152">
        <v>0.45889999999999997</v>
      </c>
      <c r="E19" s="151"/>
      <c r="F19" s="151">
        <v>10</v>
      </c>
      <c r="G19" s="151">
        <v>20</v>
      </c>
      <c r="H19" s="151">
        <v>11</v>
      </c>
      <c r="I19" s="151">
        <v>500</v>
      </c>
      <c r="J19" s="151">
        <v>1000</v>
      </c>
      <c r="K19" s="151">
        <v>2500</v>
      </c>
      <c r="L19" s="151" t="s">
        <v>5</v>
      </c>
      <c r="M19" s="151">
        <f>Table1[[#This Row],[Data Period]]*Table1[[#This Row],[Classes]]*Table1[[#This Row],[Window Size]]*Table1[[#This Row],[Test2]]/Table1[[#This Row],[Epoch]]</f>
        <v>4.4000000000000004</v>
      </c>
      <c r="N19" s="151">
        <f t="shared" si="0"/>
        <v>1</v>
      </c>
      <c r="O19" s="151"/>
      <c r="P19" s="255" t="s">
        <v>96</v>
      </c>
      <c r="Q19" s="255"/>
      <c r="R19" s="255"/>
      <c r="S19" s="255"/>
      <c r="T19" s="255"/>
      <c r="U19" s="255"/>
    </row>
    <row r="20" spans="1:21" x14ac:dyDescent="0.2">
      <c r="A20" s="151"/>
      <c r="B20" s="151">
        <v>18</v>
      </c>
      <c r="C20" s="152">
        <v>0.10440000000000001</v>
      </c>
      <c r="D20" s="152">
        <v>0.48039999999999999</v>
      </c>
      <c r="E20" s="151"/>
      <c r="F20" s="151">
        <v>14</v>
      </c>
      <c r="G20" s="151">
        <v>20</v>
      </c>
      <c r="H20" s="151">
        <v>11</v>
      </c>
      <c r="I20" s="151">
        <v>500</v>
      </c>
      <c r="J20" s="151">
        <v>1000</v>
      </c>
      <c r="K20" s="151">
        <v>2500</v>
      </c>
      <c r="L20" s="151" t="s">
        <v>5</v>
      </c>
      <c r="M20" s="151">
        <f>Table1[[#This Row],[Data Period]]*Table1[[#This Row],[Classes]]*Table1[[#This Row],[Window Size]]*Table1[[#This Row],[Test2]]/Table1[[#This Row],[Epoch]]</f>
        <v>6.16</v>
      </c>
      <c r="N20" s="151">
        <f t="shared" si="0"/>
        <v>1</v>
      </c>
      <c r="O20" s="151"/>
      <c r="P20" s="255" t="s">
        <v>97</v>
      </c>
      <c r="Q20" s="255"/>
      <c r="R20" s="255"/>
      <c r="S20" s="255"/>
      <c r="T20" s="255"/>
      <c r="U20" s="255"/>
    </row>
    <row r="21" spans="1:21" x14ac:dyDescent="0.2">
      <c r="A21" s="151"/>
      <c r="B21" s="151">
        <v>19</v>
      </c>
      <c r="C21" s="152">
        <v>8.09E-2</v>
      </c>
      <c r="D21" s="152">
        <v>0.45689999999999997</v>
      </c>
      <c r="E21" s="151"/>
      <c r="F21" s="151">
        <v>15</v>
      </c>
      <c r="G21" s="151">
        <v>20</v>
      </c>
      <c r="H21" s="151">
        <v>11</v>
      </c>
      <c r="I21" s="151">
        <v>500</v>
      </c>
      <c r="J21" s="151">
        <v>1000</v>
      </c>
      <c r="K21" s="151">
        <v>2500</v>
      </c>
      <c r="L21" s="151" t="s">
        <v>5</v>
      </c>
      <c r="M21" s="151">
        <f>Table1[[#This Row],[Data Period]]*Table1[[#This Row],[Classes]]*Table1[[#This Row],[Window Size]]*Table1[[#This Row],[Test2]]/Table1[[#This Row],[Epoch]]</f>
        <v>6.6</v>
      </c>
      <c r="N21" s="151">
        <f t="shared" si="0"/>
        <v>1</v>
      </c>
      <c r="O21" s="151"/>
    </row>
    <row r="22" spans="1:21" x14ac:dyDescent="0.2">
      <c r="A22" s="151"/>
      <c r="B22" s="151">
        <v>20</v>
      </c>
      <c r="C22" s="152">
        <v>7.1900000000000006E-2</v>
      </c>
      <c r="D22" s="152">
        <v>0.45619999999999999</v>
      </c>
      <c r="E22" s="151"/>
      <c r="F22" s="151">
        <v>20</v>
      </c>
      <c r="G22" s="151">
        <v>20</v>
      </c>
      <c r="H22" s="151">
        <v>11</v>
      </c>
      <c r="I22" s="151">
        <v>500</v>
      </c>
      <c r="J22" s="151">
        <v>1000</v>
      </c>
      <c r="K22" s="151">
        <v>2500</v>
      </c>
      <c r="L22" s="151" t="s">
        <v>5</v>
      </c>
      <c r="M22" s="151">
        <f>Table1[[#This Row],[Data Period]]*Table1[[#This Row],[Classes]]*Table1[[#This Row],[Window Size]]*Table1[[#This Row],[Test2]]/Table1[[#This Row],[Epoch]]</f>
        <v>8.8000000000000007</v>
      </c>
      <c r="N22" s="151">
        <f t="shared" si="0"/>
        <v>1</v>
      </c>
      <c r="O22" s="151"/>
    </row>
    <row r="23" spans="1:21" x14ac:dyDescent="0.2">
      <c r="A23" s="151"/>
      <c r="B23" s="151">
        <v>21</v>
      </c>
      <c r="C23" s="152">
        <v>9.0300000000000005E-2</v>
      </c>
      <c r="D23" s="152">
        <v>0.45290000000000002</v>
      </c>
      <c r="E23" s="151"/>
      <c r="F23" s="151">
        <v>25</v>
      </c>
      <c r="G23" s="151">
        <v>20</v>
      </c>
      <c r="H23" s="151">
        <v>11</v>
      </c>
      <c r="I23" s="151">
        <v>500</v>
      </c>
      <c r="J23" s="151">
        <v>1000</v>
      </c>
      <c r="K23" s="151">
        <v>2500</v>
      </c>
      <c r="L23" s="151" t="s">
        <v>5</v>
      </c>
      <c r="M23" s="151">
        <f>Table1[[#This Row],[Data Period]]*Table1[[#This Row],[Classes]]*Table1[[#This Row],[Window Size]]*Table1[[#This Row],[Test2]]/Table1[[#This Row],[Epoch]]</f>
        <v>11</v>
      </c>
      <c r="N23" s="151">
        <f t="shared" si="0"/>
        <v>1</v>
      </c>
      <c r="O23" s="151"/>
    </row>
    <row r="24" spans="1:21" x14ac:dyDescent="0.2">
      <c r="A24" s="151"/>
      <c r="B24" s="151">
        <v>22</v>
      </c>
      <c r="C24" s="152">
        <v>8.77E-2</v>
      </c>
      <c r="D24" s="152">
        <v>0.4738</v>
      </c>
      <c r="E24" s="151"/>
      <c r="F24" s="151">
        <v>30</v>
      </c>
      <c r="G24" s="151">
        <v>20</v>
      </c>
      <c r="H24" s="151">
        <v>11</v>
      </c>
      <c r="I24" s="151">
        <v>500</v>
      </c>
      <c r="J24" s="151">
        <v>1000</v>
      </c>
      <c r="K24" s="151">
        <v>2500</v>
      </c>
      <c r="L24" s="151" t="s">
        <v>5</v>
      </c>
      <c r="M24" s="151">
        <f>Table1[[#This Row],[Data Period]]*Table1[[#This Row],[Classes]]*Table1[[#This Row],[Window Size]]*Table1[[#This Row],[Test2]]/Table1[[#This Row],[Epoch]]</f>
        <v>13.2</v>
      </c>
      <c r="N24" s="151">
        <f t="shared" si="0"/>
        <v>1</v>
      </c>
      <c r="O24" s="151"/>
    </row>
    <row r="25" spans="1:21" x14ac:dyDescent="0.2">
      <c r="A25" s="151"/>
      <c r="B25" s="151">
        <v>23</v>
      </c>
      <c r="C25" s="152">
        <v>9.3899999999999997E-2</v>
      </c>
      <c r="D25" s="152">
        <v>0.47849999999999998</v>
      </c>
      <c r="E25" s="151"/>
      <c r="F25" s="151">
        <v>1</v>
      </c>
      <c r="G25" s="151">
        <v>20</v>
      </c>
      <c r="H25" s="151">
        <v>11</v>
      </c>
      <c r="I25" s="151">
        <v>500</v>
      </c>
      <c r="J25" s="151">
        <v>1000</v>
      </c>
      <c r="K25" s="151">
        <v>2500</v>
      </c>
      <c r="L25" s="151" t="s">
        <v>5</v>
      </c>
      <c r="M25" s="151">
        <f>Table1[[#This Row],[Data Period]]*Table1[[#This Row],[Classes]]*Table1[[#This Row],[Window Size]]*Table1[[#This Row],[Test2]]/Table1[[#This Row],[Epoch]]</f>
        <v>0.44</v>
      </c>
      <c r="N25" s="151">
        <f t="shared" si="0"/>
        <v>1</v>
      </c>
      <c r="O25" s="151"/>
    </row>
    <row r="26" spans="1:21" x14ac:dyDescent="0.2">
      <c r="A26" s="151"/>
      <c r="B26" s="151">
        <v>24</v>
      </c>
      <c r="C26" s="152">
        <v>9.1300000000000006E-2</v>
      </c>
      <c r="D26" s="152">
        <v>0.44330000000000003</v>
      </c>
      <c r="E26" s="151"/>
      <c r="F26" s="151">
        <v>1</v>
      </c>
      <c r="G26" s="151">
        <v>20</v>
      </c>
      <c r="H26" s="151">
        <v>11</v>
      </c>
      <c r="I26" s="151">
        <v>500</v>
      </c>
      <c r="J26" s="151">
        <v>1000</v>
      </c>
      <c r="K26" s="151">
        <v>2500</v>
      </c>
      <c r="L26" s="151" t="s">
        <v>107</v>
      </c>
      <c r="M26" s="151">
        <f>Table1[[#This Row],[Data Period]]*Table1[[#This Row],[Classes]]*Table1[[#This Row],[Window Size]]*Table1[[#This Row],[Test2]]/Table1[[#This Row],[Epoch]]</f>
        <v>0.88</v>
      </c>
      <c r="N26" s="151">
        <f t="shared" si="0"/>
        <v>2</v>
      </c>
      <c r="O26" s="151"/>
    </row>
    <row r="27" spans="1:21" x14ac:dyDescent="0.2">
      <c r="A27" s="151"/>
      <c r="B27" s="151">
        <v>25</v>
      </c>
      <c r="C27" s="152">
        <v>9.9099999999999994E-2</v>
      </c>
      <c r="D27" s="152">
        <v>0.45629999999999998</v>
      </c>
      <c r="E27" s="151"/>
      <c r="F27" s="151">
        <v>1</v>
      </c>
      <c r="G27" s="151">
        <v>20</v>
      </c>
      <c r="H27" s="151">
        <v>11</v>
      </c>
      <c r="I27" s="151">
        <v>500</v>
      </c>
      <c r="J27" s="151">
        <v>1000</v>
      </c>
      <c r="K27" s="151">
        <v>2500</v>
      </c>
      <c r="L27" s="151" t="s">
        <v>108</v>
      </c>
      <c r="M27" s="151">
        <f>Table1[[#This Row],[Data Period]]*Table1[[#This Row],[Classes]]*Table1[[#This Row],[Window Size]]*Table1[[#This Row],[Test2]]/Table1[[#This Row],[Epoch]]</f>
        <v>1.32</v>
      </c>
      <c r="N27" s="151">
        <f t="shared" si="0"/>
        <v>3</v>
      </c>
      <c r="O27" s="151"/>
    </row>
    <row r="28" spans="1:21" x14ac:dyDescent="0.2">
      <c r="A28" s="151"/>
      <c r="B28" s="151">
        <v>26</v>
      </c>
      <c r="C28" s="152">
        <v>7.5600000000000001E-2</v>
      </c>
      <c r="D28" s="152">
        <v>0.43290000000000001</v>
      </c>
      <c r="E28" s="151"/>
      <c r="F28" s="151">
        <v>1</v>
      </c>
      <c r="G28" s="151">
        <v>20</v>
      </c>
      <c r="H28" s="151">
        <v>11</v>
      </c>
      <c r="I28" s="151">
        <v>500</v>
      </c>
      <c r="J28" s="151">
        <v>1000</v>
      </c>
      <c r="K28" s="151">
        <v>2500</v>
      </c>
      <c r="L28" s="151" t="s">
        <v>109</v>
      </c>
      <c r="M28" s="151">
        <f>Table1[[#This Row],[Data Period]]*Table1[[#This Row],[Classes]]*Table1[[#This Row],[Window Size]]*Table1[[#This Row],[Test2]]/Table1[[#This Row],[Epoch]]</f>
        <v>1.76</v>
      </c>
      <c r="N28" s="151">
        <f t="shared" si="0"/>
        <v>4</v>
      </c>
      <c r="O28" s="151"/>
    </row>
    <row r="29" spans="1:21" x14ac:dyDescent="0.2">
      <c r="A29" s="151"/>
      <c r="B29" s="151">
        <v>27</v>
      </c>
      <c r="C29" s="152">
        <v>0.1043</v>
      </c>
      <c r="D29" s="152">
        <v>0.44719999999999999</v>
      </c>
      <c r="E29" s="151"/>
      <c r="F29" s="151">
        <v>1</v>
      </c>
      <c r="G29" s="151">
        <v>20</v>
      </c>
      <c r="H29" s="151">
        <v>11</v>
      </c>
      <c r="I29" s="151">
        <v>500</v>
      </c>
      <c r="J29" s="151">
        <v>1000</v>
      </c>
      <c r="K29" s="151">
        <v>2500</v>
      </c>
      <c r="L29" s="151" t="s">
        <v>110</v>
      </c>
      <c r="M29" s="151">
        <f>Table1[[#This Row],[Data Period]]*Table1[[#This Row],[Classes]]*Table1[[#This Row],[Window Size]]*Table1[[#This Row],[Test2]]/Table1[[#This Row],[Epoch]]</f>
        <v>2.2000000000000002</v>
      </c>
      <c r="N29" s="151">
        <f t="shared" si="0"/>
        <v>5</v>
      </c>
      <c r="O29" s="151"/>
    </row>
    <row r="30" spans="1:21" x14ac:dyDescent="0.2">
      <c r="A30" s="151"/>
      <c r="B30" s="151">
        <v>28</v>
      </c>
      <c r="C30" s="152">
        <v>9.5200000000000007E-2</v>
      </c>
      <c r="D30" s="152">
        <v>0.4511</v>
      </c>
      <c r="E30" s="151"/>
      <c r="F30" s="151">
        <v>1</v>
      </c>
      <c r="G30" s="151">
        <v>20</v>
      </c>
      <c r="H30" s="151">
        <v>11</v>
      </c>
      <c r="I30" s="151">
        <v>500</v>
      </c>
      <c r="J30" s="151">
        <v>1000</v>
      </c>
      <c r="K30" s="151">
        <v>2500</v>
      </c>
      <c r="L30" s="151" t="s">
        <v>111</v>
      </c>
      <c r="M30" s="151">
        <f>Table1[[#This Row],[Data Period]]*Table1[[#This Row],[Classes]]*Table1[[#This Row],[Window Size]]*Table1[[#This Row],[Test2]]/Table1[[#This Row],[Epoch]]</f>
        <v>2.64</v>
      </c>
      <c r="N30" s="151">
        <f t="shared" si="0"/>
        <v>6</v>
      </c>
      <c r="O30" s="151"/>
    </row>
    <row r="31" spans="1:21" x14ac:dyDescent="0.2">
      <c r="A31" s="151"/>
      <c r="B31" s="151">
        <v>29</v>
      </c>
      <c r="C31" s="152">
        <v>0.1017</v>
      </c>
      <c r="D31" s="152">
        <v>0.38590000000000002</v>
      </c>
      <c r="E31" s="151"/>
      <c r="F31" s="151">
        <v>1</v>
      </c>
      <c r="G31" s="151">
        <v>20</v>
      </c>
      <c r="H31" s="151">
        <v>11</v>
      </c>
      <c r="I31" s="151">
        <v>500</v>
      </c>
      <c r="J31" s="151">
        <v>1000</v>
      </c>
      <c r="K31" s="151">
        <v>2500</v>
      </c>
      <c r="L31" s="151" t="s">
        <v>112</v>
      </c>
      <c r="M31" s="151">
        <f>Table1[[#This Row],[Data Period]]*Table1[[#This Row],[Classes]]*Table1[[#This Row],[Window Size]]*Table1[[#This Row],[Test2]]/Table1[[#This Row],[Epoch]]</f>
        <v>3.08</v>
      </c>
      <c r="N31" s="151">
        <f t="shared" si="0"/>
        <v>7</v>
      </c>
      <c r="O31" s="151"/>
    </row>
    <row r="32" spans="1:21" x14ac:dyDescent="0.2">
      <c r="A32" s="151"/>
      <c r="B32" s="151">
        <v>30</v>
      </c>
      <c r="C32" s="152">
        <v>0.1134</v>
      </c>
      <c r="D32" s="152">
        <v>0.16170000000000001</v>
      </c>
      <c r="E32" s="151"/>
      <c r="F32" s="151">
        <v>1</v>
      </c>
      <c r="G32" s="151">
        <v>20</v>
      </c>
      <c r="H32" s="151">
        <v>11</v>
      </c>
      <c r="I32" s="151">
        <v>500</v>
      </c>
      <c r="J32" s="151">
        <v>1000</v>
      </c>
      <c r="K32" s="151">
        <v>2500</v>
      </c>
      <c r="L32" s="151" t="s">
        <v>113</v>
      </c>
      <c r="M32" s="151">
        <f>Table1[[#This Row],[Data Period]]*Table1[[#This Row],[Classes]]*Table1[[#This Row],[Window Size]]*Table1[[#This Row],[Test2]]/Table1[[#This Row],[Epoch]]</f>
        <v>3.52</v>
      </c>
      <c r="N32" s="151">
        <f t="shared" si="0"/>
        <v>8</v>
      </c>
      <c r="O32" s="151"/>
    </row>
    <row r="33" spans="1:15" x14ac:dyDescent="0.2">
      <c r="A33" s="151"/>
      <c r="B33" s="151">
        <v>31</v>
      </c>
      <c r="C33" s="152">
        <v>9.1300000000000006E-2</v>
      </c>
      <c r="D33" s="152">
        <v>0.42370000000000002</v>
      </c>
      <c r="E33" s="151"/>
      <c r="F33" s="151">
        <v>1</v>
      </c>
      <c r="G33" s="151">
        <v>20</v>
      </c>
      <c r="H33" s="151">
        <v>11</v>
      </c>
      <c r="I33" s="151">
        <v>500</v>
      </c>
      <c r="J33" s="151">
        <v>1000</v>
      </c>
      <c r="K33" s="151">
        <v>2500</v>
      </c>
      <c r="L33" s="151" t="s">
        <v>114</v>
      </c>
      <c r="M33" s="151">
        <f>Table1[[#This Row],[Data Period]]*Table1[[#This Row],[Classes]]*Table1[[#This Row],[Window Size]]*Table1[[#This Row],[Test2]]/Table1[[#This Row],[Epoch]]</f>
        <v>3.96</v>
      </c>
      <c r="N33" s="151">
        <f t="shared" si="0"/>
        <v>9</v>
      </c>
      <c r="O33" s="151"/>
    </row>
    <row r="34" spans="1:15" x14ac:dyDescent="0.2">
      <c r="A34" s="151"/>
      <c r="B34" s="151">
        <v>32</v>
      </c>
      <c r="C34" s="152">
        <v>0.1119</v>
      </c>
      <c r="D34" s="152">
        <v>0.442</v>
      </c>
      <c r="E34" s="151"/>
      <c r="F34" s="151">
        <v>1</v>
      </c>
      <c r="G34" s="151">
        <v>20</v>
      </c>
      <c r="H34" s="151">
        <v>11</v>
      </c>
      <c r="I34" s="151">
        <v>500</v>
      </c>
      <c r="J34" s="151">
        <v>1000</v>
      </c>
      <c r="K34" s="151">
        <v>2500</v>
      </c>
      <c r="L34" s="151" t="s">
        <v>115</v>
      </c>
      <c r="M34" s="151">
        <f>Table1[[#This Row],[Data Period]]*Table1[[#This Row],[Classes]]*Table1[[#This Row],[Window Size]]*Table1[[#This Row],[Test2]]/Table1[[#This Row],[Epoch]]</f>
        <v>4.4000000000000004</v>
      </c>
      <c r="N34" s="151">
        <f t="shared" si="0"/>
        <v>10</v>
      </c>
      <c r="O34" s="151"/>
    </row>
    <row r="35" spans="1:15" x14ac:dyDescent="0.2">
      <c r="A35" s="151"/>
      <c r="B35" s="151">
        <v>33</v>
      </c>
      <c r="C35" s="152">
        <v>0.33860000000000001</v>
      </c>
      <c r="D35" s="153">
        <v>0.33860000000000001</v>
      </c>
      <c r="E35" s="151"/>
      <c r="F35" s="151">
        <v>11</v>
      </c>
      <c r="G35" s="151">
        <v>20</v>
      </c>
      <c r="H35" s="151">
        <v>3</v>
      </c>
      <c r="I35" s="151">
        <v>500</v>
      </c>
      <c r="J35" s="151">
        <v>1000</v>
      </c>
      <c r="K35" s="151">
        <v>2500</v>
      </c>
      <c r="L35" s="151" t="s">
        <v>5</v>
      </c>
      <c r="M35" s="151">
        <f>Table1[[#This Row],[Data Period]]*Table1[[#This Row],[Classes]]*Table1[[#This Row],[Window Size]]*Table1[[#This Row],[Test2]]/Table1[[#This Row],[Epoch]]</f>
        <v>1.32</v>
      </c>
      <c r="N35" s="151">
        <f t="shared" ref="N35:N66" si="1">LEN(L35)-LEN(SUBSTITUTE(L35,",",""))+1</f>
        <v>1</v>
      </c>
      <c r="O35" s="151"/>
    </row>
    <row r="36" spans="1:15" x14ac:dyDescent="0.2">
      <c r="A36" s="151"/>
      <c r="B36" s="151">
        <v>34</v>
      </c>
      <c r="C36" s="152">
        <v>0.21340000000000001</v>
      </c>
      <c r="D36" s="153">
        <v>0.38340000000000002</v>
      </c>
      <c r="E36" s="151"/>
      <c r="F36" s="151">
        <v>11</v>
      </c>
      <c r="G36" s="151">
        <v>20</v>
      </c>
      <c r="H36" s="151">
        <v>5</v>
      </c>
      <c r="I36" s="151">
        <v>500</v>
      </c>
      <c r="J36" s="151">
        <v>1000</v>
      </c>
      <c r="K36" s="151">
        <v>2500</v>
      </c>
      <c r="L36" s="151" t="s">
        <v>5</v>
      </c>
      <c r="M36" s="151">
        <f>Table1[[#This Row],[Data Period]]*Table1[[#This Row],[Classes]]*Table1[[#This Row],[Window Size]]*Table1[[#This Row],[Test2]]/Table1[[#This Row],[Epoch]]</f>
        <v>2.2000000000000002</v>
      </c>
      <c r="N36" s="151">
        <f t="shared" si="1"/>
        <v>1</v>
      </c>
      <c r="O36" s="151"/>
    </row>
    <row r="37" spans="1:15" x14ac:dyDescent="0.2">
      <c r="A37" s="151"/>
      <c r="B37" s="151">
        <v>35</v>
      </c>
      <c r="C37" s="152">
        <v>0.1447</v>
      </c>
      <c r="D37" s="153">
        <v>0.43680000000000002</v>
      </c>
      <c r="E37" s="151"/>
      <c r="F37" s="151">
        <v>11</v>
      </c>
      <c r="G37" s="151">
        <v>20</v>
      </c>
      <c r="H37" s="151">
        <v>7</v>
      </c>
      <c r="I37" s="151">
        <v>500</v>
      </c>
      <c r="J37" s="151">
        <v>1000</v>
      </c>
      <c r="K37" s="151">
        <v>2500</v>
      </c>
      <c r="L37" s="151" t="s">
        <v>5</v>
      </c>
      <c r="M37" s="151">
        <f>Table1[[#This Row],[Data Period]]*Table1[[#This Row],[Classes]]*Table1[[#This Row],[Window Size]]*Table1[[#This Row],[Test2]]/Table1[[#This Row],[Epoch]]</f>
        <v>3.08</v>
      </c>
      <c r="N37" s="151">
        <f t="shared" si="1"/>
        <v>1</v>
      </c>
      <c r="O37" s="151"/>
    </row>
    <row r="38" spans="1:15" x14ac:dyDescent="0.2">
      <c r="A38" s="151"/>
      <c r="B38" s="151">
        <v>36</v>
      </c>
      <c r="C38" s="152">
        <v>0.1016</v>
      </c>
      <c r="D38" s="153">
        <v>0.4531</v>
      </c>
      <c r="E38" s="151"/>
      <c r="F38" s="151">
        <v>11</v>
      </c>
      <c r="G38" s="151">
        <v>20</v>
      </c>
      <c r="H38" s="151">
        <v>9</v>
      </c>
      <c r="I38" s="151">
        <v>500</v>
      </c>
      <c r="J38" s="151">
        <v>1000</v>
      </c>
      <c r="K38" s="151">
        <v>2500</v>
      </c>
      <c r="L38" s="151" t="s">
        <v>5</v>
      </c>
      <c r="M38" s="151">
        <f>Table1[[#This Row],[Data Period]]*Table1[[#This Row],[Classes]]*Table1[[#This Row],[Window Size]]*Table1[[#This Row],[Test2]]/Table1[[#This Row],[Epoch]]</f>
        <v>3.96</v>
      </c>
      <c r="N38" s="151">
        <f t="shared" si="1"/>
        <v>1</v>
      </c>
      <c r="O38" s="151"/>
    </row>
    <row r="39" spans="1:15" x14ac:dyDescent="0.2">
      <c r="A39" s="151"/>
      <c r="B39" s="151">
        <v>37</v>
      </c>
      <c r="C39" s="152">
        <v>7.8399999999999997E-2</v>
      </c>
      <c r="D39" s="153">
        <v>0.44969999999999999</v>
      </c>
      <c r="E39" s="151"/>
      <c r="F39" s="151">
        <v>11</v>
      </c>
      <c r="G39" s="151">
        <v>20</v>
      </c>
      <c r="H39" s="151">
        <v>11</v>
      </c>
      <c r="I39" s="151">
        <v>500</v>
      </c>
      <c r="J39" s="151">
        <v>1000</v>
      </c>
      <c r="K39" s="151">
        <v>2500</v>
      </c>
      <c r="L39" s="151" t="s">
        <v>5</v>
      </c>
      <c r="M39" s="151">
        <f>Table1[[#This Row],[Data Period]]*Table1[[#This Row],[Classes]]*Table1[[#This Row],[Window Size]]*Table1[[#This Row],[Test2]]/Table1[[#This Row],[Epoch]]</f>
        <v>4.84</v>
      </c>
      <c r="N39" s="151">
        <f t="shared" si="1"/>
        <v>1</v>
      </c>
      <c r="O39" s="151"/>
    </row>
    <row r="40" spans="1:15" x14ac:dyDescent="0.2">
      <c r="A40" s="151"/>
      <c r="B40" s="151">
        <v>38</v>
      </c>
      <c r="C40" s="152">
        <v>6.9099999999999995E-2</v>
      </c>
      <c r="D40" s="153">
        <v>0.4289</v>
      </c>
      <c r="E40" s="151"/>
      <c r="F40" s="151">
        <v>11</v>
      </c>
      <c r="G40" s="151">
        <v>20</v>
      </c>
      <c r="H40" s="151">
        <v>13</v>
      </c>
      <c r="I40" s="151">
        <v>500</v>
      </c>
      <c r="J40" s="151">
        <v>1000</v>
      </c>
      <c r="K40" s="151">
        <v>2500</v>
      </c>
      <c r="L40" s="151" t="s">
        <v>5</v>
      </c>
      <c r="M40" s="151">
        <f>Table1[[#This Row],[Data Period]]*Table1[[#This Row],[Classes]]*Table1[[#This Row],[Window Size]]*Table1[[#This Row],[Test2]]/Table1[[#This Row],[Epoch]]</f>
        <v>5.72</v>
      </c>
      <c r="N40" s="151">
        <f t="shared" si="1"/>
        <v>1</v>
      </c>
      <c r="O40" s="151"/>
    </row>
    <row r="41" spans="1:15" x14ac:dyDescent="0.2">
      <c r="A41" s="151"/>
      <c r="B41" s="151">
        <v>39</v>
      </c>
      <c r="C41" s="152">
        <v>7.3700000000000002E-2</v>
      </c>
      <c r="D41" s="153">
        <v>0.44500000000000001</v>
      </c>
      <c r="E41" s="151"/>
      <c r="F41" s="151">
        <v>11</v>
      </c>
      <c r="G41" s="151">
        <v>20</v>
      </c>
      <c r="H41" s="151">
        <v>15</v>
      </c>
      <c r="I41" s="151">
        <v>500</v>
      </c>
      <c r="J41" s="151">
        <v>1000</v>
      </c>
      <c r="K41" s="151">
        <v>2500</v>
      </c>
      <c r="L41" s="151" t="s">
        <v>5</v>
      </c>
      <c r="M41" s="151">
        <f>Table1[[#This Row],[Data Period]]*Table1[[#This Row],[Classes]]*Table1[[#This Row],[Window Size]]*Table1[[#This Row],[Test2]]/Table1[[#This Row],[Epoch]]</f>
        <v>6.6</v>
      </c>
      <c r="N41" s="151">
        <f t="shared" si="1"/>
        <v>1</v>
      </c>
      <c r="O41" s="151"/>
    </row>
    <row r="42" spans="1:15" x14ac:dyDescent="0.2">
      <c r="A42" s="151"/>
      <c r="B42" s="151">
        <v>40</v>
      </c>
      <c r="C42" s="152">
        <v>5.6899999999999999E-2</v>
      </c>
      <c r="D42" s="153">
        <v>0.47349999999999998</v>
      </c>
      <c r="E42" s="151"/>
      <c r="F42" s="151">
        <v>11</v>
      </c>
      <c r="G42" s="151">
        <v>20</v>
      </c>
      <c r="H42" s="151">
        <v>19</v>
      </c>
      <c r="I42" s="151">
        <v>500</v>
      </c>
      <c r="J42" s="151">
        <v>1000</v>
      </c>
      <c r="K42" s="151">
        <v>2500</v>
      </c>
      <c r="L42" s="151" t="s">
        <v>5</v>
      </c>
      <c r="M42" s="151">
        <f>Table1[[#This Row],[Data Period]]*Table1[[#This Row],[Classes]]*Table1[[#This Row],[Window Size]]*Table1[[#This Row],[Test2]]/Table1[[#This Row],[Epoch]]</f>
        <v>8.36</v>
      </c>
      <c r="N42" s="151">
        <f t="shared" si="1"/>
        <v>1</v>
      </c>
      <c r="O42" s="151"/>
    </row>
    <row r="43" spans="1:15" x14ac:dyDescent="0.2">
      <c r="A43" s="151"/>
      <c r="B43" s="151">
        <v>41</v>
      </c>
      <c r="C43" s="152">
        <v>4.8800000000000003E-2</v>
      </c>
      <c r="D43" s="153">
        <v>0.4884</v>
      </c>
      <c r="E43" s="151"/>
      <c r="F43" s="151">
        <v>11</v>
      </c>
      <c r="G43" s="151">
        <v>20</v>
      </c>
      <c r="H43" s="151">
        <v>21</v>
      </c>
      <c r="I43" s="151">
        <v>500</v>
      </c>
      <c r="J43" s="151">
        <v>1000</v>
      </c>
      <c r="K43" s="151">
        <v>2500</v>
      </c>
      <c r="L43" s="151" t="s">
        <v>5</v>
      </c>
      <c r="M43" s="151">
        <f>Table1[[#This Row],[Data Period]]*Table1[[#This Row],[Classes]]*Table1[[#This Row],[Window Size]]*Table1[[#This Row],[Test2]]/Table1[[#This Row],[Epoch]]</f>
        <v>9.24</v>
      </c>
      <c r="N43" s="151">
        <f t="shared" si="1"/>
        <v>1</v>
      </c>
      <c r="O43" s="151"/>
    </row>
    <row r="44" spans="1:15" x14ac:dyDescent="0.2">
      <c r="A44" s="151"/>
      <c r="B44" s="151">
        <v>42</v>
      </c>
      <c r="C44" s="152">
        <v>1.78E-2</v>
      </c>
      <c r="D44" s="153">
        <v>0.50890000000000002</v>
      </c>
      <c r="E44" s="151"/>
      <c r="F44" s="151">
        <v>11</v>
      </c>
      <c r="G44" s="151">
        <v>20</v>
      </c>
      <c r="H44" s="151">
        <v>31</v>
      </c>
      <c r="I44" s="151">
        <v>500</v>
      </c>
      <c r="J44" s="151">
        <v>1000</v>
      </c>
      <c r="K44" s="151">
        <v>2500</v>
      </c>
      <c r="L44" s="151" t="s">
        <v>5</v>
      </c>
      <c r="M44" s="151">
        <f>Table1[[#This Row],[Data Period]]*Table1[[#This Row],[Classes]]*Table1[[#This Row],[Window Size]]*Table1[[#This Row],[Test2]]/Table1[[#This Row],[Epoch]]</f>
        <v>13.64</v>
      </c>
      <c r="N44" s="151">
        <f t="shared" si="1"/>
        <v>1</v>
      </c>
      <c r="O44" s="151"/>
    </row>
    <row r="45" spans="1:15" x14ac:dyDescent="0.2">
      <c r="A45" s="151"/>
      <c r="B45" s="151">
        <v>43</v>
      </c>
      <c r="C45" s="152">
        <v>2.5399999999999999E-2</v>
      </c>
      <c r="D45" s="153">
        <v>0.4491</v>
      </c>
      <c r="E45" s="151"/>
      <c r="F45" s="151">
        <v>11</v>
      </c>
      <c r="G45" s="151">
        <v>20</v>
      </c>
      <c r="H45" s="151">
        <v>35</v>
      </c>
      <c r="I45" s="151">
        <v>500</v>
      </c>
      <c r="J45" s="151">
        <v>1000</v>
      </c>
      <c r="K45" s="151">
        <v>2500</v>
      </c>
      <c r="L45" s="151" t="s">
        <v>5</v>
      </c>
      <c r="M45" s="151">
        <f>Table1[[#This Row],[Data Period]]*Table1[[#This Row],[Classes]]*Table1[[#This Row],[Window Size]]*Table1[[#This Row],[Test2]]/Table1[[#This Row],[Epoch]]</f>
        <v>15.4</v>
      </c>
      <c r="N45" s="151">
        <f t="shared" si="1"/>
        <v>1</v>
      </c>
      <c r="O45" s="151"/>
    </row>
    <row r="46" spans="1:15" x14ac:dyDescent="0.2">
      <c r="A46" s="151"/>
      <c r="B46" s="151">
        <v>44</v>
      </c>
      <c r="C46" s="152">
        <v>3.7100000000000001E-2</v>
      </c>
      <c r="D46" s="153">
        <v>0.45240000000000002</v>
      </c>
      <c r="E46" s="151"/>
      <c r="F46" s="151">
        <v>11</v>
      </c>
      <c r="G46" s="151">
        <v>20</v>
      </c>
      <c r="H46" s="151">
        <v>41</v>
      </c>
      <c r="I46" s="151">
        <v>500</v>
      </c>
      <c r="J46" s="151">
        <v>1000</v>
      </c>
      <c r="K46" s="151">
        <v>2500</v>
      </c>
      <c r="L46" s="151" t="s">
        <v>5</v>
      </c>
      <c r="M46" s="151">
        <f>Table1[[#This Row],[Data Period]]*Table1[[#This Row],[Classes]]*Table1[[#This Row],[Window Size]]*Table1[[#This Row],[Test2]]/Table1[[#This Row],[Epoch]]</f>
        <v>18.04</v>
      </c>
      <c r="N46" s="151">
        <f t="shared" si="1"/>
        <v>1</v>
      </c>
      <c r="O46" s="151"/>
    </row>
    <row r="47" spans="1:15" x14ac:dyDescent="0.2">
      <c r="A47" s="151"/>
      <c r="B47" s="151">
        <v>45</v>
      </c>
      <c r="C47" s="152">
        <v>0.33860000000000001</v>
      </c>
      <c r="D47" s="153">
        <v>0.33860000000000001</v>
      </c>
      <c r="E47" s="151"/>
      <c r="F47" s="151">
        <v>11</v>
      </c>
      <c r="G47" s="151">
        <v>20</v>
      </c>
      <c r="H47" s="151">
        <v>2</v>
      </c>
      <c r="I47" s="151">
        <v>500</v>
      </c>
      <c r="J47" s="151">
        <v>1000</v>
      </c>
      <c r="K47" s="151">
        <v>2500</v>
      </c>
      <c r="L47" s="151" t="s">
        <v>5</v>
      </c>
      <c r="M47" s="151">
        <f>Table1[[#This Row],[Data Period]]*Table1[[#This Row],[Classes]]*Table1[[#This Row],[Window Size]]*Table1[[#This Row],[Test2]]/Table1[[#This Row],[Epoch]]</f>
        <v>0.88</v>
      </c>
      <c r="N47" s="151">
        <f t="shared" si="1"/>
        <v>1</v>
      </c>
      <c r="O47" s="151"/>
    </row>
    <row r="48" spans="1:15" x14ac:dyDescent="0.2">
      <c r="A48" s="151"/>
      <c r="B48" s="151">
        <v>46</v>
      </c>
      <c r="C48" s="152">
        <v>0.21340000000000001</v>
      </c>
      <c r="D48" s="153">
        <v>0.38340000000000002</v>
      </c>
      <c r="E48" s="151"/>
      <c r="F48" s="151">
        <v>11</v>
      </c>
      <c r="G48" s="151">
        <v>20</v>
      </c>
      <c r="H48" s="151">
        <v>4</v>
      </c>
      <c r="I48" s="151">
        <v>500</v>
      </c>
      <c r="J48" s="151">
        <v>1000</v>
      </c>
      <c r="K48" s="151">
        <v>2500</v>
      </c>
      <c r="L48" s="151" t="s">
        <v>5</v>
      </c>
      <c r="M48" s="151">
        <f>Table1[[#This Row],[Data Period]]*Table1[[#This Row],[Classes]]*Table1[[#This Row],[Window Size]]*Table1[[#This Row],[Test2]]/Table1[[#This Row],[Epoch]]</f>
        <v>1.76</v>
      </c>
      <c r="N48" s="151">
        <f t="shared" si="1"/>
        <v>1</v>
      </c>
      <c r="O48" s="151"/>
    </row>
    <row r="49" spans="1:15" x14ac:dyDescent="0.2">
      <c r="A49" s="151"/>
      <c r="B49" s="151">
        <v>47</v>
      </c>
      <c r="C49" s="152">
        <v>0.1447</v>
      </c>
      <c r="D49" s="153">
        <v>0.43680000000000002</v>
      </c>
      <c r="E49" s="151"/>
      <c r="F49" s="151">
        <v>11</v>
      </c>
      <c r="G49" s="151">
        <v>20</v>
      </c>
      <c r="H49" s="151">
        <v>6</v>
      </c>
      <c r="I49" s="151">
        <v>500</v>
      </c>
      <c r="J49" s="151">
        <v>1000</v>
      </c>
      <c r="K49" s="151">
        <v>2500</v>
      </c>
      <c r="L49" s="151" t="s">
        <v>5</v>
      </c>
      <c r="M49" s="151">
        <f>Table1[[#This Row],[Data Period]]*Table1[[#This Row],[Classes]]*Table1[[#This Row],[Window Size]]*Table1[[#This Row],[Test2]]/Table1[[#This Row],[Epoch]]</f>
        <v>2.64</v>
      </c>
      <c r="N49" s="151">
        <f t="shared" si="1"/>
        <v>1</v>
      </c>
      <c r="O49" s="151"/>
    </row>
    <row r="50" spans="1:15" x14ac:dyDescent="0.2">
      <c r="A50" s="151"/>
      <c r="B50" s="151">
        <v>48</v>
      </c>
      <c r="C50" s="152">
        <v>0.1016</v>
      </c>
      <c r="D50" s="153">
        <v>0.4531</v>
      </c>
      <c r="E50" s="151"/>
      <c r="F50" s="151">
        <v>11</v>
      </c>
      <c r="G50" s="151">
        <v>20</v>
      </c>
      <c r="H50" s="151">
        <v>8</v>
      </c>
      <c r="I50" s="151">
        <v>500</v>
      </c>
      <c r="J50" s="151">
        <v>1000</v>
      </c>
      <c r="K50" s="151">
        <v>2500</v>
      </c>
      <c r="L50" s="151" t="s">
        <v>5</v>
      </c>
      <c r="M50" s="151">
        <f>Table1[[#This Row],[Data Period]]*Table1[[#This Row],[Classes]]*Table1[[#This Row],[Window Size]]*Table1[[#This Row],[Test2]]/Table1[[#This Row],[Epoch]]</f>
        <v>3.52</v>
      </c>
      <c r="N50" s="151">
        <f t="shared" si="1"/>
        <v>1</v>
      </c>
      <c r="O50" s="151"/>
    </row>
    <row r="51" spans="1:15" x14ac:dyDescent="0.2">
      <c r="A51" s="151"/>
      <c r="B51" s="151">
        <v>49</v>
      </c>
      <c r="C51" s="152">
        <v>9.9199999999999997E-2</v>
      </c>
      <c r="D51" s="153">
        <v>0.40079999999999999</v>
      </c>
      <c r="E51" s="151"/>
      <c r="F51" s="151">
        <v>11</v>
      </c>
      <c r="G51" s="151">
        <v>20</v>
      </c>
      <c r="H51" s="151">
        <v>10</v>
      </c>
      <c r="I51" s="151">
        <v>500</v>
      </c>
      <c r="J51" s="151">
        <v>1000</v>
      </c>
      <c r="K51" s="151">
        <v>2500</v>
      </c>
      <c r="L51" s="151" t="s">
        <v>5</v>
      </c>
      <c r="M51" s="151">
        <f>Table1[[#This Row],[Data Period]]*Table1[[#This Row],[Classes]]*Table1[[#This Row],[Window Size]]*Table1[[#This Row],[Test2]]/Table1[[#This Row],[Epoch]]</f>
        <v>4.4000000000000004</v>
      </c>
      <c r="N51" s="151">
        <f t="shared" si="1"/>
        <v>1</v>
      </c>
      <c r="O51" s="151"/>
    </row>
    <row r="52" spans="1:15" x14ac:dyDescent="0.2">
      <c r="A52" s="151"/>
      <c r="B52" s="151">
        <v>50</v>
      </c>
      <c r="C52" s="152">
        <v>8.5000000000000006E-2</v>
      </c>
      <c r="D52" s="153">
        <v>0.48630000000000001</v>
      </c>
      <c r="E52" s="151"/>
      <c r="F52" s="151">
        <v>11</v>
      </c>
      <c r="G52" s="151">
        <v>20</v>
      </c>
      <c r="H52" s="151">
        <v>12</v>
      </c>
      <c r="I52" s="151">
        <v>500</v>
      </c>
      <c r="J52" s="151">
        <v>1000</v>
      </c>
      <c r="K52" s="151">
        <v>2500</v>
      </c>
      <c r="L52" s="151" t="s">
        <v>5</v>
      </c>
      <c r="M52" s="151">
        <f>Table1[[#This Row],[Data Period]]*Table1[[#This Row],[Classes]]*Table1[[#This Row],[Window Size]]*Table1[[#This Row],[Test2]]/Table1[[#This Row],[Epoch]]</f>
        <v>5.28</v>
      </c>
      <c r="N52" s="151">
        <f t="shared" si="1"/>
        <v>1</v>
      </c>
      <c r="O52" s="151"/>
    </row>
    <row r="53" spans="1:15" x14ac:dyDescent="0.2">
      <c r="A53" s="151"/>
      <c r="B53" s="151">
        <v>51</v>
      </c>
      <c r="C53" s="152">
        <v>7.4899999999999994E-2</v>
      </c>
      <c r="D53" s="153">
        <v>0.52449999999999997</v>
      </c>
      <c r="E53" s="151"/>
      <c r="F53" s="151">
        <v>11</v>
      </c>
      <c r="G53" s="151">
        <v>20</v>
      </c>
      <c r="H53" s="151">
        <v>14</v>
      </c>
      <c r="I53" s="151">
        <v>500</v>
      </c>
      <c r="J53" s="151">
        <v>1000</v>
      </c>
      <c r="K53" s="151">
        <v>2500</v>
      </c>
      <c r="L53" s="151" t="s">
        <v>5</v>
      </c>
      <c r="M53" s="151">
        <f>Table1[[#This Row],[Data Period]]*Table1[[#This Row],[Classes]]*Table1[[#This Row],[Window Size]]*Table1[[#This Row],[Test2]]/Table1[[#This Row],[Epoch]]</f>
        <v>6.16</v>
      </c>
      <c r="N53" s="151">
        <f t="shared" si="1"/>
        <v>1</v>
      </c>
      <c r="O53" s="151"/>
    </row>
    <row r="54" spans="1:15" x14ac:dyDescent="0.2">
      <c r="A54" s="151"/>
      <c r="B54" s="151">
        <v>52</v>
      </c>
      <c r="C54" s="152">
        <v>6.6199999999999995E-2</v>
      </c>
      <c r="D54" s="153">
        <v>0.47139999999999999</v>
      </c>
      <c r="E54" s="151"/>
      <c r="F54" s="151">
        <v>11</v>
      </c>
      <c r="G54" s="151">
        <v>20</v>
      </c>
      <c r="H54" s="151">
        <v>16</v>
      </c>
      <c r="I54" s="151">
        <v>500</v>
      </c>
      <c r="J54" s="151">
        <v>1000</v>
      </c>
      <c r="K54" s="151">
        <v>2500</v>
      </c>
      <c r="L54" s="151" t="s">
        <v>5</v>
      </c>
      <c r="M54" s="151">
        <f>Table1[[#This Row],[Data Period]]*Table1[[#This Row],[Classes]]*Table1[[#This Row],[Window Size]]*Table1[[#This Row],[Test2]]/Table1[[#This Row],[Epoch]]</f>
        <v>7.04</v>
      </c>
      <c r="N54" s="151">
        <f t="shared" si="1"/>
        <v>1</v>
      </c>
      <c r="O54" s="151"/>
    </row>
    <row r="55" spans="1:15" x14ac:dyDescent="0.2">
      <c r="A55" s="151"/>
      <c r="B55" s="151">
        <v>53</v>
      </c>
      <c r="C55" s="152">
        <v>4.02E-2</v>
      </c>
      <c r="D55" s="153">
        <v>0.46889999999999998</v>
      </c>
      <c r="E55" s="151"/>
      <c r="F55" s="151">
        <v>11</v>
      </c>
      <c r="G55" s="151">
        <v>20</v>
      </c>
      <c r="H55" s="151">
        <v>18</v>
      </c>
      <c r="I55" s="151">
        <v>500</v>
      </c>
      <c r="J55" s="151">
        <v>1000</v>
      </c>
      <c r="K55" s="151">
        <v>2500</v>
      </c>
      <c r="L55" s="151" t="s">
        <v>5</v>
      </c>
      <c r="M55" s="151">
        <f>Table1[[#This Row],[Data Period]]*Table1[[#This Row],[Classes]]*Table1[[#This Row],[Window Size]]*Table1[[#This Row],[Test2]]/Table1[[#This Row],[Epoch]]</f>
        <v>7.92</v>
      </c>
      <c r="N55" s="151">
        <f t="shared" si="1"/>
        <v>1</v>
      </c>
      <c r="O55" s="151"/>
    </row>
    <row r="56" spans="1:15" x14ac:dyDescent="0.2">
      <c r="A56" s="151"/>
      <c r="B56" s="151">
        <v>54</v>
      </c>
      <c r="C56" s="152">
        <v>4.7699999999999999E-2</v>
      </c>
      <c r="D56" s="153">
        <v>0.45419999999999999</v>
      </c>
      <c r="E56" s="151"/>
      <c r="F56" s="151">
        <v>11</v>
      </c>
      <c r="G56" s="151">
        <v>20</v>
      </c>
      <c r="H56" s="151">
        <v>20</v>
      </c>
      <c r="I56" s="151">
        <v>500</v>
      </c>
      <c r="J56" s="151">
        <v>1000</v>
      </c>
      <c r="K56" s="151">
        <v>2500</v>
      </c>
      <c r="L56" s="151" t="s">
        <v>5</v>
      </c>
      <c r="M56" s="151">
        <f>Table1[[#This Row],[Data Period]]*Table1[[#This Row],[Classes]]*Table1[[#This Row],[Window Size]]*Table1[[#This Row],[Test2]]/Table1[[#This Row],[Epoch]]</f>
        <v>8.8000000000000007</v>
      </c>
      <c r="N56" s="151">
        <f t="shared" si="1"/>
        <v>1</v>
      </c>
      <c r="O56" s="151"/>
    </row>
    <row r="57" spans="1:15" x14ac:dyDescent="0.2">
      <c r="A57" s="151"/>
      <c r="B57" s="151">
        <v>55</v>
      </c>
      <c r="C57" s="152">
        <v>2.8299999999999999E-2</v>
      </c>
      <c r="D57" s="153">
        <v>0.4723</v>
      </c>
      <c r="E57" s="151"/>
      <c r="F57" s="151">
        <v>11</v>
      </c>
      <c r="G57" s="151">
        <v>20</v>
      </c>
      <c r="H57" s="151">
        <v>24</v>
      </c>
      <c r="I57" s="151">
        <v>500</v>
      </c>
      <c r="J57" s="151">
        <v>1000</v>
      </c>
      <c r="K57" s="151">
        <v>2500</v>
      </c>
      <c r="L57" s="151" t="s">
        <v>5</v>
      </c>
      <c r="M57" s="151">
        <f>Table1[[#This Row],[Data Period]]*Table1[[#This Row],[Classes]]*Table1[[#This Row],[Window Size]]*Table1[[#This Row],[Test2]]/Table1[[#This Row],[Epoch]]</f>
        <v>10.56</v>
      </c>
      <c r="N57" s="151">
        <f t="shared" si="1"/>
        <v>1</v>
      </c>
      <c r="O57" s="151"/>
    </row>
    <row r="58" spans="1:15" x14ac:dyDescent="0.2">
      <c r="A58" s="151"/>
      <c r="B58" s="151">
        <v>56</v>
      </c>
      <c r="C58" s="152">
        <v>3.6799999999999999E-2</v>
      </c>
      <c r="D58" s="153">
        <v>0.49559999999999998</v>
      </c>
      <c r="E58" s="151"/>
      <c r="F58" s="151">
        <v>11</v>
      </c>
      <c r="G58" s="151">
        <v>20</v>
      </c>
      <c r="H58" s="151">
        <v>28</v>
      </c>
      <c r="I58" s="151">
        <v>500</v>
      </c>
      <c r="J58" s="151">
        <v>1000</v>
      </c>
      <c r="K58" s="151">
        <v>2500</v>
      </c>
      <c r="L58" s="151" t="s">
        <v>5</v>
      </c>
      <c r="M58" s="151">
        <f>Table1[[#This Row],[Data Period]]*Table1[[#This Row],[Classes]]*Table1[[#This Row],[Window Size]]*Table1[[#This Row],[Test2]]/Table1[[#This Row],[Epoch]]</f>
        <v>12.32</v>
      </c>
      <c r="N58" s="151">
        <f t="shared" si="1"/>
        <v>1</v>
      </c>
      <c r="O58" s="151"/>
    </row>
    <row r="59" spans="1:15" x14ac:dyDescent="0.2">
      <c r="A59" s="151"/>
      <c r="B59" s="151">
        <v>57</v>
      </c>
      <c r="C59" s="152">
        <v>3.04E-2</v>
      </c>
      <c r="D59" s="153">
        <v>0.49049999999999999</v>
      </c>
      <c r="E59" s="151"/>
      <c r="F59" s="151">
        <v>11</v>
      </c>
      <c r="G59" s="151">
        <v>20</v>
      </c>
      <c r="H59" s="151">
        <v>32</v>
      </c>
      <c r="I59" s="151">
        <v>500</v>
      </c>
      <c r="J59" s="151">
        <v>1000</v>
      </c>
      <c r="K59" s="151">
        <v>2500</v>
      </c>
      <c r="L59" s="151" t="s">
        <v>5</v>
      </c>
      <c r="M59" s="151">
        <f>Table1[[#This Row],[Data Period]]*Table1[[#This Row],[Classes]]*Table1[[#This Row],[Window Size]]*Table1[[#This Row],[Test2]]/Table1[[#This Row],[Epoch]]</f>
        <v>14.08</v>
      </c>
      <c r="N59" s="151">
        <f t="shared" si="1"/>
        <v>1</v>
      </c>
      <c r="O59" s="151"/>
    </row>
    <row r="60" spans="1:15" x14ac:dyDescent="0.2">
      <c r="A60" s="151"/>
      <c r="B60" s="151">
        <v>58</v>
      </c>
      <c r="C60" s="152">
        <v>2.64E-2</v>
      </c>
      <c r="D60" s="153">
        <v>0.45029999999999998</v>
      </c>
      <c r="E60" s="151"/>
      <c r="F60" s="151">
        <v>11</v>
      </c>
      <c r="G60" s="151">
        <v>20</v>
      </c>
      <c r="H60" s="151">
        <v>36</v>
      </c>
      <c r="I60" s="151">
        <v>500</v>
      </c>
      <c r="J60" s="151">
        <v>1000</v>
      </c>
      <c r="K60" s="151">
        <v>2500</v>
      </c>
      <c r="L60" s="151" t="s">
        <v>5</v>
      </c>
      <c r="M60" s="151">
        <f>Table1[[#This Row],[Data Period]]*Table1[[#This Row],[Classes]]*Table1[[#This Row],[Window Size]]*Table1[[#This Row],[Test2]]/Table1[[#This Row],[Epoch]]</f>
        <v>15.84</v>
      </c>
      <c r="N60" s="151">
        <f t="shared" si="1"/>
        <v>1</v>
      </c>
      <c r="O60" s="151"/>
    </row>
    <row r="61" spans="1:15" x14ac:dyDescent="0.2">
      <c r="A61" s="151"/>
      <c r="B61" s="151">
        <v>59</v>
      </c>
      <c r="C61" s="152">
        <v>2.6499999999999999E-2</v>
      </c>
      <c r="D61" s="153">
        <v>0.54920000000000002</v>
      </c>
      <c r="E61" s="151"/>
      <c r="F61" s="151">
        <v>11</v>
      </c>
      <c r="G61" s="151">
        <v>20</v>
      </c>
      <c r="H61" s="151">
        <v>40</v>
      </c>
      <c r="I61" s="151">
        <v>500</v>
      </c>
      <c r="J61" s="151">
        <v>1000</v>
      </c>
      <c r="K61" s="151">
        <v>2500</v>
      </c>
      <c r="L61" s="151" t="s">
        <v>5</v>
      </c>
      <c r="M61" s="151">
        <f>Table1[[#This Row],[Data Period]]*Table1[[#This Row],[Classes]]*Table1[[#This Row],[Window Size]]*Table1[[#This Row],[Test2]]/Table1[[#This Row],[Epoch]]</f>
        <v>17.600000000000001</v>
      </c>
      <c r="N61" s="151">
        <f t="shared" si="1"/>
        <v>1</v>
      </c>
      <c r="O61" s="151"/>
    </row>
    <row r="62" spans="1:15" x14ac:dyDescent="0.2">
      <c r="A62" s="151"/>
      <c r="B62" s="151">
        <v>60</v>
      </c>
      <c r="C62" s="152">
        <v>6.4600000000000005E-2</v>
      </c>
      <c r="D62" s="153">
        <v>0.4677</v>
      </c>
      <c r="E62" s="151"/>
      <c r="F62" s="151">
        <v>14</v>
      </c>
      <c r="G62" s="151">
        <v>20</v>
      </c>
      <c r="H62" s="151">
        <v>14</v>
      </c>
      <c r="I62" s="151">
        <v>500</v>
      </c>
      <c r="J62" s="151">
        <v>1</v>
      </c>
      <c r="K62" s="151">
        <v>2500</v>
      </c>
      <c r="L62" s="151" t="s">
        <v>5</v>
      </c>
      <c r="M62" s="151">
        <f>Table1[[#This Row],[Data Period]]*Table1[[#This Row],[Classes]]*Table1[[#This Row],[Window Size]]*Table1[[#This Row],[Test2]]/Table1[[#This Row],[Epoch]]</f>
        <v>7.84</v>
      </c>
      <c r="N62" s="151">
        <f t="shared" si="1"/>
        <v>1</v>
      </c>
      <c r="O62" s="151"/>
    </row>
    <row r="63" spans="1:15" x14ac:dyDescent="0.2">
      <c r="A63" s="151"/>
      <c r="B63" s="151">
        <v>61</v>
      </c>
      <c r="C63" s="152">
        <v>7.2400000000000006E-2</v>
      </c>
      <c r="D63" s="153">
        <v>0.53100000000000003</v>
      </c>
      <c r="E63" s="151"/>
      <c r="F63" s="151">
        <v>14</v>
      </c>
      <c r="G63" s="151">
        <v>20</v>
      </c>
      <c r="H63" s="151">
        <v>14</v>
      </c>
      <c r="I63" s="151">
        <v>500</v>
      </c>
      <c r="J63" s="151">
        <v>2</v>
      </c>
      <c r="K63" s="151">
        <v>2500</v>
      </c>
      <c r="L63" s="151" t="s">
        <v>5</v>
      </c>
      <c r="M63" s="151">
        <f>Table1[[#This Row],[Data Period]]*Table1[[#This Row],[Classes]]*Table1[[#This Row],[Window Size]]*Table1[[#This Row],[Test2]]/Table1[[#This Row],[Epoch]]</f>
        <v>7.84</v>
      </c>
      <c r="N63" s="151">
        <f t="shared" si="1"/>
        <v>1</v>
      </c>
      <c r="O63" s="151"/>
    </row>
    <row r="64" spans="1:15" x14ac:dyDescent="0.2">
      <c r="A64" s="151"/>
      <c r="B64" s="151">
        <v>62</v>
      </c>
      <c r="C64" s="152">
        <v>7.3599999999999999E-2</v>
      </c>
      <c r="D64" s="153">
        <v>0.5</v>
      </c>
      <c r="E64" s="151"/>
      <c r="F64" s="151">
        <v>14</v>
      </c>
      <c r="G64" s="151">
        <v>20</v>
      </c>
      <c r="H64" s="151">
        <v>14</v>
      </c>
      <c r="I64" s="151">
        <v>500</v>
      </c>
      <c r="J64" s="151">
        <v>3</v>
      </c>
      <c r="K64" s="151">
        <v>2500</v>
      </c>
      <c r="L64" s="151" t="s">
        <v>5</v>
      </c>
      <c r="M64" s="151">
        <f>Table1[[#This Row],[Data Period]]*Table1[[#This Row],[Classes]]*Table1[[#This Row],[Window Size]]*Table1[[#This Row],[Test2]]/Table1[[#This Row],[Epoch]]</f>
        <v>7.84</v>
      </c>
      <c r="N64" s="151">
        <f t="shared" si="1"/>
        <v>1</v>
      </c>
      <c r="O64" s="151"/>
    </row>
    <row r="65" spans="1:15" x14ac:dyDescent="0.2">
      <c r="A65" s="151"/>
      <c r="B65" s="151">
        <v>63</v>
      </c>
      <c r="C65" s="152">
        <v>6.0699999999999997E-2</v>
      </c>
      <c r="D65" s="153">
        <v>0.41470000000000001</v>
      </c>
      <c r="E65" s="151"/>
      <c r="F65" s="151">
        <v>14</v>
      </c>
      <c r="G65" s="151">
        <v>20</v>
      </c>
      <c r="H65" s="151">
        <v>14</v>
      </c>
      <c r="I65" s="151">
        <v>500</v>
      </c>
      <c r="J65" s="151">
        <v>5</v>
      </c>
      <c r="K65" s="151">
        <v>2500</v>
      </c>
      <c r="L65" s="151" t="s">
        <v>5</v>
      </c>
      <c r="M65" s="151">
        <f>Table1[[#This Row],[Data Period]]*Table1[[#This Row],[Classes]]*Table1[[#This Row],[Window Size]]*Table1[[#This Row],[Test2]]/Table1[[#This Row],[Epoch]]</f>
        <v>7.84</v>
      </c>
      <c r="N65" s="151">
        <f t="shared" si="1"/>
        <v>1</v>
      </c>
      <c r="O65" s="151"/>
    </row>
    <row r="66" spans="1:15" x14ac:dyDescent="0.2">
      <c r="A66" s="151"/>
      <c r="B66" s="151">
        <v>64</v>
      </c>
      <c r="C66" s="152">
        <v>5.6800000000000003E-2</v>
      </c>
      <c r="D66" s="153">
        <v>0.41599999999999998</v>
      </c>
      <c r="E66" s="151"/>
      <c r="F66" s="151">
        <v>14</v>
      </c>
      <c r="G66" s="151">
        <v>20</v>
      </c>
      <c r="H66" s="151">
        <v>14</v>
      </c>
      <c r="I66" s="151">
        <v>500</v>
      </c>
      <c r="J66" s="151">
        <v>8</v>
      </c>
      <c r="K66" s="151">
        <v>2500</v>
      </c>
      <c r="L66" s="151" t="s">
        <v>5</v>
      </c>
      <c r="M66" s="151">
        <f>Table1[[#This Row],[Data Period]]*Table1[[#This Row],[Classes]]*Table1[[#This Row],[Window Size]]*Table1[[#This Row],[Test2]]/Table1[[#This Row],[Epoch]]</f>
        <v>7.84</v>
      </c>
      <c r="N66" s="151">
        <f t="shared" si="1"/>
        <v>1</v>
      </c>
      <c r="O66" s="151"/>
    </row>
    <row r="67" spans="1:15" x14ac:dyDescent="0.2">
      <c r="A67" s="151"/>
      <c r="B67" s="151">
        <v>65</v>
      </c>
      <c r="C67" s="152">
        <v>4.7800000000000002E-2</v>
      </c>
      <c r="D67" s="153">
        <v>0.49220000000000003</v>
      </c>
      <c r="E67" s="151"/>
      <c r="F67" s="151">
        <v>14</v>
      </c>
      <c r="G67" s="151">
        <v>20</v>
      </c>
      <c r="H67" s="151">
        <v>14</v>
      </c>
      <c r="I67" s="151">
        <v>500</v>
      </c>
      <c r="J67" s="151">
        <v>13</v>
      </c>
      <c r="K67" s="151">
        <v>2500</v>
      </c>
      <c r="L67" s="151" t="s">
        <v>5</v>
      </c>
      <c r="M67" s="151">
        <f>Table1[[#This Row],[Data Period]]*Table1[[#This Row],[Classes]]*Table1[[#This Row],[Window Size]]*Table1[[#This Row],[Test2]]/Table1[[#This Row],[Epoch]]</f>
        <v>7.84</v>
      </c>
      <c r="N67" s="151">
        <f t="shared" ref="N67:N98" si="2">LEN(L67)-LEN(SUBSTITUTE(L67,",",""))+1</f>
        <v>1</v>
      </c>
      <c r="O67" s="151"/>
    </row>
    <row r="68" spans="1:15" x14ac:dyDescent="0.2">
      <c r="A68" s="151"/>
      <c r="B68" s="151">
        <v>66</v>
      </c>
      <c r="C68" s="152">
        <v>6.8500000000000005E-2</v>
      </c>
      <c r="D68" s="153">
        <v>6.8500000000000005E-2</v>
      </c>
      <c r="E68" s="151"/>
      <c r="F68" s="151">
        <v>14</v>
      </c>
      <c r="G68" s="151">
        <v>20</v>
      </c>
      <c r="H68" s="151">
        <v>14</v>
      </c>
      <c r="I68" s="151">
        <v>500</v>
      </c>
      <c r="J68" s="151">
        <v>14</v>
      </c>
      <c r="K68" s="151">
        <v>2500</v>
      </c>
      <c r="L68" s="151" t="s">
        <v>5</v>
      </c>
      <c r="M68" s="151">
        <f>Table1[[#This Row],[Data Period]]*Table1[[#This Row],[Classes]]*Table1[[#This Row],[Window Size]]*Table1[[#This Row],[Test2]]/Table1[[#This Row],[Epoch]]</f>
        <v>7.84</v>
      </c>
      <c r="N68" s="151">
        <f t="shared" si="2"/>
        <v>1</v>
      </c>
      <c r="O68" s="151"/>
    </row>
    <row r="69" spans="1:15" x14ac:dyDescent="0.2">
      <c r="A69" s="151"/>
      <c r="B69" s="151">
        <v>67</v>
      </c>
      <c r="C69" s="152">
        <v>6.0699999999999997E-2</v>
      </c>
      <c r="D69" s="153">
        <v>0.51029999999999998</v>
      </c>
      <c r="E69" s="151"/>
      <c r="F69" s="151">
        <v>14</v>
      </c>
      <c r="G69" s="151">
        <v>20</v>
      </c>
      <c r="H69" s="151">
        <v>14</v>
      </c>
      <c r="I69" s="151">
        <v>500</v>
      </c>
      <c r="J69" s="151">
        <v>15</v>
      </c>
      <c r="K69" s="151">
        <v>2500</v>
      </c>
      <c r="L69" s="151" t="s">
        <v>5</v>
      </c>
      <c r="M69" s="151">
        <f>Table1[[#This Row],[Data Period]]*Table1[[#This Row],[Classes]]*Table1[[#This Row],[Window Size]]*Table1[[#This Row],[Test2]]/Table1[[#This Row],[Epoch]]</f>
        <v>7.84</v>
      </c>
      <c r="N69" s="151">
        <f t="shared" si="2"/>
        <v>1</v>
      </c>
      <c r="O69" s="151"/>
    </row>
    <row r="70" spans="1:15" x14ac:dyDescent="0.2">
      <c r="A70" s="151"/>
      <c r="B70" s="151">
        <v>68</v>
      </c>
      <c r="C70" s="152">
        <v>7.7499999999999999E-2</v>
      </c>
      <c r="D70" s="153">
        <v>0.50390000000000001</v>
      </c>
      <c r="E70" s="151"/>
      <c r="F70" s="151">
        <v>14</v>
      </c>
      <c r="G70" s="151">
        <v>20</v>
      </c>
      <c r="H70" s="151">
        <v>14</v>
      </c>
      <c r="I70" s="151">
        <v>500</v>
      </c>
      <c r="J70" s="151">
        <v>21</v>
      </c>
      <c r="K70" s="151">
        <v>2500</v>
      </c>
      <c r="L70" s="151" t="s">
        <v>5</v>
      </c>
      <c r="M70" s="151">
        <f>Table1[[#This Row],[Data Period]]*Table1[[#This Row],[Classes]]*Table1[[#This Row],[Window Size]]*Table1[[#This Row],[Test2]]/Table1[[#This Row],[Epoch]]</f>
        <v>7.84</v>
      </c>
      <c r="N70" s="151">
        <f t="shared" si="2"/>
        <v>1</v>
      </c>
      <c r="O70" s="151"/>
    </row>
    <row r="71" spans="1:15" x14ac:dyDescent="0.2">
      <c r="A71" s="151"/>
      <c r="B71" s="151">
        <v>69</v>
      </c>
      <c r="C71" s="152">
        <v>7.1099999999999997E-2</v>
      </c>
      <c r="D71" s="153">
        <v>0.45989999999999998</v>
      </c>
      <c r="E71" s="151"/>
      <c r="F71" s="151">
        <v>14</v>
      </c>
      <c r="G71" s="151">
        <v>20</v>
      </c>
      <c r="H71" s="151">
        <v>14</v>
      </c>
      <c r="I71" s="151">
        <v>500</v>
      </c>
      <c r="J71" s="151">
        <v>34</v>
      </c>
      <c r="K71" s="151">
        <v>2500</v>
      </c>
      <c r="L71" s="151" t="s">
        <v>5</v>
      </c>
      <c r="M71" s="151">
        <f>Table1[[#This Row],[Data Period]]*Table1[[#This Row],[Classes]]*Table1[[#This Row],[Window Size]]*Table1[[#This Row],[Test2]]/Table1[[#This Row],[Epoch]]</f>
        <v>7.84</v>
      </c>
      <c r="N71" s="151">
        <f t="shared" si="2"/>
        <v>1</v>
      </c>
      <c r="O71" s="151"/>
    </row>
    <row r="72" spans="1:15" x14ac:dyDescent="0.2">
      <c r="A72" s="151"/>
      <c r="B72" s="151">
        <v>70</v>
      </c>
      <c r="C72" s="152">
        <v>8.4000000000000005E-2</v>
      </c>
      <c r="D72" s="153">
        <v>0.48970000000000002</v>
      </c>
      <c r="E72" s="151"/>
      <c r="F72" s="151">
        <v>14</v>
      </c>
      <c r="G72" s="151">
        <v>20</v>
      </c>
      <c r="H72" s="151">
        <v>14</v>
      </c>
      <c r="I72" s="151">
        <v>500</v>
      </c>
      <c r="J72" s="151">
        <v>55</v>
      </c>
      <c r="K72" s="151">
        <v>2500</v>
      </c>
      <c r="L72" s="151" t="s">
        <v>5</v>
      </c>
      <c r="M72" s="151">
        <f>Table1[[#This Row],[Data Period]]*Table1[[#This Row],[Classes]]*Table1[[#This Row],[Window Size]]*Table1[[#This Row],[Test2]]/Table1[[#This Row],[Epoch]]</f>
        <v>7.84</v>
      </c>
      <c r="N72" s="151">
        <f t="shared" si="2"/>
        <v>1</v>
      </c>
      <c r="O72" s="151"/>
    </row>
    <row r="73" spans="1:15" x14ac:dyDescent="0.2">
      <c r="A73" s="151"/>
      <c r="B73" s="151">
        <v>71</v>
      </c>
      <c r="C73" s="152">
        <v>7.7499999999999999E-2</v>
      </c>
      <c r="D73" s="153">
        <v>0.4199</v>
      </c>
      <c r="E73" s="151"/>
      <c r="F73" s="151">
        <v>14</v>
      </c>
      <c r="G73" s="151">
        <v>20</v>
      </c>
      <c r="H73" s="151">
        <v>14</v>
      </c>
      <c r="I73" s="151">
        <v>500</v>
      </c>
      <c r="J73" s="151">
        <v>89</v>
      </c>
      <c r="K73" s="151">
        <v>2500</v>
      </c>
      <c r="L73" s="151" t="s">
        <v>5</v>
      </c>
      <c r="M73" s="151">
        <f>Table1[[#This Row],[Data Period]]*Table1[[#This Row],[Classes]]*Table1[[#This Row],[Window Size]]*Table1[[#This Row],[Test2]]/Table1[[#This Row],[Epoch]]</f>
        <v>7.84</v>
      </c>
      <c r="N73" s="151">
        <f t="shared" si="2"/>
        <v>1</v>
      </c>
      <c r="O73" s="151"/>
    </row>
    <row r="74" spans="1:15" x14ac:dyDescent="0.2">
      <c r="A74" s="151"/>
      <c r="B74" s="151">
        <v>72</v>
      </c>
      <c r="C74" s="152">
        <v>6.7199999999999996E-2</v>
      </c>
      <c r="D74" s="153">
        <v>6.59E-2</v>
      </c>
      <c r="E74" s="151"/>
      <c r="F74" s="151">
        <v>14</v>
      </c>
      <c r="G74" s="151">
        <v>20</v>
      </c>
      <c r="H74" s="151">
        <v>14</v>
      </c>
      <c r="I74" s="151">
        <v>500</v>
      </c>
      <c r="J74" s="151">
        <v>144</v>
      </c>
      <c r="K74" s="151">
        <v>2500</v>
      </c>
      <c r="L74" s="151" t="s">
        <v>5</v>
      </c>
      <c r="M74" s="151">
        <f>Table1[[#This Row],[Data Period]]*Table1[[#This Row],[Classes]]*Table1[[#This Row],[Window Size]]*Table1[[#This Row],[Test2]]/Table1[[#This Row],[Epoch]]</f>
        <v>7.84</v>
      </c>
      <c r="N74" s="151">
        <f t="shared" si="2"/>
        <v>1</v>
      </c>
      <c r="O74" s="151"/>
    </row>
    <row r="75" spans="1:15" x14ac:dyDescent="0.2">
      <c r="A75" s="151"/>
      <c r="B75" s="151">
        <v>73</v>
      </c>
      <c r="C75" s="152">
        <v>5.9400000000000001E-2</v>
      </c>
      <c r="D75" s="153">
        <v>0.50649999999999995</v>
      </c>
      <c r="E75" s="151"/>
      <c r="F75" s="151">
        <v>14</v>
      </c>
      <c r="G75" s="151">
        <v>20</v>
      </c>
      <c r="H75" s="151">
        <v>14</v>
      </c>
      <c r="I75" s="151">
        <v>500</v>
      </c>
      <c r="J75" s="151">
        <v>233</v>
      </c>
      <c r="K75" s="151">
        <v>2500</v>
      </c>
      <c r="L75" s="151" t="s">
        <v>5</v>
      </c>
      <c r="M75" s="151">
        <f>Table1[[#This Row],[Data Period]]*Table1[[#This Row],[Classes]]*Table1[[#This Row],[Window Size]]*Table1[[#This Row],[Test2]]/Table1[[#This Row],[Epoch]]</f>
        <v>7.84</v>
      </c>
      <c r="N75" s="151">
        <f t="shared" si="2"/>
        <v>1</v>
      </c>
      <c r="O75" s="151"/>
    </row>
    <row r="76" spans="1:15" x14ac:dyDescent="0.2">
      <c r="A76" s="151"/>
      <c r="B76" s="151">
        <v>74</v>
      </c>
      <c r="C76" s="152">
        <v>8.0100000000000005E-2</v>
      </c>
      <c r="D76" s="153">
        <v>0.52070000000000005</v>
      </c>
      <c r="E76" s="151"/>
      <c r="F76" s="151">
        <v>14</v>
      </c>
      <c r="G76" s="151">
        <v>20</v>
      </c>
      <c r="H76" s="151">
        <v>14</v>
      </c>
      <c r="I76" s="151">
        <v>500</v>
      </c>
      <c r="J76" s="151">
        <v>377</v>
      </c>
      <c r="K76" s="151">
        <v>2500</v>
      </c>
      <c r="L76" s="151" t="s">
        <v>5</v>
      </c>
      <c r="M76" s="151">
        <f>Table1[[#This Row],[Data Period]]*Table1[[#This Row],[Classes]]*Table1[[#This Row],[Window Size]]*Table1[[#This Row],[Test2]]/Table1[[#This Row],[Epoch]]</f>
        <v>7.84</v>
      </c>
      <c r="N76" s="151">
        <f t="shared" si="2"/>
        <v>1</v>
      </c>
      <c r="O76" s="151"/>
    </row>
    <row r="77" spans="1:15" x14ac:dyDescent="0.2">
      <c r="A77" s="151"/>
      <c r="B77" s="151">
        <v>75</v>
      </c>
      <c r="C77" s="152">
        <v>6.3299999999999995E-2</v>
      </c>
      <c r="D77" s="153">
        <v>0.49609999999999999</v>
      </c>
      <c r="E77" s="151"/>
      <c r="F77" s="151">
        <v>14</v>
      </c>
      <c r="G77" s="151">
        <v>20</v>
      </c>
      <c r="H77" s="151">
        <v>14</v>
      </c>
      <c r="I77" s="151">
        <v>500</v>
      </c>
      <c r="J77" s="151">
        <v>610</v>
      </c>
      <c r="K77" s="151">
        <v>2500</v>
      </c>
      <c r="L77" s="151" t="s">
        <v>5</v>
      </c>
      <c r="M77" s="151">
        <f>Table1[[#This Row],[Data Period]]*Table1[[#This Row],[Classes]]*Table1[[#This Row],[Window Size]]*Table1[[#This Row],[Test2]]/Table1[[#This Row],[Epoch]]</f>
        <v>7.84</v>
      </c>
      <c r="N77" s="151">
        <f t="shared" si="2"/>
        <v>1</v>
      </c>
      <c r="O77" s="151"/>
    </row>
    <row r="78" spans="1:15" x14ac:dyDescent="0.2">
      <c r="A78" s="151"/>
      <c r="B78" s="151">
        <v>76</v>
      </c>
      <c r="C78" s="152">
        <v>6.59E-2</v>
      </c>
      <c r="D78" s="153">
        <v>0.50260000000000005</v>
      </c>
      <c r="E78" s="151"/>
      <c r="F78" s="151">
        <v>14</v>
      </c>
      <c r="G78" s="151">
        <v>20</v>
      </c>
      <c r="H78" s="151">
        <v>14</v>
      </c>
      <c r="I78" s="151">
        <v>500</v>
      </c>
      <c r="J78" s="151">
        <v>987</v>
      </c>
      <c r="K78" s="151">
        <v>2500</v>
      </c>
      <c r="L78" s="151" t="s">
        <v>5</v>
      </c>
      <c r="M78" s="151">
        <f>Table1[[#This Row],[Data Period]]*Table1[[#This Row],[Classes]]*Table1[[#This Row],[Window Size]]*Table1[[#This Row],[Test2]]/Table1[[#This Row],[Epoch]]</f>
        <v>7.84</v>
      </c>
      <c r="N78" s="151">
        <f t="shared" si="2"/>
        <v>1</v>
      </c>
      <c r="O78" s="151"/>
    </row>
    <row r="79" spans="1:15" x14ac:dyDescent="0.2">
      <c r="A79" s="151"/>
      <c r="B79" s="151">
        <v>77</v>
      </c>
      <c r="C79" s="152">
        <v>0.218</v>
      </c>
      <c r="D79" s="153">
        <v>0.436</v>
      </c>
      <c r="E79" s="154">
        <v>-241.1</v>
      </c>
      <c r="F79" s="151">
        <v>10</v>
      </c>
      <c r="G79" s="151">
        <v>20</v>
      </c>
      <c r="H79" s="151">
        <v>7</v>
      </c>
      <c r="I79" s="155">
        <v>1</v>
      </c>
      <c r="J79" s="151">
        <v>1500</v>
      </c>
      <c r="K79" s="151">
        <v>1500</v>
      </c>
      <c r="L79" s="147" t="s">
        <v>30</v>
      </c>
      <c r="M79" s="147">
        <f>Table1[[#This Row],[Data Period]]*Table1[[#This Row],[Classes]]*Table1[[#This Row],[Window Size]]*Table1[[#This Row],[Test2]]/Table1[[#This Row],[Epoch]]</f>
        <v>1400</v>
      </c>
      <c r="N79" s="147">
        <f t="shared" si="2"/>
        <v>1</v>
      </c>
      <c r="O79" s="151"/>
    </row>
    <row r="80" spans="1:15" x14ac:dyDescent="0.2">
      <c r="A80" s="151"/>
      <c r="B80" s="151">
        <v>78</v>
      </c>
      <c r="C80" s="152">
        <v>0.24199999999999999</v>
      </c>
      <c r="D80" s="153">
        <v>0.42599999999999999</v>
      </c>
      <c r="E80" s="154">
        <v>-241.1</v>
      </c>
      <c r="F80" s="151">
        <v>10</v>
      </c>
      <c r="G80" s="151">
        <v>20</v>
      </c>
      <c r="H80" s="151">
        <v>7</v>
      </c>
      <c r="I80" s="155">
        <v>2</v>
      </c>
      <c r="J80" s="151">
        <v>1500</v>
      </c>
      <c r="K80" s="151">
        <v>1500</v>
      </c>
      <c r="L80" s="147" t="s">
        <v>30</v>
      </c>
      <c r="M80" s="147">
        <f>Table1[[#This Row],[Data Period]]*Table1[[#This Row],[Classes]]*Table1[[#This Row],[Window Size]]*Table1[[#This Row],[Test2]]/Table1[[#This Row],[Epoch]]</f>
        <v>700</v>
      </c>
      <c r="N80" s="147">
        <f t="shared" si="2"/>
        <v>1</v>
      </c>
      <c r="O80" s="151"/>
    </row>
    <row r="81" spans="1:15" x14ac:dyDescent="0.2">
      <c r="A81" s="151"/>
      <c r="B81" s="151">
        <v>79</v>
      </c>
      <c r="C81" s="152">
        <v>0.25</v>
      </c>
      <c r="D81" s="153">
        <v>0.42599999999999999</v>
      </c>
      <c r="E81" s="154">
        <v>-637.29999999999995</v>
      </c>
      <c r="F81" s="151">
        <v>10</v>
      </c>
      <c r="G81" s="151">
        <v>20</v>
      </c>
      <c r="H81" s="151">
        <v>7</v>
      </c>
      <c r="I81" s="155">
        <v>3</v>
      </c>
      <c r="J81" s="151">
        <v>1500</v>
      </c>
      <c r="K81" s="151">
        <v>1500</v>
      </c>
      <c r="L81" s="147" t="s">
        <v>30</v>
      </c>
      <c r="M81" s="147">
        <f>Table1[[#This Row],[Data Period]]*Table1[[#This Row],[Classes]]*Table1[[#This Row],[Window Size]]*Table1[[#This Row],[Test2]]/Table1[[#This Row],[Epoch]]</f>
        <v>466.66666666666669</v>
      </c>
      <c r="N81" s="147">
        <f t="shared" si="2"/>
        <v>1</v>
      </c>
      <c r="O81" s="151"/>
    </row>
    <row r="82" spans="1:15" x14ac:dyDescent="0.2">
      <c r="A82" s="151"/>
      <c r="B82" s="151">
        <v>80</v>
      </c>
      <c r="C82" s="152">
        <v>0.214</v>
      </c>
      <c r="D82" s="153">
        <v>0.42199999999999999</v>
      </c>
      <c r="E82" s="154">
        <v>-241.1</v>
      </c>
      <c r="F82" s="151">
        <v>10</v>
      </c>
      <c r="G82" s="151">
        <v>20</v>
      </c>
      <c r="H82" s="151">
        <v>7</v>
      </c>
      <c r="I82" s="155">
        <v>5</v>
      </c>
      <c r="J82" s="151">
        <v>1500</v>
      </c>
      <c r="K82" s="151">
        <v>1500</v>
      </c>
      <c r="L82" s="147" t="s">
        <v>30</v>
      </c>
      <c r="M82" s="147">
        <f>Table1[[#This Row],[Data Period]]*Table1[[#This Row],[Classes]]*Table1[[#This Row],[Window Size]]*Table1[[#This Row],[Test2]]/Table1[[#This Row],[Epoch]]</f>
        <v>280</v>
      </c>
      <c r="N82" s="147">
        <f t="shared" si="2"/>
        <v>1</v>
      </c>
      <c r="O82" s="151"/>
    </row>
    <row r="83" spans="1:15" x14ac:dyDescent="0.2">
      <c r="A83" s="151"/>
      <c r="B83" s="151">
        <v>81</v>
      </c>
      <c r="C83" s="152">
        <v>0.22</v>
      </c>
      <c r="D83" s="153">
        <v>0.42799999999999999</v>
      </c>
      <c r="E83" s="154">
        <v>-241.1</v>
      </c>
      <c r="F83" s="151">
        <v>10</v>
      </c>
      <c r="G83" s="151">
        <v>20</v>
      </c>
      <c r="H83" s="151">
        <v>7</v>
      </c>
      <c r="I83" s="155">
        <v>8</v>
      </c>
      <c r="J83" s="151">
        <v>1500</v>
      </c>
      <c r="K83" s="151">
        <v>1500</v>
      </c>
      <c r="L83" s="147" t="s">
        <v>30</v>
      </c>
      <c r="M83" s="147">
        <f>Table1[[#This Row],[Data Period]]*Table1[[#This Row],[Classes]]*Table1[[#This Row],[Window Size]]*Table1[[#This Row],[Test2]]/Table1[[#This Row],[Epoch]]</f>
        <v>175</v>
      </c>
      <c r="N83" s="147">
        <f t="shared" si="2"/>
        <v>1</v>
      </c>
      <c r="O83" s="151"/>
    </row>
    <row r="84" spans="1:15" x14ac:dyDescent="0.2">
      <c r="A84" s="151"/>
      <c r="B84" s="151">
        <v>82</v>
      </c>
      <c r="C84" s="152">
        <v>0.20599999999999999</v>
      </c>
      <c r="D84" s="153">
        <v>0.42599999999999999</v>
      </c>
      <c r="E84" s="154">
        <v>-904.3</v>
      </c>
      <c r="F84" s="151">
        <v>10</v>
      </c>
      <c r="G84" s="151">
        <v>20</v>
      </c>
      <c r="H84" s="151">
        <v>7</v>
      </c>
      <c r="I84" s="155">
        <v>13</v>
      </c>
      <c r="J84" s="151">
        <v>1500</v>
      </c>
      <c r="K84" s="151">
        <v>1500</v>
      </c>
      <c r="L84" s="147" t="s">
        <v>30</v>
      </c>
      <c r="M84" s="147">
        <f>Table1[[#This Row],[Data Period]]*Table1[[#This Row],[Classes]]*Table1[[#This Row],[Window Size]]*Table1[[#This Row],[Test2]]/Table1[[#This Row],[Epoch]]</f>
        <v>107.69230769230769</v>
      </c>
      <c r="N84" s="147">
        <f t="shared" si="2"/>
        <v>1</v>
      </c>
      <c r="O84" s="151"/>
    </row>
    <row r="85" spans="1:15" x14ac:dyDescent="0.2">
      <c r="A85" s="151"/>
      <c r="B85" s="151">
        <v>83</v>
      </c>
      <c r="C85" s="152">
        <v>0.19</v>
      </c>
      <c r="D85" s="153">
        <v>0.41</v>
      </c>
      <c r="E85" s="154">
        <v>-637.29999999999995</v>
      </c>
      <c r="F85" s="151">
        <v>10</v>
      </c>
      <c r="G85" s="151">
        <v>20</v>
      </c>
      <c r="H85" s="151">
        <v>7</v>
      </c>
      <c r="I85" s="155">
        <v>21</v>
      </c>
      <c r="J85" s="151">
        <v>1500</v>
      </c>
      <c r="K85" s="151">
        <v>1500</v>
      </c>
      <c r="L85" s="147" t="s">
        <v>30</v>
      </c>
      <c r="M85" s="147">
        <f>Table1[[#This Row],[Data Period]]*Table1[[#This Row],[Classes]]*Table1[[#This Row],[Window Size]]*Table1[[#This Row],[Test2]]/Table1[[#This Row],[Epoch]]</f>
        <v>66.666666666666671</v>
      </c>
      <c r="N85" s="147">
        <f t="shared" si="2"/>
        <v>1</v>
      </c>
      <c r="O85" s="151"/>
    </row>
    <row r="86" spans="1:15" x14ac:dyDescent="0.2">
      <c r="A86" s="151"/>
      <c r="B86" s="151">
        <v>84</v>
      </c>
      <c r="C86" s="152">
        <v>0.25</v>
      </c>
      <c r="D86" s="153">
        <v>0.40799999999999997</v>
      </c>
      <c r="E86" s="154">
        <v>-241.1</v>
      </c>
      <c r="F86" s="151">
        <v>10</v>
      </c>
      <c r="G86" s="151">
        <v>20</v>
      </c>
      <c r="H86" s="151">
        <v>7</v>
      </c>
      <c r="I86" s="155">
        <v>34</v>
      </c>
      <c r="J86" s="151">
        <v>1500</v>
      </c>
      <c r="K86" s="151">
        <v>1500</v>
      </c>
      <c r="L86" s="147" t="s">
        <v>30</v>
      </c>
      <c r="M86" s="147">
        <f>Table1[[#This Row],[Data Period]]*Table1[[#This Row],[Classes]]*Table1[[#This Row],[Window Size]]*Table1[[#This Row],[Test2]]/Table1[[#This Row],[Epoch]]</f>
        <v>41.176470588235297</v>
      </c>
      <c r="N86" s="147">
        <f t="shared" si="2"/>
        <v>1</v>
      </c>
      <c r="O86" s="151"/>
    </row>
    <row r="87" spans="1:15" x14ac:dyDescent="0.2">
      <c r="A87" s="151"/>
      <c r="B87" s="151">
        <v>85</v>
      </c>
      <c r="C87" s="152">
        <v>0.21199999999999999</v>
      </c>
      <c r="D87" s="153">
        <v>0.40400000000000003</v>
      </c>
      <c r="E87" s="154">
        <v>-637.29999999999995</v>
      </c>
      <c r="F87" s="151">
        <v>10</v>
      </c>
      <c r="G87" s="151">
        <v>20</v>
      </c>
      <c r="H87" s="151">
        <v>7</v>
      </c>
      <c r="I87" s="155">
        <v>55</v>
      </c>
      <c r="J87" s="151">
        <v>1500</v>
      </c>
      <c r="K87" s="151">
        <v>1500</v>
      </c>
      <c r="L87" s="147" t="s">
        <v>30</v>
      </c>
      <c r="M87" s="147">
        <f>Table1[[#This Row],[Data Period]]*Table1[[#This Row],[Classes]]*Table1[[#This Row],[Window Size]]*Table1[[#This Row],[Test2]]/Table1[[#This Row],[Epoch]]</f>
        <v>25.454545454545453</v>
      </c>
      <c r="N87" s="147">
        <f t="shared" si="2"/>
        <v>1</v>
      </c>
      <c r="O87" s="151"/>
    </row>
    <row r="88" spans="1:15" x14ac:dyDescent="0.2">
      <c r="A88" s="151"/>
      <c r="B88" s="151">
        <v>86</v>
      </c>
      <c r="C88" s="152">
        <v>0.254</v>
      </c>
      <c r="D88" s="153">
        <v>0.47199999999999998</v>
      </c>
      <c r="E88" s="154">
        <v>-223.6</v>
      </c>
      <c r="F88" s="151">
        <v>10</v>
      </c>
      <c r="G88" s="151">
        <v>20</v>
      </c>
      <c r="H88" s="151">
        <v>7</v>
      </c>
      <c r="I88" s="155">
        <v>89</v>
      </c>
      <c r="J88" s="151">
        <v>1500</v>
      </c>
      <c r="K88" s="151">
        <v>1500</v>
      </c>
      <c r="L88" s="147" t="s">
        <v>30</v>
      </c>
      <c r="M88" s="147">
        <f>Table1[[#This Row],[Data Period]]*Table1[[#This Row],[Classes]]*Table1[[#This Row],[Window Size]]*Table1[[#This Row],[Test2]]/Table1[[#This Row],[Epoch]]</f>
        <v>15.730337078651685</v>
      </c>
      <c r="N88" s="147">
        <f t="shared" si="2"/>
        <v>1</v>
      </c>
      <c r="O88" s="151"/>
    </row>
    <row r="89" spans="1:15" x14ac:dyDescent="0.2">
      <c r="A89" s="151"/>
      <c r="B89" s="151">
        <v>87</v>
      </c>
      <c r="C89" s="152">
        <v>0.224</v>
      </c>
      <c r="D89" s="153">
        <v>0.46800000000000003</v>
      </c>
      <c r="E89" s="154">
        <v>26.3</v>
      </c>
      <c r="F89" s="151">
        <v>10</v>
      </c>
      <c r="G89" s="151">
        <v>20</v>
      </c>
      <c r="H89" s="151">
        <v>7</v>
      </c>
      <c r="I89" s="155">
        <v>144</v>
      </c>
      <c r="J89" s="151">
        <v>1500</v>
      </c>
      <c r="K89" s="151">
        <v>1500</v>
      </c>
      <c r="L89" s="147" t="s">
        <v>30</v>
      </c>
      <c r="M89" s="147">
        <f>Table1[[#This Row],[Data Period]]*Table1[[#This Row],[Classes]]*Table1[[#This Row],[Window Size]]*Table1[[#This Row],[Test2]]/Table1[[#This Row],[Epoch]]</f>
        <v>9.7222222222222214</v>
      </c>
      <c r="N89" s="147">
        <f t="shared" si="2"/>
        <v>1</v>
      </c>
      <c r="O89" s="151"/>
    </row>
    <row r="90" spans="1:15" x14ac:dyDescent="0.2">
      <c r="A90" s="151"/>
      <c r="B90" s="151">
        <v>88</v>
      </c>
      <c r="C90" s="152">
        <v>0.25900000000000001</v>
      </c>
      <c r="D90" s="153">
        <v>0.46610000000000001</v>
      </c>
      <c r="E90" s="154">
        <v>21.1</v>
      </c>
      <c r="F90" s="151">
        <v>10</v>
      </c>
      <c r="G90" s="151">
        <v>20</v>
      </c>
      <c r="H90" s="151">
        <v>7</v>
      </c>
      <c r="I90" s="155">
        <v>233</v>
      </c>
      <c r="J90" s="151">
        <v>1500</v>
      </c>
      <c r="K90" s="151">
        <v>1500</v>
      </c>
      <c r="L90" s="147" t="s">
        <v>30</v>
      </c>
      <c r="M90" s="147">
        <f>Table1[[#This Row],[Data Period]]*Table1[[#This Row],[Classes]]*Table1[[#This Row],[Window Size]]*Table1[[#This Row],[Test2]]/Table1[[#This Row],[Epoch]]</f>
        <v>6.0085836909871242</v>
      </c>
      <c r="N90" s="147">
        <f t="shared" si="2"/>
        <v>1</v>
      </c>
      <c r="O90" s="151"/>
    </row>
    <row r="91" spans="1:15" x14ac:dyDescent="0.2">
      <c r="A91" s="151"/>
      <c r="B91" s="151">
        <v>89</v>
      </c>
      <c r="C91" s="152">
        <v>0.21510000000000001</v>
      </c>
      <c r="D91" s="153">
        <v>0.41239999999999999</v>
      </c>
      <c r="E91" s="154">
        <v>620.20000000000005</v>
      </c>
      <c r="F91" s="151">
        <v>10</v>
      </c>
      <c r="G91" s="151">
        <v>20</v>
      </c>
      <c r="H91" s="151">
        <v>7</v>
      </c>
      <c r="I91" s="155">
        <v>377</v>
      </c>
      <c r="J91" s="151">
        <v>1500</v>
      </c>
      <c r="K91" s="151">
        <v>1500</v>
      </c>
      <c r="L91" s="147" t="s">
        <v>30</v>
      </c>
      <c r="M91" s="147">
        <f>Table1[[#This Row],[Data Period]]*Table1[[#This Row],[Classes]]*Table1[[#This Row],[Window Size]]*Table1[[#This Row],[Test2]]/Table1[[#This Row],[Epoch]]</f>
        <v>3.7135278514588861</v>
      </c>
      <c r="N91" s="147">
        <f t="shared" si="2"/>
        <v>1</v>
      </c>
      <c r="O91" s="151"/>
    </row>
    <row r="92" spans="1:15" x14ac:dyDescent="0.2">
      <c r="A92" s="151"/>
      <c r="B92" s="151">
        <v>90</v>
      </c>
      <c r="C92" s="152">
        <v>0.253</v>
      </c>
      <c r="D92" s="153">
        <v>0.42230000000000001</v>
      </c>
      <c r="E92" s="154">
        <v>-54.3</v>
      </c>
      <c r="F92" s="151">
        <v>10</v>
      </c>
      <c r="G92" s="151">
        <v>20</v>
      </c>
      <c r="H92" s="151">
        <v>7</v>
      </c>
      <c r="I92" s="155">
        <v>610</v>
      </c>
      <c r="J92" s="151">
        <v>1500</v>
      </c>
      <c r="K92" s="151">
        <v>1500</v>
      </c>
      <c r="L92" s="147" t="s">
        <v>30</v>
      </c>
      <c r="M92" s="147">
        <f>Table1[[#This Row],[Data Period]]*Table1[[#This Row],[Classes]]*Table1[[#This Row],[Window Size]]*Table1[[#This Row],[Test2]]/Table1[[#This Row],[Epoch]]</f>
        <v>2.2950819672131146</v>
      </c>
      <c r="N92" s="147">
        <f t="shared" si="2"/>
        <v>1</v>
      </c>
      <c r="O92" s="151"/>
    </row>
    <row r="93" spans="1:15" x14ac:dyDescent="0.2">
      <c r="A93" s="151"/>
      <c r="B93" s="151">
        <v>91</v>
      </c>
      <c r="C93" s="152">
        <v>0.21510000000000001</v>
      </c>
      <c r="D93" s="153">
        <v>0.44619999999999999</v>
      </c>
      <c r="E93" s="154">
        <v>-325.7</v>
      </c>
      <c r="F93" s="151">
        <v>10</v>
      </c>
      <c r="G93" s="151">
        <v>20</v>
      </c>
      <c r="H93" s="151">
        <v>7</v>
      </c>
      <c r="I93" s="155">
        <v>987</v>
      </c>
      <c r="J93" s="151">
        <v>1500</v>
      </c>
      <c r="K93" s="151">
        <v>1500</v>
      </c>
      <c r="L93" s="147" t="s">
        <v>30</v>
      </c>
      <c r="M93" s="147">
        <f>Table1[[#This Row],[Data Period]]*Table1[[#This Row],[Classes]]*Table1[[#This Row],[Window Size]]*Table1[[#This Row],[Test2]]/Table1[[#This Row],[Epoch]]</f>
        <v>1.4184397163120568</v>
      </c>
      <c r="N93" s="147">
        <f t="shared" si="2"/>
        <v>1</v>
      </c>
      <c r="O93" s="151"/>
    </row>
    <row r="94" spans="1:15" x14ac:dyDescent="0.2">
      <c r="A94" s="151"/>
      <c r="B94" s="151">
        <v>92</v>
      </c>
      <c r="C94" s="152">
        <v>0.21510000000000001</v>
      </c>
      <c r="D94" s="153">
        <v>0.42030000000000001</v>
      </c>
      <c r="E94" s="154">
        <v>-126.9</v>
      </c>
      <c r="F94" s="151">
        <v>10</v>
      </c>
      <c r="G94" s="151">
        <v>20</v>
      </c>
      <c r="H94" s="151">
        <v>7</v>
      </c>
      <c r="I94" s="155">
        <v>1597</v>
      </c>
      <c r="J94" s="151">
        <v>1500</v>
      </c>
      <c r="K94" s="151">
        <v>1500</v>
      </c>
      <c r="L94" s="147" t="s">
        <v>30</v>
      </c>
      <c r="M94" s="147">
        <f>Table1[[#This Row],[Data Period]]*Table1[[#This Row],[Classes]]*Table1[[#This Row],[Window Size]]*Table1[[#This Row],[Test2]]/Table1[[#This Row],[Epoch]]</f>
        <v>0.87664370695053229</v>
      </c>
      <c r="N94" s="147">
        <f t="shared" si="2"/>
        <v>1</v>
      </c>
      <c r="O94" s="151"/>
    </row>
    <row r="95" spans="1:15" x14ac:dyDescent="0.2">
      <c r="A95" s="151"/>
      <c r="B95" s="151">
        <v>93</v>
      </c>
      <c r="C95" s="152">
        <v>0.24099999999999999</v>
      </c>
      <c r="D95" s="153">
        <v>0.43030000000000002</v>
      </c>
      <c r="E95" s="154">
        <v>408.1</v>
      </c>
      <c r="F95" s="151">
        <v>10</v>
      </c>
      <c r="G95" s="151">
        <v>20</v>
      </c>
      <c r="H95" s="151">
        <v>7</v>
      </c>
      <c r="I95" s="155">
        <v>2584</v>
      </c>
      <c r="J95" s="151">
        <v>1500</v>
      </c>
      <c r="K95" s="151">
        <v>1500</v>
      </c>
      <c r="L95" s="147" t="s">
        <v>30</v>
      </c>
      <c r="M95" s="147">
        <f>Table1[[#This Row],[Data Period]]*Table1[[#This Row],[Classes]]*Table1[[#This Row],[Window Size]]*Table1[[#This Row],[Test2]]/Table1[[#This Row],[Epoch]]</f>
        <v>0.54179566563467496</v>
      </c>
      <c r="N95" s="147">
        <f t="shared" si="2"/>
        <v>1</v>
      </c>
      <c r="O95" s="151"/>
    </row>
    <row r="96" spans="1:15" x14ac:dyDescent="0.2">
      <c r="A96" s="151"/>
      <c r="B96" s="151">
        <v>94</v>
      </c>
      <c r="C96" s="152">
        <v>0.2072</v>
      </c>
      <c r="D96" s="153">
        <v>0.42430000000000001</v>
      </c>
      <c r="E96" s="154">
        <v>620</v>
      </c>
      <c r="F96" s="151">
        <v>10</v>
      </c>
      <c r="G96" s="151">
        <v>20</v>
      </c>
      <c r="H96" s="151">
        <v>7</v>
      </c>
      <c r="I96" s="155">
        <v>4181</v>
      </c>
      <c r="J96" s="151">
        <v>1500</v>
      </c>
      <c r="K96" s="151">
        <v>1500</v>
      </c>
      <c r="L96" s="147" t="s">
        <v>30</v>
      </c>
      <c r="M96" s="147">
        <f>Table1[[#This Row],[Data Period]]*Table1[[#This Row],[Classes]]*Table1[[#This Row],[Window Size]]*Table1[[#This Row],[Test2]]/Table1[[#This Row],[Epoch]]</f>
        <v>0.3348481224587419</v>
      </c>
      <c r="N96" s="147">
        <f t="shared" si="2"/>
        <v>1</v>
      </c>
      <c r="O96" s="151"/>
    </row>
    <row r="97" spans="1:15" x14ac:dyDescent="0.2">
      <c r="A97" s="151"/>
      <c r="B97" s="151">
        <v>95</v>
      </c>
      <c r="C97" s="152">
        <v>0.1951</v>
      </c>
      <c r="D97" s="153">
        <v>0.43430000000000002</v>
      </c>
      <c r="E97" s="154">
        <v>-214.9</v>
      </c>
      <c r="F97" s="151">
        <v>10</v>
      </c>
      <c r="G97" s="151">
        <v>20</v>
      </c>
      <c r="H97" s="151">
        <v>7</v>
      </c>
      <c r="I97" s="155">
        <v>6765</v>
      </c>
      <c r="J97" s="151">
        <v>1500</v>
      </c>
      <c r="K97" s="151">
        <v>1500</v>
      </c>
      <c r="L97" s="147" t="s">
        <v>30</v>
      </c>
      <c r="M97" s="147">
        <f>Table1[[#This Row],[Data Period]]*Table1[[#This Row],[Classes]]*Table1[[#This Row],[Window Size]]*Table1[[#This Row],[Test2]]/Table1[[#This Row],[Epoch]]</f>
        <v>0.20694752402069475</v>
      </c>
      <c r="N97" s="147">
        <f t="shared" si="2"/>
        <v>1</v>
      </c>
      <c r="O97" s="151"/>
    </row>
    <row r="98" spans="1:15" x14ac:dyDescent="0.2">
      <c r="A98" s="151"/>
      <c r="B98" s="151">
        <v>96</v>
      </c>
      <c r="C98" s="152">
        <v>0.19719999999999999</v>
      </c>
      <c r="D98" s="153">
        <v>0.40039999999999998</v>
      </c>
      <c r="E98" s="154">
        <v>-212.9</v>
      </c>
      <c r="F98" s="151">
        <v>10</v>
      </c>
      <c r="G98" s="151">
        <v>20</v>
      </c>
      <c r="H98" s="151">
        <v>7</v>
      </c>
      <c r="I98" s="155">
        <v>10946</v>
      </c>
      <c r="J98" s="151">
        <v>1500</v>
      </c>
      <c r="K98" s="151">
        <v>1500</v>
      </c>
      <c r="L98" s="147" t="s">
        <v>30</v>
      </c>
      <c r="M98" s="147">
        <f>Table1[[#This Row],[Data Period]]*Table1[[#This Row],[Classes]]*Table1[[#This Row],[Window Size]]*Table1[[#This Row],[Test2]]/Table1[[#This Row],[Epoch]]</f>
        <v>0.12790060295998537</v>
      </c>
      <c r="N98" s="147">
        <f t="shared" si="2"/>
        <v>1</v>
      </c>
      <c r="O98" s="151"/>
    </row>
    <row r="99" spans="1:15" x14ac:dyDescent="0.2">
      <c r="A99" s="151"/>
      <c r="B99" s="151">
        <v>97</v>
      </c>
      <c r="C99" s="152">
        <v>0.20519999999999999</v>
      </c>
      <c r="D99" s="153">
        <v>0.38650000000000001</v>
      </c>
      <c r="E99" s="154">
        <v>-1118.7</v>
      </c>
      <c r="F99" s="151">
        <v>10</v>
      </c>
      <c r="G99" s="151">
        <v>20</v>
      </c>
      <c r="H99" s="151">
        <v>7</v>
      </c>
      <c r="I99" s="155">
        <v>1</v>
      </c>
      <c r="J99" s="151">
        <v>1500</v>
      </c>
      <c r="K99" s="155">
        <v>451</v>
      </c>
      <c r="L99" s="147" t="s">
        <v>30</v>
      </c>
      <c r="M99" s="147">
        <f>Table1[[#This Row],[Data Period]]*Table1[[#This Row],[Classes]]*Table1[[#This Row],[Window Size]]*Table1[[#This Row],[Test2]]/Table1[[#This Row],[Epoch]]</f>
        <v>1400</v>
      </c>
      <c r="N99" s="147">
        <f t="shared" ref="N99:N130" si="3">LEN(L99)-LEN(SUBSTITUTE(L99,",",""))+1</f>
        <v>1</v>
      </c>
      <c r="O99" s="151"/>
    </row>
    <row r="100" spans="1:15" x14ac:dyDescent="0.2">
      <c r="A100" s="151"/>
      <c r="B100" s="151">
        <v>98</v>
      </c>
      <c r="C100" s="152">
        <v>0.17730000000000001</v>
      </c>
      <c r="D100" s="153">
        <v>0.42230000000000001</v>
      </c>
      <c r="E100" s="154">
        <v>-625</v>
      </c>
      <c r="F100" s="151">
        <v>10</v>
      </c>
      <c r="G100" s="151">
        <v>20</v>
      </c>
      <c r="H100" s="151">
        <v>7</v>
      </c>
      <c r="I100" s="155">
        <v>1</v>
      </c>
      <c r="J100" s="151">
        <v>1500</v>
      </c>
      <c r="K100" s="155">
        <v>902</v>
      </c>
      <c r="L100" s="147" t="s">
        <v>30</v>
      </c>
      <c r="M100" s="147">
        <f>Table1[[#This Row],[Data Period]]*Table1[[#This Row],[Classes]]*Table1[[#This Row],[Window Size]]*Table1[[#This Row],[Test2]]/Table1[[#This Row],[Epoch]]</f>
        <v>1400</v>
      </c>
      <c r="N100" s="147">
        <f t="shared" si="3"/>
        <v>1</v>
      </c>
      <c r="O100" s="151"/>
    </row>
    <row r="101" spans="1:15" x14ac:dyDescent="0.2">
      <c r="A101" s="151"/>
      <c r="B101" s="151">
        <v>99</v>
      </c>
      <c r="C101" s="152">
        <v>0.22509999999999999</v>
      </c>
      <c r="D101" s="153">
        <v>0.40839999999999999</v>
      </c>
      <c r="E101" s="154">
        <v>-625</v>
      </c>
      <c r="F101" s="151">
        <v>10</v>
      </c>
      <c r="G101" s="151">
        <v>20</v>
      </c>
      <c r="H101" s="151">
        <v>7</v>
      </c>
      <c r="I101" s="155">
        <v>1</v>
      </c>
      <c r="J101" s="151">
        <v>1500</v>
      </c>
      <c r="K101" s="155">
        <v>2255</v>
      </c>
      <c r="L101" s="147" t="s">
        <v>30</v>
      </c>
      <c r="M101" s="147">
        <f>Table1[[#This Row],[Data Period]]*Table1[[#This Row],[Classes]]*Table1[[#This Row],[Window Size]]*Table1[[#This Row],[Test2]]/Table1[[#This Row],[Epoch]]</f>
        <v>1400</v>
      </c>
      <c r="N101" s="147">
        <f t="shared" si="3"/>
        <v>1</v>
      </c>
      <c r="O101" s="151"/>
    </row>
    <row r="102" spans="1:15" x14ac:dyDescent="0.2">
      <c r="A102" s="151"/>
      <c r="B102" s="151">
        <v>100</v>
      </c>
      <c r="C102" s="152">
        <v>0.21709999999999999</v>
      </c>
      <c r="D102" s="153">
        <v>0.46610000000000001</v>
      </c>
      <c r="E102" s="154">
        <v>-625</v>
      </c>
      <c r="F102" s="151">
        <v>10</v>
      </c>
      <c r="G102" s="151">
        <v>20</v>
      </c>
      <c r="H102" s="151">
        <v>7</v>
      </c>
      <c r="I102" s="155">
        <v>2</v>
      </c>
      <c r="J102" s="151">
        <v>1500</v>
      </c>
      <c r="K102" s="155">
        <v>451</v>
      </c>
      <c r="L102" s="147" t="s">
        <v>30</v>
      </c>
      <c r="M102" s="147">
        <f>Table1[[#This Row],[Data Period]]*Table1[[#This Row],[Classes]]*Table1[[#This Row],[Window Size]]*Table1[[#This Row],[Test2]]/Table1[[#This Row],[Epoch]]</f>
        <v>700</v>
      </c>
      <c r="N102" s="147">
        <f t="shared" si="3"/>
        <v>1</v>
      </c>
      <c r="O102" s="151"/>
    </row>
    <row r="103" spans="1:15" x14ac:dyDescent="0.2">
      <c r="A103" s="151"/>
      <c r="B103" s="151">
        <v>101</v>
      </c>
      <c r="C103" s="152">
        <v>0.24099999999999999</v>
      </c>
      <c r="D103" s="153">
        <v>0.42830000000000001</v>
      </c>
      <c r="E103" s="154">
        <v>-212.9</v>
      </c>
      <c r="F103" s="151">
        <v>10</v>
      </c>
      <c r="G103" s="151">
        <v>20</v>
      </c>
      <c r="H103" s="151">
        <v>7</v>
      </c>
      <c r="I103" s="155">
        <v>2</v>
      </c>
      <c r="J103" s="151">
        <v>1500</v>
      </c>
      <c r="K103" s="155">
        <v>902</v>
      </c>
      <c r="L103" s="147" t="s">
        <v>30</v>
      </c>
      <c r="M103" s="147">
        <f>Table1[[#This Row],[Data Period]]*Table1[[#This Row],[Classes]]*Table1[[#This Row],[Window Size]]*Table1[[#This Row],[Test2]]/Table1[[#This Row],[Epoch]]</f>
        <v>700</v>
      </c>
      <c r="N103" s="147">
        <f t="shared" si="3"/>
        <v>1</v>
      </c>
      <c r="O103" s="151"/>
    </row>
    <row r="104" spans="1:15" x14ac:dyDescent="0.2">
      <c r="A104" s="151"/>
      <c r="B104" s="151">
        <v>102</v>
      </c>
      <c r="C104" s="152">
        <v>0.2072</v>
      </c>
      <c r="D104" s="153">
        <v>0.44219999999999998</v>
      </c>
      <c r="E104" s="154">
        <v>-212.9</v>
      </c>
      <c r="F104" s="151">
        <v>10</v>
      </c>
      <c r="G104" s="151">
        <v>20</v>
      </c>
      <c r="H104" s="151">
        <v>7</v>
      </c>
      <c r="I104" s="155">
        <v>2</v>
      </c>
      <c r="J104" s="151">
        <v>1500</v>
      </c>
      <c r="K104" s="155">
        <v>2255</v>
      </c>
      <c r="L104" s="147" t="s">
        <v>30</v>
      </c>
      <c r="M104" s="147">
        <f>Table1[[#This Row],[Data Period]]*Table1[[#This Row],[Classes]]*Table1[[#This Row],[Window Size]]*Table1[[#This Row],[Test2]]/Table1[[#This Row],[Epoch]]</f>
        <v>700</v>
      </c>
      <c r="N104" s="147">
        <f t="shared" si="3"/>
        <v>1</v>
      </c>
      <c r="O104" s="151"/>
    </row>
    <row r="105" spans="1:15" x14ac:dyDescent="0.2">
      <c r="A105" s="151"/>
      <c r="B105" s="151">
        <v>103</v>
      </c>
      <c r="C105" s="152">
        <v>0.2112</v>
      </c>
      <c r="D105" s="153">
        <v>0.36059999999999998</v>
      </c>
      <c r="E105" s="154">
        <v>-625</v>
      </c>
      <c r="F105" s="151">
        <v>10</v>
      </c>
      <c r="G105" s="151">
        <v>20</v>
      </c>
      <c r="H105" s="151">
        <v>7</v>
      </c>
      <c r="I105" s="155">
        <v>5</v>
      </c>
      <c r="J105" s="151">
        <v>1500</v>
      </c>
      <c r="K105" s="155">
        <v>451</v>
      </c>
      <c r="L105" s="147" t="s">
        <v>30</v>
      </c>
      <c r="M105" s="147">
        <f>Table1[[#This Row],[Data Period]]*Table1[[#This Row],[Classes]]*Table1[[#This Row],[Window Size]]*Table1[[#This Row],[Test2]]/Table1[[#This Row],[Epoch]]</f>
        <v>280</v>
      </c>
      <c r="N105" s="147">
        <f t="shared" si="3"/>
        <v>1</v>
      </c>
      <c r="O105" s="151"/>
    </row>
    <row r="106" spans="1:15" x14ac:dyDescent="0.2">
      <c r="A106" s="151"/>
      <c r="B106" s="151">
        <v>104</v>
      </c>
      <c r="C106" s="152">
        <v>0.22309999999999999</v>
      </c>
      <c r="D106" s="153">
        <v>0.40639999999999998</v>
      </c>
      <c r="E106" s="154">
        <v>-625</v>
      </c>
      <c r="F106" s="151">
        <v>10</v>
      </c>
      <c r="G106" s="151">
        <v>20</v>
      </c>
      <c r="H106" s="151">
        <v>7</v>
      </c>
      <c r="I106" s="155">
        <v>5</v>
      </c>
      <c r="J106" s="151">
        <v>1500</v>
      </c>
      <c r="K106" s="155">
        <v>902</v>
      </c>
      <c r="L106" s="147" t="s">
        <v>30</v>
      </c>
      <c r="M106" s="147">
        <f>Table1[[#This Row],[Data Period]]*Table1[[#This Row],[Classes]]*Table1[[#This Row],[Window Size]]*Table1[[#This Row],[Test2]]/Table1[[#This Row],[Epoch]]</f>
        <v>280</v>
      </c>
      <c r="N106" s="147">
        <f t="shared" si="3"/>
        <v>1</v>
      </c>
      <c r="O106" s="151"/>
    </row>
    <row r="107" spans="1:15" x14ac:dyDescent="0.2">
      <c r="A107" s="151"/>
      <c r="B107" s="151">
        <v>105</v>
      </c>
      <c r="C107" s="152">
        <v>0.25900000000000001</v>
      </c>
      <c r="D107" s="153">
        <v>0.45019999999999999</v>
      </c>
      <c r="E107" s="154">
        <v>-625</v>
      </c>
      <c r="F107" s="151">
        <v>10</v>
      </c>
      <c r="G107" s="151">
        <v>20</v>
      </c>
      <c r="H107" s="151">
        <v>7</v>
      </c>
      <c r="I107" s="155">
        <v>5</v>
      </c>
      <c r="J107" s="151">
        <v>1500</v>
      </c>
      <c r="K107" s="155">
        <v>2255</v>
      </c>
      <c r="L107" s="147" t="s">
        <v>30</v>
      </c>
      <c r="M107" s="147">
        <f>Table1[[#This Row],[Data Period]]*Table1[[#This Row],[Classes]]*Table1[[#This Row],[Window Size]]*Table1[[#This Row],[Test2]]/Table1[[#This Row],[Epoch]]</f>
        <v>280</v>
      </c>
      <c r="N107" s="147">
        <f t="shared" si="3"/>
        <v>1</v>
      </c>
      <c r="O107" s="151"/>
    </row>
    <row r="108" spans="1:15" x14ac:dyDescent="0.2">
      <c r="A108" s="151"/>
      <c r="B108" s="151">
        <v>106</v>
      </c>
      <c r="C108" s="152">
        <v>0.20519999999999999</v>
      </c>
      <c r="D108" s="153">
        <v>0.41830000000000001</v>
      </c>
      <c r="E108" s="154">
        <v>-625</v>
      </c>
      <c r="F108" s="151">
        <v>10</v>
      </c>
      <c r="G108" s="151">
        <v>20</v>
      </c>
      <c r="H108" s="151">
        <v>7</v>
      </c>
      <c r="I108" s="155">
        <v>10</v>
      </c>
      <c r="J108" s="151">
        <v>1500</v>
      </c>
      <c r="K108" s="155">
        <v>451</v>
      </c>
      <c r="L108" s="147" t="s">
        <v>30</v>
      </c>
      <c r="M108" s="147">
        <f>Table1[[#This Row],[Data Period]]*Table1[[#This Row],[Classes]]*Table1[[#This Row],[Window Size]]*Table1[[#This Row],[Test2]]/Table1[[#This Row],[Epoch]]</f>
        <v>140</v>
      </c>
      <c r="N108" s="147">
        <f t="shared" si="3"/>
        <v>1</v>
      </c>
      <c r="O108" s="151"/>
    </row>
    <row r="109" spans="1:15" x14ac:dyDescent="0.2">
      <c r="A109" s="151"/>
      <c r="B109" s="151">
        <v>107</v>
      </c>
      <c r="C109" s="152">
        <v>0.2351</v>
      </c>
      <c r="D109" s="153">
        <v>0.40839999999999999</v>
      </c>
      <c r="E109" s="154">
        <v>-625</v>
      </c>
      <c r="F109" s="151">
        <v>10</v>
      </c>
      <c r="G109" s="151">
        <v>20</v>
      </c>
      <c r="H109" s="151">
        <v>7</v>
      </c>
      <c r="I109" s="155">
        <v>10</v>
      </c>
      <c r="J109" s="151">
        <v>1500</v>
      </c>
      <c r="K109" s="155">
        <v>902</v>
      </c>
      <c r="L109" s="147" t="s">
        <v>30</v>
      </c>
      <c r="M109" s="147">
        <f>Table1[[#This Row],[Data Period]]*Table1[[#This Row],[Classes]]*Table1[[#This Row],[Window Size]]*Table1[[#This Row],[Test2]]/Table1[[#This Row],[Epoch]]</f>
        <v>140</v>
      </c>
      <c r="N109" s="147">
        <f t="shared" si="3"/>
        <v>1</v>
      </c>
      <c r="O109" s="151"/>
    </row>
    <row r="110" spans="1:15" x14ac:dyDescent="0.2">
      <c r="A110" s="151"/>
      <c r="B110" s="151">
        <v>108</v>
      </c>
      <c r="C110" s="152">
        <v>0.2311</v>
      </c>
      <c r="D110" s="153">
        <v>0.47210000000000002</v>
      </c>
      <c r="E110" s="154">
        <v>-780</v>
      </c>
      <c r="F110" s="151">
        <v>10</v>
      </c>
      <c r="G110" s="151">
        <v>20</v>
      </c>
      <c r="H110" s="151">
        <v>7</v>
      </c>
      <c r="I110" s="155">
        <v>10</v>
      </c>
      <c r="J110" s="151">
        <v>1500</v>
      </c>
      <c r="K110" s="155">
        <v>2255</v>
      </c>
      <c r="L110" s="147" t="s">
        <v>30</v>
      </c>
      <c r="M110" s="147">
        <f>Table1[[#This Row],[Data Period]]*Table1[[#This Row],[Classes]]*Table1[[#This Row],[Window Size]]*Table1[[#This Row],[Test2]]/Table1[[#This Row],[Epoch]]</f>
        <v>140</v>
      </c>
      <c r="N110" s="147">
        <f t="shared" si="3"/>
        <v>1</v>
      </c>
      <c r="O110" s="151"/>
    </row>
    <row r="111" spans="1:15" x14ac:dyDescent="0.2">
      <c r="A111" s="151"/>
      <c r="B111" s="151">
        <v>109</v>
      </c>
      <c r="C111" s="148">
        <v>4.41E-2</v>
      </c>
      <c r="D111" s="148">
        <v>0.5655</v>
      </c>
      <c r="E111" s="149">
        <v>-112.55</v>
      </c>
      <c r="F111" s="151">
        <v>30</v>
      </c>
      <c r="G111" s="151">
        <v>30</v>
      </c>
      <c r="H111" s="151">
        <v>40</v>
      </c>
      <c r="I111" s="151">
        <v>25000</v>
      </c>
      <c r="J111" s="151">
        <v>1500</v>
      </c>
      <c r="K111" s="150">
        <v>1683</v>
      </c>
      <c r="L111" s="150" t="s">
        <v>36</v>
      </c>
      <c r="M111" s="150">
        <f>Table1[[#This Row],[Data Period]]*Table1[[#This Row],[Classes]]*Table1[[#This Row],[Window Size]]*Table1[[#This Row],[Test2]]/Table1[[#This Row],[Epoch]]</f>
        <v>2.88</v>
      </c>
      <c r="N111" s="150">
        <f t="shared" si="3"/>
        <v>2</v>
      </c>
      <c r="O111" s="151"/>
    </row>
    <row r="112" spans="1:15" x14ac:dyDescent="0.2">
      <c r="A112" s="151"/>
      <c r="B112" s="151">
        <v>110</v>
      </c>
      <c r="C112" s="148">
        <v>0.58169999999999999</v>
      </c>
      <c r="D112" s="148">
        <v>0.58169999999999999</v>
      </c>
      <c r="E112" s="149">
        <v>125.33</v>
      </c>
      <c r="F112" s="151">
        <v>30</v>
      </c>
      <c r="G112" s="151">
        <v>50</v>
      </c>
      <c r="H112" s="151">
        <v>3</v>
      </c>
      <c r="I112" s="151">
        <v>5000</v>
      </c>
      <c r="J112" s="151">
        <v>1500</v>
      </c>
      <c r="K112" s="151">
        <v>1500</v>
      </c>
      <c r="L112" s="150" t="s">
        <v>44</v>
      </c>
      <c r="M112" s="150">
        <f>Table1[[#This Row],[Data Period]]*Table1[[#This Row],[Classes]]*Table1[[#This Row],[Window Size]]*Table1[[#This Row],[Test2]]/Table1[[#This Row],[Epoch]]</f>
        <v>1.8</v>
      </c>
      <c r="N112" s="150">
        <f t="shared" si="3"/>
        <v>2</v>
      </c>
      <c r="O112" s="151"/>
    </row>
    <row r="113" spans="1:15" x14ac:dyDescent="0.2">
      <c r="A113" s="151"/>
      <c r="B113" s="151">
        <v>111</v>
      </c>
      <c r="C113" s="148">
        <v>6.8500000000000005E-2</v>
      </c>
      <c r="D113" s="148">
        <v>0.53390000000000004</v>
      </c>
      <c r="E113" s="149">
        <v>-149.13</v>
      </c>
      <c r="F113" s="151">
        <v>30</v>
      </c>
      <c r="G113" s="151">
        <v>50</v>
      </c>
      <c r="H113" s="151">
        <v>49</v>
      </c>
      <c r="I113" s="151">
        <v>5000</v>
      </c>
      <c r="J113" s="151">
        <v>1500</v>
      </c>
      <c r="K113" s="151">
        <v>1500</v>
      </c>
      <c r="L113" s="150" t="s">
        <v>44</v>
      </c>
      <c r="M113" s="150">
        <f>Table1[[#This Row],[Data Period]]*Table1[[#This Row],[Classes]]*Table1[[#This Row],[Window Size]]*Table1[[#This Row],[Test2]]/Table1[[#This Row],[Epoch]]</f>
        <v>29.4</v>
      </c>
      <c r="N113" s="150">
        <f t="shared" si="3"/>
        <v>2</v>
      </c>
      <c r="O113" s="151"/>
    </row>
    <row r="114" spans="1:15" x14ac:dyDescent="0.2">
      <c r="A114" s="151"/>
      <c r="B114" s="151">
        <v>112</v>
      </c>
      <c r="C114" s="148">
        <v>0.49159999999999998</v>
      </c>
      <c r="D114" s="148">
        <v>0.49080000000000001</v>
      </c>
      <c r="E114" s="149">
        <v>233.67</v>
      </c>
      <c r="F114" s="151">
        <v>5</v>
      </c>
      <c r="G114" s="151">
        <v>50</v>
      </c>
      <c r="H114" s="151">
        <v>3</v>
      </c>
      <c r="I114" s="151">
        <v>5000</v>
      </c>
      <c r="J114" s="151">
        <v>1500</v>
      </c>
      <c r="K114" s="151">
        <v>1000</v>
      </c>
      <c r="L114" s="150" t="s">
        <v>45</v>
      </c>
      <c r="M114" s="150">
        <f>Table1[[#This Row],[Data Period]]*Table1[[#This Row],[Classes]]*Table1[[#This Row],[Window Size]]*Table1[[#This Row],[Test2]]/Table1[[#This Row],[Epoch]]</f>
        <v>0.3</v>
      </c>
      <c r="N114" s="150">
        <f t="shared" si="3"/>
        <v>2</v>
      </c>
      <c r="O114" s="151"/>
    </row>
    <row r="115" spans="1:15" x14ac:dyDescent="0.2">
      <c r="A115" s="151"/>
      <c r="B115" s="151">
        <v>113</v>
      </c>
      <c r="C115" s="148">
        <v>0.46789999999999998</v>
      </c>
      <c r="D115" s="148">
        <v>0.46789999999999998</v>
      </c>
      <c r="E115" s="149">
        <v>6.45</v>
      </c>
      <c r="F115" s="151">
        <v>50</v>
      </c>
      <c r="G115" s="151">
        <v>50</v>
      </c>
      <c r="H115" s="151">
        <v>3</v>
      </c>
      <c r="I115" s="151">
        <v>5000</v>
      </c>
      <c r="J115" s="151">
        <v>1500</v>
      </c>
      <c r="K115" s="151">
        <v>1000</v>
      </c>
      <c r="L115" s="150" t="s">
        <v>45</v>
      </c>
      <c r="M115" s="150">
        <f>Table1[[#This Row],[Data Period]]*Table1[[#This Row],[Classes]]*Table1[[#This Row],[Window Size]]*Table1[[#This Row],[Test2]]/Table1[[#This Row],[Epoch]]</f>
        <v>3</v>
      </c>
      <c r="N115" s="150">
        <f t="shared" si="3"/>
        <v>2</v>
      </c>
      <c r="O115" s="151"/>
    </row>
    <row r="116" spans="1:15" x14ac:dyDescent="0.2">
      <c r="A116" s="151"/>
      <c r="B116" s="151">
        <v>114</v>
      </c>
      <c r="C116" s="148">
        <v>0.48449999999999999</v>
      </c>
      <c r="D116" s="148">
        <v>0.48449999999999999</v>
      </c>
      <c r="E116" s="149">
        <v>283.25</v>
      </c>
      <c r="F116" s="151">
        <v>3</v>
      </c>
      <c r="G116" s="151">
        <v>50</v>
      </c>
      <c r="H116" s="151">
        <v>3</v>
      </c>
      <c r="I116" s="151">
        <v>5000</v>
      </c>
      <c r="J116" s="151">
        <v>1500</v>
      </c>
      <c r="K116" s="151">
        <v>1000</v>
      </c>
      <c r="L116" s="150" t="s">
        <v>45</v>
      </c>
      <c r="M116" s="150">
        <f>Table1[[#This Row],[Data Period]]*Table1[[#This Row],[Classes]]*Table1[[#This Row],[Window Size]]*Table1[[#This Row],[Test2]]/Table1[[#This Row],[Epoch]]</f>
        <v>0.18</v>
      </c>
      <c r="N116" s="150">
        <f t="shared" si="3"/>
        <v>2</v>
      </c>
      <c r="O116" s="151"/>
    </row>
    <row r="117" spans="1:15" x14ac:dyDescent="0.2">
      <c r="A117" s="151"/>
      <c r="B117" s="151">
        <v>115</v>
      </c>
      <c r="C117" s="148">
        <v>0.46679999999999999</v>
      </c>
      <c r="D117" s="148">
        <v>0.46600000000000003</v>
      </c>
      <c r="E117" s="149">
        <v>167.03</v>
      </c>
      <c r="F117" s="151">
        <v>30</v>
      </c>
      <c r="G117" s="151">
        <v>50</v>
      </c>
      <c r="H117" s="151">
        <v>3</v>
      </c>
      <c r="I117" s="151">
        <v>5000</v>
      </c>
      <c r="J117" s="151">
        <v>1500</v>
      </c>
      <c r="K117" s="151">
        <v>1000</v>
      </c>
      <c r="L117" s="150" t="s">
        <v>45</v>
      </c>
      <c r="M117" s="150">
        <f>Table1[[#This Row],[Data Period]]*Table1[[#This Row],[Classes]]*Table1[[#This Row],[Window Size]]*Table1[[#This Row],[Test2]]/Table1[[#This Row],[Epoch]]</f>
        <v>1.8</v>
      </c>
      <c r="N117" s="150">
        <f t="shared" si="3"/>
        <v>2</v>
      </c>
      <c r="O117" s="151"/>
    </row>
    <row r="118" spans="1:15" x14ac:dyDescent="0.2">
      <c r="A118" s="151"/>
      <c r="B118" s="151">
        <v>116</v>
      </c>
      <c r="C118" s="148">
        <v>0.50839999999999996</v>
      </c>
      <c r="D118" s="148">
        <v>0.50839999999999996</v>
      </c>
      <c r="E118" s="149">
        <v>277.88</v>
      </c>
      <c r="F118" s="151">
        <v>10</v>
      </c>
      <c r="G118" s="151">
        <v>50</v>
      </c>
      <c r="H118" s="151">
        <v>3</v>
      </c>
      <c r="I118" s="151">
        <v>5000</v>
      </c>
      <c r="J118" s="151">
        <v>1500</v>
      </c>
      <c r="K118" s="151">
        <v>1000</v>
      </c>
      <c r="L118" s="150" t="s">
        <v>45</v>
      </c>
      <c r="M118" s="150">
        <f>Table1[[#This Row],[Data Period]]*Table1[[#This Row],[Classes]]*Table1[[#This Row],[Window Size]]*Table1[[#This Row],[Test2]]/Table1[[#This Row],[Epoch]]</f>
        <v>0.6</v>
      </c>
      <c r="N118" s="150">
        <f t="shared" si="3"/>
        <v>2</v>
      </c>
      <c r="O118" s="151"/>
    </row>
    <row r="119" spans="1:15" x14ac:dyDescent="0.2">
      <c r="A119" s="151"/>
      <c r="B119" s="151">
        <v>117</v>
      </c>
      <c r="C119" s="152">
        <v>0.32769999999999999</v>
      </c>
      <c r="D119" s="152">
        <v>0.32769999999999999</v>
      </c>
      <c r="E119" s="154">
        <v>-124.84</v>
      </c>
      <c r="F119" s="151">
        <v>10</v>
      </c>
      <c r="G119" s="155">
        <v>5</v>
      </c>
      <c r="H119" s="151">
        <v>3</v>
      </c>
      <c r="I119" s="151">
        <v>5000</v>
      </c>
      <c r="J119" s="151">
        <v>1500</v>
      </c>
      <c r="K119" s="151">
        <v>1000</v>
      </c>
      <c r="L119" s="147" t="s">
        <v>47</v>
      </c>
      <c r="M119" s="147">
        <f>Table1[[#This Row],[Data Period]]*Table1[[#This Row],[Classes]]*Table1[[#This Row],[Window Size]]*Table1[[#This Row],[Test2]]/Table1[[#This Row],[Epoch]]</f>
        <v>0.06</v>
      </c>
      <c r="N119" s="147">
        <f t="shared" si="3"/>
        <v>2</v>
      </c>
      <c r="O119" s="151"/>
    </row>
    <row r="120" spans="1:15" x14ac:dyDescent="0.2">
      <c r="A120" s="151"/>
      <c r="B120" s="151">
        <v>118</v>
      </c>
      <c r="C120" s="152">
        <v>0.38779999999999998</v>
      </c>
      <c r="D120" s="153">
        <v>0.38779999999999998</v>
      </c>
      <c r="E120" s="154">
        <v>-240.48</v>
      </c>
      <c r="F120" s="151">
        <v>10</v>
      </c>
      <c r="G120" s="155">
        <v>10</v>
      </c>
      <c r="H120" s="151">
        <v>3</v>
      </c>
      <c r="I120" s="151">
        <v>5000</v>
      </c>
      <c r="J120" s="151">
        <v>1500</v>
      </c>
      <c r="K120" s="151">
        <v>1000</v>
      </c>
      <c r="L120" s="147" t="s">
        <v>47</v>
      </c>
      <c r="M120" s="147">
        <f>Table1[[#This Row],[Data Period]]*Table1[[#This Row],[Classes]]*Table1[[#This Row],[Window Size]]*Table1[[#This Row],[Test2]]/Table1[[#This Row],[Epoch]]</f>
        <v>0.12</v>
      </c>
      <c r="N120" s="147">
        <f t="shared" si="3"/>
        <v>2</v>
      </c>
      <c r="O120" s="151"/>
    </row>
    <row r="121" spans="1:15" x14ac:dyDescent="0.2">
      <c r="A121" s="151"/>
      <c r="B121" s="151">
        <v>119</v>
      </c>
      <c r="C121" s="152">
        <v>0.3342</v>
      </c>
      <c r="D121" s="152">
        <v>0.3342</v>
      </c>
      <c r="E121" s="154">
        <v>-233.04</v>
      </c>
      <c r="F121" s="151">
        <v>10</v>
      </c>
      <c r="G121" s="155">
        <v>15</v>
      </c>
      <c r="H121" s="151">
        <v>3</v>
      </c>
      <c r="I121" s="151">
        <v>5000</v>
      </c>
      <c r="J121" s="151">
        <v>1500</v>
      </c>
      <c r="K121" s="151">
        <v>1000</v>
      </c>
      <c r="L121" s="147" t="s">
        <v>47</v>
      </c>
      <c r="M121" s="147">
        <f>Table1[[#This Row],[Data Period]]*Table1[[#This Row],[Classes]]*Table1[[#This Row],[Window Size]]*Table1[[#This Row],[Test2]]/Table1[[#This Row],[Epoch]]</f>
        <v>0.18</v>
      </c>
      <c r="N121" s="147">
        <f t="shared" si="3"/>
        <v>2</v>
      </c>
      <c r="O121" s="151"/>
    </row>
    <row r="122" spans="1:15" x14ac:dyDescent="0.2">
      <c r="A122" s="151"/>
      <c r="B122" s="151">
        <v>120</v>
      </c>
      <c r="C122" s="152">
        <v>0.37269999999999998</v>
      </c>
      <c r="D122" s="153">
        <v>0.37269999999999998</v>
      </c>
      <c r="E122" s="154">
        <v>-37.54</v>
      </c>
      <c r="F122" s="151">
        <v>10</v>
      </c>
      <c r="G122" s="155">
        <v>20</v>
      </c>
      <c r="H122" s="151">
        <v>3</v>
      </c>
      <c r="I122" s="151">
        <v>5000</v>
      </c>
      <c r="J122" s="151">
        <v>1500</v>
      </c>
      <c r="K122" s="151">
        <v>1000</v>
      </c>
      <c r="L122" s="147" t="s">
        <v>47</v>
      </c>
      <c r="M122" s="147">
        <f>Table1[[#This Row],[Data Period]]*Table1[[#This Row],[Classes]]*Table1[[#This Row],[Window Size]]*Table1[[#This Row],[Test2]]/Table1[[#This Row],[Epoch]]</f>
        <v>0.24</v>
      </c>
      <c r="N122" s="147">
        <f t="shared" si="3"/>
        <v>2</v>
      </c>
      <c r="O122" s="151"/>
    </row>
    <row r="123" spans="1:15" x14ac:dyDescent="0.2">
      <c r="A123" s="151"/>
      <c r="B123" s="151">
        <v>121</v>
      </c>
      <c r="C123" s="152">
        <v>0.37080000000000002</v>
      </c>
      <c r="D123" s="152">
        <v>0.37080000000000002</v>
      </c>
      <c r="E123" s="154">
        <v>-271.51</v>
      </c>
      <c r="F123" s="151">
        <v>10</v>
      </c>
      <c r="G123" s="155">
        <v>25</v>
      </c>
      <c r="H123" s="151">
        <v>3</v>
      </c>
      <c r="I123" s="151">
        <v>5000</v>
      </c>
      <c r="J123" s="151">
        <v>1500</v>
      </c>
      <c r="K123" s="151">
        <v>1000</v>
      </c>
      <c r="L123" s="147" t="s">
        <v>47</v>
      </c>
      <c r="M123" s="147">
        <f>Table1[[#This Row],[Data Period]]*Table1[[#This Row],[Classes]]*Table1[[#This Row],[Window Size]]*Table1[[#This Row],[Test2]]/Table1[[#This Row],[Epoch]]</f>
        <v>0.3</v>
      </c>
      <c r="N123" s="147">
        <f t="shared" si="3"/>
        <v>2</v>
      </c>
      <c r="O123" s="151"/>
    </row>
    <row r="124" spans="1:15" x14ac:dyDescent="0.2">
      <c r="A124" s="151"/>
      <c r="B124" s="151">
        <v>122</v>
      </c>
      <c r="C124" s="152">
        <v>0.4335</v>
      </c>
      <c r="D124" s="153">
        <v>0.4335</v>
      </c>
      <c r="E124" s="154">
        <v>344.57</v>
      </c>
      <c r="F124" s="151">
        <v>10</v>
      </c>
      <c r="G124" s="155">
        <v>30</v>
      </c>
      <c r="H124" s="151">
        <v>3</v>
      </c>
      <c r="I124" s="151">
        <v>5000</v>
      </c>
      <c r="J124" s="151">
        <v>1500</v>
      </c>
      <c r="K124" s="151">
        <v>1000</v>
      </c>
      <c r="L124" s="147" t="s">
        <v>47</v>
      </c>
      <c r="M124" s="147">
        <f>Table1[[#This Row],[Data Period]]*Table1[[#This Row],[Classes]]*Table1[[#This Row],[Window Size]]*Table1[[#This Row],[Test2]]/Table1[[#This Row],[Epoch]]</f>
        <v>0.36</v>
      </c>
      <c r="N124" s="147">
        <f t="shared" si="3"/>
        <v>2</v>
      </c>
      <c r="O124" s="151"/>
    </row>
    <row r="125" spans="1:15" x14ac:dyDescent="0.2">
      <c r="A125" s="151"/>
      <c r="B125" s="151">
        <v>123</v>
      </c>
      <c r="C125" s="152">
        <v>0.52449999999999997</v>
      </c>
      <c r="D125" s="152">
        <v>0.52449999999999997</v>
      </c>
      <c r="E125" s="154">
        <v>-425.92</v>
      </c>
      <c r="F125" s="151">
        <v>10</v>
      </c>
      <c r="G125" s="155">
        <v>35</v>
      </c>
      <c r="H125" s="151">
        <v>3</v>
      </c>
      <c r="I125" s="151">
        <v>5000</v>
      </c>
      <c r="J125" s="151">
        <v>1500</v>
      </c>
      <c r="K125" s="151">
        <v>1000</v>
      </c>
      <c r="L125" s="147" t="s">
        <v>47</v>
      </c>
      <c r="M125" s="147">
        <f>Table1[[#This Row],[Data Period]]*Table1[[#This Row],[Classes]]*Table1[[#This Row],[Window Size]]*Table1[[#This Row],[Test2]]/Table1[[#This Row],[Epoch]]</f>
        <v>0.42</v>
      </c>
      <c r="N125" s="147">
        <f t="shared" si="3"/>
        <v>2</v>
      </c>
      <c r="O125" s="151"/>
    </row>
    <row r="126" spans="1:15" x14ac:dyDescent="0.2">
      <c r="A126" s="151"/>
      <c r="B126" s="151">
        <v>124</v>
      </c>
      <c r="C126" s="152">
        <v>0.52939999999999998</v>
      </c>
      <c r="D126" s="153">
        <v>0.52939999999999998</v>
      </c>
      <c r="E126" s="154">
        <v>344.57</v>
      </c>
      <c r="F126" s="151">
        <v>10</v>
      </c>
      <c r="G126" s="155">
        <v>40</v>
      </c>
      <c r="H126" s="151">
        <v>3</v>
      </c>
      <c r="I126" s="151">
        <v>5000</v>
      </c>
      <c r="J126" s="151">
        <v>1500</v>
      </c>
      <c r="K126" s="151">
        <v>1000</v>
      </c>
      <c r="L126" s="147" t="s">
        <v>47</v>
      </c>
      <c r="M126" s="147">
        <f>Table1[[#This Row],[Data Period]]*Table1[[#This Row],[Classes]]*Table1[[#This Row],[Window Size]]*Table1[[#This Row],[Test2]]/Table1[[#This Row],[Epoch]]</f>
        <v>0.48</v>
      </c>
      <c r="N126" s="147">
        <f t="shared" si="3"/>
        <v>2</v>
      </c>
      <c r="O126" s="151"/>
    </row>
    <row r="127" spans="1:15" x14ac:dyDescent="0.2">
      <c r="A127" s="151"/>
      <c r="B127" s="151">
        <v>125</v>
      </c>
      <c r="C127" s="152">
        <v>0.55530000000000002</v>
      </c>
      <c r="D127" s="152">
        <v>0.55530000000000002</v>
      </c>
      <c r="E127" s="154">
        <v>-475.45</v>
      </c>
      <c r="F127" s="151">
        <v>10</v>
      </c>
      <c r="G127" s="155">
        <v>45</v>
      </c>
      <c r="H127" s="151">
        <v>3</v>
      </c>
      <c r="I127" s="151">
        <v>5000</v>
      </c>
      <c r="J127" s="151">
        <v>1500</v>
      </c>
      <c r="K127" s="151">
        <v>1000</v>
      </c>
      <c r="L127" s="147" t="s">
        <v>47</v>
      </c>
      <c r="M127" s="147">
        <f>Table1[[#This Row],[Data Period]]*Table1[[#This Row],[Classes]]*Table1[[#This Row],[Window Size]]*Table1[[#This Row],[Test2]]/Table1[[#This Row],[Epoch]]</f>
        <v>0.54</v>
      </c>
      <c r="N127" s="147">
        <f t="shared" si="3"/>
        <v>2</v>
      </c>
      <c r="O127" s="151"/>
    </row>
    <row r="128" spans="1:15" x14ac:dyDescent="0.2">
      <c r="A128" s="151"/>
      <c r="B128" s="151">
        <v>126</v>
      </c>
      <c r="C128" s="152">
        <v>0.5494</v>
      </c>
      <c r="D128" s="153">
        <v>0.54859999999999998</v>
      </c>
      <c r="E128" s="154">
        <v>-519.49</v>
      </c>
      <c r="F128" s="151">
        <v>10</v>
      </c>
      <c r="G128" s="155">
        <v>50</v>
      </c>
      <c r="H128" s="151">
        <v>3</v>
      </c>
      <c r="I128" s="151">
        <v>5000</v>
      </c>
      <c r="J128" s="151">
        <v>1500</v>
      </c>
      <c r="K128" s="151">
        <v>1000</v>
      </c>
      <c r="L128" s="147" t="s">
        <v>47</v>
      </c>
      <c r="M128" s="147">
        <f>Table1[[#This Row],[Data Period]]*Table1[[#This Row],[Classes]]*Table1[[#This Row],[Window Size]]*Table1[[#This Row],[Test2]]/Table1[[#This Row],[Epoch]]</f>
        <v>0.6</v>
      </c>
      <c r="N128" s="147">
        <f t="shared" si="3"/>
        <v>2</v>
      </c>
      <c r="O128" s="151"/>
    </row>
    <row r="129" spans="1:15" x14ac:dyDescent="0.2">
      <c r="A129" s="151"/>
      <c r="B129" s="151">
        <v>127</v>
      </c>
      <c r="C129" s="152">
        <v>0.53779999999999994</v>
      </c>
      <c r="D129" s="152">
        <v>0.53779999999999994</v>
      </c>
      <c r="E129" s="154">
        <v>-496.02</v>
      </c>
      <c r="F129" s="151">
        <v>10</v>
      </c>
      <c r="G129" s="155">
        <v>55</v>
      </c>
      <c r="H129" s="151">
        <v>3</v>
      </c>
      <c r="I129" s="151">
        <v>5000</v>
      </c>
      <c r="J129" s="151">
        <v>1500</v>
      </c>
      <c r="K129" s="151">
        <v>1000</v>
      </c>
      <c r="L129" s="147" t="s">
        <v>47</v>
      </c>
      <c r="M129" s="147">
        <f>Table1[[#This Row],[Data Period]]*Table1[[#This Row],[Classes]]*Table1[[#This Row],[Window Size]]*Table1[[#This Row],[Test2]]/Table1[[#This Row],[Epoch]]</f>
        <v>0.66</v>
      </c>
      <c r="N129" s="147">
        <f t="shared" si="3"/>
        <v>2</v>
      </c>
      <c r="O129" s="151"/>
    </row>
    <row r="130" spans="1:15" ht="16" x14ac:dyDescent="0.2">
      <c r="A130" s="151"/>
      <c r="B130" s="151">
        <v>128</v>
      </c>
      <c r="C130" s="152">
        <v>0.5514</v>
      </c>
      <c r="D130" s="153">
        <v>0.5514</v>
      </c>
      <c r="E130" s="154">
        <v>404.21</v>
      </c>
      <c r="F130" s="151">
        <v>14</v>
      </c>
      <c r="G130" s="151">
        <v>35</v>
      </c>
      <c r="H130" s="151">
        <v>3</v>
      </c>
      <c r="I130" s="151">
        <v>5000</v>
      </c>
      <c r="J130" s="151">
        <v>1500</v>
      </c>
      <c r="K130" s="151">
        <v>1500</v>
      </c>
      <c r="L130" s="156" t="s">
        <v>62</v>
      </c>
      <c r="M130" s="156">
        <f>Table1[[#This Row],[Data Period]]*Table1[[#This Row],[Classes]]*Table1[[#This Row],[Window Size]]*Table1[[#This Row],[Test2]]/Table1[[#This Row],[Epoch]]</f>
        <v>0.58799999999999997</v>
      </c>
      <c r="N130" s="156">
        <f t="shared" si="3"/>
        <v>2</v>
      </c>
      <c r="O130" s="151"/>
    </row>
    <row r="131" spans="1:15" ht="16" x14ac:dyDescent="0.2">
      <c r="A131" s="151"/>
      <c r="B131" s="151">
        <v>129</v>
      </c>
      <c r="C131" s="152">
        <v>0.48549999999999999</v>
      </c>
      <c r="D131" s="153">
        <v>0.48549999999999999</v>
      </c>
      <c r="E131" s="154">
        <v>544.27</v>
      </c>
      <c r="F131" s="151">
        <v>14</v>
      </c>
      <c r="G131" s="151">
        <v>40</v>
      </c>
      <c r="H131" s="151">
        <v>3</v>
      </c>
      <c r="I131" s="151">
        <v>5000</v>
      </c>
      <c r="J131" s="151">
        <v>1500</v>
      </c>
      <c r="K131" s="151">
        <v>1500</v>
      </c>
      <c r="L131" s="156" t="s">
        <v>67</v>
      </c>
      <c r="M131" s="156">
        <f>Table1[[#This Row],[Data Period]]*Table1[[#This Row],[Classes]]*Table1[[#This Row],[Window Size]]*Table1[[#This Row],[Test2]]/Table1[[#This Row],[Epoch]]</f>
        <v>0.67200000000000004</v>
      </c>
      <c r="N131" s="156">
        <f t="shared" ref="N131:N141" si="4">LEN(L131)-LEN(SUBSTITUTE(L131,",",""))+1</f>
        <v>2</v>
      </c>
      <c r="O131" s="151"/>
    </row>
    <row r="132" spans="1:15" ht="16" x14ac:dyDescent="0.2">
      <c r="A132" s="151"/>
      <c r="B132" s="151">
        <v>130</v>
      </c>
      <c r="C132" s="152">
        <v>0.52429999999999999</v>
      </c>
      <c r="D132" s="153">
        <v>0.52429999999999999</v>
      </c>
      <c r="E132" s="154">
        <v>-179.8</v>
      </c>
      <c r="F132" s="151">
        <v>14</v>
      </c>
      <c r="G132" s="151">
        <v>45</v>
      </c>
      <c r="H132" s="151">
        <v>3</v>
      </c>
      <c r="I132" s="151">
        <v>5000</v>
      </c>
      <c r="J132" s="151">
        <v>1500</v>
      </c>
      <c r="K132" s="151">
        <v>1500</v>
      </c>
      <c r="L132" s="156" t="s">
        <v>63</v>
      </c>
      <c r="M132" s="156">
        <f>Table1[[#This Row],[Data Period]]*Table1[[#This Row],[Classes]]*Table1[[#This Row],[Window Size]]*Table1[[#This Row],[Test2]]/Table1[[#This Row],[Epoch]]</f>
        <v>0.75600000000000001</v>
      </c>
      <c r="N132" s="156">
        <f t="shared" si="4"/>
        <v>2</v>
      </c>
      <c r="O132" s="151"/>
    </row>
    <row r="133" spans="1:15" ht="16" x14ac:dyDescent="0.2">
      <c r="A133" s="151"/>
      <c r="B133" s="151">
        <v>131</v>
      </c>
      <c r="C133" s="152">
        <v>0.3977</v>
      </c>
      <c r="D133" s="153">
        <v>0.39539999999999997</v>
      </c>
      <c r="E133" s="154">
        <v>0.69</v>
      </c>
      <c r="F133" s="151">
        <v>14</v>
      </c>
      <c r="G133" s="151">
        <v>19</v>
      </c>
      <c r="H133" s="151">
        <v>3</v>
      </c>
      <c r="I133" s="151">
        <v>5000</v>
      </c>
      <c r="J133" s="151">
        <v>1500</v>
      </c>
      <c r="K133" s="151">
        <v>1500</v>
      </c>
      <c r="L133" s="156" t="s">
        <v>57</v>
      </c>
      <c r="M133" s="156">
        <f>Table1[[#This Row],[Data Period]]*Table1[[#This Row],[Classes]]*Table1[[#This Row],[Window Size]]*Table1[[#This Row],[Test2]]/Table1[[#This Row],[Epoch]]</f>
        <v>0.31919999999999998</v>
      </c>
      <c r="N133" s="156">
        <f t="shared" si="4"/>
        <v>2</v>
      </c>
      <c r="O133" s="151"/>
    </row>
    <row r="134" spans="1:15" ht="16" x14ac:dyDescent="0.2">
      <c r="A134" s="151"/>
      <c r="B134" s="151">
        <v>132</v>
      </c>
      <c r="C134" s="152">
        <v>0.34339999999999998</v>
      </c>
      <c r="D134" s="153">
        <v>0.34110000000000001</v>
      </c>
      <c r="E134" s="154">
        <v>-0.05</v>
      </c>
      <c r="F134" s="151">
        <v>14</v>
      </c>
      <c r="G134" s="151">
        <v>19</v>
      </c>
      <c r="H134" s="151">
        <v>3</v>
      </c>
      <c r="I134" s="151">
        <v>5000</v>
      </c>
      <c r="J134" s="151">
        <v>1500</v>
      </c>
      <c r="K134" s="151">
        <v>1500</v>
      </c>
      <c r="L134" s="156" t="s">
        <v>58</v>
      </c>
      <c r="M134" s="156">
        <f>Table1[[#This Row],[Data Period]]*Table1[[#This Row],[Classes]]*Table1[[#This Row],[Window Size]]*Table1[[#This Row],[Test2]]/Table1[[#This Row],[Epoch]]</f>
        <v>0.31919999999999998</v>
      </c>
      <c r="N134" s="156">
        <f t="shared" si="4"/>
        <v>2</v>
      </c>
      <c r="O134" s="151"/>
    </row>
    <row r="135" spans="1:15" ht="16" x14ac:dyDescent="0.2">
      <c r="A135" s="151"/>
      <c r="B135" s="151">
        <v>133</v>
      </c>
      <c r="C135" s="152">
        <v>0.30649999999999999</v>
      </c>
      <c r="D135" s="153">
        <v>0.30409999999999998</v>
      </c>
      <c r="E135" s="154">
        <v>-0.02</v>
      </c>
      <c r="F135" s="151">
        <v>14</v>
      </c>
      <c r="G135" s="151">
        <v>19</v>
      </c>
      <c r="H135" s="151">
        <v>3</v>
      </c>
      <c r="I135" s="151">
        <v>5000</v>
      </c>
      <c r="J135" s="151">
        <v>1500</v>
      </c>
      <c r="K135" s="151">
        <v>1500</v>
      </c>
      <c r="L135" s="156" t="s">
        <v>59</v>
      </c>
      <c r="M135" s="156">
        <f>Table1[[#This Row],[Data Period]]*Table1[[#This Row],[Classes]]*Table1[[#This Row],[Window Size]]*Table1[[#This Row],[Test2]]/Table1[[#This Row],[Epoch]]</f>
        <v>0.4788</v>
      </c>
      <c r="N135" s="156">
        <f t="shared" si="4"/>
        <v>3</v>
      </c>
      <c r="O135" s="151"/>
    </row>
    <row r="136" spans="1:15" ht="16" x14ac:dyDescent="0.2">
      <c r="A136" s="151"/>
      <c r="B136" s="151">
        <v>134</v>
      </c>
      <c r="C136" s="152">
        <v>0.3866</v>
      </c>
      <c r="D136" s="153">
        <v>0.3866</v>
      </c>
      <c r="E136" s="154">
        <v>62.36</v>
      </c>
      <c r="F136" s="151">
        <v>14</v>
      </c>
      <c r="G136" s="151">
        <v>10</v>
      </c>
      <c r="H136" s="151">
        <v>3</v>
      </c>
      <c r="I136" s="151">
        <v>5000</v>
      </c>
      <c r="J136" s="151">
        <v>1500</v>
      </c>
      <c r="K136" s="151">
        <v>1500</v>
      </c>
      <c r="L136" s="156" t="s">
        <v>71</v>
      </c>
      <c r="M136" s="156">
        <f>Table1[[#This Row],[Data Period]]*Table1[[#This Row],[Classes]]*Table1[[#This Row],[Window Size]]*Table1[[#This Row],[Test2]]/Table1[[#This Row],[Epoch]]</f>
        <v>0.16800000000000001</v>
      </c>
      <c r="N136" s="156">
        <f t="shared" si="4"/>
        <v>2</v>
      </c>
      <c r="O136" s="151"/>
    </row>
    <row r="137" spans="1:15" ht="16" x14ac:dyDescent="0.2">
      <c r="A137" s="151"/>
      <c r="B137" s="151">
        <v>135</v>
      </c>
      <c r="C137" s="152">
        <v>0.36330000000000001</v>
      </c>
      <c r="D137" s="153">
        <v>0.36330000000000001</v>
      </c>
      <c r="E137" s="154">
        <v>-992.1</v>
      </c>
      <c r="F137" s="151">
        <v>14</v>
      </c>
      <c r="G137" s="151">
        <v>20</v>
      </c>
      <c r="H137" s="151">
        <v>3</v>
      </c>
      <c r="I137" s="151">
        <v>5000</v>
      </c>
      <c r="J137" s="151">
        <v>1500</v>
      </c>
      <c r="K137" s="151">
        <v>1500</v>
      </c>
      <c r="L137" s="156" t="s">
        <v>72</v>
      </c>
      <c r="M137" s="156">
        <f>Table1[[#This Row],[Data Period]]*Table1[[#This Row],[Classes]]*Table1[[#This Row],[Window Size]]*Table1[[#This Row],[Test2]]/Table1[[#This Row],[Epoch]]</f>
        <v>0.33600000000000002</v>
      </c>
      <c r="N137" s="156">
        <f t="shared" si="4"/>
        <v>2</v>
      </c>
      <c r="O137" s="151"/>
    </row>
    <row r="138" spans="1:15" ht="16" x14ac:dyDescent="0.2">
      <c r="A138" s="151"/>
      <c r="B138" s="151">
        <v>136</v>
      </c>
      <c r="C138" s="152">
        <v>0.4204</v>
      </c>
      <c r="D138" s="153">
        <v>0.41839999999999999</v>
      </c>
      <c r="E138" s="154">
        <v>88.65</v>
      </c>
      <c r="F138" s="151">
        <v>14</v>
      </c>
      <c r="G138" s="151">
        <v>20</v>
      </c>
      <c r="H138" s="151">
        <v>3</v>
      </c>
      <c r="I138" s="151">
        <v>5000</v>
      </c>
      <c r="J138" s="151">
        <v>1500</v>
      </c>
      <c r="K138" s="151">
        <v>1500</v>
      </c>
      <c r="L138" s="156" t="s">
        <v>73</v>
      </c>
      <c r="M138" s="156">
        <f>Table1[[#This Row],[Data Period]]*Table1[[#This Row],[Classes]]*Table1[[#This Row],[Window Size]]*Table1[[#This Row],[Test2]]/Table1[[#This Row],[Epoch]]</f>
        <v>0.33600000000000002</v>
      </c>
      <c r="N138" s="156">
        <f t="shared" si="4"/>
        <v>2</v>
      </c>
      <c r="O138" s="151"/>
    </row>
    <row r="139" spans="1:15" ht="16" x14ac:dyDescent="0.2">
      <c r="A139" s="151"/>
      <c r="B139" s="151">
        <v>137</v>
      </c>
      <c r="C139" s="152">
        <v>0.4824</v>
      </c>
      <c r="D139" s="153">
        <v>0.47649999999999998</v>
      </c>
      <c r="E139" s="154">
        <v>-196269.13</v>
      </c>
      <c r="F139" s="151">
        <v>14</v>
      </c>
      <c r="G139" s="151">
        <v>5</v>
      </c>
      <c r="H139" s="151">
        <v>3</v>
      </c>
      <c r="I139" s="151">
        <v>5000</v>
      </c>
      <c r="J139" s="151">
        <v>1500</v>
      </c>
      <c r="K139" s="151">
        <v>1500</v>
      </c>
      <c r="L139" s="156" t="s">
        <v>79</v>
      </c>
      <c r="M139" s="156">
        <f>Table1[[#This Row],[Data Period]]*Table1[[#This Row],[Classes]]*Table1[[#This Row],[Window Size]]*Table1[[#This Row],[Test2]]/Table1[[#This Row],[Epoch]]</f>
        <v>8.4000000000000005E-2</v>
      </c>
      <c r="N139" s="156">
        <f t="shared" si="4"/>
        <v>2</v>
      </c>
      <c r="O139" s="151"/>
    </row>
    <row r="140" spans="1:15" ht="16" x14ac:dyDescent="0.2">
      <c r="A140" s="151"/>
      <c r="B140" s="151">
        <v>138</v>
      </c>
      <c r="C140" s="152">
        <v>0.51759999999999995</v>
      </c>
      <c r="D140" s="153">
        <v>0.51180000000000003</v>
      </c>
      <c r="E140" s="154">
        <v>219505.39</v>
      </c>
      <c r="F140" s="151">
        <v>14</v>
      </c>
      <c r="G140" s="151">
        <v>5</v>
      </c>
      <c r="H140" s="151">
        <v>3</v>
      </c>
      <c r="I140" s="151">
        <v>5000</v>
      </c>
      <c r="J140" s="151">
        <v>1500</v>
      </c>
      <c r="K140" s="151">
        <v>1500</v>
      </c>
      <c r="L140" s="156" t="s">
        <v>80</v>
      </c>
      <c r="M140" s="156">
        <f>Table1[[#This Row],[Data Period]]*Table1[[#This Row],[Classes]]*Table1[[#This Row],[Window Size]]*Table1[[#This Row],[Test2]]/Table1[[#This Row],[Epoch]]</f>
        <v>8.4000000000000005E-2</v>
      </c>
      <c r="N140" s="156">
        <f t="shared" si="4"/>
        <v>2</v>
      </c>
      <c r="O140" s="151"/>
    </row>
    <row r="141" spans="1:15" ht="16" x14ac:dyDescent="0.2">
      <c r="A141" s="151"/>
      <c r="B141" s="151">
        <v>139</v>
      </c>
      <c r="C141" s="152">
        <v>0.5353</v>
      </c>
      <c r="D141" s="153">
        <v>0.5353</v>
      </c>
      <c r="E141" s="154">
        <v>-402412.21</v>
      </c>
      <c r="F141" s="151">
        <v>14</v>
      </c>
      <c r="G141" s="151">
        <v>5</v>
      </c>
      <c r="H141" s="151">
        <v>3</v>
      </c>
      <c r="I141" s="151">
        <v>5000</v>
      </c>
      <c r="J141" s="151">
        <v>1500</v>
      </c>
      <c r="K141" s="151">
        <v>1500</v>
      </c>
      <c r="L141" s="156" t="s">
        <v>81</v>
      </c>
      <c r="M141" s="156">
        <f>Table1[[#This Row],[Data Period]]*Table1[[#This Row],[Classes]]*Table1[[#This Row],[Window Size]]*Table1[[#This Row],[Test2]]/Table1[[#This Row],[Epoch]]</f>
        <v>8.4000000000000005E-2</v>
      </c>
      <c r="N141" s="156">
        <f t="shared" si="4"/>
        <v>2</v>
      </c>
      <c r="O141" s="151"/>
    </row>
    <row r="142" spans="1:15" x14ac:dyDescent="0.2">
      <c r="A142" s="151"/>
      <c r="B142" s="151"/>
      <c r="C142" s="151"/>
      <c r="D142" s="151"/>
      <c r="E142" s="151"/>
      <c r="F142" s="151"/>
      <c r="G142" s="151"/>
      <c r="H142" s="151"/>
      <c r="I142" s="151"/>
      <c r="J142" s="151"/>
      <c r="K142" s="151"/>
      <c r="L142" s="151"/>
      <c r="M142" s="151"/>
    </row>
    <row r="143" spans="1:15" x14ac:dyDescent="0.2">
      <c r="B143" t="s">
        <v>125</v>
      </c>
      <c r="D143" s="246">
        <f>AVERAGE(Table1[Directional Accuracy])</f>
        <v>0.44259640287769791</v>
      </c>
    </row>
    <row r="144" spans="1:15" x14ac:dyDescent="0.2">
      <c r="B144" t="s">
        <v>126</v>
      </c>
      <c r="D144" s="246">
        <f>_xlfn.STDEV.P(Table1[Directional Accuracy])</f>
        <v>7.3051566895650469E-2</v>
      </c>
    </row>
    <row r="146" spans="2:5" x14ac:dyDescent="0.2">
      <c r="B146" t="s">
        <v>127</v>
      </c>
      <c r="D146" s="247">
        <f>D143-3*D144</f>
        <v>0.22344170219074649</v>
      </c>
      <c r="E146" s="158">
        <f>_xlfn.NORM.DIST(D146,D143,D144,FALSE)</f>
        <v>6.0667397022005312E-2</v>
      </c>
    </row>
    <row r="147" spans="2:5" x14ac:dyDescent="0.2">
      <c r="B147" s="248" t="s">
        <v>129</v>
      </c>
      <c r="C147" s="247">
        <f>D143-3*D144</f>
        <v>0.22344170219074649</v>
      </c>
      <c r="D147" s="247">
        <v>0.23344170219074456</v>
      </c>
      <c r="E147" s="158">
        <f>_xlfn.NORM.DIST(D147,D143,D144,FALSE)</f>
        <v>9.0622802518882981E-2</v>
      </c>
    </row>
    <row r="148" spans="2:5" x14ac:dyDescent="0.2">
      <c r="B148" s="248" t="s">
        <v>130</v>
      </c>
      <c r="C148" s="247">
        <f>D143-2*D144</f>
        <v>0.29649326908639695</v>
      </c>
      <c r="D148" s="247">
        <v>0.24344170219074454</v>
      </c>
      <c r="E148" s="158">
        <f>_xlfn.NORM.DIST(D148,D143,D144,FALSE)</f>
        <v>0.13285609221779229</v>
      </c>
    </row>
    <row r="149" spans="2:5" x14ac:dyDescent="0.2">
      <c r="B149" s="248" t="s">
        <v>131</v>
      </c>
      <c r="C149" s="247">
        <f>D143-D144</f>
        <v>0.36954483598204746</v>
      </c>
      <c r="D149" s="247">
        <v>0.25344170219074458</v>
      </c>
      <c r="E149" s="158">
        <f>_xlfn.NORM.DIST(D149,D143,D144,FALSE)</f>
        <v>0.19115572878362441</v>
      </c>
    </row>
    <row r="150" spans="2:5" x14ac:dyDescent="0.2">
      <c r="B150" s="248" t="s">
        <v>132</v>
      </c>
      <c r="C150" s="247">
        <f>D143+D144</f>
        <v>0.51564796977334837</v>
      </c>
      <c r="D150" s="247">
        <v>0.26344170219074453</v>
      </c>
      <c r="E150" s="158">
        <f>_xlfn.NORM.DIST(D150,D143,D144,FALSE)</f>
        <v>0.26993240265340224</v>
      </c>
    </row>
    <row r="151" spans="2:5" x14ac:dyDescent="0.2">
      <c r="B151" s="248" t="s">
        <v>133</v>
      </c>
      <c r="C151" s="247">
        <f>D143+2*D144</f>
        <v>0.58869953666899888</v>
      </c>
      <c r="D151" s="247">
        <v>0.27344170219074454</v>
      </c>
      <c r="E151" s="158">
        <f>_xlfn.NORM.DIST(D151,D143,D144,FALSE)</f>
        <v>0.37409730635278837</v>
      </c>
    </row>
    <row r="152" spans="2:5" x14ac:dyDescent="0.2">
      <c r="B152" s="248" t="s">
        <v>128</v>
      </c>
      <c r="C152" s="247">
        <f>D143+3*D144</f>
        <v>0.66175110356464928</v>
      </c>
      <c r="D152" s="247">
        <v>0.28344170219074455</v>
      </c>
      <c r="E152" s="158">
        <f>_xlfn.NORM.DIST(D152,D143,D144,FALSE)</f>
        <v>0.50883385637139988</v>
      </c>
    </row>
    <row r="153" spans="2:5" x14ac:dyDescent="0.2">
      <c r="D153" s="247">
        <v>0.29344170219074456</v>
      </c>
      <c r="E153" s="158">
        <f>_xlfn.NORM.DIST(D153,D143,D144,FALSE)</f>
        <v>0.67924942271032762</v>
      </c>
    </row>
    <row r="154" spans="2:5" x14ac:dyDescent="0.2">
      <c r="D154" s="247">
        <v>0.30344170219074457</v>
      </c>
      <c r="E154" s="158">
        <f>_xlfn.NORM.DIST(D154,D143,D144,FALSE)</f>
        <v>0.88990657202256518</v>
      </c>
    </row>
    <row r="155" spans="2:5" x14ac:dyDescent="0.2">
      <c r="D155" s="247">
        <v>0.31344170219074452</v>
      </c>
      <c r="E155" s="158">
        <f>_xlfn.NORM.DIST(D155,D143,D144,FALSE)</f>
        <v>1.1442512844556028</v>
      </c>
    </row>
    <row r="156" spans="2:5" x14ac:dyDescent="0.2">
      <c r="D156" s="247">
        <v>0.32344170219074453</v>
      </c>
      <c r="E156" s="158">
        <f>_xlfn.NORM.DIST(D156,D143,D144,FALSE)</f>
        <v>1.4439769528906057</v>
      </c>
    </row>
    <row r="157" spans="2:5" x14ac:dyDescent="0.2">
      <c r="D157" s="247">
        <v>0.33344170219074454</v>
      </c>
      <c r="E157" s="158">
        <f>_xlfn.NORM.DIST(D157,D143,D144,FALSE)</f>
        <v>1.7883848122195536</v>
      </c>
    </row>
    <row r="158" spans="2:5" x14ac:dyDescent="0.2">
      <c r="D158" s="247">
        <v>0.34344170219074455</v>
      </c>
      <c r="E158" s="158">
        <f>_xlfn.NORM.DIST(D158,D143,D144,FALSE)</f>
        <v>2.1738198133695352</v>
      </c>
    </row>
    <row r="159" spans="2:5" x14ac:dyDescent="0.2">
      <c r="D159" s="247">
        <v>0.35344170219074456</v>
      </c>
      <c r="E159" s="158">
        <f>_xlfn.NORM.DIST(D159,D143,D144,FALSE)</f>
        <v>2.5932714040687022</v>
      </c>
    </row>
    <row r="160" spans="2:5" x14ac:dyDescent="0.2">
      <c r="D160" s="247">
        <v>0.36344170219074456</v>
      </c>
      <c r="E160" s="158">
        <f>_xlfn.NORM.DIST(D160,D143,D144,FALSE)</f>
        <v>3.0362271389710518</v>
      </c>
    </row>
    <row r="161" spans="4:5" x14ac:dyDescent="0.2">
      <c r="D161" s="247">
        <v>0.37344170219074457</v>
      </c>
      <c r="E161" s="158">
        <f>_xlfn.NORM.DIST(D161,D143,D144,FALSE)</f>
        <v>3.4888508455745399</v>
      </c>
    </row>
    <row r="162" spans="4:5" x14ac:dyDescent="0.2">
      <c r="D162" s="247">
        <v>0.38344170219074458</v>
      </c>
      <c r="E162" s="158">
        <f>_xlfn.NORM.DIST(D162,D143,D144,FALSE)</f>
        <v>3.9345258827542104</v>
      </c>
    </row>
    <row r="163" spans="4:5" x14ac:dyDescent="0.2">
      <c r="D163" s="247">
        <v>0.39344170219074459</v>
      </c>
      <c r="E163" s="158">
        <f>_xlfn.NORM.DIST(D163,D143,D144,FALSE)</f>
        <v>4.3547604364303067</v>
      </c>
    </row>
    <row r="164" spans="4:5" x14ac:dyDescent="0.2">
      <c r="D164" s="247">
        <v>0.40344170219074454</v>
      </c>
      <c r="E164" s="158">
        <f>_xlfn.NORM.DIST(D164,D143,D144,FALSE)</f>
        <v>4.7304013411657957</v>
      </c>
    </row>
    <row r="165" spans="4:5" x14ac:dyDescent="0.2">
      <c r="D165" s="247">
        <v>0.41344170219074455</v>
      </c>
      <c r="E165" s="158">
        <f>_xlfn.NORM.DIST(D165,D143,D144,FALSE)</f>
        <v>5.0430534138062315</v>
      </c>
    </row>
    <row r="166" spans="4:5" x14ac:dyDescent="0.2">
      <c r="D166" s="247">
        <v>0.42344170219074456</v>
      </c>
      <c r="E166" s="158">
        <f>_xlfn.NORM.DIST(D166,D143,D144,FALSE)</f>
        <v>5.2765615127664844</v>
      </c>
    </row>
    <row r="167" spans="4:5" x14ac:dyDescent="0.2">
      <c r="D167" s="247">
        <v>0.43344170219074452</v>
      </c>
      <c r="E167" s="158">
        <f>_xlfn.NORM.DIST(D167,D143,D144,FALSE)</f>
        <v>5.4183905004388011</v>
      </c>
    </row>
    <row r="168" spans="4:5" x14ac:dyDescent="0.2">
      <c r="D168" s="247">
        <v>0.44344170219074452</v>
      </c>
      <c r="E168" s="158">
        <f>_xlfn.NORM.DIST(D168,D143,D144,FALSE)</f>
        <v>5.4607394503180675</v>
      </c>
    </row>
    <row r="169" spans="4:5" x14ac:dyDescent="0.2">
      <c r="D169" s="247">
        <v>0.45344170219074453</v>
      </c>
      <c r="E169" s="158">
        <f>_xlfn.NORM.DIST(D169,D143,D144,FALSE)</f>
        <v>5.4012523477922798</v>
      </c>
    </row>
    <row r="170" spans="4:5" x14ac:dyDescent="0.2">
      <c r="D170" s="247">
        <v>0.46344170219074454</v>
      </c>
      <c r="E170" s="158">
        <f>_xlfn.NORM.DIST(D170,D143,D144,FALSE)</f>
        <v>5.2432351947051155</v>
      </c>
    </row>
    <row r="171" spans="4:5" x14ac:dyDescent="0.2">
      <c r="D171" s="247">
        <v>0.47344170219074455</v>
      </c>
      <c r="E171" s="158">
        <f>_xlfn.NORM.DIST(D171,D143,D144,FALSE)</f>
        <v>4.9953516818136396</v>
      </c>
    </row>
    <row r="172" spans="4:5" x14ac:dyDescent="0.2">
      <c r="D172" s="247">
        <v>0.48344170219074456</v>
      </c>
      <c r="E172" s="158">
        <f>_xlfn.NORM.DIST(D172,D143,D144,FALSE)</f>
        <v>4.6708364077787641</v>
      </c>
    </row>
    <row r="173" spans="4:5" x14ac:dyDescent="0.2">
      <c r="D173" s="247">
        <v>0.49344170219074457</v>
      </c>
      <c r="E173" s="158">
        <f>_xlfn.NORM.DIST(D173,D143,D144,FALSE)</f>
        <v>4.2863250583541186</v>
      </c>
    </row>
    <row r="174" spans="4:5" x14ac:dyDescent="0.2">
      <c r="D174" s="247">
        <v>0.50344170219074458</v>
      </c>
      <c r="E174" s="158">
        <f>_xlfn.NORM.DIST(D174,D143,D144,FALSE)</f>
        <v>3.8604453433313299</v>
      </c>
    </row>
    <row r="175" spans="4:5" x14ac:dyDescent="0.2">
      <c r="D175" s="247">
        <v>0.51344170219074448</v>
      </c>
      <c r="E175" s="158">
        <f>_xlfn.NORM.DIST(D175,D143,D144,FALSE)</f>
        <v>3.4123342980052298</v>
      </c>
    </row>
    <row r="176" spans="4:5" x14ac:dyDescent="0.2">
      <c r="D176" s="247">
        <v>0.52344170219074448</v>
      </c>
      <c r="E176" s="158">
        <f>_xlfn.NORM.DIST(D176,D143,D144,FALSE)</f>
        <v>2.9602445695083754</v>
      </c>
    </row>
    <row r="177" spans="4:5" x14ac:dyDescent="0.2">
      <c r="D177" s="247">
        <v>0.53344170219074449</v>
      </c>
      <c r="E177" s="158">
        <f>_xlfn.NORM.DIST(D177,D143,D144,FALSE)</f>
        <v>2.5203767998569915</v>
      </c>
    </row>
    <row r="178" spans="4:5" x14ac:dyDescent="0.2">
      <c r="D178" s="247">
        <v>0.5434417021907445</v>
      </c>
      <c r="E178" s="158">
        <f>_xlfn.NORM.DIST(D178,D143,D144,FALSE)</f>
        <v>2.1060331935277263</v>
      </c>
    </row>
    <row r="179" spans="4:5" x14ac:dyDescent="0.2">
      <c r="D179" s="247">
        <v>0.55344170219074451</v>
      </c>
      <c r="E179" s="158">
        <f>_xlfn.NORM.DIST(D179,D143,D144,FALSE)</f>
        <v>1.727137083106453</v>
      </c>
    </row>
    <row r="180" spans="4:5" x14ac:dyDescent="0.2">
      <c r="D180" s="247">
        <v>0.56344170219074452</v>
      </c>
      <c r="E180" s="158">
        <f>_xlfn.NORM.DIST(D180,D143,D144,FALSE)</f>
        <v>1.3901135110886051</v>
      </c>
    </row>
    <row r="181" spans="4:5" x14ac:dyDescent="0.2">
      <c r="D181" s="247">
        <v>0.57344170219074453</v>
      </c>
      <c r="E181" s="158">
        <f>_xlfn.NORM.DIST(D181,D143,D144,FALSE)</f>
        <v>1.0980840374839418</v>
      </c>
    </row>
    <row r="182" spans="4:5" x14ac:dyDescent="0.2">
      <c r="D182" s="247">
        <v>0.58344170219074454</v>
      </c>
      <c r="E182" s="158">
        <f>_xlfn.NORM.DIST(D182,D143,D144,FALSE)</f>
        <v>0.85130023005933575</v>
      </c>
    </row>
    <row r="183" spans="4:5" x14ac:dyDescent="0.2">
      <c r="D183" s="247">
        <v>0.59344170219074455</v>
      </c>
      <c r="E183" s="158">
        <f>_xlfn.NORM.DIST(D183,D143,D144,FALSE)</f>
        <v>0.64772667324036204</v>
      </c>
    </row>
    <row r="184" spans="4:5" x14ac:dyDescent="0.2">
      <c r="D184" s="247">
        <v>0.60344170219074456</v>
      </c>
      <c r="E184" s="158">
        <f>_xlfn.NORM.DIST(D184,D143,D144,FALSE)</f>
        <v>0.48368505739383177</v>
      </c>
    </row>
    <row r="185" spans="4:5" x14ac:dyDescent="0.2">
      <c r="D185" s="247">
        <v>0.61344170219074456</v>
      </c>
      <c r="E185" s="158">
        <f>_xlfn.NORM.DIST(D185,D143,D144,FALSE)</f>
        <v>0.35448300492249096</v>
      </c>
    </row>
    <row r="186" spans="4:5" x14ac:dyDescent="0.2">
      <c r="D186" s="247">
        <v>0.62344170219074457</v>
      </c>
      <c r="E186" s="158">
        <f>_xlfn.NORM.DIST(D186,D143,D144,FALSE)</f>
        <v>0.25497055226884285</v>
      </c>
    </row>
    <row r="187" spans="4:5" x14ac:dyDescent="0.2">
      <c r="D187" s="247">
        <v>0.63344170219074458</v>
      </c>
      <c r="E187" s="158">
        <f>_xlfn.NORM.DIST(D187,D143,D144,FALSE)</f>
        <v>0.17998921764003115</v>
      </c>
    </row>
    <row r="188" spans="4:5" x14ac:dyDescent="0.2">
      <c r="D188" s="247">
        <v>0.64344170219074459</v>
      </c>
      <c r="E188" s="158">
        <f>_xlfn.NORM.DIST(D188,D143,D144,FALSE)</f>
        <v>0.12469952874355276</v>
      </c>
    </row>
    <row r="189" spans="4:5" x14ac:dyDescent="0.2">
      <c r="D189" s="247">
        <v>0.6534417021907446</v>
      </c>
      <c r="E189" s="158">
        <f>_xlfn.NORM.DIST(D189,D143,D144,FALSE)</f>
        <v>8.4790069973736171E-2</v>
      </c>
    </row>
    <row r="190" spans="4:5" x14ac:dyDescent="0.2">
      <c r="D190" s="247">
        <f>D143+3*D144</f>
        <v>0.66175110356464928</v>
      </c>
      <c r="E190" s="158">
        <f>_xlfn.NORM.DIST(D190,D143,D144,FALSE)</f>
        <v>6.0667397022005423E-2</v>
      </c>
    </row>
  </sheetData>
  <mergeCells count="8">
    <mergeCell ref="P19:U19"/>
    <mergeCell ref="P20:U20"/>
    <mergeCell ref="P13:U13"/>
    <mergeCell ref="P14:U14"/>
    <mergeCell ref="P15:U15"/>
    <mergeCell ref="P16:U16"/>
    <mergeCell ref="P17:U17"/>
    <mergeCell ref="P18:U18"/>
  </mergeCells>
  <conditionalFormatting sqref="C3:C14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1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legacy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3C7F9-07B0-0E45-84F8-3156BCD17B50}">
  <dimension ref="B2:N15"/>
  <sheetViews>
    <sheetView workbookViewId="0">
      <selection activeCell="G19" sqref="G19"/>
    </sheetView>
  </sheetViews>
  <sheetFormatPr baseColWidth="10" defaultRowHeight="15" x14ac:dyDescent="0.2"/>
  <cols>
    <col min="2" max="2" width="9" bestFit="1" customWidth="1"/>
    <col min="3" max="3" width="6.1640625" bestFit="1" customWidth="1"/>
    <col min="4" max="4" width="14.5" bestFit="1" customWidth="1"/>
    <col min="5" max="5" width="18" bestFit="1" customWidth="1"/>
    <col min="6" max="6" width="14.1640625" bestFit="1" customWidth="1"/>
    <col min="7" max="7" width="11.5" bestFit="1" customWidth="1"/>
    <col min="8" max="8" width="11" bestFit="1" customWidth="1"/>
    <col min="9" max="9" width="7.1640625" bestFit="1" customWidth="1"/>
    <col min="10" max="10" width="6.5" bestFit="1" customWidth="1"/>
    <col min="11" max="11" width="11.6640625" bestFit="1" customWidth="1"/>
    <col min="12" max="12" width="13.33203125" bestFit="1" customWidth="1"/>
    <col min="13" max="13" width="39.1640625" bestFit="1" customWidth="1"/>
  </cols>
  <sheetData>
    <row r="2" spans="2:14" x14ac:dyDescent="0.2">
      <c r="B2" s="169"/>
      <c r="C2" s="171" t="s">
        <v>84</v>
      </c>
      <c r="D2" s="171" t="s">
        <v>1</v>
      </c>
      <c r="E2" s="171" t="s">
        <v>2</v>
      </c>
      <c r="F2" s="171" t="s">
        <v>116</v>
      </c>
      <c r="G2" s="171" t="s">
        <v>11</v>
      </c>
      <c r="H2" s="171" t="s">
        <v>85</v>
      </c>
      <c r="I2" s="171" t="s">
        <v>87</v>
      </c>
      <c r="J2" s="171" t="s">
        <v>86</v>
      </c>
      <c r="K2" s="171" t="s">
        <v>88</v>
      </c>
      <c r="L2" s="171" t="s">
        <v>89</v>
      </c>
      <c r="M2" s="171" t="s">
        <v>56</v>
      </c>
      <c r="N2" s="38"/>
    </row>
    <row r="3" spans="2:14" x14ac:dyDescent="0.2">
      <c r="B3" s="257" t="s">
        <v>117</v>
      </c>
      <c r="C3" s="160">
        <v>110</v>
      </c>
      <c r="D3" s="251">
        <v>0.58169999999999999</v>
      </c>
      <c r="E3" s="148">
        <v>0.58169999999999999</v>
      </c>
      <c r="F3" s="149">
        <v>125.33</v>
      </c>
      <c r="G3" s="160">
        <v>30</v>
      </c>
      <c r="H3" s="160">
        <v>50</v>
      </c>
      <c r="I3" s="160">
        <v>3</v>
      </c>
      <c r="J3" s="160">
        <v>5000</v>
      </c>
      <c r="K3" s="160">
        <v>1500</v>
      </c>
      <c r="L3" s="160">
        <v>1500</v>
      </c>
      <c r="M3" s="150" t="s">
        <v>44</v>
      </c>
      <c r="N3" s="38"/>
    </row>
    <row r="4" spans="2:14" x14ac:dyDescent="0.2">
      <c r="B4" s="257"/>
      <c r="C4" s="160">
        <v>109</v>
      </c>
      <c r="D4" s="251">
        <v>4.41E-2</v>
      </c>
      <c r="E4" s="148">
        <v>0.5655</v>
      </c>
      <c r="F4" s="149">
        <v>-112.55</v>
      </c>
      <c r="G4" s="160">
        <v>30</v>
      </c>
      <c r="H4" s="160">
        <v>30</v>
      </c>
      <c r="I4" s="160">
        <v>40</v>
      </c>
      <c r="J4" s="160">
        <v>25000</v>
      </c>
      <c r="K4" s="160">
        <v>1500</v>
      </c>
      <c r="L4" s="150">
        <v>1683</v>
      </c>
      <c r="M4" s="150" t="s">
        <v>36</v>
      </c>
      <c r="N4" s="38"/>
    </row>
    <row r="5" spans="2:14" x14ac:dyDescent="0.2">
      <c r="B5" s="257"/>
      <c r="C5" s="160">
        <v>125</v>
      </c>
      <c r="D5" s="252">
        <v>0.55530000000000002</v>
      </c>
      <c r="E5" s="153">
        <v>0.55530000000000002</v>
      </c>
      <c r="F5" s="161">
        <v>-475.45</v>
      </c>
      <c r="G5" s="160">
        <v>10</v>
      </c>
      <c r="H5" s="155">
        <v>45</v>
      </c>
      <c r="I5" s="160">
        <v>3</v>
      </c>
      <c r="J5" s="160">
        <v>5000</v>
      </c>
      <c r="K5" s="160">
        <v>1500</v>
      </c>
      <c r="L5" s="160">
        <v>1000</v>
      </c>
      <c r="M5" s="162" t="s">
        <v>47</v>
      </c>
      <c r="N5" s="38"/>
    </row>
    <row r="6" spans="2:14" ht="16" x14ac:dyDescent="0.2">
      <c r="B6" s="257"/>
      <c r="C6" s="160">
        <v>128</v>
      </c>
      <c r="D6" s="252">
        <v>0.5514</v>
      </c>
      <c r="E6" s="153">
        <v>0.5514</v>
      </c>
      <c r="F6" s="161">
        <v>404.21</v>
      </c>
      <c r="G6" s="160">
        <v>14</v>
      </c>
      <c r="H6" s="160">
        <v>35</v>
      </c>
      <c r="I6" s="160">
        <v>3</v>
      </c>
      <c r="J6" s="160">
        <v>5000</v>
      </c>
      <c r="K6" s="160">
        <v>1500</v>
      </c>
      <c r="L6" s="160">
        <v>1500</v>
      </c>
      <c r="M6" s="163" t="s">
        <v>62</v>
      </c>
      <c r="N6" s="38"/>
    </row>
    <row r="7" spans="2:14" ht="16" thickBot="1" x14ac:dyDescent="0.25">
      <c r="B7" s="257"/>
      <c r="C7" s="160">
        <v>59</v>
      </c>
      <c r="D7" s="252">
        <v>2.6499999999999999E-2</v>
      </c>
      <c r="E7" s="153">
        <v>0.54920000000000002</v>
      </c>
      <c r="F7" s="160" t="s">
        <v>17</v>
      </c>
      <c r="G7" s="160">
        <v>11</v>
      </c>
      <c r="H7" s="160">
        <v>20</v>
      </c>
      <c r="I7" s="160">
        <v>40</v>
      </c>
      <c r="J7" s="160">
        <v>500</v>
      </c>
      <c r="K7" s="160">
        <v>1000</v>
      </c>
      <c r="L7" s="160">
        <v>2500</v>
      </c>
      <c r="M7" s="160" t="s">
        <v>5</v>
      </c>
      <c r="N7" s="38"/>
    </row>
    <row r="8" spans="2:14" ht="17" thickTop="1" thickBot="1" x14ac:dyDescent="0.25">
      <c r="B8" s="170" t="s">
        <v>118</v>
      </c>
      <c r="C8" s="164">
        <f>AVERAGE(C3:C7)</f>
        <v>106.2</v>
      </c>
      <c r="D8" s="165">
        <f t="shared" ref="D8:L8" si="0">AVERAGE(D3:D7)</f>
        <v>0.3518</v>
      </c>
      <c r="E8" s="165">
        <f t="shared" si="0"/>
        <v>0.56062000000000001</v>
      </c>
      <c r="F8" s="166">
        <f t="shared" si="0"/>
        <v>-14.614999999999995</v>
      </c>
      <c r="G8" s="167">
        <f t="shared" si="0"/>
        <v>19</v>
      </c>
      <c r="H8" s="167">
        <f t="shared" si="0"/>
        <v>36</v>
      </c>
      <c r="I8" s="167">
        <f t="shared" si="0"/>
        <v>17.8</v>
      </c>
      <c r="J8" s="167">
        <f t="shared" si="0"/>
        <v>8100</v>
      </c>
      <c r="K8" s="167">
        <f t="shared" si="0"/>
        <v>1400</v>
      </c>
      <c r="L8" s="167">
        <f t="shared" si="0"/>
        <v>1636.6</v>
      </c>
      <c r="M8" s="167"/>
      <c r="N8" s="38"/>
    </row>
    <row r="9" spans="2:14" ht="16" thickTop="1" x14ac:dyDescent="0.2">
      <c r="B9" s="257" t="s">
        <v>119</v>
      </c>
      <c r="C9" s="160">
        <v>72</v>
      </c>
      <c r="D9" s="250">
        <v>6.7199999999999996E-2</v>
      </c>
      <c r="E9" s="153">
        <v>6.59E-2</v>
      </c>
      <c r="F9" s="160" t="s">
        <v>17</v>
      </c>
      <c r="G9" s="160">
        <v>14</v>
      </c>
      <c r="H9" s="160">
        <v>20</v>
      </c>
      <c r="I9" s="160">
        <v>14</v>
      </c>
      <c r="J9" s="160">
        <v>500</v>
      </c>
      <c r="K9" s="160">
        <v>144</v>
      </c>
      <c r="L9" s="160">
        <v>2500</v>
      </c>
      <c r="M9" s="160" t="s">
        <v>5</v>
      </c>
      <c r="N9" s="38"/>
    </row>
    <row r="10" spans="2:14" x14ac:dyDescent="0.2">
      <c r="B10" s="257"/>
      <c r="C10" s="160">
        <v>66</v>
      </c>
      <c r="D10" s="250">
        <v>6.8500000000000005E-2</v>
      </c>
      <c r="E10" s="153">
        <v>6.8500000000000005E-2</v>
      </c>
      <c r="F10" s="160" t="s">
        <v>17</v>
      </c>
      <c r="G10" s="160">
        <v>14</v>
      </c>
      <c r="H10" s="160">
        <v>20</v>
      </c>
      <c r="I10" s="160">
        <v>14</v>
      </c>
      <c r="J10" s="160">
        <v>500</v>
      </c>
      <c r="K10" s="160">
        <v>14</v>
      </c>
      <c r="L10" s="160">
        <v>2500</v>
      </c>
      <c r="M10" s="160" t="s">
        <v>5</v>
      </c>
      <c r="N10" s="38"/>
    </row>
    <row r="11" spans="2:14" x14ac:dyDescent="0.2">
      <c r="B11" s="257"/>
      <c r="C11" s="160">
        <v>30</v>
      </c>
      <c r="D11" s="250">
        <v>0.1134</v>
      </c>
      <c r="E11" s="153">
        <v>0.16170000000000001</v>
      </c>
      <c r="F11" s="160" t="s">
        <v>17</v>
      </c>
      <c r="G11" s="160">
        <v>1</v>
      </c>
      <c r="H11" s="160">
        <v>20</v>
      </c>
      <c r="I11" s="160">
        <v>11</v>
      </c>
      <c r="J11" s="160">
        <v>500</v>
      </c>
      <c r="K11" s="160">
        <v>1000</v>
      </c>
      <c r="L11" s="160">
        <v>2500</v>
      </c>
      <c r="M11" s="160" t="s">
        <v>113</v>
      </c>
      <c r="N11" s="38"/>
    </row>
    <row r="12" spans="2:14" ht="16" x14ac:dyDescent="0.2">
      <c r="B12" s="257"/>
      <c r="C12" s="160">
        <v>133</v>
      </c>
      <c r="D12" s="250">
        <v>0.30649999999999999</v>
      </c>
      <c r="E12" s="153">
        <v>0.30409999999999998</v>
      </c>
      <c r="F12" s="161">
        <v>-0.02</v>
      </c>
      <c r="G12" s="160">
        <v>14</v>
      </c>
      <c r="H12" s="160">
        <v>19</v>
      </c>
      <c r="I12" s="160">
        <v>3</v>
      </c>
      <c r="J12" s="160">
        <v>5000</v>
      </c>
      <c r="K12" s="160">
        <v>1500</v>
      </c>
      <c r="L12" s="160">
        <v>1500</v>
      </c>
      <c r="M12" s="163" t="s">
        <v>59</v>
      </c>
      <c r="N12" s="38"/>
    </row>
    <row r="13" spans="2:14" ht="16" thickBot="1" x14ac:dyDescent="0.25">
      <c r="B13" s="257"/>
      <c r="C13" s="160">
        <v>117</v>
      </c>
      <c r="D13" s="250">
        <v>0.32769999999999999</v>
      </c>
      <c r="E13" s="153">
        <v>0.32769999999999999</v>
      </c>
      <c r="F13" s="161">
        <v>-124.84</v>
      </c>
      <c r="G13" s="160">
        <v>10</v>
      </c>
      <c r="H13" s="155">
        <v>5</v>
      </c>
      <c r="I13" s="160">
        <v>3</v>
      </c>
      <c r="J13" s="160">
        <v>5000</v>
      </c>
      <c r="K13" s="160">
        <v>1500</v>
      </c>
      <c r="L13" s="160">
        <v>1000</v>
      </c>
      <c r="M13" s="162" t="s">
        <v>47</v>
      </c>
      <c r="N13" s="38"/>
    </row>
    <row r="14" spans="2:14" ht="17" thickTop="1" thickBot="1" x14ac:dyDescent="0.25">
      <c r="B14" s="170" t="s">
        <v>118</v>
      </c>
      <c r="C14" s="164">
        <f>AVERAGE(C9:C13)</f>
        <v>83.6</v>
      </c>
      <c r="D14" s="249">
        <f t="shared" ref="D14:L14" si="1">AVERAGE(D9:D13)</f>
        <v>0.17665999999999998</v>
      </c>
      <c r="E14" s="165">
        <f t="shared" si="1"/>
        <v>0.18558000000000002</v>
      </c>
      <c r="F14" s="168">
        <f t="shared" si="1"/>
        <v>-62.43</v>
      </c>
      <c r="G14" s="167">
        <f t="shared" si="1"/>
        <v>10.6</v>
      </c>
      <c r="H14" s="167">
        <f t="shared" si="1"/>
        <v>16.8</v>
      </c>
      <c r="I14" s="167">
        <f t="shared" si="1"/>
        <v>9</v>
      </c>
      <c r="J14" s="167">
        <f t="shared" si="1"/>
        <v>2300</v>
      </c>
      <c r="K14" s="167">
        <f t="shared" si="1"/>
        <v>831.6</v>
      </c>
      <c r="L14" s="167">
        <f t="shared" si="1"/>
        <v>2000</v>
      </c>
      <c r="M14" s="167"/>
      <c r="N14" s="38"/>
    </row>
    <row r="15" spans="2:14" ht="16" thickTop="1" x14ac:dyDescent="0.2"/>
  </sheetData>
  <mergeCells count="2">
    <mergeCell ref="B3:B7"/>
    <mergeCell ref="B9:B13"/>
  </mergeCells>
  <conditionalFormatting sqref="D9:E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9:F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5E709-201C-DA40-81A6-DC022A79497D}">
  <sheetPr>
    <tabColor theme="9"/>
  </sheetPr>
  <dimension ref="B2:G13"/>
  <sheetViews>
    <sheetView showGridLines="0" zoomScaleNormal="150" zoomScaleSheetLayoutView="100" workbookViewId="0">
      <selection activeCell="B3" sqref="B3"/>
    </sheetView>
  </sheetViews>
  <sheetFormatPr baseColWidth="10" defaultColWidth="8.83203125" defaultRowHeight="15" x14ac:dyDescent="0.2"/>
  <cols>
    <col min="2" max="2" width="9.1640625" bestFit="1" customWidth="1"/>
    <col min="3" max="3" width="14.33203125" bestFit="1" customWidth="1"/>
    <col min="4" max="4" width="17.33203125" bestFit="1" customWidth="1"/>
    <col min="6" max="6" width="13" bestFit="1" customWidth="1"/>
    <col min="7" max="7" width="7.6640625" bestFit="1" customWidth="1"/>
  </cols>
  <sheetData>
    <row r="2" spans="2:7" x14ac:dyDescent="0.2">
      <c r="B2" s="15" t="s">
        <v>0</v>
      </c>
      <c r="C2" s="14" t="s">
        <v>1</v>
      </c>
      <c r="D2" s="16" t="s">
        <v>2</v>
      </c>
      <c r="F2" s="258" t="s">
        <v>3</v>
      </c>
      <c r="G2" s="259"/>
    </row>
    <row r="3" spans="2:7" x14ac:dyDescent="0.2">
      <c r="B3" s="11">
        <v>3</v>
      </c>
      <c r="C3" s="12">
        <v>0.34570000000000001</v>
      </c>
      <c r="D3" s="13">
        <v>0.34570000000000001</v>
      </c>
      <c r="F3" s="9" t="s">
        <v>6</v>
      </c>
      <c r="G3" s="7">
        <v>5</v>
      </c>
    </row>
    <row r="4" spans="2:7" x14ac:dyDescent="0.2">
      <c r="B4" s="2">
        <v>5</v>
      </c>
      <c r="C4" s="1">
        <v>0.18</v>
      </c>
      <c r="D4" s="3">
        <v>0.38629999999999998</v>
      </c>
      <c r="F4" s="9" t="s">
        <v>7</v>
      </c>
      <c r="G4" s="7" t="s">
        <v>4</v>
      </c>
    </row>
    <row r="5" spans="2:7" x14ac:dyDescent="0.2">
      <c r="B5" s="2">
        <v>7</v>
      </c>
      <c r="C5" s="1">
        <v>0.1168</v>
      </c>
      <c r="D5" s="3">
        <v>0.4173</v>
      </c>
      <c r="F5" s="9" t="s">
        <v>13</v>
      </c>
      <c r="G5" s="7" t="s">
        <v>5</v>
      </c>
    </row>
    <row r="6" spans="2:7" x14ac:dyDescent="0.2">
      <c r="B6" s="2">
        <v>9</v>
      </c>
      <c r="C6" s="1">
        <v>0.10440000000000001</v>
      </c>
      <c r="D6" s="3">
        <v>0.43730000000000002</v>
      </c>
      <c r="F6" s="9"/>
      <c r="G6" s="7"/>
    </row>
    <row r="7" spans="2:7" x14ac:dyDescent="0.2">
      <c r="B7" s="17">
        <v>11</v>
      </c>
      <c r="C7" s="18">
        <v>8.8700000000000001E-2</v>
      </c>
      <c r="D7" s="19">
        <v>0.46939999999999998</v>
      </c>
      <c r="F7" s="9" t="s">
        <v>8</v>
      </c>
      <c r="G7" s="7">
        <v>1000</v>
      </c>
    </row>
    <row r="8" spans="2:7" x14ac:dyDescent="0.2">
      <c r="B8" s="2">
        <v>13</v>
      </c>
      <c r="C8" s="1">
        <v>7.9399999999999998E-2</v>
      </c>
      <c r="D8" s="3">
        <v>0.46879999999999999</v>
      </c>
      <c r="F8" s="9" t="s">
        <v>9</v>
      </c>
      <c r="G8" s="7">
        <v>200</v>
      </c>
    </row>
    <row r="9" spans="2:7" x14ac:dyDescent="0.2">
      <c r="B9" s="2">
        <v>15</v>
      </c>
      <c r="C9" s="1">
        <v>5.5599999999999997E-2</v>
      </c>
      <c r="D9" s="3">
        <v>0.47670000000000001</v>
      </c>
      <c r="F9" s="10" t="s">
        <v>10</v>
      </c>
      <c r="G9" s="8">
        <v>5000</v>
      </c>
    </row>
    <row r="10" spans="2:7" x14ac:dyDescent="0.2">
      <c r="B10" s="2">
        <v>17</v>
      </c>
      <c r="C10" s="1">
        <v>4.5600000000000002E-2</v>
      </c>
      <c r="D10" s="3">
        <v>0.4446</v>
      </c>
    </row>
    <row r="11" spans="2:7" x14ac:dyDescent="0.2">
      <c r="B11" s="2">
        <v>19</v>
      </c>
      <c r="C11" s="1">
        <v>5.1499999999999997E-2</v>
      </c>
      <c r="D11" s="3">
        <v>0.47099999999999997</v>
      </c>
    </row>
    <row r="12" spans="2:7" x14ac:dyDescent="0.2">
      <c r="B12" s="11">
        <v>21</v>
      </c>
      <c r="C12" s="12">
        <v>5.0099999999999999E-2</v>
      </c>
      <c r="D12" s="13">
        <v>0.4698</v>
      </c>
    </row>
    <row r="13" spans="2:7" x14ac:dyDescent="0.2">
      <c r="B13" s="4">
        <v>31</v>
      </c>
      <c r="C13" s="5">
        <v>3.7900000000000003E-2</v>
      </c>
      <c r="D13" s="6">
        <v>0.48420000000000002</v>
      </c>
    </row>
  </sheetData>
  <mergeCells count="1">
    <mergeCell ref="F2:G2"/>
  </mergeCells>
  <conditionalFormatting sqref="D3:D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0E3BE-C205-994A-BFEE-61C630606ABB}">
  <sheetPr>
    <tabColor theme="9"/>
  </sheetPr>
  <dimension ref="B2:G13"/>
  <sheetViews>
    <sheetView showGridLines="0" zoomScaleNormal="150" zoomScaleSheetLayoutView="100" workbookViewId="0">
      <selection activeCell="L17" sqref="L17"/>
    </sheetView>
  </sheetViews>
  <sheetFormatPr baseColWidth="10" defaultColWidth="8.83203125" defaultRowHeight="15" x14ac:dyDescent="0.2"/>
  <cols>
    <col min="2" max="2" width="11.5" bestFit="1" customWidth="1"/>
    <col min="3" max="3" width="14.5" bestFit="1" customWidth="1"/>
    <col min="4" max="4" width="17.6640625" bestFit="1" customWidth="1"/>
    <col min="6" max="6" width="13.6640625" bestFit="1" customWidth="1"/>
    <col min="7" max="7" width="7.6640625" bestFit="1" customWidth="1"/>
  </cols>
  <sheetData>
    <row r="2" spans="2:7" x14ac:dyDescent="0.2">
      <c r="B2" s="15" t="s">
        <v>11</v>
      </c>
      <c r="C2" s="14" t="s">
        <v>1</v>
      </c>
      <c r="D2" s="16" t="s">
        <v>2</v>
      </c>
      <c r="F2" s="258" t="s">
        <v>3</v>
      </c>
      <c r="G2" s="259"/>
    </row>
    <row r="3" spans="2:7" x14ac:dyDescent="0.2">
      <c r="B3" s="11">
        <v>1</v>
      </c>
      <c r="C3" s="12">
        <v>9.3799999999999994E-2</v>
      </c>
      <c r="D3" s="13">
        <v>0.47789999999999999</v>
      </c>
      <c r="F3" s="9" t="s">
        <v>12</v>
      </c>
      <c r="G3" s="7">
        <v>11</v>
      </c>
    </row>
    <row r="4" spans="2:7" x14ac:dyDescent="0.2">
      <c r="B4" s="2">
        <v>2</v>
      </c>
      <c r="C4" s="1">
        <v>7.0300000000000001E-2</v>
      </c>
      <c r="D4" s="3">
        <v>0.42320000000000002</v>
      </c>
      <c r="F4" s="9" t="s">
        <v>7</v>
      </c>
      <c r="G4" s="7" t="s">
        <v>4</v>
      </c>
    </row>
    <row r="5" spans="2:7" x14ac:dyDescent="0.2">
      <c r="B5" s="2">
        <v>3</v>
      </c>
      <c r="C5" s="1">
        <v>9.64E-2</v>
      </c>
      <c r="D5" s="3">
        <v>0.4466</v>
      </c>
      <c r="F5" s="9" t="s">
        <v>13</v>
      </c>
      <c r="G5" s="7" t="s">
        <v>5</v>
      </c>
    </row>
    <row r="6" spans="2:7" x14ac:dyDescent="0.2">
      <c r="B6" s="2">
        <v>5</v>
      </c>
      <c r="C6" s="1">
        <v>8.3400000000000002E-2</v>
      </c>
      <c r="D6" s="3">
        <v>0.442</v>
      </c>
      <c r="F6" s="9"/>
      <c r="G6" s="7"/>
    </row>
    <row r="7" spans="2:7" x14ac:dyDescent="0.2">
      <c r="B7" s="17">
        <v>7</v>
      </c>
      <c r="C7" s="18">
        <v>8.8700000000000001E-2</v>
      </c>
      <c r="D7" s="19">
        <v>0.442</v>
      </c>
      <c r="F7" s="9" t="s">
        <v>8</v>
      </c>
      <c r="G7" s="7">
        <v>1000</v>
      </c>
    </row>
    <row r="8" spans="2:7" x14ac:dyDescent="0.2">
      <c r="B8" s="2">
        <v>10</v>
      </c>
      <c r="C8" s="1">
        <v>9.3899999999999997E-2</v>
      </c>
      <c r="D8" s="3">
        <v>0.45889999999999997</v>
      </c>
      <c r="F8" s="9" t="s">
        <v>9</v>
      </c>
      <c r="G8" s="7">
        <v>500</v>
      </c>
    </row>
    <row r="9" spans="2:7" x14ac:dyDescent="0.2">
      <c r="B9" s="2">
        <v>14</v>
      </c>
      <c r="C9" s="1">
        <v>0.10440000000000001</v>
      </c>
      <c r="D9" s="3">
        <v>0.48039999999999999</v>
      </c>
      <c r="F9" s="10" t="s">
        <v>10</v>
      </c>
      <c r="G9" s="8">
        <v>2500</v>
      </c>
    </row>
    <row r="10" spans="2:7" x14ac:dyDescent="0.2">
      <c r="B10" s="2">
        <v>15</v>
      </c>
      <c r="C10" s="1">
        <v>8.09E-2</v>
      </c>
      <c r="D10" s="3">
        <v>0.45689999999999997</v>
      </c>
    </row>
    <row r="11" spans="2:7" x14ac:dyDescent="0.2">
      <c r="B11" s="2">
        <v>20</v>
      </c>
      <c r="C11" s="1">
        <v>7.1900000000000006E-2</v>
      </c>
      <c r="D11" s="3">
        <v>0.45619999999999999</v>
      </c>
    </row>
    <row r="12" spans="2:7" x14ac:dyDescent="0.2">
      <c r="B12" s="11">
        <v>25</v>
      </c>
      <c r="C12" s="12">
        <v>9.0300000000000005E-2</v>
      </c>
      <c r="D12" s="13">
        <v>0.45290000000000002</v>
      </c>
    </row>
    <row r="13" spans="2:7" x14ac:dyDescent="0.2">
      <c r="B13" s="4">
        <v>30</v>
      </c>
      <c r="C13" s="5">
        <v>8.77E-2</v>
      </c>
      <c r="D13" s="6">
        <v>0.4738</v>
      </c>
    </row>
  </sheetData>
  <mergeCells count="1">
    <mergeCell ref="F2:G2"/>
  </mergeCells>
  <conditionalFormatting sqref="D3:D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799E1-BF4B-CE4C-8011-9C1F2164E207}">
  <dimension ref="B2:H14"/>
  <sheetViews>
    <sheetView showGridLines="0" topLeftCell="A14" zoomScale="150" zoomScaleNormal="150" zoomScaleSheetLayoutView="100" workbookViewId="0">
      <selection activeCell="D17" sqref="D17"/>
    </sheetView>
  </sheetViews>
  <sheetFormatPr baseColWidth="10" defaultColWidth="8.83203125" defaultRowHeight="15" x14ac:dyDescent="0.2"/>
  <cols>
    <col min="2" max="2" width="12.33203125" bestFit="1" customWidth="1"/>
    <col min="3" max="3" width="14.5" bestFit="1" customWidth="1"/>
    <col min="4" max="4" width="17.6640625" bestFit="1" customWidth="1"/>
    <col min="5" max="5" width="27.83203125" customWidth="1"/>
    <col min="6" max="6" width="13.6640625" bestFit="1" customWidth="1"/>
    <col min="7" max="7" width="15.6640625" bestFit="1" customWidth="1"/>
    <col min="8" max="8" width="7.6640625" bestFit="1" customWidth="1"/>
  </cols>
  <sheetData>
    <row r="2" spans="2:8" x14ac:dyDescent="0.2">
      <c r="B2" s="15" t="s">
        <v>14</v>
      </c>
      <c r="C2" s="14" t="s">
        <v>1</v>
      </c>
      <c r="D2" s="16" t="s">
        <v>2</v>
      </c>
      <c r="E2" s="20" t="s">
        <v>16</v>
      </c>
      <c r="G2" s="258" t="s">
        <v>3</v>
      </c>
      <c r="H2" s="259"/>
    </row>
    <row r="3" spans="2:8" ht="16" x14ac:dyDescent="0.2">
      <c r="B3" s="26">
        <v>1</v>
      </c>
      <c r="C3" s="28">
        <v>9.3899999999999997E-2</v>
      </c>
      <c r="D3" s="42">
        <v>0.47849999999999998</v>
      </c>
      <c r="E3" s="23" t="s">
        <v>17</v>
      </c>
      <c r="G3" s="9" t="s">
        <v>6</v>
      </c>
      <c r="H3" s="7">
        <v>1</v>
      </c>
    </row>
    <row r="4" spans="2:8" ht="16" x14ac:dyDescent="0.2">
      <c r="B4" s="27">
        <v>2</v>
      </c>
      <c r="C4" s="25">
        <v>9.1300000000000006E-2</v>
      </c>
      <c r="D4" s="43">
        <v>0.44330000000000003</v>
      </c>
      <c r="E4" s="24" t="s">
        <v>19</v>
      </c>
      <c r="G4" s="9" t="s">
        <v>7</v>
      </c>
      <c r="H4" s="7" t="s">
        <v>4</v>
      </c>
    </row>
    <row r="5" spans="2:8" ht="16" x14ac:dyDescent="0.2">
      <c r="B5" s="44">
        <v>3</v>
      </c>
      <c r="C5" s="25">
        <v>9.9099999999999994E-2</v>
      </c>
      <c r="D5" s="43">
        <v>0.45629999999999998</v>
      </c>
      <c r="E5" s="21" t="s">
        <v>20</v>
      </c>
      <c r="G5" s="9" t="s">
        <v>15</v>
      </c>
      <c r="H5" s="7" t="s">
        <v>5</v>
      </c>
    </row>
    <row r="6" spans="2:8" ht="16" x14ac:dyDescent="0.2">
      <c r="B6" s="45">
        <v>4</v>
      </c>
      <c r="C6" s="28">
        <v>7.5600000000000001E-2</v>
      </c>
      <c r="D6" s="42">
        <v>0.43290000000000001</v>
      </c>
      <c r="E6" s="21" t="s">
        <v>21</v>
      </c>
      <c r="G6" s="9"/>
      <c r="H6" s="7"/>
    </row>
    <row r="7" spans="2:8" ht="16" x14ac:dyDescent="0.2">
      <c r="B7" s="26">
        <v>5</v>
      </c>
      <c r="C7" s="46">
        <v>0.1043</v>
      </c>
      <c r="D7" s="47">
        <v>0.44719999999999999</v>
      </c>
      <c r="E7" s="21" t="s">
        <v>22</v>
      </c>
      <c r="G7" s="9" t="s">
        <v>8</v>
      </c>
      <c r="H7" s="7">
        <v>1000</v>
      </c>
    </row>
    <row r="8" spans="2:8" ht="16" x14ac:dyDescent="0.2">
      <c r="B8" s="44">
        <v>6</v>
      </c>
      <c r="C8" s="46">
        <v>9.5200000000000007E-2</v>
      </c>
      <c r="D8" s="47">
        <v>0.4511</v>
      </c>
      <c r="E8" s="21" t="s">
        <v>23</v>
      </c>
      <c r="G8" s="9" t="s">
        <v>9</v>
      </c>
      <c r="H8" s="7">
        <v>500</v>
      </c>
    </row>
    <row r="9" spans="2:8" ht="32" x14ac:dyDescent="0.2">
      <c r="B9" s="44">
        <v>7</v>
      </c>
      <c r="C9" s="46">
        <v>0.1017</v>
      </c>
      <c r="D9" s="47">
        <v>0.38590000000000002</v>
      </c>
      <c r="E9" s="21" t="s">
        <v>24</v>
      </c>
      <c r="G9" s="10" t="s">
        <v>10</v>
      </c>
      <c r="H9" s="8">
        <v>2500</v>
      </c>
    </row>
    <row r="10" spans="2:8" ht="32" x14ac:dyDescent="0.2">
      <c r="B10" s="27">
        <v>8</v>
      </c>
      <c r="C10" s="25">
        <v>0.1134</v>
      </c>
      <c r="D10" s="43">
        <v>0.16170000000000001</v>
      </c>
      <c r="E10" s="21" t="s">
        <v>25</v>
      </c>
    </row>
    <row r="11" spans="2:8" ht="32" x14ac:dyDescent="0.2">
      <c r="B11" s="27">
        <v>9</v>
      </c>
      <c r="C11" s="25">
        <v>9.1300000000000006E-2</v>
      </c>
      <c r="D11" s="43">
        <v>0.42370000000000002</v>
      </c>
      <c r="E11" s="21" t="s">
        <v>26</v>
      </c>
    </row>
    <row r="12" spans="2:8" ht="32" x14ac:dyDescent="0.2">
      <c r="B12" s="27">
        <v>10</v>
      </c>
      <c r="C12" s="25">
        <v>0.1119</v>
      </c>
      <c r="D12" s="43">
        <v>0.442</v>
      </c>
      <c r="E12" s="21" t="s">
        <v>27</v>
      </c>
    </row>
    <row r="13" spans="2:8" x14ac:dyDescent="0.2">
      <c r="B13" s="26"/>
      <c r="C13" s="28"/>
      <c r="D13" s="42"/>
      <c r="E13" s="22"/>
    </row>
    <row r="14" spans="2:8" ht="16" x14ac:dyDescent="0.2">
      <c r="B14" s="29">
        <v>3</v>
      </c>
      <c r="C14" s="30"/>
      <c r="D14" s="61"/>
      <c r="E14" s="21" t="s">
        <v>18</v>
      </c>
    </row>
  </sheetData>
  <mergeCells count="1">
    <mergeCell ref="G2:H2"/>
  </mergeCells>
  <conditionalFormatting sqref="D3:D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DEB4B-22AD-544F-BE1B-A3E2E84EE272}">
  <dimension ref="B2:K68"/>
  <sheetViews>
    <sheetView showGridLines="0" topLeftCell="D39" zoomScale="94" zoomScaleNormal="94" zoomScaleSheetLayoutView="100" workbookViewId="0">
      <selection activeCell="M66" sqref="M66:M67"/>
    </sheetView>
  </sheetViews>
  <sheetFormatPr baseColWidth="10" defaultColWidth="8.83203125" defaultRowHeight="15" x14ac:dyDescent="0.2"/>
  <cols>
    <col min="2" max="2" width="9.33203125" bestFit="1" customWidth="1"/>
    <col min="3" max="3" width="14.5" bestFit="1" customWidth="1"/>
    <col min="4" max="4" width="17.6640625" bestFit="1" customWidth="1"/>
    <col min="5" max="5" width="11" bestFit="1" customWidth="1"/>
    <col min="6" max="6" width="11.1640625" bestFit="1" customWidth="1"/>
    <col min="7" max="7" width="16.6640625" bestFit="1" customWidth="1"/>
    <col min="8" max="8" width="7.6640625" bestFit="1" customWidth="1"/>
  </cols>
  <sheetData>
    <row r="2" spans="2:11" x14ac:dyDescent="0.2">
      <c r="B2" s="179" t="s">
        <v>0</v>
      </c>
      <c r="C2" s="180" t="s">
        <v>1</v>
      </c>
      <c r="D2" s="181" t="s">
        <v>2</v>
      </c>
      <c r="E2" s="182" t="s">
        <v>121</v>
      </c>
      <c r="F2" s="183" t="s">
        <v>120</v>
      </c>
      <c r="G2" s="184" t="s">
        <v>122</v>
      </c>
      <c r="J2" s="258" t="s">
        <v>3</v>
      </c>
      <c r="K2" s="259"/>
    </row>
    <row r="3" spans="2:11" x14ac:dyDescent="0.2">
      <c r="B3" s="185">
        <v>3</v>
      </c>
      <c r="C3" s="28">
        <v>0.33860000000000001</v>
      </c>
      <c r="D3" s="172">
        <v>0.33860000000000001</v>
      </c>
      <c r="E3" s="177">
        <v>1672</v>
      </c>
      <c r="F3" s="178">
        <v>1685</v>
      </c>
      <c r="G3" s="186">
        <f>F3-E3</f>
        <v>13</v>
      </c>
      <c r="J3" s="9" t="s">
        <v>6</v>
      </c>
      <c r="K3" s="7">
        <v>11</v>
      </c>
    </row>
    <row r="4" spans="2:11" x14ac:dyDescent="0.2">
      <c r="B4" s="187">
        <v>5</v>
      </c>
      <c r="C4" s="25">
        <v>0.21340000000000001</v>
      </c>
      <c r="D4" s="173">
        <v>0.38340000000000002</v>
      </c>
      <c r="E4" s="174">
        <v>1003</v>
      </c>
      <c r="F4" s="175">
        <v>1027</v>
      </c>
      <c r="G4" s="188">
        <f t="shared" ref="G4:G14" si="0">F4-E4</f>
        <v>24</v>
      </c>
      <c r="J4" s="9" t="s">
        <v>7</v>
      </c>
      <c r="K4" s="7" t="s">
        <v>4</v>
      </c>
    </row>
    <row r="5" spans="2:11" x14ac:dyDescent="0.2">
      <c r="B5" s="187">
        <v>7</v>
      </c>
      <c r="C5" s="25">
        <v>0.1447</v>
      </c>
      <c r="D5" s="173">
        <v>0.43680000000000002</v>
      </c>
      <c r="E5" s="174">
        <v>714</v>
      </c>
      <c r="F5" s="175">
        <v>731</v>
      </c>
      <c r="G5" s="188">
        <f t="shared" si="0"/>
        <v>17</v>
      </c>
      <c r="J5" s="9" t="s">
        <v>13</v>
      </c>
      <c r="K5" s="7" t="s">
        <v>5</v>
      </c>
    </row>
    <row r="6" spans="2:11" x14ac:dyDescent="0.2">
      <c r="B6" s="187">
        <v>9</v>
      </c>
      <c r="C6" s="25">
        <v>0.1016</v>
      </c>
      <c r="D6" s="173">
        <v>0.4531</v>
      </c>
      <c r="E6" s="174">
        <v>555</v>
      </c>
      <c r="F6" s="175">
        <v>578</v>
      </c>
      <c r="G6" s="188">
        <f t="shared" si="0"/>
        <v>23</v>
      </c>
      <c r="J6" s="9"/>
      <c r="K6" s="7"/>
    </row>
    <row r="7" spans="2:11" x14ac:dyDescent="0.2">
      <c r="B7" s="189">
        <v>11</v>
      </c>
      <c r="C7" s="25">
        <v>7.8399999999999997E-2</v>
      </c>
      <c r="D7" s="173">
        <v>0.44969999999999999</v>
      </c>
      <c r="E7" s="176">
        <v>453</v>
      </c>
      <c r="F7" s="175">
        <v>505</v>
      </c>
      <c r="G7" s="188">
        <f t="shared" si="0"/>
        <v>52</v>
      </c>
      <c r="J7" s="9" t="s">
        <v>8</v>
      </c>
      <c r="K7" s="7">
        <v>1000</v>
      </c>
    </row>
    <row r="8" spans="2:11" x14ac:dyDescent="0.2">
      <c r="B8" s="189">
        <v>13</v>
      </c>
      <c r="C8" s="25">
        <v>6.9099999999999995E-2</v>
      </c>
      <c r="D8" s="173">
        <v>0.4289</v>
      </c>
      <c r="E8" s="176">
        <v>383</v>
      </c>
      <c r="F8" s="175">
        <v>401</v>
      </c>
      <c r="G8" s="188">
        <f t="shared" si="0"/>
        <v>18</v>
      </c>
      <c r="J8" s="9" t="s">
        <v>9</v>
      </c>
      <c r="K8" s="7">
        <v>500</v>
      </c>
    </row>
    <row r="9" spans="2:11" x14ac:dyDescent="0.2">
      <c r="B9" s="189">
        <v>15</v>
      </c>
      <c r="C9" s="25">
        <v>7.3700000000000002E-2</v>
      </c>
      <c r="D9" s="173">
        <v>0.44500000000000001</v>
      </c>
      <c r="E9" s="176">
        <v>333</v>
      </c>
      <c r="F9" s="175">
        <v>370</v>
      </c>
      <c r="G9" s="188">
        <f t="shared" si="0"/>
        <v>37</v>
      </c>
      <c r="J9" s="10" t="s">
        <v>10</v>
      </c>
      <c r="K9" s="8">
        <v>2500</v>
      </c>
    </row>
    <row r="10" spans="2:11" x14ac:dyDescent="0.2">
      <c r="B10" s="187">
        <v>19</v>
      </c>
      <c r="C10" s="25">
        <v>5.6899999999999999E-2</v>
      </c>
      <c r="D10" s="173">
        <v>0.47349999999999998</v>
      </c>
      <c r="E10" s="174">
        <v>264</v>
      </c>
      <c r="F10" s="175">
        <v>289</v>
      </c>
      <c r="G10" s="188">
        <f t="shared" si="0"/>
        <v>25</v>
      </c>
    </row>
    <row r="11" spans="2:11" x14ac:dyDescent="0.2">
      <c r="B11" s="185">
        <v>21</v>
      </c>
      <c r="C11" s="28">
        <v>4.8800000000000003E-2</v>
      </c>
      <c r="D11" s="172">
        <v>0.4884</v>
      </c>
      <c r="E11" s="174">
        <v>237</v>
      </c>
      <c r="F11" s="175">
        <v>264</v>
      </c>
      <c r="G11" s="188">
        <f t="shared" si="0"/>
        <v>27</v>
      </c>
    </row>
    <row r="12" spans="2:11" x14ac:dyDescent="0.2">
      <c r="B12" s="187">
        <v>31</v>
      </c>
      <c r="C12" s="25">
        <v>1.78E-2</v>
      </c>
      <c r="D12" s="173">
        <v>0.50890000000000002</v>
      </c>
      <c r="E12" s="174">
        <v>161</v>
      </c>
      <c r="F12" s="175">
        <v>214</v>
      </c>
      <c r="G12" s="188">
        <f t="shared" si="0"/>
        <v>53</v>
      </c>
    </row>
    <row r="13" spans="2:11" x14ac:dyDescent="0.2">
      <c r="B13" s="185">
        <v>35</v>
      </c>
      <c r="C13" s="28">
        <v>2.5399999999999999E-2</v>
      </c>
      <c r="D13" s="172">
        <v>0.4491</v>
      </c>
      <c r="E13" s="174">
        <v>138</v>
      </c>
      <c r="F13" s="175">
        <v>172</v>
      </c>
      <c r="G13" s="188">
        <f t="shared" si="0"/>
        <v>34</v>
      </c>
    </row>
    <row r="14" spans="2:11" x14ac:dyDescent="0.2">
      <c r="B14" s="190">
        <v>41</v>
      </c>
      <c r="C14" s="191">
        <v>3.7100000000000001E-2</v>
      </c>
      <c r="D14" s="192">
        <v>0.45240000000000002</v>
      </c>
      <c r="E14" s="193">
        <v>120</v>
      </c>
      <c r="F14" s="194">
        <v>161</v>
      </c>
      <c r="G14" s="195">
        <f t="shared" si="0"/>
        <v>41</v>
      </c>
    </row>
    <row r="15" spans="2:11" x14ac:dyDescent="0.2">
      <c r="B15" s="31"/>
      <c r="C15" s="32"/>
      <c r="D15" s="33"/>
      <c r="E15" s="34"/>
    </row>
    <row r="16" spans="2:11" ht="96" x14ac:dyDescent="0.2">
      <c r="B16" s="31"/>
      <c r="C16" s="32"/>
      <c r="D16" s="33"/>
      <c r="E16" s="34"/>
      <c r="G16" s="209" t="s">
        <v>123</v>
      </c>
    </row>
    <row r="17" spans="2:7" x14ac:dyDescent="0.2">
      <c r="B17" s="31"/>
      <c r="C17" s="32"/>
      <c r="D17" s="33"/>
      <c r="E17" s="34"/>
    </row>
    <row r="20" spans="2:7" x14ac:dyDescent="0.2">
      <c r="B20" s="179" t="s">
        <v>0</v>
      </c>
      <c r="C20" s="180" t="s">
        <v>1</v>
      </c>
      <c r="D20" s="181" t="s">
        <v>2</v>
      </c>
      <c r="E20" s="181" t="s">
        <v>121</v>
      </c>
      <c r="F20" s="201" t="s">
        <v>120</v>
      </c>
      <c r="G20" s="202" t="s">
        <v>122</v>
      </c>
    </row>
    <row r="21" spans="2:7" x14ac:dyDescent="0.2">
      <c r="B21" s="185">
        <v>2</v>
      </c>
      <c r="C21" s="28">
        <v>0.33860000000000001</v>
      </c>
      <c r="D21" s="172">
        <v>0.33860000000000001</v>
      </c>
      <c r="E21" s="199">
        <v>1672</v>
      </c>
      <c r="F21" s="200">
        <v>1685</v>
      </c>
      <c r="G21" s="203">
        <f>F21-E21</f>
        <v>13</v>
      </c>
    </row>
    <row r="22" spans="2:7" x14ac:dyDescent="0.2">
      <c r="B22" s="187">
        <v>4</v>
      </c>
      <c r="C22" s="25">
        <v>0.21340000000000001</v>
      </c>
      <c r="D22" s="173">
        <v>0.38340000000000002</v>
      </c>
      <c r="E22" s="197">
        <v>1003</v>
      </c>
      <c r="F22" s="198">
        <v>1027</v>
      </c>
      <c r="G22" s="204">
        <f t="shared" ref="G22:G35" si="1">F22-E22</f>
        <v>24</v>
      </c>
    </row>
    <row r="23" spans="2:7" x14ac:dyDescent="0.2">
      <c r="B23" s="187">
        <v>6</v>
      </c>
      <c r="C23" s="25">
        <v>0.1447</v>
      </c>
      <c r="D23" s="173">
        <v>0.43680000000000002</v>
      </c>
      <c r="E23" s="197">
        <v>714</v>
      </c>
      <c r="F23" s="198">
        <v>731</v>
      </c>
      <c r="G23" s="204">
        <f t="shared" si="1"/>
        <v>17</v>
      </c>
    </row>
    <row r="24" spans="2:7" x14ac:dyDescent="0.2">
      <c r="B24" s="187">
        <v>8</v>
      </c>
      <c r="C24" s="25">
        <v>0.1016</v>
      </c>
      <c r="D24" s="173">
        <v>0.4531</v>
      </c>
      <c r="E24" s="197">
        <v>555</v>
      </c>
      <c r="F24" s="198">
        <v>578</v>
      </c>
      <c r="G24" s="204">
        <f t="shared" si="1"/>
        <v>23</v>
      </c>
    </row>
    <row r="25" spans="2:7" x14ac:dyDescent="0.2">
      <c r="B25" s="205">
        <v>10</v>
      </c>
      <c r="C25" s="46">
        <v>9.9199999999999997E-2</v>
      </c>
      <c r="D25" s="196">
        <v>0.40079999999999999</v>
      </c>
      <c r="E25" s="174">
        <v>499</v>
      </c>
      <c r="F25" s="198">
        <v>534</v>
      </c>
      <c r="G25" s="204">
        <f t="shared" si="1"/>
        <v>35</v>
      </c>
    </row>
    <row r="26" spans="2:7" x14ac:dyDescent="0.2">
      <c r="B26" s="189">
        <v>12</v>
      </c>
      <c r="C26" s="25">
        <v>8.5000000000000006E-2</v>
      </c>
      <c r="D26" s="173">
        <v>0.48630000000000001</v>
      </c>
      <c r="E26" s="176">
        <v>417</v>
      </c>
      <c r="F26" s="198">
        <v>439</v>
      </c>
      <c r="G26" s="204">
        <f t="shared" si="1"/>
        <v>22</v>
      </c>
    </row>
    <row r="27" spans="2:7" x14ac:dyDescent="0.2">
      <c r="B27" s="189">
        <v>14</v>
      </c>
      <c r="C27" s="25">
        <v>7.4899999999999994E-2</v>
      </c>
      <c r="D27" s="173">
        <v>0.52449999999999997</v>
      </c>
      <c r="E27" s="176">
        <v>357</v>
      </c>
      <c r="F27" s="198">
        <v>386</v>
      </c>
      <c r="G27" s="204">
        <f t="shared" si="1"/>
        <v>29</v>
      </c>
    </row>
    <row r="28" spans="2:7" x14ac:dyDescent="0.2">
      <c r="B28" s="187">
        <v>16</v>
      </c>
      <c r="C28" s="25">
        <v>6.6199999999999995E-2</v>
      </c>
      <c r="D28" s="173">
        <v>0.47139999999999999</v>
      </c>
      <c r="E28" s="197">
        <v>311</v>
      </c>
      <c r="F28" s="198">
        <v>333</v>
      </c>
      <c r="G28" s="204">
        <f t="shared" si="1"/>
        <v>22</v>
      </c>
    </row>
    <row r="29" spans="2:7" x14ac:dyDescent="0.2">
      <c r="B29" s="187">
        <v>18</v>
      </c>
      <c r="C29" s="25">
        <v>4.02E-2</v>
      </c>
      <c r="D29" s="173">
        <v>0.46889999999999998</v>
      </c>
      <c r="E29" s="174">
        <v>277</v>
      </c>
      <c r="F29" s="198">
        <v>305</v>
      </c>
      <c r="G29" s="204">
        <f t="shared" si="1"/>
        <v>28</v>
      </c>
    </row>
    <row r="30" spans="2:7" x14ac:dyDescent="0.2">
      <c r="B30" s="187">
        <v>20</v>
      </c>
      <c r="C30" s="25">
        <v>4.7699999999999999E-2</v>
      </c>
      <c r="D30" s="173">
        <v>0.45419999999999999</v>
      </c>
      <c r="E30" s="197">
        <v>251</v>
      </c>
      <c r="F30" s="198">
        <v>286</v>
      </c>
      <c r="G30" s="204">
        <f t="shared" si="1"/>
        <v>35</v>
      </c>
    </row>
    <row r="31" spans="2:7" x14ac:dyDescent="0.2">
      <c r="B31" s="187">
        <v>24</v>
      </c>
      <c r="C31" s="25">
        <v>2.8299999999999999E-2</v>
      </c>
      <c r="D31" s="173">
        <v>0.4723</v>
      </c>
      <c r="E31" s="197">
        <v>207</v>
      </c>
      <c r="F31" s="198">
        <v>240</v>
      </c>
      <c r="G31" s="204">
        <f t="shared" si="1"/>
        <v>33</v>
      </c>
    </row>
    <row r="32" spans="2:7" x14ac:dyDescent="0.2">
      <c r="B32" s="185">
        <v>28</v>
      </c>
      <c r="C32" s="28">
        <v>3.6799999999999999E-2</v>
      </c>
      <c r="D32" s="172">
        <v>0.49559999999999998</v>
      </c>
      <c r="E32" s="197">
        <v>177</v>
      </c>
      <c r="F32" s="198">
        <v>207</v>
      </c>
      <c r="G32" s="204">
        <f t="shared" si="1"/>
        <v>30</v>
      </c>
    </row>
    <row r="33" spans="2:7" x14ac:dyDescent="0.2">
      <c r="B33" s="187">
        <v>32</v>
      </c>
      <c r="C33" s="25">
        <v>3.04E-2</v>
      </c>
      <c r="D33" s="173">
        <v>0.49049999999999999</v>
      </c>
      <c r="E33" s="174">
        <v>155</v>
      </c>
      <c r="F33" s="198">
        <v>193</v>
      </c>
      <c r="G33" s="204">
        <f t="shared" si="1"/>
        <v>38</v>
      </c>
    </row>
    <row r="34" spans="2:7" x14ac:dyDescent="0.2">
      <c r="B34" s="185">
        <v>36</v>
      </c>
      <c r="C34" s="28">
        <v>2.64E-2</v>
      </c>
      <c r="D34" s="172">
        <v>0.45029999999999998</v>
      </c>
      <c r="E34" s="197">
        <v>138</v>
      </c>
      <c r="F34" s="198">
        <v>172</v>
      </c>
      <c r="G34" s="204">
        <f t="shared" si="1"/>
        <v>34</v>
      </c>
    </row>
    <row r="35" spans="2:7" x14ac:dyDescent="0.2">
      <c r="B35" s="190">
        <v>40</v>
      </c>
      <c r="C35" s="191">
        <v>2.6499999999999999E-2</v>
      </c>
      <c r="D35" s="192">
        <v>0.54920000000000002</v>
      </c>
      <c r="E35" s="206">
        <v>123</v>
      </c>
      <c r="F35" s="207">
        <v>154</v>
      </c>
      <c r="G35" s="208">
        <f t="shared" si="1"/>
        <v>31</v>
      </c>
    </row>
    <row r="38" spans="2:7" x14ac:dyDescent="0.2">
      <c r="B38" s="260" t="s">
        <v>124</v>
      </c>
      <c r="C38" s="260"/>
      <c r="D38" s="260"/>
      <c r="E38" s="260"/>
      <c r="F38" s="260"/>
      <c r="G38" s="260"/>
    </row>
    <row r="41" spans="2:7" x14ac:dyDescent="0.2">
      <c r="B41" s="210" t="s">
        <v>0</v>
      </c>
      <c r="C41" s="211" t="s">
        <v>1</v>
      </c>
      <c r="D41" s="212" t="s">
        <v>2</v>
      </c>
      <c r="E41" s="212" t="s">
        <v>121</v>
      </c>
      <c r="F41" s="213" t="s">
        <v>120</v>
      </c>
      <c r="G41" s="214" t="s">
        <v>122</v>
      </c>
    </row>
    <row r="42" spans="2:7" x14ac:dyDescent="0.2">
      <c r="B42" s="215">
        <v>2</v>
      </c>
      <c r="C42" s="216">
        <v>0.33860000000000001</v>
      </c>
      <c r="D42" s="217">
        <v>0.33860000000000001</v>
      </c>
      <c r="E42" s="218">
        <v>1672</v>
      </c>
      <c r="F42" s="219">
        <v>1685</v>
      </c>
      <c r="G42" s="220">
        <f>F42-E42</f>
        <v>13</v>
      </c>
    </row>
    <row r="43" spans="2:7" x14ac:dyDescent="0.2">
      <c r="B43" s="215">
        <v>3</v>
      </c>
      <c r="C43" s="216">
        <v>0.33860000000000001</v>
      </c>
      <c r="D43" s="217">
        <v>0.33860000000000001</v>
      </c>
      <c r="E43" s="221">
        <v>1672</v>
      </c>
      <c r="F43" s="219">
        <v>1685</v>
      </c>
      <c r="G43" s="220">
        <f>F43-E43</f>
        <v>13</v>
      </c>
    </row>
    <row r="44" spans="2:7" x14ac:dyDescent="0.2">
      <c r="B44" s="222">
        <v>4</v>
      </c>
      <c r="C44" s="223">
        <v>0.21340000000000001</v>
      </c>
      <c r="D44" s="224">
        <v>0.38340000000000002</v>
      </c>
      <c r="E44" s="225">
        <v>1003</v>
      </c>
      <c r="F44" s="226">
        <v>1027</v>
      </c>
      <c r="G44" s="227">
        <f t="shared" ref="G44" si="2">F44-E44</f>
        <v>24</v>
      </c>
    </row>
    <row r="45" spans="2:7" x14ac:dyDescent="0.2">
      <c r="B45" s="222">
        <v>5</v>
      </c>
      <c r="C45" s="223">
        <v>0.21340000000000001</v>
      </c>
      <c r="D45" s="224">
        <v>0.38340000000000002</v>
      </c>
      <c r="E45" s="228">
        <v>1003</v>
      </c>
      <c r="F45" s="226">
        <v>1027</v>
      </c>
      <c r="G45" s="227">
        <f t="shared" ref="G45:G57" si="3">F45-E45</f>
        <v>24</v>
      </c>
    </row>
    <row r="46" spans="2:7" x14ac:dyDescent="0.2">
      <c r="B46" s="222">
        <v>6</v>
      </c>
      <c r="C46" s="223">
        <v>0.1447</v>
      </c>
      <c r="D46" s="224">
        <v>0.43680000000000002</v>
      </c>
      <c r="E46" s="225">
        <v>714</v>
      </c>
      <c r="F46" s="226">
        <v>731</v>
      </c>
      <c r="G46" s="227">
        <f t="shared" si="3"/>
        <v>17</v>
      </c>
    </row>
    <row r="47" spans="2:7" x14ac:dyDescent="0.2">
      <c r="B47" s="222">
        <v>7</v>
      </c>
      <c r="C47" s="223">
        <v>0.1447</v>
      </c>
      <c r="D47" s="224">
        <v>0.43680000000000002</v>
      </c>
      <c r="E47" s="228">
        <v>714</v>
      </c>
      <c r="F47" s="226">
        <v>731</v>
      </c>
      <c r="G47" s="227">
        <f t="shared" si="3"/>
        <v>17</v>
      </c>
    </row>
    <row r="48" spans="2:7" x14ac:dyDescent="0.2">
      <c r="B48" s="222">
        <v>8</v>
      </c>
      <c r="C48" s="223">
        <v>0.1016</v>
      </c>
      <c r="D48" s="224">
        <v>0.4531</v>
      </c>
      <c r="E48" s="225">
        <v>555</v>
      </c>
      <c r="F48" s="226">
        <v>578</v>
      </c>
      <c r="G48" s="227">
        <f t="shared" si="3"/>
        <v>23</v>
      </c>
    </row>
    <row r="49" spans="2:7" x14ac:dyDescent="0.2">
      <c r="B49" s="222">
        <v>9</v>
      </c>
      <c r="C49" s="223">
        <v>0.1016</v>
      </c>
      <c r="D49" s="224">
        <v>0.4531</v>
      </c>
      <c r="E49" s="228">
        <v>555</v>
      </c>
      <c r="F49" s="226">
        <v>578</v>
      </c>
      <c r="G49" s="227">
        <f t="shared" si="3"/>
        <v>23</v>
      </c>
    </row>
    <row r="50" spans="2:7" x14ac:dyDescent="0.2">
      <c r="B50" s="229">
        <v>10</v>
      </c>
      <c r="C50" s="230">
        <v>9.9199999999999997E-2</v>
      </c>
      <c r="D50" s="231">
        <v>0.40079999999999999</v>
      </c>
      <c r="E50" s="228">
        <v>499</v>
      </c>
      <c r="F50" s="226">
        <v>534</v>
      </c>
      <c r="G50" s="227">
        <f t="shared" si="3"/>
        <v>35</v>
      </c>
    </row>
    <row r="51" spans="2:7" x14ac:dyDescent="0.2">
      <c r="B51" s="232">
        <v>11</v>
      </c>
      <c r="C51" s="223">
        <v>7.8399999999999997E-2</v>
      </c>
      <c r="D51" s="224">
        <v>0.44969999999999999</v>
      </c>
      <c r="E51" s="233">
        <v>453</v>
      </c>
      <c r="F51" s="226">
        <v>505</v>
      </c>
      <c r="G51" s="227">
        <f t="shared" si="3"/>
        <v>52</v>
      </c>
    </row>
    <row r="52" spans="2:7" x14ac:dyDescent="0.2">
      <c r="B52" s="232">
        <v>12</v>
      </c>
      <c r="C52" s="223">
        <v>8.5000000000000006E-2</v>
      </c>
      <c r="D52" s="224">
        <v>0.48630000000000001</v>
      </c>
      <c r="E52" s="233">
        <v>417</v>
      </c>
      <c r="F52" s="226">
        <v>439</v>
      </c>
      <c r="G52" s="227">
        <f t="shared" si="3"/>
        <v>22</v>
      </c>
    </row>
    <row r="53" spans="2:7" x14ac:dyDescent="0.2">
      <c r="B53" s="232">
        <v>13</v>
      </c>
      <c r="C53" s="223">
        <v>6.9099999999999995E-2</v>
      </c>
      <c r="D53" s="224">
        <v>0.4289</v>
      </c>
      <c r="E53" s="233">
        <v>383</v>
      </c>
      <c r="F53" s="226">
        <v>401</v>
      </c>
      <c r="G53" s="227">
        <f t="shared" si="3"/>
        <v>18</v>
      </c>
    </row>
    <row r="54" spans="2:7" x14ac:dyDescent="0.2">
      <c r="B54" s="232">
        <v>14</v>
      </c>
      <c r="C54" s="223">
        <v>7.4899999999999994E-2</v>
      </c>
      <c r="D54" s="224">
        <v>0.52449999999999997</v>
      </c>
      <c r="E54" s="233">
        <v>357</v>
      </c>
      <c r="F54" s="226">
        <v>386</v>
      </c>
      <c r="G54" s="227">
        <f t="shared" si="3"/>
        <v>29</v>
      </c>
    </row>
    <row r="55" spans="2:7" x14ac:dyDescent="0.2">
      <c r="B55" s="232">
        <v>15</v>
      </c>
      <c r="C55" s="223">
        <v>7.3700000000000002E-2</v>
      </c>
      <c r="D55" s="224">
        <v>0.44500000000000001</v>
      </c>
      <c r="E55" s="233">
        <v>333</v>
      </c>
      <c r="F55" s="226">
        <v>370</v>
      </c>
      <c r="G55" s="227">
        <f t="shared" si="3"/>
        <v>37</v>
      </c>
    </row>
    <row r="56" spans="2:7" x14ac:dyDescent="0.2">
      <c r="B56" s="222">
        <v>16</v>
      </c>
      <c r="C56" s="223">
        <v>6.6199999999999995E-2</v>
      </c>
      <c r="D56" s="224">
        <v>0.47139999999999999</v>
      </c>
      <c r="E56" s="225">
        <v>311</v>
      </c>
      <c r="F56" s="226">
        <v>333</v>
      </c>
      <c r="G56" s="227">
        <f t="shared" si="3"/>
        <v>22</v>
      </c>
    </row>
    <row r="57" spans="2:7" x14ac:dyDescent="0.2">
      <c r="B57" s="222">
        <v>18</v>
      </c>
      <c r="C57" s="223">
        <v>4.02E-2</v>
      </c>
      <c r="D57" s="224">
        <v>0.46889999999999998</v>
      </c>
      <c r="E57" s="228">
        <v>277</v>
      </c>
      <c r="F57" s="226">
        <v>305</v>
      </c>
      <c r="G57" s="227">
        <f t="shared" si="3"/>
        <v>28</v>
      </c>
    </row>
    <row r="58" spans="2:7" x14ac:dyDescent="0.2">
      <c r="B58" s="222">
        <v>19</v>
      </c>
      <c r="C58" s="223">
        <v>5.6899999999999999E-2</v>
      </c>
      <c r="D58" s="224">
        <v>0.47349999999999998</v>
      </c>
      <c r="E58" s="228">
        <v>264</v>
      </c>
      <c r="F58" s="226">
        <v>289</v>
      </c>
      <c r="G58" s="227">
        <f>F58-E58</f>
        <v>25</v>
      </c>
    </row>
    <row r="59" spans="2:7" x14ac:dyDescent="0.2">
      <c r="B59" s="222">
        <v>20</v>
      </c>
      <c r="C59" s="223">
        <v>4.7699999999999999E-2</v>
      </c>
      <c r="D59" s="224">
        <v>0.45419999999999999</v>
      </c>
      <c r="E59" s="225">
        <v>251</v>
      </c>
      <c r="F59" s="226">
        <v>286</v>
      </c>
      <c r="G59" s="227">
        <f t="shared" ref="G59" si="4">F59-E59</f>
        <v>35</v>
      </c>
    </row>
    <row r="60" spans="2:7" x14ac:dyDescent="0.2">
      <c r="B60" s="215">
        <v>21</v>
      </c>
      <c r="C60" s="216">
        <v>4.8800000000000003E-2</v>
      </c>
      <c r="D60" s="217">
        <v>0.4884</v>
      </c>
      <c r="E60" s="228">
        <v>237</v>
      </c>
      <c r="F60" s="226">
        <v>264</v>
      </c>
      <c r="G60" s="227">
        <f>F60-E60</f>
        <v>27</v>
      </c>
    </row>
    <row r="61" spans="2:7" x14ac:dyDescent="0.2">
      <c r="B61" s="222">
        <v>24</v>
      </c>
      <c r="C61" s="223">
        <v>2.8299999999999999E-2</v>
      </c>
      <c r="D61" s="224">
        <v>0.4723</v>
      </c>
      <c r="E61" s="225">
        <v>207</v>
      </c>
      <c r="F61" s="226">
        <v>240</v>
      </c>
      <c r="G61" s="227">
        <f t="shared" ref="G61:G62" si="5">F61-E61</f>
        <v>33</v>
      </c>
    </row>
    <row r="62" spans="2:7" x14ac:dyDescent="0.2">
      <c r="B62" s="215">
        <v>28</v>
      </c>
      <c r="C62" s="216">
        <v>3.6799999999999999E-2</v>
      </c>
      <c r="D62" s="217">
        <v>0.49559999999999998</v>
      </c>
      <c r="E62" s="225">
        <v>177</v>
      </c>
      <c r="F62" s="226">
        <v>207</v>
      </c>
      <c r="G62" s="227">
        <f t="shared" si="5"/>
        <v>30</v>
      </c>
    </row>
    <row r="63" spans="2:7" x14ac:dyDescent="0.2">
      <c r="B63" s="222">
        <v>31</v>
      </c>
      <c r="C63" s="223">
        <v>1.78E-2</v>
      </c>
      <c r="D63" s="224">
        <v>0.50890000000000002</v>
      </c>
      <c r="E63" s="228">
        <v>161</v>
      </c>
      <c r="F63" s="226">
        <v>214</v>
      </c>
      <c r="G63" s="227">
        <f>F63-E63</f>
        <v>53</v>
      </c>
    </row>
    <row r="64" spans="2:7" x14ac:dyDescent="0.2">
      <c r="B64" s="222">
        <v>32</v>
      </c>
      <c r="C64" s="223">
        <v>3.04E-2</v>
      </c>
      <c r="D64" s="224">
        <v>0.49049999999999999</v>
      </c>
      <c r="E64" s="228">
        <v>155</v>
      </c>
      <c r="F64" s="226">
        <v>193</v>
      </c>
      <c r="G64" s="227">
        <f t="shared" ref="G64" si="6">F64-E64</f>
        <v>38</v>
      </c>
    </row>
    <row r="65" spans="2:7" x14ac:dyDescent="0.2">
      <c r="B65" s="215">
        <v>35</v>
      </c>
      <c r="C65" s="216">
        <v>2.5399999999999999E-2</v>
      </c>
      <c r="D65" s="217">
        <v>0.4491</v>
      </c>
      <c r="E65" s="228">
        <v>138</v>
      </c>
      <c r="F65" s="226">
        <v>172</v>
      </c>
      <c r="G65" s="227">
        <f>F65-E65</f>
        <v>34</v>
      </c>
    </row>
    <row r="66" spans="2:7" x14ac:dyDescent="0.2">
      <c r="B66" s="215">
        <v>36</v>
      </c>
      <c r="C66" s="216">
        <v>2.64E-2</v>
      </c>
      <c r="D66" s="217">
        <v>0.45029999999999998</v>
      </c>
      <c r="E66" s="225">
        <v>138</v>
      </c>
      <c r="F66" s="226">
        <v>172</v>
      </c>
      <c r="G66" s="227">
        <f t="shared" ref="G66" si="7">F66-E66</f>
        <v>34</v>
      </c>
    </row>
    <row r="67" spans="2:7" x14ac:dyDescent="0.2">
      <c r="B67" s="234">
        <v>40</v>
      </c>
      <c r="C67" s="235">
        <v>2.6499999999999999E-2</v>
      </c>
      <c r="D67" s="236">
        <v>0.54920000000000002</v>
      </c>
      <c r="E67" s="237">
        <v>123</v>
      </c>
      <c r="F67" s="238">
        <v>154</v>
      </c>
      <c r="G67" s="239">
        <v>31</v>
      </c>
    </row>
    <row r="68" spans="2:7" x14ac:dyDescent="0.2">
      <c r="B68" s="240">
        <v>41</v>
      </c>
      <c r="C68" s="241">
        <v>3.7100000000000001E-2</v>
      </c>
      <c r="D68" s="242">
        <v>0.45240000000000002</v>
      </c>
      <c r="E68" s="243">
        <v>120</v>
      </c>
      <c r="F68" s="244">
        <v>161</v>
      </c>
      <c r="G68" s="245">
        <f>F68-E68</f>
        <v>41</v>
      </c>
    </row>
  </sheetData>
  <mergeCells count="2">
    <mergeCell ref="J2:K2"/>
    <mergeCell ref="B38:G38"/>
  </mergeCells>
  <conditionalFormatting sqref="D21:D35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:C35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14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14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14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1:G35">
    <cfRule type="colorScale" priority="4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3 C45 C47 C49 C51 C53 C55 C58 C60 C63 C65 C68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43 D45 D47 D49 D51 D53 D55 D58 D60 D63 D65 D68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3 G45 G47 G49 G51 G53 G55 G58 G60 G63 G65 G68">
    <cfRule type="colorScale" priority="4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2">
    <cfRule type="colorScale" priority="4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4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4">
    <cfRule type="colorScale" priority="4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6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6">
    <cfRule type="colorScale" priority="3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8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48">
    <cfRule type="colorScale" priority="3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0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0">
    <cfRule type="colorScale" priority="3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2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2">
    <cfRule type="colorScale" priority="2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4">
    <cfRule type="colorScale" priority="2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6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6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6">
    <cfRule type="colorScale" priority="2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7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7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59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59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1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2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66:D6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6:C6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66:G67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42:G6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42:D6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2:C6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4B45E-E7D1-F541-8100-AA651E32DA86}">
  <dimension ref="B2:H19"/>
  <sheetViews>
    <sheetView showGridLines="0" zoomScaleNormal="150" zoomScaleSheetLayoutView="100" workbookViewId="0">
      <selection activeCell="O11" sqref="O11"/>
    </sheetView>
  </sheetViews>
  <sheetFormatPr baseColWidth="10" defaultColWidth="8.83203125" defaultRowHeight="15" x14ac:dyDescent="0.2"/>
  <cols>
    <col min="2" max="2" width="9.33203125" bestFit="1" customWidth="1"/>
    <col min="3" max="3" width="14.5" bestFit="1" customWidth="1"/>
    <col min="4" max="4" width="17.6640625" bestFit="1" customWidth="1"/>
    <col min="5" max="5" width="9.5" style="38" bestFit="1" customWidth="1"/>
    <col min="7" max="7" width="13.6640625" bestFit="1" customWidth="1"/>
    <col min="8" max="8" width="7.6640625" bestFit="1" customWidth="1"/>
  </cols>
  <sheetData>
    <row r="2" spans="2:8" x14ac:dyDescent="0.2">
      <c r="B2" s="15" t="s">
        <v>28</v>
      </c>
      <c r="C2" s="14" t="s">
        <v>1</v>
      </c>
      <c r="D2" s="16" t="s">
        <v>2</v>
      </c>
      <c r="E2" s="35"/>
      <c r="G2" s="258" t="s">
        <v>3</v>
      </c>
      <c r="H2" s="259"/>
    </row>
    <row r="3" spans="2:8" x14ac:dyDescent="0.2">
      <c r="B3" s="26">
        <v>1</v>
      </c>
      <c r="C3" s="28">
        <v>6.4600000000000005E-2</v>
      </c>
      <c r="D3" s="40">
        <v>0.4677</v>
      </c>
      <c r="E3" s="36"/>
      <c r="G3" s="9" t="s">
        <v>6</v>
      </c>
      <c r="H3" s="7">
        <v>14</v>
      </c>
    </row>
    <row r="4" spans="2:8" x14ac:dyDescent="0.2">
      <c r="B4" s="27">
        <v>2</v>
      </c>
      <c r="C4" s="25">
        <v>7.2400000000000006E-2</v>
      </c>
      <c r="D4" s="39">
        <v>0.53100000000000003</v>
      </c>
      <c r="E4" s="36"/>
      <c r="G4" s="9" t="s">
        <v>7</v>
      </c>
      <c r="H4" s="7" t="s">
        <v>4</v>
      </c>
    </row>
    <row r="5" spans="2:8" x14ac:dyDescent="0.2">
      <c r="B5" s="27">
        <v>3</v>
      </c>
      <c r="C5" s="25">
        <v>7.3599999999999999E-2</v>
      </c>
      <c r="D5" s="39">
        <v>0.5</v>
      </c>
      <c r="E5" s="36"/>
      <c r="G5" s="9" t="s">
        <v>13</v>
      </c>
      <c r="H5" s="7" t="s">
        <v>5</v>
      </c>
    </row>
    <row r="6" spans="2:8" x14ac:dyDescent="0.2">
      <c r="B6" s="27">
        <v>5</v>
      </c>
      <c r="C6" s="25">
        <v>6.0699999999999997E-2</v>
      </c>
      <c r="D6" s="39">
        <v>0.41470000000000001</v>
      </c>
      <c r="E6" s="37"/>
      <c r="G6" s="9" t="s">
        <v>29</v>
      </c>
      <c r="H6" s="7">
        <v>14</v>
      </c>
    </row>
    <row r="7" spans="2:8" x14ac:dyDescent="0.2">
      <c r="B7" s="27">
        <v>8</v>
      </c>
      <c r="C7" s="25">
        <v>5.6800000000000003E-2</v>
      </c>
      <c r="D7" s="39">
        <v>0.41599999999999998</v>
      </c>
      <c r="E7" s="37"/>
      <c r="G7" s="9"/>
      <c r="H7" s="7"/>
    </row>
    <row r="8" spans="2:8" x14ac:dyDescent="0.2">
      <c r="B8" s="27">
        <v>13</v>
      </c>
      <c r="C8" s="25">
        <v>4.7800000000000002E-2</v>
      </c>
      <c r="D8" s="39">
        <v>0.49220000000000003</v>
      </c>
      <c r="E8" s="37"/>
      <c r="G8" s="9" t="s">
        <v>9</v>
      </c>
      <c r="H8" s="7">
        <v>500</v>
      </c>
    </row>
    <row r="9" spans="2:8" x14ac:dyDescent="0.2">
      <c r="B9" s="27">
        <v>14</v>
      </c>
      <c r="C9" s="25">
        <v>6.8500000000000005E-2</v>
      </c>
      <c r="D9" s="39">
        <v>6.8500000000000005E-2</v>
      </c>
      <c r="E9" s="37"/>
      <c r="G9" s="10" t="s">
        <v>10</v>
      </c>
      <c r="H9" s="8">
        <v>2500</v>
      </c>
    </row>
    <row r="10" spans="2:8" x14ac:dyDescent="0.2">
      <c r="B10" s="27">
        <v>15</v>
      </c>
      <c r="C10" s="25">
        <v>6.0699999999999997E-2</v>
      </c>
      <c r="D10" s="39">
        <v>0.51029999999999998</v>
      </c>
      <c r="E10" s="37"/>
    </row>
    <row r="11" spans="2:8" x14ac:dyDescent="0.2">
      <c r="B11" s="27">
        <v>21</v>
      </c>
      <c r="C11" s="25">
        <v>7.7499999999999999E-2</v>
      </c>
      <c r="D11" s="39">
        <v>0.50390000000000001</v>
      </c>
      <c r="E11" s="37"/>
    </row>
    <row r="12" spans="2:8" x14ac:dyDescent="0.2">
      <c r="B12" s="27">
        <v>34</v>
      </c>
      <c r="C12" s="25">
        <v>7.1099999999999997E-2</v>
      </c>
      <c r="D12" s="39">
        <v>0.45989999999999998</v>
      </c>
      <c r="E12" s="37"/>
    </row>
    <row r="13" spans="2:8" x14ac:dyDescent="0.2">
      <c r="B13" s="26">
        <v>55</v>
      </c>
      <c r="C13" s="28">
        <v>8.4000000000000005E-2</v>
      </c>
      <c r="D13" s="40">
        <v>0.48970000000000002</v>
      </c>
      <c r="E13" s="37"/>
    </row>
    <row r="14" spans="2:8" x14ac:dyDescent="0.2">
      <c r="B14" s="27">
        <v>89</v>
      </c>
      <c r="C14" s="25">
        <v>7.7499999999999999E-2</v>
      </c>
      <c r="D14" s="39">
        <v>0.4199</v>
      </c>
      <c r="E14" s="36"/>
    </row>
    <row r="15" spans="2:8" x14ac:dyDescent="0.2">
      <c r="B15" s="26">
        <v>144</v>
      </c>
      <c r="C15" s="28">
        <v>6.7199999999999996E-2</v>
      </c>
      <c r="D15" s="40">
        <v>6.59E-2</v>
      </c>
    </row>
    <row r="16" spans="2:8" x14ac:dyDescent="0.2">
      <c r="B16" s="27">
        <v>233</v>
      </c>
      <c r="C16" s="25">
        <v>5.9400000000000001E-2</v>
      </c>
      <c r="D16" s="39">
        <v>0.50649999999999995</v>
      </c>
    </row>
    <row r="17" spans="2:4" x14ac:dyDescent="0.2">
      <c r="B17" s="26">
        <v>377</v>
      </c>
      <c r="C17" s="28">
        <v>8.0100000000000005E-2</v>
      </c>
      <c r="D17" s="40">
        <v>0.52070000000000005</v>
      </c>
    </row>
    <row r="18" spans="2:4" x14ac:dyDescent="0.2">
      <c r="B18" s="27">
        <v>610</v>
      </c>
      <c r="C18" s="25">
        <v>6.3299999999999995E-2</v>
      </c>
      <c r="D18" s="39">
        <v>0.49609999999999999</v>
      </c>
    </row>
    <row r="19" spans="2:4" x14ac:dyDescent="0.2">
      <c r="B19" s="29">
        <v>987</v>
      </c>
      <c r="C19" s="30">
        <v>6.59E-2</v>
      </c>
      <c r="D19" s="41">
        <v>0.50260000000000005</v>
      </c>
    </row>
  </sheetData>
  <mergeCells count="1">
    <mergeCell ref="G2:H2"/>
  </mergeCells>
  <conditionalFormatting sqref="D3:D1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C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3EFFF-A743-3C41-9082-227F872DF58C}">
  <dimension ref="B2:I22"/>
  <sheetViews>
    <sheetView showGridLines="0" zoomScale="131" zoomScaleNormal="150" zoomScaleSheetLayoutView="100" workbookViewId="0">
      <selection activeCell="K6" sqref="K6"/>
    </sheetView>
  </sheetViews>
  <sheetFormatPr baseColWidth="10" defaultColWidth="8.83203125" defaultRowHeight="15" x14ac:dyDescent="0.2"/>
  <cols>
    <col min="2" max="2" width="10" bestFit="1" customWidth="1"/>
    <col min="3" max="3" width="14.5" bestFit="1" customWidth="1"/>
    <col min="4" max="4" width="17.6640625" bestFit="1" customWidth="1"/>
    <col min="5" max="5" width="13.6640625" bestFit="1" customWidth="1"/>
    <col min="7" max="7" width="15.6640625" bestFit="1" customWidth="1"/>
    <col min="8" max="8" width="7.6640625" bestFit="1" customWidth="1"/>
  </cols>
  <sheetData>
    <row r="2" spans="2:9" x14ac:dyDescent="0.2">
      <c r="B2" s="68" t="s">
        <v>33</v>
      </c>
      <c r="C2" s="69" t="s">
        <v>1</v>
      </c>
      <c r="D2" s="69" t="s">
        <v>2</v>
      </c>
      <c r="E2" s="70" t="s">
        <v>34</v>
      </c>
      <c r="F2" s="48"/>
      <c r="G2" s="261" t="s">
        <v>3</v>
      </c>
      <c r="H2" s="262"/>
    </row>
    <row r="3" spans="2:9" x14ac:dyDescent="0.2">
      <c r="B3" s="63">
        <v>1</v>
      </c>
      <c r="C3" s="49">
        <v>0.218</v>
      </c>
      <c r="D3" s="50">
        <v>0.436</v>
      </c>
      <c r="E3" s="51">
        <v>-241.1</v>
      </c>
      <c r="F3" s="48"/>
      <c r="G3" s="71" t="s">
        <v>6</v>
      </c>
      <c r="H3" s="72">
        <v>10</v>
      </c>
    </row>
    <row r="4" spans="2:9" x14ac:dyDescent="0.2">
      <c r="B4" s="65">
        <v>2</v>
      </c>
      <c r="C4" s="52">
        <v>0.24199999999999999</v>
      </c>
      <c r="D4" s="53">
        <v>0.42599999999999999</v>
      </c>
      <c r="E4" s="51">
        <v>-241.1</v>
      </c>
      <c r="F4" s="48"/>
      <c r="G4" s="75" t="s">
        <v>7</v>
      </c>
      <c r="H4" s="76" t="s">
        <v>4</v>
      </c>
    </row>
    <row r="5" spans="2:9" x14ac:dyDescent="0.2">
      <c r="B5" s="63">
        <v>3</v>
      </c>
      <c r="C5" s="52">
        <v>0.25</v>
      </c>
      <c r="D5" s="53">
        <v>0.42599999999999999</v>
      </c>
      <c r="E5" s="51">
        <v>-637.29999999999995</v>
      </c>
      <c r="F5" s="48"/>
      <c r="G5" s="71" t="s">
        <v>13</v>
      </c>
      <c r="H5" s="72" t="s">
        <v>30</v>
      </c>
      <c r="I5" s="62" t="s">
        <v>31</v>
      </c>
    </row>
    <row r="6" spans="2:9" x14ac:dyDescent="0.2">
      <c r="B6" s="65">
        <v>5</v>
      </c>
      <c r="C6" s="52">
        <v>0.214</v>
      </c>
      <c r="D6" s="53">
        <v>0.42199999999999999</v>
      </c>
      <c r="E6" s="54">
        <v>-241.1</v>
      </c>
      <c r="F6" s="48"/>
      <c r="G6" s="75" t="s">
        <v>29</v>
      </c>
      <c r="H6" s="76">
        <v>7</v>
      </c>
    </row>
    <row r="7" spans="2:9" x14ac:dyDescent="0.2">
      <c r="B7" s="63">
        <v>8</v>
      </c>
      <c r="C7" s="52">
        <v>0.22</v>
      </c>
      <c r="D7" s="53">
        <v>0.42799999999999999</v>
      </c>
      <c r="E7" s="54">
        <v>-241.1</v>
      </c>
      <c r="F7" s="48"/>
      <c r="G7" s="71"/>
      <c r="H7" s="72"/>
    </row>
    <row r="8" spans="2:9" x14ac:dyDescent="0.2">
      <c r="B8" s="65">
        <v>13</v>
      </c>
      <c r="C8" s="52">
        <v>0.20599999999999999</v>
      </c>
      <c r="D8" s="53">
        <v>0.42599999999999999</v>
      </c>
      <c r="E8" s="54">
        <v>-904.3</v>
      </c>
      <c r="F8" s="48"/>
      <c r="G8" s="75" t="s">
        <v>32</v>
      </c>
      <c r="H8" s="76">
        <v>1500</v>
      </c>
    </row>
    <row r="9" spans="2:9" x14ac:dyDescent="0.2">
      <c r="B9" s="63">
        <v>21</v>
      </c>
      <c r="C9" s="52">
        <v>0.19</v>
      </c>
      <c r="D9" s="53">
        <v>0.41</v>
      </c>
      <c r="E9" s="54">
        <v>-637.29999999999995</v>
      </c>
      <c r="F9" s="48"/>
      <c r="G9" s="73" t="s">
        <v>10</v>
      </c>
      <c r="H9" s="74">
        <v>1500</v>
      </c>
    </row>
    <row r="10" spans="2:9" x14ac:dyDescent="0.2">
      <c r="B10" s="65">
        <v>34</v>
      </c>
      <c r="C10" s="52">
        <v>0.25</v>
      </c>
      <c r="D10" s="53">
        <v>0.40799999999999997</v>
      </c>
      <c r="E10" s="54">
        <v>-241.1</v>
      </c>
    </row>
    <row r="11" spans="2:9" x14ac:dyDescent="0.2">
      <c r="B11" s="63">
        <v>55</v>
      </c>
      <c r="C11" s="52">
        <v>0.21199999999999999</v>
      </c>
      <c r="D11" s="53">
        <v>0.40400000000000003</v>
      </c>
      <c r="E11" s="54">
        <v>-637.29999999999995</v>
      </c>
    </row>
    <row r="12" spans="2:9" x14ac:dyDescent="0.2">
      <c r="B12" s="65">
        <v>89</v>
      </c>
      <c r="C12" s="52">
        <v>0.254</v>
      </c>
      <c r="D12" s="53">
        <v>0.47199999999999998</v>
      </c>
      <c r="E12" s="54">
        <v>-223.6</v>
      </c>
    </row>
    <row r="13" spans="2:9" x14ac:dyDescent="0.2">
      <c r="B13" s="63">
        <v>144</v>
      </c>
      <c r="C13" s="52">
        <v>0.224</v>
      </c>
      <c r="D13" s="53">
        <v>0.46800000000000003</v>
      </c>
      <c r="E13" s="54">
        <v>26.3</v>
      </c>
    </row>
    <row r="14" spans="2:9" x14ac:dyDescent="0.2">
      <c r="B14" s="65">
        <v>233</v>
      </c>
      <c r="C14" s="52">
        <v>0.25900000000000001</v>
      </c>
      <c r="D14" s="53">
        <v>0.46610000000000001</v>
      </c>
      <c r="E14" s="51">
        <v>21.1</v>
      </c>
    </row>
    <row r="15" spans="2:9" x14ac:dyDescent="0.2">
      <c r="B15" s="63">
        <v>377</v>
      </c>
      <c r="C15" s="52">
        <v>0.21510000000000001</v>
      </c>
      <c r="D15" s="53">
        <v>0.41239999999999999</v>
      </c>
      <c r="E15" s="51">
        <v>620.20000000000005</v>
      </c>
    </row>
    <row r="16" spans="2:9" x14ac:dyDescent="0.2">
      <c r="B16" s="65">
        <v>610</v>
      </c>
      <c r="C16" s="52">
        <v>0.253</v>
      </c>
      <c r="D16" s="53">
        <v>0.42230000000000001</v>
      </c>
      <c r="E16" s="51">
        <v>-54.3</v>
      </c>
    </row>
    <row r="17" spans="2:5" x14ac:dyDescent="0.2">
      <c r="B17" s="64">
        <v>987</v>
      </c>
      <c r="C17" s="55">
        <v>0.21510000000000001</v>
      </c>
      <c r="D17" s="53">
        <v>0.44619999999999999</v>
      </c>
      <c r="E17" s="51">
        <v>-325.7</v>
      </c>
    </row>
    <row r="18" spans="2:5" x14ac:dyDescent="0.2">
      <c r="B18" s="65">
        <v>1597</v>
      </c>
      <c r="C18" s="52">
        <v>0.21510000000000001</v>
      </c>
      <c r="D18" s="53">
        <v>0.42030000000000001</v>
      </c>
      <c r="E18" s="51">
        <v>-126.9</v>
      </c>
    </row>
    <row r="19" spans="2:5" x14ac:dyDescent="0.2">
      <c r="B19" s="64">
        <v>2584</v>
      </c>
      <c r="C19" s="52">
        <v>0.24099999999999999</v>
      </c>
      <c r="D19" s="60">
        <v>0.43030000000000002</v>
      </c>
      <c r="E19" s="59">
        <v>408.1</v>
      </c>
    </row>
    <row r="20" spans="2:5" x14ac:dyDescent="0.2">
      <c r="B20" s="66">
        <v>4181</v>
      </c>
      <c r="C20" s="55">
        <v>0.2072</v>
      </c>
      <c r="D20" s="53">
        <v>0.42430000000000001</v>
      </c>
      <c r="E20" s="51">
        <v>620</v>
      </c>
    </row>
    <row r="21" spans="2:5" x14ac:dyDescent="0.2">
      <c r="B21" s="63">
        <v>6765</v>
      </c>
      <c r="C21" s="52">
        <v>0.1951</v>
      </c>
      <c r="D21" s="53">
        <v>0.43430000000000002</v>
      </c>
      <c r="E21" s="51">
        <v>-214.9</v>
      </c>
    </row>
    <row r="22" spans="2:5" x14ac:dyDescent="0.2">
      <c r="B22" s="67">
        <v>10946</v>
      </c>
      <c r="C22" s="56">
        <v>0.19719999999999999</v>
      </c>
      <c r="D22" s="57">
        <v>0.40039999999999998</v>
      </c>
      <c r="E22" s="58">
        <v>-212.9</v>
      </c>
    </row>
  </sheetData>
  <mergeCells count="1">
    <mergeCell ref="G2:H2"/>
  </mergeCells>
  <conditionalFormatting sqref="C3:C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217C4-F27D-F349-8BAE-17AF5A7F7C90}">
  <dimension ref="B2:I22"/>
  <sheetViews>
    <sheetView showGridLines="0" zoomScaleNormal="150" zoomScaleSheetLayoutView="100" workbookViewId="0">
      <selection activeCell="D22" sqref="D22"/>
    </sheetView>
  </sheetViews>
  <sheetFormatPr baseColWidth="10" defaultColWidth="8.83203125" defaultRowHeight="15" x14ac:dyDescent="0.2"/>
  <cols>
    <col min="2" max="2" width="10" bestFit="1" customWidth="1"/>
    <col min="3" max="3" width="9.1640625" bestFit="1" customWidth="1"/>
    <col min="4" max="4" width="14.5" bestFit="1" customWidth="1"/>
    <col min="5" max="5" width="17.6640625" bestFit="1" customWidth="1"/>
    <col min="6" max="7" width="13.6640625" bestFit="1" customWidth="1"/>
    <col min="8" max="8" width="15.6640625" bestFit="1" customWidth="1"/>
    <col min="9" max="9" width="7.6640625" bestFit="1" customWidth="1"/>
  </cols>
  <sheetData>
    <row r="2" spans="2:9" x14ac:dyDescent="0.2">
      <c r="B2" s="89" t="s">
        <v>33</v>
      </c>
      <c r="C2" s="92" t="s">
        <v>38</v>
      </c>
      <c r="D2" s="92" t="s">
        <v>1</v>
      </c>
      <c r="E2" s="92" t="s">
        <v>2</v>
      </c>
      <c r="F2" s="70" t="s">
        <v>34</v>
      </c>
      <c r="G2" s="48"/>
      <c r="H2" s="83" t="s">
        <v>3</v>
      </c>
      <c r="I2" s="84"/>
    </row>
    <row r="3" spans="2:9" x14ac:dyDescent="0.2">
      <c r="B3" s="64">
        <v>1</v>
      </c>
      <c r="C3" s="90">
        <v>451</v>
      </c>
      <c r="D3" s="49">
        <v>0.20519999999999999</v>
      </c>
      <c r="E3" s="50">
        <v>0.38650000000000001</v>
      </c>
      <c r="F3" s="51">
        <v>-1118.7</v>
      </c>
      <c r="G3" s="48"/>
      <c r="H3" s="71" t="s">
        <v>6</v>
      </c>
      <c r="I3" s="72">
        <v>10</v>
      </c>
    </row>
    <row r="4" spans="2:9" x14ac:dyDescent="0.2">
      <c r="B4" s="66">
        <v>1</v>
      </c>
      <c r="C4" s="91">
        <v>902</v>
      </c>
      <c r="D4" s="52">
        <v>0.17730000000000001</v>
      </c>
      <c r="E4" s="53">
        <v>0.42230000000000001</v>
      </c>
      <c r="F4" s="51">
        <v>-625</v>
      </c>
      <c r="G4" s="48"/>
      <c r="H4" s="75" t="s">
        <v>7</v>
      </c>
      <c r="I4" s="76" t="s">
        <v>4</v>
      </c>
    </row>
    <row r="5" spans="2:9" x14ac:dyDescent="0.2">
      <c r="B5" s="64">
        <v>1</v>
      </c>
      <c r="C5" s="90">
        <v>2255</v>
      </c>
      <c r="D5" s="52">
        <v>0.22509999999999999</v>
      </c>
      <c r="E5" s="53">
        <v>0.40839999999999999</v>
      </c>
      <c r="F5" s="51">
        <v>-625</v>
      </c>
      <c r="G5" s="48"/>
      <c r="H5" s="71" t="s">
        <v>13</v>
      </c>
      <c r="I5" s="72" t="s">
        <v>30</v>
      </c>
    </row>
    <row r="6" spans="2:9" x14ac:dyDescent="0.2">
      <c r="B6" s="96">
        <v>1</v>
      </c>
      <c r="C6" s="97">
        <v>4510</v>
      </c>
      <c r="D6" s="52"/>
      <c r="E6" s="53"/>
      <c r="F6" s="54"/>
      <c r="G6" s="48"/>
      <c r="H6" s="75" t="s">
        <v>29</v>
      </c>
      <c r="I6" s="76">
        <v>7</v>
      </c>
    </row>
    <row r="7" spans="2:9" x14ac:dyDescent="0.2">
      <c r="B7" s="64">
        <v>2</v>
      </c>
      <c r="C7" s="90">
        <v>451</v>
      </c>
      <c r="D7" s="52">
        <v>0.21709999999999999</v>
      </c>
      <c r="E7" s="53">
        <v>0.46610000000000001</v>
      </c>
      <c r="F7" s="54">
        <v>-625</v>
      </c>
      <c r="G7" s="48"/>
      <c r="H7" s="71"/>
      <c r="I7" s="72"/>
    </row>
    <row r="8" spans="2:9" x14ac:dyDescent="0.2">
      <c r="B8" s="66">
        <v>2</v>
      </c>
      <c r="C8" s="91">
        <v>902</v>
      </c>
      <c r="D8" s="52">
        <v>0.24099999999999999</v>
      </c>
      <c r="E8" s="53">
        <v>0.42830000000000001</v>
      </c>
      <c r="F8" s="54">
        <v>-212.9</v>
      </c>
      <c r="G8" s="48"/>
      <c r="H8" s="75" t="s">
        <v>32</v>
      </c>
      <c r="I8" s="76">
        <v>1500</v>
      </c>
    </row>
    <row r="9" spans="2:9" x14ac:dyDescent="0.2">
      <c r="B9" s="94">
        <v>2</v>
      </c>
      <c r="C9" s="95">
        <v>2255</v>
      </c>
      <c r="D9" s="52">
        <v>0.2072</v>
      </c>
      <c r="E9" s="53">
        <v>0.44219999999999998</v>
      </c>
      <c r="F9" s="54">
        <v>-212.9</v>
      </c>
      <c r="G9" s="48"/>
      <c r="H9" s="73"/>
      <c r="I9" s="74"/>
    </row>
    <row r="10" spans="2:9" x14ac:dyDescent="0.2">
      <c r="B10" s="66">
        <v>2</v>
      </c>
      <c r="C10" s="91">
        <v>4510</v>
      </c>
      <c r="D10" s="52"/>
      <c r="E10" s="53"/>
      <c r="F10" s="54"/>
    </row>
    <row r="11" spans="2:9" x14ac:dyDescent="0.2">
      <c r="B11" s="64">
        <v>5</v>
      </c>
      <c r="C11" s="90">
        <v>451</v>
      </c>
      <c r="D11" s="52">
        <v>0.2112</v>
      </c>
      <c r="E11" s="53">
        <v>0.36059999999999998</v>
      </c>
      <c r="F11" s="54">
        <v>-625</v>
      </c>
    </row>
    <row r="12" spans="2:9" x14ac:dyDescent="0.2">
      <c r="B12" s="96">
        <v>5</v>
      </c>
      <c r="C12" s="97">
        <v>902</v>
      </c>
      <c r="D12" s="52">
        <v>0.22309999999999999</v>
      </c>
      <c r="E12" s="53">
        <v>0.40639999999999998</v>
      </c>
      <c r="F12" s="54">
        <v>-625</v>
      </c>
    </row>
    <row r="13" spans="2:9" x14ac:dyDescent="0.2">
      <c r="B13" s="64">
        <v>5</v>
      </c>
      <c r="C13" s="90">
        <v>2255</v>
      </c>
      <c r="D13" s="52">
        <v>0.25900000000000001</v>
      </c>
      <c r="E13" s="53">
        <v>0.45019999999999999</v>
      </c>
      <c r="F13" s="54">
        <v>-625</v>
      </c>
    </row>
    <row r="14" spans="2:9" x14ac:dyDescent="0.2">
      <c r="B14" s="66">
        <v>5</v>
      </c>
      <c r="C14" s="91">
        <v>4510</v>
      </c>
      <c r="D14" s="52"/>
      <c r="E14" s="53"/>
      <c r="F14" s="51"/>
    </row>
    <row r="15" spans="2:9" x14ac:dyDescent="0.2">
      <c r="B15" s="94">
        <v>10</v>
      </c>
      <c r="C15" s="95">
        <v>451</v>
      </c>
      <c r="D15" s="52">
        <v>0.20519999999999999</v>
      </c>
      <c r="E15" s="53">
        <v>0.41830000000000001</v>
      </c>
      <c r="F15" s="51">
        <v>-625</v>
      </c>
    </row>
    <row r="16" spans="2:9" x14ac:dyDescent="0.2">
      <c r="B16" s="66">
        <v>10</v>
      </c>
      <c r="C16" s="91">
        <v>902</v>
      </c>
      <c r="D16" s="52">
        <v>0.2351</v>
      </c>
      <c r="E16" s="53">
        <v>0.40839999999999999</v>
      </c>
      <c r="F16" s="51">
        <v>-625</v>
      </c>
    </row>
    <row r="17" spans="2:6" x14ac:dyDescent="0.2">
      <c r="B17" s="64">
        <v>10</v>
      </c>
      <c r="C17" s="90">
        <v>2255</v>
      </c>
      <c r="D17" s="55">
        <v>0.2311</v>
      </c>
      <c r="E17" s="53">
        <v>0.47210000000000002</v>
      </c>
      <c r="F17" s="51">
        <v>-780</v>
      </c>
    </row>
    <row r="18" spans="2:6" x14ac:dyDescent="0.2">
      <c r="B18" s="93">
        <v>10</v>
      </c>
      <c r="C18" s="91">
        <v>4510</v>
      </c>
      <c r="D18" s="56"/>
      <c r="E18" s="57"/>
      <c r="F18" s="58"/>
    </row>
    <row r="19" spans="2:6" x14ac:dyDescent="0.2">
      <c r="B19" s="85"/>
      <c r="C19" s="85"/>
      <c r="D19" s="86"/>
      <c r="E19" s="87"/>
      <c r="F19" s="88"/>
    </row>
    <row r="20" spans="2:6" x14ac:dyDescent="0.2">
      <c r="B20" s="85"/>
      <c r="C20" s="85"/>
      <c r="D20" s="86"/>
      <c r="E20" s="87"/>
      <c r="F20" s="88"/>
    </row>
    <row r="21" spans="2:6" x14ac:dyDescent="0.2">
      <c r="B21" s="85"/>
      <c r="C21" s="85"/>
      <c r="D21" s="86"/>
      <c r="E21" s="87"/>
      <c r="F21" s="88"/>
    </row>
    <row r="22" spans="2:6" x14ac:dyDescent="0.2">
      <c r="B22" s="85"/>
      <c r="C22" s="85"/>
      <c r="D22" s="86"/>
      <c r="E22" s="87"/>
      <c r="F22" s="88"/>
    </row>
  </sheetData>
  <conditionalFormatting sqref="D3:D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FCC6B-1067-D149-B1B9-5B8A85084EC0}">
  <dimension ref="B2:C14"/>
  <sheetViews>
    <sheetView showGridLines="0" topLeftCell="H3" zoomScale="177" zoomScaleNormal="177" workbookViewId="0">
      <selection activeCell="D25" sqref="D25"/>
    </sheetView>
  </sheetViews>
  <sheetFormatPr baseColWidth="10" defaultColWidth="10.83203125" defaultRowHeight="15" x14ac:dyDescent="0.2"/>
  <cols>
    <col min="2" max="2" width="17.83203125" bestFit="1" customWidth="1"/>
    <col min="3" max="3" width="10.83203125" bestFit="1" customWidth="1"/>
  </cols>
  <sheetData>
    <row r="2" spans="2:3" x14ac:dyDescent="0.2">
      <c r="B2" s="263" t="s">
        <v>3</v>
      </c>
      <c r="C2" s="264"/>
    </row>
    <row r="3" spans="2:3" x14ac:dyDescent="0.2">
      <c r="B3" s="77" t="s">
        <v>6</v>
      </c>
      <c r="C3" s="78">
        <v>30</v>
      </c>
    </row>
    <row r="4" spans="2:3" x14ac:dyDescent="0.2">
      <c r="B4" s="79" t="s">
        <v>7</v>
      </c>
      <c r="C4" s="80" t="s">
        <v>35</v>
      </c>
    </row>
    <row r="5" spans="2:3" x14ac:dyDescent="0.2">
      <c r="B5" s="77" t="s">
        <v>13</v>
      </c>
      <c r="C5" s="78" t="s">
        <v>36</v>
      </c>
    </row>
    <row r="6" spans="2:3" x14ac:dyDescent="0.2">
      <c r="B6" s="79" t="s">
        <v>29</v>
      </c>
      <c r="C6" s="80">
        <v>40</v>
      </c>
    </row>
    <row r="7" spans="2:3" x14ac:dyDescent="0.2">
      <c r="B7" s="77" t="s">
        <v>37</v>
      </c>
      <c r="C7" s="78">
        <v>25000</v>
      </c>
    </row>
    <row r="8" spans="2:3" x14ac:dyDescent="0.2">
      <c r="B8" s="79" t="s">
        <v>32</v>
      </c>
      <c r="C8" s="80">
        <v>1500</v>
      </c>
    </row>
    <row r="9" spans="2:3" x14ac:dyDescent="0.2">
      <c r="B9" s="81" t="s">
        <v>10</v>
      </c>
      <c r="C9" s="82">
        <v>1683</v>
      </c>
    </row>
    <row r="11" spans="2:3" x14ac:dyDescent="0.2">
      <c r="B11" s="263" t="s">
        <v>39</v>
      </c>
      <c r="C11" s="264"/>
    </row>
    <row r="12" spans="2:3" x14ac:dyDescent="0.2">
      <c r="B12" s="77" t="s">
        <v>40</v>
      </c>
      <c r="C12" s="98">
        <v>4.41E-2</v>
      </c>
    </row>
    <row r="13" spans="2:3" x14ac:dyDescent="0.2">
      <c r="B13" s="79" t="s">
        <v>41</v>
      </c>
      <c r="C13" s="99">
        <v>0.5655</v>
      </c>
    </row>
    <row r="14" spans="2:3" x14ac:dyDescent="0.2">
      <c r="B14" s="81" t="s">
        <v>42</v>
      </c>
      <c r="C14" s="100">
        <v>-112.55</v>
      </c>
    </row>
  </sheetData>
  <mergeCells count="2">
    <mergeCell ref="B2:C2"/>
    <mergeCell ref="B11:C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D1B9F-1A63-434A-B1BA-C35E4FA47B4F}">
  <dimension ref="B2:F14"/>
  <sheetViews>
    <sheetView showGridLines="0" zoomScaleNormal="150" zoomScaleSheetLayoutView="100" workbookViewId="0">
      <selection activeCell="F14" sqref="B11:F14"/>
    </sheetView>
  </sheetViews>
  <sheetFormatPr baseColWidth="10" defaultColWidth="8.83203125" defaultRowHeight="15" x14ac:dyDescent="0.2"/>
  <cols>
    <col min="2" max="2" width="17.83203125" bestFit="1" customWidth="1"/>
    <col min="3" max="3" width="10.83203125" bestFit="1" customWidth="1"/>
    <col min="5" max="5" width="17.83203125" bestFit="1" customWidth="1"/>
    <col min="6" max="6" width="10.83203125" bestFit="1" customWidth="1"/>
  </cols>
  <sheetData>
    <row r="2" spans="2:6" x14ac:dyDescent="0.2">
      <c r="B2" s="263" t="s">
        <v>3</v>
      </c>
      <c r="C2" s="264"/>
      <c r="E2" s="263" t="s">
        <v>3</v>
      </c>
      <c r="F2" s="264"/>
    </row>
    <row r="3" spans="2:6" x14ac:dyDescent="0.2">
      <c r="B3" s="77" t="s">
        <v>6</v>
      </c>
      <c r="C3" s="78">
        <v>30</v>
      </c>
      <c r="E3" s="77" t="s">
        <v>6</v>
      </c>
      <c r="F3" s="78">
        <v>30</v>
      </c>
    </row>
    <row r="4" spans="2:6" x14ac:dyDescent="0.2">
      <c r="B4" s="79" t="s">
        <v>7</v>
      </c>
      <c r="C4" s="80" t="s">
        <v>43</v>
      </c>
      <c r="E4" s="79" t="s">
        <v>7</v>
      </c>
      <c r="F4" s="80" t="s">
        <v>43</v>
      </c>
    </row>
    <row r="5" spans="2:6" x14ac:dyDescent="0.2">
      <c r="B5" s="77" t="s">
        <v>13</v>
      </c>
      <c r="C5" s="78" t="s">
        <v>44</v>
      </c>
      <c r="E5" s="77" t="s">
        <v>13</v>
      </c>
      <c r="F5" s="78" t="s">
        <v>44</v>
      </c>
    </row>
    <row r="6" spans="2:6" x14ac:dyDescent="0.2">
      <c r="B6" s="101" t="s">
        <v>29</v>
      </c>
      <c r="C6" s="102">
        <v>3</v>
      </c>
      <c r="E6" s="101" t="s">
        <v>29</v>
      </c>
      <c r="F6" s="102">
        <v>49</v>
      </c>
    </row>
    <row r="7" spans="2:6" x14ac:dyDescent="0.2">
      <c r="B7" s="77" t="s">
        <v>37</v>
      </c>
      <c r="C7" s="78">
        <v>5000</v>
      </c>
      <c r="E7" s="77" t="s">
        <v>37</v>
      </c>
      <c r="F7" s="78">
        <v>5000</v>
      </c>
    </row>
    <row r="8" spans="2:6" x14ac:dyDescent="0.2">
      <c r="B8" s="79" t="s">
        <v>32</v>
      </c>
      <c r="C8" s="80">
        <v>1500</v>
      </c>
      <c r="E8" s="79" t="s">
        <v>32</v>
      </c>
      <c r="F8" s="80">
        <v>1500</v>
      </c>
    </row>
    <row r="9" spans="2:6" x14ac:dyDescent="0.2">
      <c r="B9" s="81" t="s">
        <v>10</v>
      </c>
      <c r="C9" s="82">
        <v>1500</v>
      </c>
      <c r="E9" s="81" t="s">
        <v>10</v>
      </c>
      <c r="F9" s="82">
        <v>1500</v>
      </c>
    </row>
    <row r="11" spans="2:6" x14ac:dyDescent="0.2">
      <c r="B11" s="263" t="s">
        <v>39</v>
      </c>
      <c r="C11" s="264"/>
      <c r="E11" s="263" t="s">
        <v>39</v>
      </c>
      <c r="F11" s="264"/>
    </row>
    <row r="12" spans="2:6" x14ac:dyDescent="0.2">
      <c r="B12" s="77" t="s">
        <v>40</v>
      </c>
      <c r="C12" s="98">
        <v>0.58169999999999999</v>
      </c>
      <c r="E12" s="77" t="s">
        <v>40</v>
      </c>
      <c r="F12" s="98">
        <v>6.8500000000000005E-2</v>
      </c>
    </row>
    <row r="13" spans="2:6" x14ac:dyDescent="0.2">
      <c r="B13" s="103" t="s">
        <v>41</v>
      </c>
      <c r="C13" s="104">
        <v>0.58169999999999999</v>
      </c>
      <c r="E13" s="105" t="s">
        <v>41</v>
      </c>
      <c r="F13" s="106">
        <v>0.53390000000000004</v>
      </c>
    </row>
    <row r="14" spans="2:6" x14ac:dyDescent="0.2">
      <c r="B14" s="107" t="s">
        <v>42</v>
      </c>
      <c r="C14" s="108">
        <v>125.33</v>
      </c>
      <c r="E14" s="109" t="s">
        <v>42</v>
      </c>
      <c r="F14" s="110">
        <v>-149.13</v>
      </c>
    </row>
  </sheetData>
  <mergeCells count="4">
    <mergeCell ref="B2:C2"/>
    <mergeCell ref="B11:C11"/>
    <mergeCell ref="E2:F2"/>
    <mergeCell ref="E11:F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B9447-3E79-5F40-BE53-65BA63E90F04}">
  <dimension ref="B2:F89"/>
  <sheetViews>
    <sheetView showGridLines="0" topLeftCell="A49" zoomScaleNormal="150" zoomScaleSheetLayoutView="100" workbookViewId="0">
      <selection activeCell="L76" sqref="L76"/>
    </sheetView>
  </sheetViews>
  <sheetFormatPr baseColWidth="10" defaultColWidth="8.83203125" defaultRowHeight="15" x14ac:dyDescent="0.2"/>
  <cols>
    <col min="2" max="2" width="17.83203125" bestFit="1" customWidth="1"/>
    <col min="3" max="3" width="10.83203125" bestFit="1" customWidth="1"/>
    <col min="5" max="5" width="17.83203125" bestFit="1" customWidth="1"/>
    <col min="6" max="6" width="9.83203125" bestFit="1" customWidth="1"/>
  </cols>
  <sheetData>
    <row r="2" spans="2:6" x14ac:dyDescent="0.2">
      <c r="B2" s="263" t="s">
        <v>3</v>
      </c>
      <c r="C2" s="264"/>
      <c r="E2" s="263" t="s">
        <v>3</v>
      </c>
      <c r="F2" s="264"/>
    </row>
    <row r="3" spans="2:6" x14ac:dyDescent="0.2">
      <c r="B3" s="111" t="s">
        <v>6</v>
      </c>
      <c r="C3" s="112">
        <v>5</v>
      </c>
      <c r="E3" s="111" t="s">
        <v>6</v>
      </c>
      <c r="F3" s="112">
        <v>50</v>
      </c>
    </row>
    <row r="4" spans="2:6" x14ac:dyDescent="0.2">
      <c r="B4" s="79" t="s">
        <v>7</v>
      </c>
      <c r="C4" s="80" t="s">
        <v>43</v>
      </c>
      <c r="E4" s="79" t="s">
        <v>7</v>
      </c>
      <c r="F4" s="80" t="s">
        <v>43</v>
      </c>
    </row>
    <row r="5" spans="2:6" x14ac:dyDescent="0.2">
      <c r="B5" s="77" t="s">
        <v>13</v>
      </c>
      <c r="C5" s="78" t="s">
        <v>45</v>
      </c>
      <c r="E5" s="77" t="s">
        <v>13</v>
      </c>
      <c r="F5" s="78" t="s">
        <v>45</v>
      </c>
    </row>
    <row r="6" spans="2:6" x14ac:dyDescent="0.2">
      <c r="B6" s="79" t="s">
        <v>29</v>
      </c>
      <c r="C6" s="80">
        <v>3</v>
      </c>
      <c r="E6" s="79" t="s">
        <v>29</v>
      </c>
      <c r="F6" s="80">
        <v>3</v>
      </c>
    </row>
    <row r="7" spans="2:6" x14ac:dyDescent="0.2">
      <c r="B7" s="77" t="s">
        <v>37</v>
      </c>
      <c r="C7" s="78">
        <v>5000</v>
      </c>
      <c r="E7" s="77" t="s">
        <v>37</v>
      </c>
      <c r="F7" s="78">
        <v>5000</v>
      </c>
    </row>
    <row r="8" spans="2:6" x14ac:dyDescent="0.2">
      <c r="B8" s="79" t="s">
        <v>32</v>
      </c>
      <c r="C8" s="80">
        <v>1500</v>
      </c>
      <c r="E8" s="79" t="s">
        <v>32</v>
      </c>
      <c r="F8" s="80">
        <v>1500</v>
      </c>
    </row>
    <row r="9" spans="2:6" x14ac:dyDescent="0.2">
      <c r="B9" s="81" t="s">
        <v>10</v>
      </c>
      <c r="C9" s="82">
        <v>1000</v>
      </c>
      <c r="E9" s="81" t="s">
        <v>10</v>
      </c>
      <c r="F9" s="82">
        <v>1000</v>
      </c>
    </row>
    <row r="11" spans="2:6" x14ac:dyDescent="0.2">
      <c r="B11" s="263" t="s">
        <v>39</v>
      </c>
      <c r="C11" s="264"/>
      <c r="E11" s="263" t="s">
        <v>39</v>
      </c>
      <c r="F11" s="264"/>
    </row>
    <row r="12" spans="2:6" x14ac:dyDescent="0.2">
      <c r="B12" s="117" t="s">
        <v>40</v>
      </c>
      <c r="C12" s="118">
        <v>0.49159999999999998</v>
      </c>
      <c r="E12" s="117" t="s">
        <v>40</v>
      </c>
      <c r="F12" s="118">
        <v>0.46789999999999998</v>
      </c>
    </row>
    <row r="13" spans="2:6" x14ac:dyDescent="0.2">
      <c r="B13" s="79" t="s">
        <v>41</v>
      </c>
      <c r="C13" s="99">
        <v>0.49080000000000001</v>
      </c>
      <c r="E13" s="79" t="s">
        <v>41</v>
      </c>
      <c r="F13" s="99">
        <v>0.46789999999999998</v>
      </c>
    </row>
    <row r="14" spans="2:6" x14ac:dyDescent="0.2">
      <c r="B14" s="119" t="s">
        <v>42</v>
      </c>
      <c r="C14" s="120">
        <v>233.67</v>
      </c>
      <c r="E14" s="109" t="s">
        <v>42</v>
      </c>
      <c r="F14" s="110">
        <v>6.45</v>
      </c>
    </row>
    <row r="61" spans="2:6" x14ac:dyDescent="0.2">
      <c r="B61" s="263" t="s">
        <v>3</v>
      </c>
      <c r="C61" s="264"/>
      <c r="E61" s="263" t="s">
        <v>3</v>
      </c>
      <c r="F61" s="264"/>
    </row>
    <row r="62" spans="2:6" x14ac:dyDescent="0.2">
      <c r="B62" s="111" t="s">
        <v>6</v>
      </c>
      <c r="C62" s="112">
        <v>3</v>
      </c>
      <c r="E62" s="111" t="s">
        <v>6</v>
      </c>
      <c r="F62" s="112">
        <v>30</v>
      </c>
    </row>
    <row r="63" spans="2:6" x14ac:dyDescent="0.2">
      <c r="B63" s="79" t="s">
        <v>7</v>
      </c>
      <c r="C63" s="80" t="s">
        <v>43</v>
      </c>
      <c r="E63" s="79" t="s">
        <v>7</v>
      </c>
      <c r="F63" s="80" t="s">
        <v>43</v>
      </c>
    </row>
    <row r="64" spans="2:6" x14ac:dyDescent="0.2">
      <c r="B64" s="77" t="s">
        <v>13</v>
      </c>
      <c r="C64" s="78" t="s">
        <v>45</v>
      </c>
      <c r="E64" s="77" t="s">
        <v>13</v>
      </c>
      <c r="F64" s="78" t="s">
        <v>45</v>
      </c>
    </row>
    <row r="65" spans="2:6" x14ac:dyDescent="0.2">
      <c r="B65" s="79" t="s">
        <v>29</v>
      </c>
      <c r="C65" s="80">
        <v>3</v>
      </c>
      <c r="E65" s="79" t="s">
        <v>29</v>
      </c>
      <c r="F65" s="80">
        <v>3</v>
      </c>
    </row>
    <row r="66" spans="2:6" x14ac:dyDescent="0.2">
      <c r="B66" s="77" t="s">
        <v>37</v>
      </c>
      <c r="C66" s="78">
        <v>5000</v>
      </c>
      <c r="E66" s="77" t="s">
        <v>37</v>
      </c>
      <c r="F66" s="78">
        <v>5000</v>
      </c>
    </row>
    <row r="67" spans="2:6" x14ac:dyDescent="0.2">
      <c r="B67" s="79" t="s">
        <v>32</v>
      </c>
      <c r="C67" s="80">
        <v>1500</v>
      </c>
      <c r="E67" s="79" t="s">
        <v>32</v>
      </c>
      <c r="F67" s="80">
        <v>1500</v>
      </c>
    </row>
    <row r="68" spans="2:6" x14ac:dyDescent="0.2">
      <c r="B68" s="81" t="s">
        <v>10</v>
      </c>
      <c r="C68" s="82">
        <v>1000</v>
      </c>
      <c r="E68" s="81" t="s">
        <v>10</v>
      </c>
      <c r="F68" s="82">
        <v>1000</v>
      </c>
    </row>
    <row r="70" spans="2:6" x14ac:dyDescent="0.2">
      <c r="B70" s="263" t="s">
        <v>39</v>
      </c>
      <c r="C70" s="264"/>
      <c r="E70" s="263" t="s">
        <v>39</v>
      </c>
      <c r="F70" s="264"/>
    </row>
    <row r="71" spans="2:6" x14ac:dyDescent="0.2">
      <c r="B71" s="117" t="s">
        <v>40</v>
      </c>
      <c r="C71" s="118">
        <v>0.48449999999999999</v>
      </c>
      <c r="E71" s="115" t="s">
        <v>40</v>
      </c>
      <c r="F71" s="116">
        <v>0.46679999999999999</v>
      </c>
    </row>
    <row r="72" spans="2:6" x14ac:dyDescent="0.2">
      <c r="B72" s="79" t="s">
        <v>41</v>
      </c>
      <c r="C72" s="99">
        <v>0.48449999999999999</v>
      </c>
      <c r="E72" s="79" t="s">
        <v>41</v>
      </c>
      <c r="F72" s="99">
        <v>0.46600000000000003</v>
      </c>
    </row>
    <row r="73" spans="2:6" x14ac:dyDescent="0.2">
      <c r="B73" s="107" t="s">
        <v>42</v>
      </c>
      <c r="C73" s="108">
        <v>283.25</v>
      </c>
      <c r="E73" s="119" t="s">
        <v>42</v>
      </c>
      <c r="F73" s="120">
        <v>167.03</v>
      </c>
    </row>
    <row r="77" spans="2:6" x14ac:dyDescent="0.2">
      <c r="B77" s="263" t="s">
        <v>3</v>
      </c>
      <c r="C77" s="264"/>
    </row>
    <row r="78" spans="2:6" x14ac:dyDescent="0.2">
      <c r="B78" s="111" t="s">
        <v>6</v>
      </c>
      <c r="C78" s="112">
        <v>10</v>
      </c>
    </row>
    <row r="79" spans="2:6" x14ac:dyDescent="0.2">
      <c r="B79" s="79" t="s">
        <v>7</v>
      </c>
      <c r="C79" s="80" t="s">
        <v>43</v>
      </c>
    </row>
    <row r="80" spans="2:6" x14ac:dyDescent="0.2">
      <c r="B80" s="77" t="s">
        <v>13</v>
      </c>
      <c r="C80" s="78" t="s">
        <v>45</v>
      </c>
    </row>
    <row r="81" spans="2:3" x14ac:dyDescent="0.2">
      <c r="B81" s="79" t="s">
        <v>29</v>
      </c>
      <c r="C81" s="80">
        <v>3</v>
      </c>
    </row>
    <row r="82" spans="2:3" x14ac:dyDescent="0.2">
      <c r="B82" s="77" t="s">
        <v>37</v>
      </c>
      <c r="C82" s="78">
        <v>5000</v>
      </c>
    </row>
    <row r="83" spans="2:3" x14ac:dyDescent="0.2">
      <c r="B83" s="79" t="s">
        <v>32</v>
      </c>
      <c r="C83" s="80">
        <v>1500</v>
      </c>
    </row>
    <row r="84" spans="2:3" x14ac:dyDescent="0.2">
      <c r="B84" s="81" t="s">
        <v>10</v>
      </c>
      <c r="C84" s="82">
        <v>1000</v>
      </c>
    </row>
    <row r="86" spans="2:3" x14ac:dyDescent="0.2">
      <c r="B86" s="263" t="s">
        <v>39</v>
      </c>
      <c r="C86" s="264"/>
    </row>
    <row r="87" spans="2:3" x14ac:dyDescent="0.2">
      <c r="B87" s="113" t="s">
        <v>40</v>
      </c>
      <c r="C87" s="114">
        <v>0.50839999999999996</v>
      </c>
    </row>
    <row r="88" spans="2:3" x14ac:dyDescent="0.2">
      <c r="B88" s="79" t="s">
        <v>41</v>
      </c>
      <c r="C88" s="99">
        <v>0.50839999999999996</v>
      </c>
    </row>
    <row r="89" spans="2:3" x14ac:dyDescent="0.2">
      <c r="B89" s="119" t="s">
        <v>42</v>
      </c>
      <c r="C89" s="120">
        <v>277.88</v>
      </c>
    </row>
  </sheetData>
  <mergeCells count="10">
    <mergeCell ref="B70:C70"/>
    <mergeCell ref="E70:F70"/>
    <mergeCell ref="B77:C77"/>
    <mergeCell ref="B86:C86"/>
    <mergeCell ref="B2:C2"/>
    <mergeCell ref="B11:C11"/>
    <mergeCell ref="E2:F2"/>
    <mergeCell ref="E11:F11"/>
    <mergeCell ref="B61:C61"/>
    <mergeCell ref="E61:F6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41D9C-69EA-5A4A-8362-1715B3BAF3FA}">
  <sheetPr>
    <tabColor theme="9"/>
  </sheetPr>
  <dimension ref="B2:I13"/>
  <sheetViews>
    <sheetView showGridLines="0" topLeftCell="A13" zoomScaleNormal="150" zoomScaleSheetLayoutView="100" workbookViewId="0">
      <selection activeCell="G11" sqref="G11"/>
    </sheetView>
  </sheetViews>
  <sheetFormatPr baseColWidth="10" defaultColWidth="8.83203125" defaultRowHeight="15" x14ac:dyDescent="0.2"/>
  <cols>
    <col min="2" max="2" width="10" bestFit="1" customWidth="1"/>
    <col min="3" max="3" width="14.5" bestFit="1" customWidth="1"/>
    <col min="4" max="4" width="17.6640625" bestFit="1" customWidth="1"/>
    <col min="5" max="5" width="13.6640625" bestFit="1" customWidth="1"/>
    <col min="6" max="6" width="12.5" bestFit="1" customWidth="1"/>
    <col min="7" max="8" width="15.6640625" bestFit="1" customWidth="1"/>
  </cols>
  <sheetData>
    <row r="2" spans="2:9" x14ac:dyDescent="0.2">
      <c r="B2" s="89" t="s">
        <v>46</v>
      </c>
      <c r="C2" s="92" t="s">
        <v>1</v>
      </c>
      <c r="D2" s="92" t="s">
        <v>2</v>
      </c>
      <c r="E2" s="128" t="s">
        <v>34</v>
      </c>
      <c r="F2" s="136" t="s">
        <v>61</v>
      </c>
      <c r="H2" s="261" t="s">
        <v>3</v>
      </c>
      <c r="I2" s="262"/>
    </row>
    <row r="3" spans="2:9" x14ac:dyDescent="0.2">
      <c r="B3" s="126">
        <v>5</v>
      </c>
      <c r="C3" s="124">
        <v>0.32769999999999999</v>
      </c>
      <c r="D3" s="124">
        <v>0.32769999999999999</v>
      </c>
      <c r="E3" s="129">
        <v>-124.84</v>
      </c>
      <c r="F3" s="134">
        <v>1188</v>
      </c>
      <c r="H3" s="71" t="s">
        <v>6</v>
      </c>
      <c r="I3" s="72">
        <v>10</v>
      </c>
    </row>
    <row r="4" spans="2:9" x14ac:dyDescent="0.2">
      <c r="B4" s="121">
        <v>10</v>
      </c>
      <c r="C4" s="49">
        <v>0.38779999999999998</v>
      </c>
      <c r="D4" s="50">
        <v>0.38779999999999998</v>
      </c>
      <c r="E4" s="130">
        <v>-240.48</v>
      </c>
      <c r="F4" s="135">
        <v>2445</v>
      </c>
      <c r="H4" s="75" t="s">
        <v>37</v>
      </c>
      <c r="I4" s="76">
        <v>5000</v>
      </c>
    </row>
    <row r="5" spans="2:9" x14ac:dyDescent="0.2">
      <c r="B5" s="126">
        <v>15</v>
      </c>
      <c r="C5" s="124">
        <v>0.3342</v>
      </c>
      <c r="D5" s="124">
        <v>0.3342</v>
      </c>
      <c r="E5" s="129">
        <v>-233.04</v>
      </c>
      <c r="F5" s="134">
        <v>3702</v>
      </c>
      <c r="H5" s="71" t="s">
        <v>13</v>
      </c>
      <c r="I5" s="72" t="s">
        <v>47</v>
      </c>
    </row>
    <row r="6" spans="2:9" x14ac:dyDescent="0.2">
      <c r="B6" s="121">
        <v>20</v>
      </c>
      <c r="C6" s="52">
        <v>0.37269999999999998</v>
      </c>
      <c r="D6" s="53">
        <v>0.37269999999999998</v>
      </c>
      <c r="E6" s="130">
        <v>-37.54</v>
      </c>
      <c r="F6" s="135">
        <v>4983</v>
      </c>
      <c r="H6" s="75" t="s">
        <v>29</v>
      </c>
      <c r="I6" s="76">
        <v>3</v>
      </c>
    </row>
    <row r="7" spans="2:9" x14ac:dyDescent="0.2">
      <c r="B7" s="126">
        <v>25</v>
      </c>
      <c r="C7" s="124">
        <v>0.37080000000000002</v>
      </c>
      <c r="D7" s="124">
        <v>0.37080000000000002</v>
      </c>
      <c r="E7" s="129">
        <v>-271.51</v>
      </c>
      <c r="F7" s="134">
        <v>6228</v>
      </c>
      <c r="H7" s="71"/>
      <c r="I7" s="72"/>
    </row>
    <row r="8" spans="2:9" x14ac:dyDescent="0.2">
      <c r="B8" s="121">
        <v>30</v>
      </c>
      <c r="C8" s="52">
        <v>0.4335</v>
      </c>
      <c r="D8" s="53">
        <v>0.4335</v>
      </c>
      <c r="E8" s="130">
        <v>344.57</v>
      </c>
      <c r="F8" s="135">
        <v>7584</v>
      </c>
      <c r="H8" s="75" t="s">
        <v>32</v>
      </c>
      <c r="I8" s="76">
        <v>1500</v>
      </c>
    </row>
    <row r="9" spans="2:9" x14ac:dyDescent="0.2">
      <c r="B9" s="126">
        <v>35</v>
      </c>
      <c r="C9" s="124">
        <v>0.52449999999999997</v>
      </c>
      <c r="D9" s="124">
        <v>0.52449999999999997</v>
      </c>
      <c r="E9" s="129">
        <v>-425.92</v>
      </c>
      <c r="F9" s="134">
        <v>8763</v>
      </c>
      <c r="H9" s="73" t="s">
        <v>10</v>
      </c>
      <c r="I9" s="74">
        <v>1000</v>
      </c>
    </row>
    <row r="10" spans="2:9" x14ac:dyDescent="0.2">
      <c r="B10" s="121">
        <v>40</v>
      </c>
      <c r="C10" s="52">
        <v>0.52939999999999998</v>
      </c>
      <c r="D10" s="53">
        <v>0.52939999999999998</v>
      </c>
      <c r="E10" s="88">
        <v>344.57</v>
      </c>
      <c r="F10" s="133">
        <v>10029</v>
      </c>
    </row>
    <row r="11" spans="2:9" x14ac:dyDescent="0.2">
      <c r="B11" s="126">
        <v>45</v>
      </c>
      <c r="C11" s="124">
        <v>0.55530000000000002</v>
      </c>
      <c r="D11" s="124">
        <v>0.55530000000000002</v>
      </c>
      <c r="E11" s="129">
        <v>-475.45</v>
      </c>
      <c r="F11" s="132">
        <v>11394</v>
      </c>
    </row>
    <row r="12" spans="2:9" x14ac:dyDescent="0.2">
      <c r="B12" s="121">
        <v>50</v>
      </c>
      <c r="C12" s="52">
        <v>0.5494</v>
      </c>
      <c r="D12" s="53">
        <v>0.54859999999999998</v>
      </c>
      <c r="E12" s="88">
        <v>-519.49</v>
      </c>
      <c r="F12" s="133">
        <v>12552</v>
      </c>
    </row>
    <row r="13" spans="2:9" x14ac:dyDescent="0.2">
      <c r="B13" s="127">
        <v>55</v>
      </c>
      <c r="C13" s="125">
        <v>0.53779999999999994</v>
      </c>
      <c r="D13" s="125">
        <v>0.53779999999999994</v>
      </c>
      <c r="E13" s="131">
        <v>-496.02</v>
      </c>
      <c r="F13" s="132">
        <v>12825</v>
      </c>
    </row>
  </sheetData>
  <mergeCells count="1">
    <mergeCell ref="H2:I2"/>
  </mergeCells>
  <conditionalFormatting sqref="C10 C12 C8 C6 C4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0 D12 D8 D6 D4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0 E12 E8 E6 E4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1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3:D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3AD28-A4CC-8142-8FEC-E3BB62CDB79B}">
  <dimension ref="B1:I22"/>
  <sheetViews>
    <sheetView showGridLines="0" tabSelected="1" zoomScaleNormal="150" zoomScaleSheetLayoutView="100" workbookViewId="0">
      <selection activeCell="B14" sqref="B3:B14"/>
    </sheetView>
  </sheetViews>
  <sheetFormatPr baseColWidth="10" defaultColWidth="8.83203125" defaultRowHeight="15" x14ac:dyDescent="0.2"/>
  <cols>
    <col min="2" max="2" width="15.6640625" bestFit="1" customWidth="1"/>
    <col min="3" max="3" width="14.5" bestFit="1" customWidth="1"/>
    <col min="4" max="4" width="17.6640625" bestFit="1" customWidth="1"/>
    <col min="5" max="5" width="13.6640625" bestFit="1" customWidth="1"/>
    <col min="6" max="6" width="22.1640625" customWidth="1"/>
    <col min="7" max="7" width="9.33203125" customWidth="1"/>
    <col min="8" max="8" width="15.6640625" bestFit="1" customWidth="1"/>
  </cols>
  <sheetData>
    <row r="1" spans="2:9" x14ac:dyDescent="0.2">
      <c r="E1" s="62" t="s">
        <v>83</v>
      </c>
    </row>
    <row r="2" spans="2:9" x14ac:dyDescent="0.2">
      <c r="B2" s="68" t="s">
        <v>48</v>
      </c>
      <c r="C2" s="69" t="s">
        <v>1</v>
      </c>
      <c r="D2" s="69" t="s">
        <v>2</v>
      </c>
      <c r="E2" s="70" t="s">
        <v>34</v>
      </c>
      <c r="F2" s="20" t="s">
        <v>56</v>
      </c>
      <c r="H2" s="261" t="s">
        <v>3</v>
      </c>
      <c r="I2" s="262"/>
    </row>
    <row r="3" spans="2:9" ht="16" x14ac:dyDescent="0.2">
      <c r="B3" s="63" t="s">
        <v>55</v>
      </c>
      <c r="C3" s="49">
        <v>0.5514</v>
      </c>
      <c r="D3" s="50">
        <v>0.5514</v>
      </c>
      <c r="E3" s="51">
        <v>404.21</v>
      </c>
      <c r="F3" s="23" t="s">
        <v>62</v>
      </c>
      <c r="G3" t="s">
        <v>64</v>
      </c>
      <c r="H3" s="71" t="s">
        <v>6</v>
      </c>
      <c r="I3" s="72">
        <v>14</v>
      </c>
    </row>
    <row r="4" spans="2:9" ht="16" x14ac:dyDescent="0.2">
      <c r="B4" s="65" t="s">
        <v>53</v>
      </c>
      <c r="C4" s="52">
        <v>0.48549999999999999</v>
      </c>
      <c r="D4" s="53">
        <v>0.48549999999999999</v>
      </c>
      <c r="E4" s="51">
        <v>544.27</v>
      </c>
      <c r="F4" s="24" t="s">
        <v>67</v>
      </c>
      <c r="G4" t="s">
        <v>66</v>
      </c>
      <c r="H4" s="75" t="s">
        <v>7</v>
      </c>
      <c r="I4" s="76"/>
    </row>
    <row r="5" spans="2:9" ht="16" x14ac:dyDescent="0.2">
      <c r="B5" s="137" t="s">
        <v>54</v>
      </c>
      <c r="C5" s="138">
        <v>0.52429999999999999</v>
      </c>
      <c r="D5" s="139">
        <v>0.52429999999999999</v>
      </c>
      <c r="E5" s="140">
        <v>-179.8</v>
      </c>
      <c r="F5" s="21" t="s">
        <v>63</v>
      </c>
      <c r="G5" t="s">
        <v>65</v>
      </c>
      <c r="H5" s="71" t="s">
        <v>49</v>
      </c>
      <c r="I5" s="72">
        <v>5000</v>
      </c>
    </row>
    <row r="6" spans="2:9" ht="16" x14ac:dyDescent="0.2">
      <c r="B6" s="122" t="s">
        <v>50</v>
      </c>
      <c r="C6" s="52">
        <v>0.3977</v>
      </c>
      <c r="D6" s="53">
        <v>0.39539999999999997</v>
      </c>
      <c r="E6" s="54">
        <v>0.69</v>
      </c>
      <c r="F6" s="21" t="s">
        <v>57</v>
      </c>
      <c r="G6" t="s">
        <v>60</v>
      </c>
      <c r="H6" s="75" t="s">
        <v>29</v>
      </c>
      <c r="I6" s="76">
        <v>3</v>
      </c>
    </row>
    <row r="7" spans="2:9" ht="16" x14ac:dyDescent="0.2">
      <c r="B7" s="123" t="s">
        <v>51</v>
      </c>
      <c r="C7" s="52">
        <v>0.34339999999999998</v>
      </c>
      <c r="D7" s="53">
        <v>0.34110000000000001</v>
      </c>
      <c r="E7" s="54">
        <v>-0.05</v>
      </c>
      <c r="F7" s="21" t="s">
        <v>58</v>
      </c>
      <c r="G7" t="s">
        <v>60</v>
      </c>
      <c r="H7" s="71"/>
      <c r="I7" s="72"/>
    </row>
    <row r="8" spans="2:9" ht="16" x14ac:dyDescent="0.2">
      <c r="B8" s="141" t="s">
        <v>52</v>
      </c>
      <c r="C8" s="138">
        <v>0.30649999999999999</v>
      </c>
      <c r="D8" s="139">
        <v>0.30409999999999998</v>
      </c>
      <c r="E8" s="142">
        <v>-0.02</v>
      </c>
      <c r="F8" s="21" t="s">
        <v>59</v>
      </c>
      <c r="G8" t="s">
        <v>60</v>
      </c>
      <c r="H8" s="75" t="s">
        <v>32</v>
      </c>
      <c r="I8" s="76">
        <v>1500</v>
      </c>
    </row>
    <row r="9" spans="2:9" ht="16" x14ac:dyDescent="0.2">
      <c r="B9" s="63" t="s">
        <v>70</v>
      </c>
      <c r="C9" s="52">
        <v>0.3866</v>
      </c>
      <c r="D9" s="53">
        <v>0.3866</v>
      </c>
      <c r="E9" s="54">
        <v>62.36</v>
      </c>
      <c r="F9" s="21" t="s">
        <v>71</v>
      </c>
      <c r="G9" t="s">
        <v>75</v>
      </c>
      <c r="H9" s="73" t="s">
        <v>10</v>
      </c>
      <c r="I9" s="74">
        <v>1500</v>
      </c>
    </row>
    <row r="10" spans="2:9" ht="16" x14ac:dyDescent="0.2">
      <c r="B10" s="65" t="s">
        <v>68</v>
      </c>
      <c r="C10" s="52">
        <v>0.36330000000000001</v>
      </c>
      <c r="D10" s="53">
        <v>0.36330000000000001</v>
      </c>
      <c r="E10" s="54">
        <v>-992.1</v>
      </c>
      <c r="F10" s="21" t="s">
        <v>72</v>
      </c>
      <c r="G10" t="s">
        <v>74</v>
      </c>
    </row>
    <row r="11" spans="2:9" ht="16" x14ac:dyDescent="0.2">
      <c r="B11" s="137" t="s">
        <v>69</v>
      </c>
      <c r="C11" s="138">
        <v>0.4204</v>
      </c>
      <c r="D11" s="139">
        <v>0.41839999999999999</v>
      </c>
      <c r="E11" s="142">
        <v>88.65</v>
      </c>
      <c r="F11" s="21" t="s">
        <v>73</v>
      </c>
      <c r="G11" t="s">
        <v>74</v>
      </c>
    </row>
    <row r="12" spans="2:9" ht="16" x14ac:dyDescent="0.2">
      <c r="B12" s="122" t="s">
        <v>76</v>
      </c>
      <c r="C12" s="52">
        <v>0.4824</v>
      </c>
      <c r="D12" s="53">
        <v>0.47649999999999998</v>
      </c>
      <c r="E12" s="54">
        <v>-196269.13</v>
      </c>
      <c r="F12" s="21" t="s">
        <v>79</v>
      </c>
      <c r="G12" t="s">
        <v>82</v>
      </c>
    </row>
    <row r="13" spans="2:9" ht="16" x14ac:dyDescent="0.2">
      <c r="B13" s="123" t="s">
        <v>77</v>
      </c>
      <c r="C13" s="52">
        <v>0.51759999999999995</v>
      </c>
      <c r="D13" s="53">
        <v>0.51180000000000003</v>
      </c>
      <c r="E13" s="54">
        <v>219505.39</v>
      </c>
      <c r="F13" s="22" t="s">
        <v>80</v>
      </c>
      <c r="G13" t="s">
        <v>82</v>
      </c>
    </row>
    <row r="14" spans="2:9" ht="16" x14ac:dyDescent="0.2">
      <c r="B14" s="122" t="s">
        <v>78</v>
      </c>
      <c r="C14" s="144">
        <v>0.5353</v>
      </c>
      <c r="D14" s="145">
        <v>0.5353</v>
      </c>
      <c r="E14" s="146">
        <v>-402412.21</v>
      </c>
      <c r="F14" s="21" t="s">
        <v>81</v>
      </c>
      <c r="G14" t="s">
        <v>82</v>
      </c>
    </row>
    <row r="15" spans="2:9" x14ac:dyDescent="0.2">
      <c r="B15" s="143"/>
      <c r="C15" s="52"/>
      <c r="D15" s="53"/>
      <c r="E15" s="51"/>
    </row>
    <row r="16" spans="2:9" x14ac:dyDescent="0.2">
      <c r="B16" s="65"/>
      <c r="C16" s="52"/>
      <c r="D16" s="53"/>
      <c r="E16" s="51"/>
    </row>
    <row r="17" spans="2:5" x14ac:dyDescent="0.2">
      <c r="B17" s="64"/>
      <c r="C17" s="55"/>
      <c r="D17" s="53"/>
      <c r="E17" s="51"/>
    </row>
    <row r="18" spans="2:5" x14ac:dyDescent="0.2">
      <c r="B18" s="65"/>
      <c r="C18" s="52"/>
      <c r="D18" s="53"/>
      <c r="E18" s="51"/>
    </row>
    <row r="19" spans="2:5" x14ac:dyDescent="0.2">
      <c r="B19" s="64" t="s">
        <v>104</v>
      </c>
      <c r="C19" s="52">
        <f>AVERAGE(C3:C5)</f>
        <v>0.52039999999999997</v>
      </c>
      <c r="D19" s="60"/>
      <c r="E19" s="59"/>
    </row>
    <row r="20" spans="2:5" x14ac:dyDescent="0.2">
      <c r="B20" s="66" t="s">
        <v>103</v>
      </c>
      <c r="C20" s="55">
        <f>AVERAGE(C6:C8)</f>
        <v>0.34920000000000001</v>
      </c>
      <c r="D20" s="53"/>
      <c r="E20" s="51"/>
    </row>
    <row r="21" spans="2:5" x14ac:dyDescent="0.2">
      <c r="B21" s="63" t="s">
        <v>102</v>
      </c>
      <c r="C21" s="52">
        <f>AVERAGE(C9:C11)</f>
        <v>0.39010000000000006</v>
      </c>
      <c r="D21" s="53"/>
      <c r="E21" s="51"/>
    </row>
    <row r="22" spans="2:5" x14ac:dyDescent="0.2">
      <c r="B22" s="67" t="s">
        <v>101</v>
      </c>
      <c r="C22" s="56">
        <f>AVERAGE(C12:C14)</f>
        <v>0.51176666666666659</v>
      </c>
      <c r="D22" s="57"/>
      <c r="E22" s="58"/>
    </row>
  </sheetData>
  <mergeCells count="1">
    <mergeCell ref="H2:I2"/>
  </mergeCells>
  <phoneticPr fontId="6" alignment="center"/>
  <conditionalFormatting sqref="C3:C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5:E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BBEDE-8676-1A45-A843-AAE354BFBF7C}">
  <dimension ref="A2:B15"/>
  <sheetViews>
    <sheetView topLeftCell="B1" zoomScale="150" workbookViewId="0">
      <selection activeCell="J7" sqref="J7"/>
    </sheetView>
  </sheetViews>
  <sheetFormatPr baseColWidth="10" defaultRowHeight="15" x14ac:dyDescent="0.2"/>
  <cols>
    <col min="1" max="1" width="12.1640625" bestFit="1" customWidth="1"/>
    <col min="2" max="2" width="8.83203125" bestFit="1" customWidth="1"/>
  </cols>
  <sheetData>
    <row r="2" spans="1:2" x14ac:dyDescent="0.2">
      <c r="A2" s="159" t="s">
        <v>99</v>
      </c>
      <c r="B2" t="s">
        <v>98</v>
      </c>
    </row>
    <row r="3" spans="1:2" x14ac:dyDescent="0.2">
      <c r="A3" s="157">
        <v>20</v>
      </c>
      <c r="B3" s="158">
        <v>6277</v>
      </c>
    </row>
    <row r="4" spans="1:2" x14ac:dyDescent="0.2">
      <c r="A4" s="157">
        <v>50</v>
      </c>
      <c r="B4" s="158">
        <v>917</v>
      </c>
    </row>
    <row r="5" spans="1:2" x14ac:dyDescent="0.2">
      <c r="A5" s="157">
        <v>5</v>
      </c>
      <c r="B5" s="158">
        <v>531</v>
      </c>
    </row>
    <row r="6" spans="1:2" x14ac:dyDescent="0.2">
      <c r="A6" s="157">
        <v>19</v>
      </c>
      <c r="B6" s="158">
        <v>396</v>
      </c>
    </row>
    <row r="7" spans="1:2" x14ac:dyDescent="0.2">
      <c r="A7" s="157">
        <v>45</v>
      </c>
      <c r="B7" s="158">
        <v>255</v>
      </c>
    </row>
    <row r="8" spans="1:2" x14ac:dyDescent="0.2">
      <c r="A8" s="157">
        <v>40</v>
      </c>
      <c r="B8" s="158">
        <v>253</v>
      </c>
    </row>
    <row r="9" spans="1:2" x14ac:dyDescent="0.2">
      <c r="A9" s="157">
        <v>10</v>
      </c>
      <c r="B9" s="158">
        <v>252</v>
      </c>
    </row>
    <row r="10" spans="1:2" x14ac:dyDescent="0.2">
      <c r="A10" s="157">
        <v>35</v>
      </c>
      <c r="B10" s="158">
        <v>251</v>
      </c>
    </row>
    <row r="11" spans="1:2" x14ac:dyDescent="0.2">
      <c r="A11" s="157">
        <v>30</v>
      </c>
      <c r="B11" s="158">
        <v>231</v>
      </c>
    </row>
    <row r="12" spans="1:2" x14ac:dyDescent="0.2">
      <c r="A12" s="157">
        <v>55</v>
      </c>
      <c r="B12" s="158">
        <v>127</v>
      </c>
    </row>
    <row r="13" spans="1:2" x14ac:dyDescent="0.2">
      <c r="A13" s="157">
        <v>25</v>
      </c>
      <c r="B13" s="158">
        <v>121</v>
      </c>
    </row>
    <row r="14" spans="1:2" x14ac:dyDescent="0.2">
      <c r="A14" s="157">
        <v>15</v>
      </c>
      <c r="B14" s="158">
        <v>119</v>
      </c>
    </row>
    <row r="15" spans="1:2" x14ac:dyDescent="0.2">
      <c r="A15" s="157" t="s">
        <v>100</v>
      </c>
      <c r="B15" s="158">
        <v>9730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MASTER</vt:lpstr>
      <vt:lpstr>TOPS</vt:lpstr>
      <vt:lpstr>№ of Classes 1</vt:lpstr>
      <vt:lpstr>Window Size</vt:lpstr>
      <vt:lpstr>№ of Stocks</vt:lpstr>
      <vt:lpstr>№ of Classes 2</vt:lpstr>
      <vt:lpstr>Hidden Units</vt:lpstr>
      <vt:lpstr>Epoch Limit</vt:lpstr>
      <vt:lpstr>Epoch-Batch</vt:lpstr>
      <vt:lpstr>Super Run</vt:lpstr>
      <vt:lpstr>Super Class</vt:lpstr>
      <vt:lpstr>Super Window</vt:lpstr>
      <vt:lpstr>Data Size &amp; Age</vt:lpstr>
      <vt:lpstr>Different Markets</vt:lpstr>
      <vt:lpstr>Suggestion1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Aru</dc:creator>
  <cp:lastModifiedBy>Paul Johannes Aru</cp:lastModifiedBy>
  <dcterms:created xsi:type="dcterms:W3CDTF">2021-01-03T17:46:37Z</dcterms:created>
  <dcterms:modified xsi:type="dcterms:W3CDTF">2021-04-30T12:07:00Z</dcterms:modified>
</cp:coreProperties>
</file>