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finmath-spreadsheets\spreadsheets\Lognormal and Normal Implied Volatilities\"/>
    </mc:Choice>
  </mc:AlternateContent>
  <bookViews>
    <workbookView xWindow="0" yWindow="0" windowWidth="16380" windowHeight="8196" tabRatio="500" activeTab="1"/>
  </bookViews>
  <sheets>
    <sheet name="Load Libs" sheetId="1" r:id="rId1"/>
    <sheet name="Implied Volatilities" sheetId="2" r:id="rId2"/>
  </sheets>
  <externalReferences>
    <externalReference r:id="rId3"/>
  </externalReferences>
  <definedNames>
    <definedName name="obLibs">'Load Libs'!$E$27</definedName>
  </definedNames>
  <calcPr calcId="152511" iterate="1" iterateCount="2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1" i="2" l="1"/>
  <c r="F18" i="1"/>
  <c r="F9" i="1"/>
  <c r="C8" i="1"/>
  <c r="C17" i="1"/>
  <c r="F12" i="1"/>
  <c r="F21" i="1"/>
  <c r="B11" i="1"/>
  <c r="C18" i="1"/>
  <c r="E27" i="1" l="1"/>
  <c r="C24" i="1"/>
  <c r="F21" i="2"/>
  <c r="H21" i="2" s="1"/>
  <c r="J21" i="2" l="1"/>
</calcChain>
</file>

<file path=xl/sharedStrings.xml><?xml version="1.0" encoding="utf-8"?>
<sst xmlns="http://schemas.openxmlformats.org/spreadsheetml/2006/main" count="41" uniqueCount="32">
  <si>
    <r>
      <rPr>
        <b/>
        <i/>
        <sz val="8"/>
        <rFont val="Arial"/>
        <family val="2"/>
      </rPr>
      <t xml:space="preserve">Note: </t>
    </r>
    <r>
      <rPr>
        <i/>
        <sz val="8"/>
        <rFont val="Arial"/>
        <family val="2"/>
      </rPr>
      <t xml:space="preserve">This sheet requires Obba 4.0.14 or better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</si>
  <si>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Object Viewer</t>
  </si>
  <si>
    <t>Libraries (folder with JAR files)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</si>
  <si>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</si>
  <si>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</si>
  <si>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</si>
  <si>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</si>
  <si>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</si>
  <si>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</si>
  <si>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</si>
  <si>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</si>
  <si>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</si>
  <si>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</si>
  <si>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</si>
  <si>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</si>
  <si>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</si>
  <si>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finmath lib Version</t>
  </si>
  <si>
    <t>Reference cell below to ensure lib is loaded:</t>
  </si>
  <si>
    <t>Implied Volatilities</t>
  </si>
  <si>
    <t>Parameters</t>
  </si>
  <si>
    <t>maturity</t>
  </si>
  <si>
    <t>forward</t>
  </si>
  <si>
    <t>displacement</t>
  </si>
  <si>
    <t>For ATM options, there exists an analytic conversion from lognomal to normal volatilites</t>
  </si>
  <si>
    <t>corresponding option value</t>
  </si>
  <si>
    <t>corresponding implied lognomal vol</t>
  </si>
  <si>
    <t>test (input matched output)</t>
  </si>
  <si>
    <t>lognormal</t>
  </si>
  <si>
    <t>normal</t>
  </si>
  <si>
    <t>option value (from normal)</t>
  </si>
  <si>
    <t>lognomal (from value)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</si>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</sst>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&quot;WAHR&quot;;&quot;WAHR&quot;;&quot;FALSCH&quot;"/>
    <numFmt numFmtId="166" formatCode="dd/mm/yy"/>
    <numFmt numFmtId="167" formatCode="0.00000%"/>
    <numFmt numFmtId="168" formatCode="0.00\ %"/>
  </numFmts>
  <fonts count="7" x14ac:knownFonts="1">
    <font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b/>
      <sz val="18"/>
      <color rgb="FF1F497D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vertical="top"/>
    </xf>
    <xf numFmtId="0" fontId="5" fillId="2" borderId="0" xfId="1" applyFont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5" fontId="0" fillId="2" borderId="0" xfId="0" applyNumberFormat="1" applyFont="1" applyFill="1"/>
    <xf numFmtId="0" fontId="0" fillId="4" borderId="0" xfId="0" applyFont="1" applyFill="1"/>
    <xf numFmtId="0" fontId="0" fillId="2" borderId="0" xfId="0" applyFont="1" applyFill="1" applyAlignment="1">
      <alignment vertical="top"/>
    </xf>
    <xf numFmtId="0" fontId="6" fillId="2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2" borderId="0" xfId="0" applyFont="1" applyFill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10" fontId="0" fillId="5" borderId="0" xfId="0" applyNumberFormat="1" applyFont="1" applyFill="1" applyAlignment="1">
      <alignment horizontal="left" vertical="top"/>
    </xf>
    <xf numFmtId="0" fontId="0" fillId="2" borderId="0" xfId="0" applyFont="1" applyFill="1" applyAlignment="1">
      <alignment vertical="top" wrapText="1"/>
    </xf>
    <xf numFmtId="0" fontId="0" fillId="2" borderId="2" xfId="0" applyFont="1" applyFill="1" applyBorder="1" applyAlignment="1">
      <alignment horizontal="center" vertical="top"/>
    </xf>
    <xf numFmtId="166" fontId="0" fillId="2" borderId="0" xfId="0" applyNumberFormat="1" applyFont="1" applyFill="1" applyAlignment="1">
      <alignment horizontal="center" vertical="top"/>
    </xf>
    <xf numFmtId="10" fontId="0" fillId="5" borderId="0" xfId="0" applyNumberFormat="1" applyFont="1" applyFill="1" applyAlignment="1">
      <alignment horizontal="center" vertical="top"/>
    </xf>
    <xf numFmtId="167" fontId="0" fillId="2" borderId="0" xfId="0" applyNumberFormat="1" applyFont="1" applyFill="1" applyAlignment="1">
      <alignment horizontal="center" vertical="top"/>
    </xf>
    <xf numFmtId="10" fontId="0" fillId="2" borderId="0" xfId="0" applyNumberFormat="1" applyFont="1" applyFill="1" applyAlignment="1">
      <alignment vertical="top"/>
    </xf>
    <xf numFmtId="168" fontId="0" fillId="2" borderId="0" xfId="0" applyNumberFormat="1" applyFont="1" applyFill="1" applyAlignment="1">
      <alignment vertical="top"/>
    </xf>
    <xf numFmtId="10" fontId="0" fillId="2" borderId="0" xfId="0" applyNumberFormat="1" applyFont="1" applyFill="1" applyAlignment="1">
      <alignment horizontal="center" vertical="top"/>
    </xf>
    <xf numFmtId="11" fontId="0" fillId="2" borderId="0" xfId="0" applyNumberFormat="1" applyFont="1" applyFill="1" applyAlignment="1">
      <alignment vertical="top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27"/>
  <sheetViews>
    <sheetView topLeftCell="A15" zoomScale="65" zoomScaleNormal="65" workbookViewId="0">
      <selection activeCell="E27" sqref="E27"/>
    </sheetView>
  </sheetViews>
  <sheetFormatPr baseColWidth="10" defaultColWidth="8.88671875" defaultRowHeight="13.2" x14ac:dyDescent="0.25"/>
  <cols>
    <col min="1" max="3" width="9.109375" style="1" customWidth="1"/>
    <col min="4" max="7" width="10.6640625" style="1" customWidth="1"/>
    <col min="8" max="8" width="18.6640625" style="1" customWidth="1"/>
    <col min="9" max="10" width="10.6640625" style="1" customWidth="1"/>
    <col min="11" max="11" width="11.6640625" style="1" customWidth="1"/>
    <col min="12" max="12" width="10.6640625" style="2" customWidth="1"/>
    <col min="13" max="256" width="10.6640625" style="1" customWidth="1"/>
    <col min="257" max="1025" width="11.5546875"/>
  </cols>
  <sheetData>
    <row r="2" spans="2:6" ht="12.75" customHeight="1" x14ac:dyDescent="0.25">
      <c r="B2" s="3" t="s">
        <v>0</v>
      </c>
    </row>
    <row r="3" spans="2:6" ht="12.75" customHeight="1" x14ac:dyDescent="0.25">
      <c r="B3" s="4"/>
    </row>
    <row r="5" spans="2:6" ht="12.75" customHeight="1" x14ac:dyDescent="0.25">
      <c r="B5" s="5" t="s">
        <v>1</v>
      </c>
      <c r="C5" s="5"/>
      <c r="E5" s="5" t="s">
        <v>2</v>
      </c>
      <c r="F5" s="5"/>
    </row>
    <row r="7" spans="2:6" ht="12.75" customHeight="1" x14ac:dyDescent="0.25">
      <c r="B7" s="6" t="s">
        <v>3</v>
      </c>
      <c r="C7" s="6"/>
      <c r="E7" s="6" t="s">
        <v>4</v>
      </c>
      <c r="F7" s="6"/>
    </row>
    <row r="8" spans="2:6" ht="12.75" customHeight="1" x14ac:dyDescent="0.25">
      <c r="B8" s="1" t="s">
        <v>5</v>
      </c>
      <c r="C8" s="7" t="b">
        <f>TRUE()</f>
        <v>1</v>
      </c>
      <c r="E8" s="1" t="s">
        <v>6</v>
      </c>
      <c r="F8" s="8" t="s">
        <v>7</v>
      </c>
    </row>
    <row r="9" spans="2:6" ht="12.75" customHeight="1" x14ac:dyDescent="0.25">
      <c r="E9" s="1" t="s">
        <v>8</v>
      </c>
      <c r="F9" s="9" t="b">
        <f>TRUE()</f>
        <v>1</v>
      </c>
    </row>
    <row r="10" spans="2:6" ht="12.75" customHeight="1" x14ac:dyDescent="0.25">
      <c r="B10" s="6" t="s">
        <v>9</v>
      </c>
      <c r="C10" s="6"/>
    </row>
    <row r="11" spans="2:6" ht="12.75" customHeight="1" x14ac:dyDescent="0.25">
      <c r="B11" s="10" t="b">
        <f>[1]!OBCONTROLPANELSETVISIBLE(C8)</f>
        <v>1</v>
      </c>
      <c r="E11" s="6" t="s">
        <v>9</v>
      </c>
      <c r="F11" s="6"/>
    </row>
    <row r="12" spans="2:6" ht="12.75" customHeight="1" x14ac:dyDescent="0.25">
      <c r="E12" s="1" t="s">
        <v>10</v>
      </c>
      <c r="F12" s="1" t="str">
        <f>[1]!OBADDALLJARS(F8,F9)</f>
        <v>\\vmware-host\Shared Folders\finmath-spreadsheets\spreadsheets\Lognormal and Normal Implied Volatilities\lib</v>
      </c>
    </row>
    <row r="14" spans="2:6" ht="12.75" customHeight="1" x14ac:dyDescent="0.25">
      <c r="B14" s="5" t="s">
        <v>11</v>
      </c>
      <c r="C14" s="5"/>
      <c r="E14" s="5" t="s">
        <v>12</v>
      </c>
      <c r="F14" s="5"/>
    </row>
    <row r="16" spans="2:6" ht="12.75" customHeight="1" x14ac:dyDescent="0.25">
      <c r="B16" s="6" t="s">
        <v>9</v>
      </c>
      <c r="C16" s="6"/>
      <c r="E16" s="6" t="s">
        <v>13</v>
      </c>
      <c r="F16" s="6"/>
    </row>
    <row r="17" spans="2:6" ht="12.75" customHeight="1" x14ac:dyDescent="0.25">
      <c r="B17" s="1" t="s">
        <v>14</v>
      </c>
      <c r="C17" s="1" t="str">
        <f>[1]!OBGETPROPERTY("version")</f>
        <v>5.0.2</v>
      </c>
      <c r="E17" s="1" t="s">
        <v>6</v>
      </c>
      <c r="F17" s="8"/>
    </row>
    <row r="18" spans="2:6" ht="12.75" customHeight="1" x14ac:dyDescent="0.25">
      <c r="B18" s="1" t="s">
        <v>15</v>
      </c>
      <c r="C18" s="1" t="str">
        <f>[1]!OBGETPROPERTY("build")</f>
        <v>50002</v>
      </c>
      <c r="E18" s="1" t="s">
        <v>8</v>
      </c>
      <c r="F18" s="9" t="b">
        <f>TRUE()</f>
        <v>1</v>
      </c>
    </row>
    <row r="20" spans="2:6" ht="12.75" customHeight="1" x14ac:dyDescent="0.25">
      <c r="E20" s="6" t="s">
        <v>9</v>
      </c>
      <c r="F20" s="6"/>
    </row>
    <row r="21" spans="2:6" ht="12.75" customHeight="1" x14ac:dyDescent="0.25">
      <c r="B21" s="5" t="s">
        <v>16</v>
      </c>
      <c r="C21" s="5"/>
      <c r="E21" s="1" t="s">
        <v>10</v>
      </c>
      <c r="F21" s="1" t="str">
        <f>[1]!OBADDCLASSES(F17,F18)</f>
        <v>\\vmware-host\Shared Folders\finmath-spreadsheets\spreadsheets\Lognormal and Normal Implied Volatilities\</v>
      </c>
    </row>
    <row r="23" spans="2:6" ht="12.75" customHeight="1" x14ac:dyDescent="0.25">
      <c r="B23" s="6" t="s">
        <v>9</v>
      </c>
      <c r="C23" s="6"/>
    </row>
    <row r="24" spans="2:6" ht="12.75" customHeight="1" x14ac:dyDescent="0.25">
      <c r="B24" s="1" t="s">
        <v>14</v>
      </c>
      <c r="C24" s="1" t="str">
        <f>[1]!OBGET([1]!OBCALL("",obLibs&amp;"net.finmath.information.Library","getVersionString"))</f>
        <v>3.1.5</v>
      </c>
    </row>
    <row r="26" spans="2:6" ht="12.75" customHeight="1" x14ac:dyDescent="0.25">
      <c r="E26" s="5" t="s">
        <v>17</v>
      </c>
      <c r="F26" s="5"/>
    </row>
    <row r="27" spans="2:6" ht="12.75" customHeight="1" x14ac:dyDescent="0.25">
      <c r="E27" s="11" t="str">
        <f>IF(OR(ISERROR(F12),ISERROR(F21)),NA(),"")</f>
        <v/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048576"/>
  <sheetViews>
    <sheetView tabSelected="1" zoomScale="65" zoomScaleNormal="65" workbookViewId="0">
      <selection activeCell="A16" sqref="A16"/>
    </sheetView>
  </sheetViews>
  <sheetFormatPr baseColWidth="10" defaultColWidth="8.88671875" defaultRowHeight="13.2" x14ac:dyDescent="0.25"/>
  <cols>
    <col min="1" max="1" width="5.109375" style="12" customWidth="1"/>
    <col min="2" max="222" width="14.33203125" style="12" customWidth="1"/>
    <col min="223" max="1025" width="14.33203125" customWidth="1"/>
  </cols>
  <sheetData>
    <row r="1" spans="2:224" ht="13.2" customHeight="1" x14ac:dyDescent="0.25">
      <c r="HO1" s="12"/>
      <c r="HP1" s="12"/>
    </row>
    <row r="2" spans="2:224" ht="15" customHeight="1" x14ac:dyDescent="0.25">
      <c r="B2" s="13" t="s">
        <v>18</v>
      </c>
      <c r="C2" s="13"/>
      <c r="HO2" s="12"/>
      <c r="HP2" s="12"/>
    </row>
    <row r="4" spans="2:224" ht="13.2" customHeight="1" x14ac:dyDescent="0.25">
      <c r="B4" s="14" t="s">
        <v>19</v>
      </c>
      <c r="C4" s="14"/>
      <c r="D4" s="14"/>
    </row>
    <row r="5" spans="2:224" ht="13.2" customHeight="1" x14ac:dyDescent="0.25"/>
    <row r="6" spans="2:224" ht="13.2" customHeight="1" x14ac:dyDescent="0.25">
      <c r="B6" s="15" t="s">
        <v>19</v>
      </c>
      <c r="C6" s="15"/>
      <c r="D6" s="15"/>
    </row>
    <row r="7" spans="2:224" ht="13.2" customHeight="1" x14ac:dyDescent="0.25">
      <c r="B7" s="16" t="s">
        <v>20</v>
      </c>
      <c r="C7" s="17">
        <v>5</v>
      </c>
    </row>
    <row r="8" spans="2:224" ht="13.2" customHeight="1" x14ac:dyDescent="0.25">
      <c r="B8" s="16" t="s">
        <v>21</v>
      </c>
      <c r="C8" s="18">
        <v>0.01</v>
      </c>
    </row>
    <row r="9" spans="2:224" ht="13.2" customHeight="1" x14ac:dyDescent="0.25">
      <c r="B9" s="16" t="s">
        <v>22</v>
      </c>
      <c r="C9" s="18">
        <v>0</v>
      </c>
    </row>
    <row r="10" spans="2:224" ht="13.2" customHeight="1" x14ac:dyDescent="0.25">
      <c r="B10" s="16"/>
      <c r="C10" s="16"/>
    </row>
    <row r="11" spans="2:224" ht="13.2" customHeight="1" x14ac:dyDescent="0.25">
      <c r="C11" s="16"/>
    </row>
    <row r="12" spans="2:224" ht="13.2" customHeight="1" x14ac:dyDescent="0.25">
      <c r="B12" s="12" t="s">
        <v>23</v>
      </c>
      <c r="C12" s="16"/>
    </row>
    <row r="13" spans="2:224" ht="13.2" customHeight="1" x14ac:dyDescent="0.25">
      <c r="C13" s="16"/>
    </row>
    <row r="14" spans="2:224" ht="13.2" customHeight="1" x14ac:dyDescent="0.25">
      <c r="C14" s="16"/>
      <c r="F14" s="12" t="s">
        <v>24</v>
      </c>
    </row>
    <row r="15" spans="2:224" ht="13.2" customHeight="1" x14ac:dyDescent="0.25">
      <c r="C15" s="16"/>
    </row>
    <row r="16" spans="2:224" ht="13.2" customHeight="1" x14ac:dyDescent="0.25">
      <c r="C16" s="16"/>
      <c r="H16" s="12" t="s">
        <v>25</v>
      </c>
    </row>
    <row r="17" spans="2:10" ht="13.2" customHeight="1" x14ac:dyDescent="0.25">
      <c r="C17" s="16"/>
    </row>
    <row r="18" spans="2:10" ht="13.2" customHeight="1" x14ac:dyDescent="0.25">
      <c r="B18" s="19"/>
      <c r="C18" s="19"/>
      <c r="J18" s="12" t="s">
        <v>26</v>
      </c>
    </row>
    <row r="19" spans="2:10" ht="13.2" customHeight="1" x14ac:dyDescent="0.25"/>
    <row r="20" spans="2:10" ht="13.2" customHeight="1" x14ac:dyDescent="0.25">
      <c r="B20" s="20"/>
      <c r="C20" s="20" t="s">
        <v>27</v>
      </c>
      <c r="D20" s="20" t="s">
        <v>28</v>
      </c>
      <c r="F20" s="20" t="s">
        <v>29</v>
      </c>
      <c r="H20" s="20" t="s">
        <v>30</v>
      </c>
      <c r="J20" s="20"/>
    </row>
    <row r="21" spans="2:10" ht="13.2" customHeight="1" x14ac:dyDescent="0.25">
      <c r="B21" s="21" t="s">
        <v>31</v>
      </c>
      <c r="C21" s="22">
        <v>0.5</v>
      </c>
      <c r="D21" s="23">
        <f>SQRT(2*PI()/C7)*(C8+C9)*ERF(0,C21*SQRT(C7/8))</f>
        <v>4.7513496861798779E-3</v>
      </c>
      <c r="E21" s="24"/>
      <c r="F21" s="25">
        <f>[1]!OBGET([1]!OBCALL("",obLibs&amp;"net.finmath.functions.AnalyticFormulas","bachelierOptionValue",[1]!obMake("","double",C8),[1]!obMake("","double",D21),[1]!obMake("","double",C7),[1]!obMake("","double",C8),[1]!obMake("","double",1)))</f>
        <v>4.2384987796942105E-3</v>
      </c>
      <c r="H21" s="26">
        <f>[1]!OBGET([1]!OBCALL("",obLibs&amp;"net.finmath.functions.AnalyticFormulas","blackScholesOptionImpliedVolatility",[1]!obMake("","double",C8),[1]!obMake("","double",C7),[1]!obMake("","double",C8),[1]!obMake("","double",1),[1]!obMake("","double",F21)))</f>
        <v>0.50000000000000011</v>
      </c>
      <c r="J21" s="27">
        <f>C21-H21</f>
        <v>0</v>
      </c>
    </row>
    <row r="22" spans="2:10" ht="13.2" customHeight="1" x14ac:dyDescent="0.25"/>
    <row r="23" spans="2:10" ht="13.2" customHeight="1" x14ac:dyDescent="0.25"/>
    <row r="24" spans="2:10" ht="13.2" customHeight="1" x14ac:dyDescent="0.25"/>
    <row r="26" spans="2:10" ht="13.2" customHeight="1" x14ac:dyDescent="0.25"/>
    <row r="27" spans="2:10" ht="13.2" customHeight="1" x14ac:dyDescent="0.25"/>
    <row r="28" spans="2:10" ht="13.2" customHeight="1" x14ac:dyDescent="0.25"/>
    <row r="29" spans="2:10" ht="13.2" customHeight="1" x14ac:dyDescent="0.25"/>
    <row r="30" spans="2:10" ht="13.2" customHeight="1" x14ac:dyDescent="0.25"/>
    <row r="31" spans="2:10" ht="13.2" customHeight="1" x14ac:dyDescent="0.25"/>
    <row r="32" spans="2:10" ht="13.2" customHeight="1" x14ac:dyDescent="0.25"/>
    <row r="33" ht="13.2" customHeight="1" x14ac:dyDescent="0.25"/>
    <row r="34" ht="13.2" customHeight="1" x14ac:dyDescent="0.25"/>
    <row r="35" ht="13.2" customHeight="1" x14ac:dyDescent="0.25"/>
    <row r="36" ht="13.2" customHeight="1" x14ac:dyDescent="0.25"/>
    <row r="37" ht="13.2" customHeight="1" x14ac:dyDescent="0.25"/>
    <row r="38" ht="13.2" customHeight="1" x14ac:dyDescent="0.25"/>
    <row r="39" ht="13.2" customHeight="1" x14ac:dyDescent="0.25"/>
    <row r="40" ht="13.2" customHeight="1" x14ac:dyDescent="0.25"/>
    <row r="41" ht="13.2" customHeight="1" x14ac:dyDescent="0.25"/>
    <row r="42" ht="13.2" customHeight="1" x14ac:dyDescent="0.25"/>
    <row r="43" ht="13.2" customHeight="1" x14ac:dyDescent="0.25"/>
    <row r="44" ht="13.2" customHeight="1" x14ac:dyDescent="0.25"/>
    <row r="45" ht="13.2" customHeight="1" x14ac:dyDescent="0.25"/>
    <row r="46" ht="13.2" customHeight="1" x14ac:dyDescent="0.25"/>
    <row r="47" ht="13.2" customHeight="1" x14ac:dyDescent="0.25"/>
    <row r="48" ht="13.2" customHeight="1" x14ac:dyDescent="0.25"/>
    <row r="49" ht="13.2" customHeight="1" x14ac:dyDescent="0.25"/>
    <row r="50" ht="13.2" customHeight="1" x14ac:dyDescent="0.25"/>
    <row r="51" ht="13.2" customHeight="1" x14ac:dyDescent="0.25"/>
    <row r="52" ht="13.2" customHeight="1" x14ac:dyDescent="0.25"/>
    <row r="53" ht="13.2" customHeight="1" x14ac:dyDescent="0.25"/>
    <row r="54" ht="13.2" customHeight="1" x14ac:dyDescent="0.25"/>
    <row r="55" ht="13.2" customHeight="1" x14ac:dyDescent="0.25"/>
    <row r="56" ht="13.2" customHeight="1" x14ac:dyDescent="0.25"/>
    <row r="57" ht="13.2" customHeight="1" x14ac:dyDescent="0.25"/>
    <row r="58" ht="13.2" customHeight="1" x14ac:dyDescent="0.25"/>
    <row r="59" ht="13.2" customHeight="1" x14ac:dyDescent="0.25"/>
    <row r="60" ht="13.2" customHeight="1" x14ac:dyDescent="0.25"/>
    <row r="61" ht="13.2" customHeight="1" x14ac:dyDescent="0.25"/>
    <row r="62" ht="13.2" customHeight="1" x14ac:dyDescent="0.25"/>
    <row r="63" ht="13.2" customHeight="1" x14ac:dyDescent="0.25"/>
    <row r="64" ht="13.2" customHeight="1" x14ac:dyDescent="0.25"/>
    <row r="65" ht="13.2" customHeight="1" x14ac:dyDescent="0.25"/>
    <row r="66" ht="13.2" customHeight="1" x14ac:dyDescent="0.25"/>
    <row r="67" ht="13.2" customHeight="1" x14ac:dyDescent="0.25"/>
    <row r="68" ht="13.2" customHeight="1" x14ac:dyDescent="0.25"/>
    <row r="69" ht="13.2" customHeight="1" x14ac:dyDescent="0.25"/>
    <row r="70" ht="13.2" customHeight="1" x14ac:dyDescent="0.25"/>
    <row r="71" ht="13.2" customHeight="1" x14ac:dyDescent="0.25"/>
    <row r="72" ht="13.2" customHeight="1" x14ac:dyDescent="0.25"/>
    <row r="73" ht="13.2" customHeight="1" x14ac:dyDescent="0.25"/>
    <row r="74" ht="13.2" customHeight="1" x14ac:dyDescent="0.25"/>
    <row r="75" ht="13.2" customHeight="1" x14ac:dyDescent="0.25"/>
    <row r="76" ht="13.2" customHeight="1" x14ac:dyDescent="0.25"/>
    <row r="77" ht="13.2" customHeight="1" x14ac:dyDescent="0.25"/>
    <row r="78" ht="13.2" customHeight="1" x14ac:dyDescent="0.25"/>
    <row r="79" ht="13.2" customHeight="1" x14ac:dyDescent="0.25"/>
    <row r="80" ht="13.2" customHeight="1" x14ac:dyDescent="0.25"/>
    <row r="81" ht="13.2" customHeight="1" x14ac:dyDescent="0.25"/>
    <row r="82" ht="13.2" customHeight="1" x14ac:dyDescent="0.25"/>
    <row r="83" ht="13.2" customHeight="1" x14ac:dyDescent="0.25"/>
    <row r="84" ht="13.2" customHeight="1" x14ac:dyDescent="0.25"/>
    <row r="85" ht="13.2" customHeight="1" x14ac:dyDescent="0.25"/>
    <row r="86" ht="13.2" customHeight="1" x14ac:dyDescent="0.25"/>
    <row r="87" ht="13.2" customHeight="1" x14ac:dyDescent="0.25"/>
    <row r="88" ht="13.2" customHeight="1" x14ac:dyDescent="0.25"/>
    <row r="89" ht="13.2" customHeight="1" x14ac:dyDescent="0.25"/>
    <row r="90" ht="13.2" customHeight="1" x14ac:dyDescent="0.25"/>
    <row r="91" ht="13.2" customHeight="1" x14ac:dyDescent="0.25"/>
    <row r="92" ht="13.2" customHeight="1" x14ac:dyDescent="0.25"/>
    <row r="93" ht="13.2" customHeight="1" x14ac:dyDescent="0.25"/>
    <row r="94" ht="13.2" customHeight="1" x14ac:dyDescent="0.25"/>
    <row r="95" ht="13.2" customHeight="1" x14ac:dyDescent="0.25"/>
    <row r="96" ht="13.2" customHeight="1" x14ac:dyDescent="0.25"/>
    <row r="97" ht="13.2" customHeight="1" x14ac:dyDescent="0.25"/>
    <row r="98" ht="13.2" customHeight="1" x14ac:dyDescent="0.25"/>
    <row r="99" ht="13.2" customHeight="1" x14ac:dyDescent="0.25"/>
    <row r="100" ht="13.2" customHeight="1" x14ac:dyDescent="0.25"/>
    <row r="101" ht="13.2" customHeight="1" x14ac:dyDescent="0.25"/>
    <row r="102" ht="13.2" customHeight="1" x14ac:dyDescent="0.25"/>
    <row r="103" ht="13.2" customHeight="1" x14ac:dyDescent="0.25"/>
    <row r="104" ht="13.2" customHeight="1" x14ac:dyDescent="0.25"/>
    <row r="105" ht="13.2" customHeight="1" x14ac:dyDescent="0.25"/>
    <row r="106" ht="13.2" customHeight="1" x14ac:dyDescent="0.25"/>
    <row r="107" ht="13.2" customHeight="1" x14ac:dyDescent="0.25"/>
    <row r="108" ht="13.2" customHeight="1" x14ac:dyDescent="0.25"/>
    <row r="109" ht="13.2" customHeight="1" x14ac:dyDescent="0.25"/>
    <row r="110" ht="13.2" customHeight="1" x14ac:dyDescent="0.25"/>
    <row r="111" ht="13.2" customHeight="1" x14ac:dyDescent="0.25"/>
    <row r="112" ht="13.2" customHeight="1" x14ac:dyDescent="0.25"/>
    <row r="113" ht="13.2" customHeight="1" x14ac:dyDescent="0.25"/>
    <row r="114" ht="13.2" customHeight="1" x14ac:dyDescent="0.25"/>
    <row r="115" ht="13.2" customHeight="1" x14ac:dyDescent="0.25"/>
    <row r="116" ht="13.2" customHeight="1" x14ac:dyDescent="0.25"/>
    <row r="117" ht="13.2" customHeight="1" x14ac:dyDescent="0.25"/>
    <row r="118" ht="13.2" customHeight="1" x14ac:dyDescent="0.25"/>
    <row r="119" ht="13.2" customHeight="1" x14ac:dyDescent="0.25"/>
    <row r="120" ht="13.2" customHeight="1" x14ac:dyDescent="0.25"/>
    <row r="121" ht="13.2" customHeight="1" x14ac:dyDescent="0.25"/>
    <row r="122" ht="13.2" customHeight="1" x14ac:dyDescent="0.25"/>
    <row r="123" ht="13.2" customHeight="1" x14ac:dyDescent="0.25"/>
    <row r="124" ht="13.2" customHeight="1" x14ac:dyDescent="0.25"/>
    <row r="125" ht="13.2" customHeight="1" x14ac:dyDescent="0.25"/>
    <row r="126" ht="13.2" customHeight="1" x14ac:dyDescent="0.25"/>
    <row r="127" ht="13.2" customHeight="1" x14ac:dyDescent="0.25"/>
    <row r="128" ht="13.2" customHeight="1" x14ac:dyDescent="0.25"/>
    <row r="129" ht="13.2" customHeight="1" x14ac:dyDescent="0.25"/>
    <row r="130" ht="13.2" customHeight="1" x14ac:dyDescent="0.25"/>
    <row r="131" ht="13.2" customHeight="1" x14ac:dyDescent="0.25"/>
    <row r="132" ht="13.2" customHeight="1" x14ac:dyDescent="0.25"/>
    <row r="133" ht="13.2" customHeight="1" x14ac:dyDescent="0.25"/>
    <row r="134" ht="13.2" customHeight="1" x14ac:dyDescent="0.25"/>
    <row r="135" ht="13.2" customHeight="1" x14ac:dyDescent="0.25"/>
    <row r="136" ht="13.2" customHeight="1" x14ac:dyDescent="0.25"/>
    <row r="137" ht="13.2" customHeight="1" x14ac:dyDescent="0.25"/>
    <row r="138" ht="13.2" customHeight="1" x14ac:dyDescent="0.25"/>
    <row r="139" ht="13.2" customHeight="1" x14ac:dyDescent="0.25"/>
    <row r="140" ht="13.2" customHeight="1" x14ac:dyDescent="0.25"/>
    <row r="141" ht="13.2" customHeight="1" x14ac:dyDescent="0.25"/>
    <row r="142" ht="13.2" customHeight="1" x14ac:dyDescent="0.25"/>
    <row r="143" ht="13.2" customHeight="1" x14ac:dyDescent="0.25"/>
    <row r="144" ht="13.2" customHeight="1" x14ac:dyDescent="0.25"/>
    <row r="145" ht="13.2" customHeight="1" x14ac:dyDescent="0.25"/>
    <row r="146" ht="13.2" customHeight="1" x14ac:dyDescent="0.25"/>
    <row r="147" ht="13.2" customHeight="1" x14ac:dyDescent="0.25"/>
    <row r="148" ht="13.2" customHeight="1" x14ac:dyDescent="0.25"/>
    <row r="149" ht="13.2" customHeight="1" x14ac:dyDescent="0.25"/>
    <row r="150" ht="13.2" customHeight="1" x14ac:dyDescent="0.25"/>
    <row r="151" ht="13.2" customHeight="1" x14ac:dyDescent="0.25"/>
    <row r="152" ht="13.2" customHeight="1" x14ac:dyDescent="0.25"/>
    <row r="153" ht="13.2" customHeight="1" x14ac:dyDescent="0.25"/>
    <row r="154" ht="13.2" customHeight="1" x14ac:dyDescent="0.25"/>
    <row r="155" ht="13.2" customHeight="1" x14ac:dyDescent="0.25"/>
    <row r="156" ht="13.2" customHeight="1" x14ac:dyDescent="0.25"/>
    <row r="157" ht="13.2" customHeight="1" x14ac:dyDescent="0.25"/>
    <row r="158" ht="13.2" customHeight="1" x14ac:dyDescent="0.25"/>
    <row r="159" ht="13.2" customHeight="1" x14ac:dyDescent="0.25"/>
    <row r="160" ht="13.2" customHeight="1" x14ac:dyDescent="0.25"/>
    <row r="161" ht="13.2" customHeight="1" x14ac:dyDescent="0.25"/>
    <row r="162" ht="13.2" customHeight="1" x14ac:dyDescent="0.25"/>
    <row r="163" ht="13.2" customHeight="1" x14ac:dyDescent="0.25"/>
    <row r="164" ht="13.2" customHeight="1" x14ac:dyDescent="0.25"/>
    <row r="165" ht="13.2" customHeight="1" x14ac:dyDescent="0.25"/>
    <row r="166" ht="13.2" customHeight="1" x14ac:dyDescent="0.25"/>
    <row r="167" ht="13.2" customHeight="1" x14ac:dyDescent="0.25"/>
    <row r="168" ht="13.2" customHeight="1" x14ac:dyDescent="0.25"/>
    <row r="169" ht="13.2" customHeight="1" x14ac:dyDescent="0.25"/>
    <row r="170" ht="13.2" customHeight="1" x14ac:dyDescent="0.25"/>
    <row r="171" ht="13.2" customHeight="1" x14ac:dyDescent="0.25"/>
    <row r="172" ht="13.2" customHeight="1" x14ac:dyDescent="0.25"/>
    <row r="173" ht="13.2" customHeight="1" x14ac:dyDescent="0.25"/>
    <row r="174" ht="13.2" customHeight="1" x14ac:dyDescent="0.25"/>
    <row r="175" ht="13.2" customHeight="1" x14ac:dyDescent="0.25"/>
    <row r="176" ht="13.2" customHeight="1" x14ac:dyDescent="0.25"/>
    <row r="177" ht="13.2" customHeight="1" x14ac:dyDescent="0.25"/>
    <row r="178" ht="13.2" customHeight="1" x14ac:dyDescent="0.25"/>
    <row r="179" ht="13.2" customHeight="1" x14ac:dyDescent="0.25"/>
    <row r="180" ht="13.2" customHeight="1" x14ac:dyDescent="0.25"/>
    <row r="181" ht="13.2" customHeight="1" x14ac:dyDescent="0.25"/>
    <row r="182" ht="13.2" customHeight="1" x14ac:dyDescent="0.25"/>
    <row r="183" ht="13.2" customHeight="1" x14ac:dyDescent="0.25"/>
    <row r="184" ht="13.2" customHeight="1" x14ac:dyDescent="0.25"/>
    <row r="185" ht="13.2" customHeight="1" x14ac:dyDescent="0.25"/>
    <row r="186" ht="13.2" customHeight="1" x14ac:dyDescent="0.25"/>
    <row r="187" ht="13.2" customHeight="1" x14ac:dyDescent="0.25"/>
    <row r="188" ht="13.2" customHeight="1" x14ac:dyDescent="0.25"/>
    <row r="189" ht="13.2" customHeight="1" x14ac:dyDescent="0.25"/>
    <row r="190" ht="13.2" customHeight="1" x14ac:dyDescent="0.25"/>
    <row r="191" ht="13.2" customHeight="1" x14ac:dyDescent="0.25"/>
    <row r="192" ht="13.2" customHeight="1" x14ac:dyDescent="0.25"/>
    <row r="193" ht="13.2" customHeight="1" x14ac:dyDescent="0.25"/>
    <row r="194" ht="13.2" customHeight="1" x14ac:dyDescent="0.25"/>
    <row r="195" ht="13.2" customHeight="1" x14ac:dyDescent="0.25"/>
    <row r="196" ht="13.2" customHeight="1" x14ac:dyDescent="0.25"/>
    <row r="197" ht="13.2" customHeight="1" x14ac:dyDescent="0.25"/>
    <row r="198" ht="13.2" customHeight="1" x14ac:dyDescent="0.25"/>
    <row r="199" ht="13.2" customHeight="1" x14ac:dyDescent="0.25"/>
    <row r="200" ht="13.2" customHeight="1" x14ac:dyDescent="0.25"/>
    <row r="201" ht="13.2" customHeight="1" x14ac:dyDescent="0.25"/>
    <row r="202" ht="13.2" customHeight="1" x14ac:dyDescent="0.25"/>
    <row r="203" ht="13.2" customHeight="1" x14ac:dyDescent="0.25"/>
    <row r="204" ht="13.2" customHeight="1" x14ac:dyDescent="0.25"/>
    <row r="205" ht="13.2" customHeight="1" x14ac:dyDescent="0.25"/>
    <row r="206" ht="13.2" customHeight="1" x14ac:dyDescent="0.25"/>
    <row r="207" ht="13.2" customHeight="1" x14ac:dyDescent="0.25"/>
    <row r="208" ht="13.2" customHeight="1" x14ac:dyDescent="0.25"/>
    <row r="209" ht="13.2" customHeight="1" x14ac:dyDescent="0.25"/>
    <row r="210" ht="13.2" customHeight="1" x14ac:dyDescent="0.25"/>
    <row r="211" ht="13.2" customHeight="1" x14ac:dyDescent="0.25"/>
    <row r="212" ht="13.2" customHeight="1" x14ac:dyDescent="0.25"/>
    <row r="213" ht="13.2" customHeight="1" x14ac:dyDescent="0.25"/>
    <row r="214" ht="13.2" customHeight="1" x14ac:dyDescent="0.25"/>
    <row r="215" ht="13.2" customHeight="1" x14ac:dyDescent="0.25"/>
    <row r="216" ht="13.2" customHeight="1" x14ac:dyDescent="0.25"/>
    <row r="217" ht="13.2" customHeight="1" x14ac:dyDescent="0.25"/>
    <row r="218" ht="13.2" customHeight="1" x14ac:dyDescent="0.25"/>
    <row r="219" ht="13.2" customHeight="1" x14ac:dyDescent="0.25"/>
    <row r="220" ht="13.2" customHeight="1" x14ac:dyDescent="0.25"/>
    <row r="221" ht="13.2" customHeight="1" x14ac:dyDescent="0.25"/>
    <row r="222" ht="13.2" customHeight="1" x14ac:dyDescent="0.25"/>
    <row r="223" ht="13.2" customHeight="1" x14ac:dyDescent="0.25"/>
    <row r="224" ht="13.2" customHeight="1" x14ac:dyDescent="0.25"/>
    <row r="225" ht="13.2" customHeight="1" x14ac:dyDescent="0.25"/>
    <row r="226" ht="13.2" customHeight="1" x14ac:dyDescent="0.25"/>
    <row r="227" ht="13.2" customHeight="1" x14ac:dyDescent="0.25"/>
    <row r="228" ht="13.2" customHeight="1" x14ac:dyDescent="0.25"/>
    <row r="229" ht="13.2" customHeight="1" x14ac:dyDescent="0.25"/>
    <row r="230" ht="13.2" customHeight="1" x14ac:dyDescent="0.25"/>
    <row r="231" ht="13.2" customHeight="1" x14ac:dyDescent="0.25"/>
    <row r="232" ht="13.2" customHeight="1" x14ac:dyDescent="0.25"/>
    <row r="233" ht="13.2" customHeight="1" x14ac:dyDescent="0.25"/>
    <row r="234" ht="13.2" customHeight="1" x14ac:dyDescent="0.25"/>
    <row r="235" ht="13.2" customHeight="1" x14ac:dyDescent="0.25"/>
    <row r="236" ht="13.2" customHeight="1" x14ac:dyDescent="0.25"/>
    <row r="237" ht="13.2" customHeight="1" x14ac:dyDescent="0.25"/>
    <row r="238" ht="13.2" customHeight="1" x14ac:dyDescent="0.25"/>
    <row r="239" ht="13.2" customHeight="1" x14ac:dyDescent="0.25"/>
    <row r="240" ht="13.2" customHeight="1" x14ac:dyDescent="0.25"/>
    <row r="241" ht="13.2" customHeight="1" x14ac:dyDescent="0.25"/>
    <row r="242" ht="13.2" customHeight="1" x14ac:dyDescent="0.25"/>
    <row r="243" ht="13.2" customHeight="1" x14ac:dyDescent="0.25"/>
    <row r="244" ht="13.2" customHeight="1" x14ac:dyDescent="0.25"/>
    <row r="245" ht="13.2" customHeight="1" x14ac:dyDescent="0.25"/>
    <row r="246" ht="13.2" customHeight="1" x14ac:dyDescent="0.25"/>
    <row r="247" ht="13.2" customHeight="1" x14ac:dyDescent="0.25"/>
    <row r="248" ht="13.2" customHeight="1" x14ac:dyDescent="0.25"/>
    <row r="249" ht="13.2" customHeight="1" x14ac:dyDescent="0.25"/>
    <row r="250" ht="13.2" customHeight="1" x14ac:dyDescent="0.25"/>
    <row r="251" ht="13.2" customHeight="1" x14ac:dyDescent="0.25"/>
    <row r="252" ht="13.2" customHeight="1" x14ac:dyDescent="0.25"/>
    <row r="253" ht="13.2" customHeight="1" x14ac:dyDescent="0.25"/>
    <row r="254" ht="13.2" customHeight="1" x14ac:dyDescent="0.25"/>
    <row r="255" ht="13.2" customHeight="1" x14ac:dyDescent="0.25"/>
    <row r="256" ht="13.2" customHeight="1" x14ac:dyDescent="0.25"/>
    <row r="257" ht="13.2" customHeight="1" x14ac:dyDescent="0.25"/>
    <row r="258" ht="13.2" customHeight="1" x14ac:dyDescent="0.25"/>
    <row r="259" ht="13.2" customHeight="1" x14ac:dyDescent="0.25"/>
    <row r="260" ht="13.2" customHeight="1" x14ac:dyDescent="0.25"/>
    <row r="261" ht="13.2" customHeight="1" x14ac:dyDescent="0.25"/>
    <row r="262" ht="13.2" customHeight="1" x14ac:dyDescent="0.25"/>
    <row r="263" ht="13.2" customHeight="1" x14ac:dyDescent="0.25"/>
    <row r="264" ht="13.2" customHeight="1" x14ac:dyDescent="0.25"/>
    <row r="265" ht="13.2" customHeight="1" x14ac:dyDescent="0.25"/>
    <row r="266" ht="13.2" customHeight="1" x14ac:dyDescent="0.25"/>
    <row r="267" ht="13.2" customHeight="1" x14ac:dyDescent="0.25"/>
    <row r="268" ht="13.2" customHeight="1" x14ac:dyDescent="0.25"/>
    <row r="269" ht="13.2" customHeight="1" x14ac:dyDescent="0.25"/>
    <row r="270" ht="13.2" customHeight="1" x14ac:dyDescent="0.25"/>
    <row r="271" ht="13.2" customHeight="1" x14ac:dyDescent="0.25"/>
    <row r="272" ht="13.2" customHeight="1" x14ac:dyDescent="0.25"/>
    <row r="273" ht="13.2" customHeight="1" x14ac:dyDescent="0.25"/>
    <row r="274" ht="13.2" customHeight="1" x14ac:dyDescent="0.25"/>
    <row r="275" ht="13.2" customHeight="1" x14ac:dyDescent="0.25"/>
    <row r="276" ht="13.2" customHeight="1" x14ac:dyDescent="0.25"/>
    <row r="277" ht="13.2" customHeight="1" x14ac:dyDescent="0.25"/>
    <row r="278" ht="13.2" customHeight="1" x14ac:dyDescent="0.25"/>
    <row r="279" ht="13.2" customHeight="1" x14ac:dyDescent="0.25"/>
    <row r="280" ht="13.2" customHeight="1" x14ac:dyDescent="0.25"/>
    <row r="281" ht="13.2" customHeight="1" x14ac:dyDescent="0.25"/>
    <row r="282" ht="13.2" customHeight="1" x14ac:dyDescent="0.25"/>
    <row r="283" ht="13.2" customHeight="1" x14ac:dyDescent="0.25"/>
    <row r="284" ht="13.2" customHeight="1" x14ac:dyDescent="0.25"/>
    <row r="285" ht="13.2" customHeight="1" x14ac:dyDescent="0.25"/>
    <row r="286" ht="13.2" customHeight="1" x14ac:dyDescent="0.25"/>
    <row r="287" ht="13.2" customHeight="1" x14ac:dyDescent="0.25"/>
    <row r="288" ht="13.2" customHeight="1" x14ac:dyDescent="0.25"/>
    <row r="289" ht="13.2" customHeight="1" x14ac:dyDescent="0.25"/>
    <row r="290" ht="13.2" customHeight="1" x14ac:dyDescent="0.25"/>
    <row r="291" ht="13.2" customHeight="1" x14ac:dyDescent="0.25"/>
    <row r="292" ht="13.2" customHeight="1" x14ac:dyDescent="0.25"/>
    <row r="293" ht="13.2" customHeight="1" x14ac:dyDescent="0.25"/>
    <row r="294" ht="13.2" customHeight="1" x14ac:dyDescent="0.25"/>
    <row r="295" ht="13.2" customHeight="1" x14ac:dyDescent="0.25"/>
    <row r="296" ht="13.2" customHeight="1" x14ac:dyDescent="0.25"/>
    <row r="297" ht="13.2" customHeight="1" x14ac:dyDescent="0.25"/>
    <row r="298" ht="13.2" customHeight="1" x14ac:dyDescent="0.25"/>
    <row r="299" ht="13.2" customHeight="1" x14ac:dyDescent="0.25"/>
    <row r="300" ht="13.2" customHeight="1" x14ac:dyDescent="0.25"/>
    <row r="301" ht="13.2" customHeight="1" x14ac:dyDescent="0.25"/>
    <row r="302" ht="13.2" customHeight="1" x14ac:dyDescent="0.25"/>
    <row r="303" ht="13.2" customHeight="1" x14ac:dyDescent="0.25"/>
    <row r="304" ht="13.2" customHeight="1" x14ac:dyDescent="0.25"/>
    <row r="305" ht="13.2" customHeight="1" x14ac:dyDescent="0.25"/>
    <row r="306" ht="13.2" customHeight="1" x14ac:dyDescent="0.25"/>
    <row r="307" ht="13.2" customHeight="1" x14ac:dyDescent="0.25"/>
    <row r="308" ht="13.2" customHeight="1" x14ac:dyDescent="0.25"/>
    <row r="309" ht="13.2" customHeight="1" x14ac:dyDescent="0.25"/>
    <row r="310" ht="13.2" customHeight="1" x14ac:dyDescent="0.25"/>
    <row r="311" ht="13.2" customHeight="1" x14ac:dyDescent="0.25"/>
    <row r="312" ht="13.2" customHeight="1" x14ac:dyDescent="0.25"/>
    <row r="313" ht="13.2" customHeight="1" x14ac:dyDescent="0.25"/>
    <row r="314" ht="13.2" customHeight="1" x14ac:dyDescent="0.25"/>
    <row r="315" ht="13.2" customHeight="1" x14ac:dyDescent="0.25"/>
    <row r="316" ht="13.2" customHeight="1" x14ac:dyDescent="0.25"/>
    <row r="317" ht="13.2" customHeight="1" x14ac:dyDescent="0.25"/>
    <row r="318" ht="13.2" customHeight="1" x14ac:dyDescent="0.25"/>
    <row r="319" ht="13.2" customHeight="1" x14ac:dyDescent="0.25"/>
    <row r="320" ht="13.2" customHeight="1" x14ac:dyDescent="0.25"/>
    <row r="321" ht="13.2" customHeight="1" x14ac:dyDescent="0.25"/>
    <row r="322" ht="13.2" customHeight="1" x14ac:dyDescent="0.25"/>
    <row r="323" ht="13.2" customHeight="1" x14ac:dyDescent="0.25"/>
    <row r="324" ht="13.2" customHeight="1" x14ac:dyDescent="0.25"/>
    <row r="325" ht="13.2" customHeight="1" x14ac:dyDescent="0.25"/>
    <row r="326" ht="13.2" customHeight="1" x14ac:dyDescent="0.25"/>
    <row r="327" ht="13.2" customHeight="1" x14ac:dyDescent="0.25"/>
    <row r="328" ht="13.2" customHeight="1" x14ac:dyDescent="0.25"/>
    <row r="329" ht="13.2" customHeight="1" x14ac:dyDescent="0.25"/>
    <row r="330" ht="13.2" customHeight="1" x14ac:dyDescent="0.25"/>
    <row r="331" ht="13.2" customHeight="1" x14ac:dyDescent="0.25"/>
    <row r="332" ht="13.2" customHeight="1" x14ac:dyDescent="0.25"/>
    <row r="333" ht="13.2" customHeight="1" x14ac:dyDescent="0.25"/>
    <row r="334" ht="13.2" customHeight="1" x14ac:dyDescent="0.25"/>
    <row r="335" ht="13.2" customHeight="1" x14ac:dyDescent="0.25"/>
    <row r="336" ht="13.2" customHeight="1" x14ac:dyDescent="0.25"/>
    <row r="337" ht="13.2" customHeight="1" x14ac:dyDescent="0.25"/>
    <row r="338" ht="13.2" customHeight="1" x14ac:dyDescent="0.25"/>
    <row r="339" ht="13.2" customHeight="1" x14ac:dyDescent="0.25"/>
    <row r="340" ht="13.2" customHeight="1" x14ac:dyDescent="0.25"/>
    <row r="341" ht="13.2" customHeight="1" x14ac:dyDescent="0.25"/>
    <row r="342" ht="13.2" customHeight="1" x14ac:dyDescent="0.25"/>
    <row r="343" ht="13.2" customHeight="1" x14ac:dyDescent="0.25"/>
    <row r="344" ht="13.2" customHeight="1" x14ac:dyDescent="0.25"/>
    <row r="345" ht="13.2" customHeight="1" x14ac:dyDescent="0.25"/>
    <row r="346" ht="13.2" customHeight="1" x14ac:dyDescent="0.25"/>
    <row r="347" ht="13.2" customHeight="1" x14ac:dyDescent="0.25"/>
    <row r="1048469" ht="12.75" customHeight="1" x14ac:dyDescent="0.25"/>
    <row r="1048470" ht="12.75" customHeight="1" x14ac:dyDescent="0.25"/>
    <row r="1048471" ht="12.75" customHeight="1" x14ac:dyDescent="0.25"/>
    <row r="1048472" ht="12.75" customHeight="1" x14ac:dyDescent="0.25"/>
    <row r="1048473" ht="12.75" customHeight="1" x14ac:dyDescent="0.25"/>
    <row r="1048474" ht="12.75" customHeight="1" x14ac:dyDescent="0.25"/>
    <row r="1048475" ht="12.75" customHeight="1" x14ac:dyDescent="0.25"/>
    <row r="1048476" ht="12.75" customHeight="1" x14ac:dyDescent="0.25"/>
    <row r="1048477" ht="12.75" customHeight="1" x14ac:dyDescent="0.25"/>
    <row r="1048478" ht="12.75" customHeight="1" x14ac:dyDescent="0.25"/>
    <row r="1048479" ht="12.75" customHeight="1" x14ac:dyDescent="0.25"/>
    <row r="1048480" ht="12.75" customHeight="1" x14ac:dyDescent="0.25"/>
    <row r="1048481" ht="12.75" customHeight="1" x14ac:dyDescent="0.25"/>
    <row r="1048482" ht="12.75" customHeight="1" x14ac:dyDescent="0.25"/>
    <row r="1048483" ht="12.75" customHeight="1" x14ac:dyDescent="0.25"/>
    <row r="1048484" ht="12.75" customHeight="1" x14ac:dyDescent="0.25"/>
    <row r="1048485" ht="12.75" customHeight="1" x14ac:dyDescent="0.25"/>
    <row r="1048486" ht="12.75" customHeight="1" x14ac:dyDescent="0.25"/>
    <row r="1048487" ht="12.75" customHeight="1" x14ac:dyDescent="0.25"/>
    <row r="1048488" ht="12.75" customHeight="1" x14ac:dyDescent="0.25"/>
    <row r="1048489" ht="12.75" customHeight="1" x14ac:dyDescent="0.25"/>
    <row r="1048490" ht="12.75" customHeight="1" x14ac:dyDescent="0.25"/>
    <row r="1048491" ht="12.75" customHeight="1" x14ac:dyDescent="0.25"/>
    <row r="1048492" ht="12.75" customHeight="1" x14ac:dyDescent="0.25"/>
    <row r="1048493" ht="12.75" customHeight="1" x14ac:dyDescent="0.25"/>
    <row r="1048494" ht="12.75" customHeight="1" x14ac:dyDescent="0.25"/>
    <row r="1048495" ht="12.75" customHeight="1" x14ac:dyDescent="0.25"/>
    <row r="1048496" ht="12.75" customHeight="1" x14ac:dyDescent="0.25"/>
    <row r="1048497" ht="12.75" customHeight="1" x14ac:dyDescent="0.25"/>
    <row r="1048498" ht="12.7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Implied Volatilities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Curve Calibration</dc:title>
  <dc:subject>Calibration of Discount and Forward Curves</dc:subject>
  <dc:creator/>
  <cp:keywords>Rate Curve Tenor Basis Spread Cross Currency Spread</cp:keywords>
  <dc:description/>
  <cp:lastModifiedBy>fries</cp:lastModifiedBy>
  <cp:revision>393</cp:revision>
  <dcterms:created xsi:type="dcterms:W3CDTF">2012-11-30T18:44:25Z</dcterms:created>
  <dcterms:modified xsi:type="dcterms:W3CDTF">2018-07-02T21:10:13Z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