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/>
  <mc:AlternateContent xmlns:mc="http://schemas.openxmlformats.org/markup-compatibility/2006">
    <mc:Choice Requires="x15">
      <x15ac:absPath xmlns:x15ac="http://schemas.microsoft.com/office/spreadsheetml/2010/11/ac" url="https://greenfootenergy-my.sharepoint.com/personal/p_driessens_energyhouse_nl/Documents/Documenten/Paul's map/analyse_fruitteler/"/>
    </mc:Choice>
  </mc:AlternateContent>
  <xr:revisionPtr revIDLastSave="174" documentId="8_{451F32C4-CBAF-4CE1-9797-7326C88FB1F8}" xr6:coauthVersionLast="47" xr6:coauthVersionMax="47" xr10:uidLastSave="{B2EC6F14-936D-48E4-B564-8F9073BACFEF}"/>
  <bookViews>
    <workbookView xWindow="-120" yWindow="-120" windowWidth="29040" windowHeight="15720" xr2:uid="{BE596B7B-57B4-4FC4-98B3-3702CAEC3977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2" i="1"/>
  <c r="F14" i="1"/>
  <c r="C7" i="2"/>
  <c r="B16" i="1"/>
  <c r="B4" i="1"/>
  <c r="B18" i="1" l="1"/>
  <c r="B23" i="1" l="1"/>
  <c r="B21" i="1"/>
</calcChain>
</file>

<file path=xl/sharedStrings.xml><?xml version="1.0" encoding="utf-8"?>
<sst xmlns="http://schemas.openxmlformats.org/spreadsheetml/2006/main" count="34" uniqueCount="30">
  <si>
    <t xml:space="preserve">Kosten van de huidige consumptie </t>
  </si>
  <si>
    <t>Opbrengesten van de huidige productie</t>
  </si>
  <si>
    <t>Consumptie in kWh (levering)</t>
  </si>
  <si>
    <t>Productie in kWh (teruglevering)</t>
  </si>
  <si>
    <t>Totaal</t>
  </si>
  <si>
    <t>Dynamische</t>
  </si>
  <si>
    <t>Consumptie</t>
  </si>
  <si>
    <t>Productie</t>
  </si>
  <si>
    <t>marktprijs kosten</t>
  </si>
  <si>
    <t xml:space="preserve">marktprijs </t>
  </si>
  <si>
    <t>onbalans kosten</t>
  </si>
  <si>
    <t>kWh</t>
  </si>
  <si>
    <t>Marge Eh</t>
  </si>
  <si>
    <t>kwh</t>
  </si>
  <si>
    <t>Cvo</t>
  </si>
  <si>
    <t>onbalans</t>
  </si>
  <si>
    <t>Energiebelasting (sheet 2)</t>
  </si>
  <si>
    <t>EH opslagen</t>
  </si>
  <si>
    <t>Levering - teruglevering dynamisch</t>
  </si>
  <si>
    <t>Verschil huidig met dynamisch</t>
  </si>
  <si>
    <t>Procentueel</t>
  </si>
  <si>
    <t>Verbruiksgrens (kWh)</t>
  </si>
  <si>
    <t>Belastingtarief (€ per kWh)</t>
  </si>
  <si>
    <t>Verbruik in deze schijf (kWh)</t>
  </si>
  <si>
    <t>Belasting voor deze schijf (€)</t>
  </si>
  <si>
    <t>0-2900</t>
  </si>
  <si>
    <t>2901-10000</t>
  </si>
  <si>
    <t>10001-50000</t>
  </si>
  <si>
    <t>50001-10000000</t>
  </si>
  <si>
    <t>(alleen over levering  - teruglevering (saldering))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</si>
</sst>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;_(@_)"/>
    <numFmt numFmtId="165" formatCode="_ [$€-2]\ * #,##0.00_ ;_ [$€-2]\ * \-#,##0.00_ ;_ [$€-2]\ 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  <xf numFmtId="0" fontId="0" fillId="0" borderId="3" xfId="0" applyBorder="1"/>
    <xf numFmtId="0" fontId="2" fillId="0" borderId="5" xfId="0" applyFont="1" applyBorder="1"/>
    <xf numFmtId="0" fontId="2" fillId="0" borderId="6" xfId="0" applyFont="1" applyBorder="1"/>
    <xf numFmtId="164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164" fontId="2" fillId="0" borderId="0" xfId="0" applyNumberFormat="1" applyFont="1"/>
    <xf numFmtId="164" fontId="2" fillId="0" borderId="1" xfId="0" applyNumberFormat="1" applyFont="1" applyBorder="1"/>
    <xf numFmtId="0" fontId="0" fillId="0" borderId="7" xfId="0" applyBorder="1"/>
    <xf numFmtId="0" fontId="2" fillId="0" borderId="7" xfId="0" applyFont="1" applyBorder="1"/>
    <xf numFmtId="164" fontId="0" fillId="0" borderId="7" xfId="0" applyNumberFormat="1" applyBorder="1"/>
    <xf numFmtId="0" fontId="3" fillId="0" borderId="0" xfId="0" applyFont="1"/>
    <xf numFmtId="0" fontId="0" fillId="0" borderId="4" xfId="0" applyBorder="1"/>
    <xf numFmtId="0" fontId="3" fillId="0" borderId="3" xfId="0" applyFont="1" applyBorder="1"/>
    <xf numFmtId="0" fontId="2" fillId="0" borderId="8" xfId="0" applyFont="1" applyBorder="1"/>
    <xf numFmtId="164" fontId="2" fillId="0" borderId="8" xfId="0" applyNumberFormat="1" applyFont="1" applyBorder="1"/>
    <xf numFmtId="0" fontId="0" fillId="0" borderId="8" xfId="0" applyBorder="1"/>
    <xf numFmtId="0" fontId="0" fillId="0" borderId="2" xfId="0" applyBorder="1"/>
    <xf numFmtId="0" fontId="4" fillId="0" borderId="1" xfId="0" applyFont="1" applyBorder="1"/>
    <xf numFmtId="0" fontId="5" fillId="0" borderId="9" xfId="0" applyFont="1" applyBorder="1"/>
    <xf numFmtId="165" fontId="0" fillId="0" borderId="9" xfId="0" applyNumberFormat="1" applyBorder="1"/>
    <xf numFmtId="10" fontId="2" fillId="0" borderId="7" xfId="1" applyNumberFormat="1" applyFont="1" applyBorder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E249-A778-4A91-8A98-A47AE1DFA33D}">
  <dimension ref="A1:H23"/>
  <sheetViews>
    <sheetView tabSelected="1" workbookViewId="0">
      <selection activeCell="B21" sqref="B21"/>
    </sheetView>
  </sheetViews>
  <sheetFormatPr defaultRowHeight="15"/>
  <cols>
    <col min="1" max="1" width="36.85546875" customWidth="1"/>
    <col min="2" max="2" width="36.140625" bestFit="1" customWidth="1"/>
    <col min="4" max="4" width="28.42578125" bestFit="1" customWidth="1"/>
    <col min="5" max="5" width="30.85546875" bestFit="1" customWidth="1"/>
    <col min="6" max="6" width="12.140625" bestFit="1" customWidth="1"/>
  </cols>
  <sheetData>
    <row r="1" spans="1:8">
      <c r="A1" s="5" t="s">
        <v>0</v>
      </c>
      <c r="B1" s="6" t="s">
        <v>1</v>
      </c>
      <c r="D1" s="9" t="s">
        <v>2</v>
      </c>
      <c r="E1" s="9" t="s">
        <v>3</v>
      </c>
      <c r="G1" s="4"/>
    </row>
    <row r="2" spans="1:8">
      <c r="A2" s="7">
        <v>939384</v>
      </c>
      <c r="B2" s="7">
        <v>392872</v>
      </c>
      <c r="D2" s="8">
        <v>1496928.8992000001</v>
      </c>
      <c r="E2" s="8">
        <v>868897.97900000005</v>
      </c>
      <c r="G2" s="4"/>
    </row>
    <row r="3" spans="1:8">
      <c r="A3" s="8"/>
      <c r="B3" s="8"/>
      <c r="G3" s="4"/>
    </row>
    <row r="4" spans="1:8">
      <c r="A4" s="9" t="s">
        <v>4</v>
      </c>
      <c r="B4" s="11">
        <f>A2-B2</f>
        <v>546512</v>
      </c>
      <c r="G4" s="4"/>
    </row>
    <row r="5" spans="1:8">
      <c r="A5" s="2"/>
      <c r="B5" s="3"/>
      <c r="G5" s="4"/>
    </row>
    <row r="6" spans="1:8">
      <c r="A6" s="13"/>
      <c r="B6" s="14"/>
      <c r="C6" s="12"/>
      <c r="D6" s="12"/>
      <c r="E6" s="12"/>
      <c r="F6" s="12"/>
      <c r="G6" s="16"/>
    </row>
    <row r="7" spans="1:8">
      <c r="G7" s="4"/>
    </row>
    <row r="8" spans="1:8">
      <c r="G8" s="4"/>
    </row>
    <row r="9" spans="1:8">
      <c r="A9" s="2" t="s">
        <v>5</v>
      </c>
      <c r="G9" s="4"/>
    </row>
    <row r="10" spans="1:8">
      <c r="A10" s="9" t="s">
        <v>6</v>
      </c>
      <c r="E10" s="2" t="s">
        <v>7</v>
      </c>
      <c r="G10" s="4"/>
    </row>
    <row r="11" spans="1:8">
      <c r="A11" s="8" t="s">
        <v>8</v>
      </c>
      <c r="B11" s="7">
        <v>151881.76999999999</v>
      </c>
      <c r="E11" s="8" t="s">
        <v>9</v>
      </c>
      <c r="F11" s="7">
        <v>41293.316735499997</v>
      </c>
      <c r="G11" s="4"/>
    </row>
    <row r="12" spans="1:8">
      <c r="A12" s="8" t="s">
        <v>10</v>
      </c>
      <c r="B12" s="7">
        <f>D2*C12</f>
        <v>4386.0016746560004</v>
      </c>
      <c r="C12" s="15">
        <v>2.9299999999999999E-3</v>
      </c>
      <c r="D12" s="15" t="s">
        <v>11</v>
      </c>
      <c r="E12" s="8" t="s">
        <v>12</v>
      </c>
      <c r="F12" s="7">
        <v>25693.313150319998</v>
      </c>
      <c r="G12" s="15">
        <v>2.9569999999999999E-2</v>
      </c>
      <c r="H12" s="15" t="s">
        <v>13</v>
      </c>
    </row>
    <row r="13" spans="1:8">
      <c r="A13" s="8" t="s">
        <v>14</v>
      </c>
      <c r="B13" s="7">
        <v>8981.5733953199997</v>
      </c>
      <c r="C13" s="15">
        <v>6.0000000000000001E-3</v>
      </c>
      <c r="D13" s="15" t="s">
        <v>11</v>
      </c>
      <c r="E13" s="22" t="s">
        <v>15</v>
      </c>
      <c r="F13" s="7">
        <v>8914.89326454</v>
      </c>
      <c r="G13" s="17">
        <v>1.026E-2</v>
      </c>
      <c r="H13" s="15" t="s">
        <v>13</v>
      </c>
    </row>
    <row r="14" spans="1:8">
      <c r="A14" s="8" t="s">
        <v>16</v>
      </c>
      <c r="B14" s="7">
        <v>22791.762330000001</v>
      </c>
      <c r="C14" s="15"/>
      <c r="D14" s="15"/>
      <c r="E14" s="23" t="s">
        <v>4</v>
      </c>
      <c r="F14" s="24">
        <f>F11-F12-F13</f>
        <v>6685.1103206399985</v>
      </c>
      <c r="G14" s="4"/>
    </row>
    <row r="15" spans="1:8">
      <c r="A15" s="8" t="s">
        <v>17</v>
      </c>
      <c r="B15" s="7">
        <f>D2*C15</f>
        <v>19460.075689600002</v>
      </c>
      <c r="C15" s="15">
        <v>1.2999999999999999E-2</v>
      </c>
      <c r="D15" s="15"/>
      <c r="G15" s="4"/>
    </row>
    <row r="16" spans="1:8">
      <c r="A16" s="9" t="s">
        <v>4</v>
      </c>
      <c r="B16" s="11">
        <f>SUM(B11:B15)</f>
        <v>207501.18308957599</v>
      </c>
      <c r="C16" s="15"/>
      <c r="D16" s="15"/>
      <c r="G16" s="4"/>
    </row>
    <row r="17" spans="1:7">
      <c r="G17" s="4"/>
    </row>
    <row r="18" spans="1:7">
      <c r="A18" s="2" t="s">
        <v>18</v>
      </c>
      <c r="B18" s="10">
        <f>B16-F13</f>
        <v>198586.28982503599</v>
      </c>
      <c r="G18" s="4"/>
    </row>
    <row r="19" spans="1:7">
      <c r="A19" s="2"/>
      <c r="B19" s="3"/>
      <c r="G19" s="4"/>
    </row>
    <row r="20" spans="1:7">
      <c r="A20" s="12"/>
      <c r="B20" s="12"/>
      <c r="C20" s="12"/>
      <c r="D20" s="12"/>
      <c r="E20" s="12"/>
      <c r="F20" s="12"/>
      <c r="G20" s="16"/>
    </row>
    <row r="21" spans="1:7">
      <c r="A21" s="18" t="s">
        <v>19</v>
      </c>
      <c r="B21" s="19">
        <f>B4-B18</f>
        <v>347925.71017496404</v>
      </c>
      <c r="C21" s="20"/>
      <c r="D21" s="20"/>
      <c r="E21" s="20"/>
      <c r="F21" s="20"/>
      <c r="G21" s="21"/>
    </row>
    <row r="22" spans="1:7">
      <c r="G22" s="4"/>
    </row>
    <row r="23" spans="1:7">
      <c r="A23" s="13" t="s">
        <v>20</v>
      </c>
      <c r="B23" s="25">
        <f>B18/B4</f>
        <v>0.3633704105765948</v>
      </c>
      <c r="C23" s="12"/>
      <c r="D23" s="12"/>
      <c r="E23" s="12"/>
      <c r="F23" s="12"/>
      <c r="G23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94B6-7FE4-4396-B4D1-CEECC56EEFA1}">
  <dimension ref="A1:D7"/>
  <sheetViews>
    <sheetView workbookViewId="0">
      <selection activeCell="L9" sqref="L9"/>
    </sheetView>
  </sheetViews>
  <sheetFormatPr defaultRowHeight="15"/>
  <cols>
    <col min="1" max="1" width="20.7109375" bestFit="1" customWidth="1"/>
    <col min="2" max="2" width="25.28515625" bestFit="1" customWidth="1"/>
    <col min="3" max="4" width="27.28515625" bestFit="1" customWidth="1"/>
  </cols>
  <sheetData>
    <row r="1" spans="1:4">
      <c r="A1" s="1" t="s">
        <v>21</v>
      </c>
      <c r="B1" s="1" t="s">
        <v>22</v>
      </c>
      <c r="C1" s="1" t="s">
        <v>23</v>
      </c>
      <c r="D1" s="1" t="s">
        <v>24</v>
      </c>
    </row>
    <row r="2" spans="1:4">
      <c r="A2" t="s">
        <v>25</v>
      </c>
      <c r="B2">
        <v>0.10879999999999999</v>
      </c>
      <c r="C2">
        <v>2900</v>
      </c>
      <c r="D2">
        <v>315.52</v>
      </c>
    </row>
    <row r="3" spans="1:4">
      <c r="A3" t="s">
        <v>26</v>
      </c>
      <c r="B3">
        <v>0.10879999999999999</v>
      </c>
      <c r="C3">
        <v>7100</v>
      </c>
      <c r="D3">
        <v>772.4799999999999</v>
      </c>
    </row>
    <row r="4" spans="1:4">
      <c r="A4" t="s">
        <v>27</v>
      </c>
      <c r="B4">
        <v>9.0370000000000006E-2</v>
      </c>
      <c r="C4">
        <v>40000</v>
      </c>
      <c r="D4">
        <v>3614.8</v>
      </c>
    </row>
    <row r="5" spans="1:4">
      <c r="A5" t="s">
        <v>28</v>
      </c>
      <c r="B5">
        <v>3.943E-2</v>
      </c>
      <c r="C5">
        <v>578031</v>
      </c>
      <c r="D5">
        <v>22791.762330000001</v>
      </c>
    </row>
    <row r="7" spans="1:4">
      <c r="C7">
        <f>SUM(C2:C6)</f>
        <v>628031</v>
      </c>
      <c r="D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Driessens</dc:creator>
  <cp:keywords/>
  <dc:description/>
  <cp:lastModifiedBy>Gastgebruiker</cp:lastModifiedBy>
  <cp:revision/>
  <dcterms:created xsi:type="dcterms:W3CDTF">2024-07-19T09:02:27Z</dcterms:created>
  <dcterms:modified xsi:type="dcterms:W3CDTF">2024-07-19T11:10:07Z</dcterms:modified>
  <cp:category/>
  <cp:contentStatus/>
</cp:coreProperties>
</file>