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mc:AlternateContent xmlns:mc="http://schemas.openxmlformats.org/markup-compatibility/2006">
    <mc:Choice Requires="x15">
      <x15ac:absPath xmlns:x15ac="http://schemas.microsoft.com/office/spreadsheetml/2010/11/ac" url="C:\Users\Pavanyadav\Desktop\SuplyChain_Dashboard\"/>
    </mc:Choice>
  </mc:AlternateContent>
  <xr:revisionPtr revIDLastSave="0" documentId="13_ncr:1_{0FEFAEB0-59E4-4AD5-B27E-99F175ED9654}" xr6:coauthVersionLast="47" xr6:coauthVersionMax="47" xr10:uidLastSave="{00000000-0000-0000-0000-000000000000}"/>
  <bookViews>
    <workbookView xWindow="-108" yWindow="-108" windowWidth="23256" windowHeight="12456" activeTab="1" xr2:uid="{00000000-000D-0000-FFFF-FFFF00000000}"/>
  </bookViews>
  <sheets>
    <sheet name="Sheet1" sheetId="1" r:id="rId1"/>
    <sheet name="Dashboard" sheetId="2" r:id="rId2"/>
    <sheet name="Cal" sheetId="3" r:id="rId3"/>
  </sheets>
  <definedNames>
    <definedName name="_xlcn.WorksheetConnection_NewMicrosoftExcelWorksheet.xlsxSuplier1" hidden="1">Suplier[]</definedName>
    <definedName name="Slicer_Location">#N/A</definedName>
    <definedName name="Slicer_Transportation_modes">#N/A</definedName>
  </definedNames>
  <calcPr calcId="191029"/>
  <pivotCaches>
    <pivotCache cacheId="0" r:id="rId4"/>
    <pivotCache cacheId="32" r:id="rId5"/>
    <pivotCache cacheId="35" r:id="rId6"/>
    <pivotCache cacheId="38" r:id="rId7"/>
    <pivotCache cacheId="41" r:id="rId8"/>
    <pivotCache cacheId="44" r:id="rId9"/>
    <pivotCache cacheId="47" r:id="rId10"/>
    <pivotCache cacheId="50" r:id="rId11"/>
  </pivotCaches>
  <extLst>
    <ext xmlns:x14="http://schemas.microsoft.com/office/spreadsheetml/2009/9/main" uri="{876F7934-8845-4945-9796-88D515C7AA90}">
      <x14:pivotCaches>
        <pivotCache cacheId="8" r:id="rId12"/>
      </x14:pivotCaches>
    </ext>
    <ext xmlns:x14="http://schemas.microsoft.com/office/spreadsheetml/2009/9/main" uri="{BBE1A952-AA13-448e-AADC-164F8A28A991}">
      <x14:slicerCaches>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uplier" name="Suplier" connection="WorksheetConnection_New Microsoft Excel Worksheet.xlsx!Suplier"/>
        </x15:modelTables>
      </x15:dataModel>
    </ext>
  </extLst>
</workbook>
</file>

<file path=xl/calcChain.xml><?xml version="1.0" encoding="utf-8"?>
<calcChain xmlns="http://schemas.openxmlformats.org/spreadsheetml/2006/main">
  <c r="E37" i="3" l="1"/>
  <c r="F37" i="3" s="1"/>
  <c r="G37" i="3" s="1"/>
  <c r="E41" i="3" s="1" a="1"/>
  <c r="E41" i="3" s="1"/>
  <c r="D26" i="3"/>
  <c r="D14" i="3"/>
  <c r="G4" i="3"/>
  <c r="H4" i="3" s="1"/>
  <c r="B6" i="2"/>
  <c r="Y101" i="1"/>
  <c r="Y100" i="1"/>
  <c r="Y99" i="1"/>
  <c r="Y98" i="1"/>
  <c r="Y97" i="1"/>
  <c r="Y96" i="1"/>
  <c r="Y95" i="1"/>
  <c r="Y94" i="1"/>
  <c r="Y93" i="1"/>
  <c r="Y92" i="1"/>
  <c r="Y91" i="1"/>
  <c r="Y90" i="1"/>
  <c r="Y89" i="1"/>
  <c r="Y88" i="1"/>
  <c r="Y87" i="1"/>
  <c r="Y86" i="1"/>
  <c r="Y85" i="1"/>
  <c r="Y84" i="1"/>
  <c r="Y83" i="1"/>
  <c r="Y82" i="1"/>
  <c r="Y81" i="1"/>
  <c r="Y80" i="1"/>
  <c r="Y79" i="1"/>
  <c r="Y78" i="1"/>
  <c r="Y77" i="1"/>
  <c r="Y76" i="1"/>
  <c r="Y75" i="1"/>
  <c r="Y74" i="1"/>
  <c r="Y73" i="1"/>
  <c r="Y72" i="1"/>
  <c r="Y71" i="1"/>
  <c r="Y70" i="1"/>
  <c r="Y69" i="1"/>
  <c r="Y68" i="1"/>
  <c r="Y67" i="1"/>
  <c r="Y66" i="1"/>
  <c r="Y65" i="1"/>
  <c r="Y64" i="1"/>
  <c r="Y63" i="1"/>
  <c r="Y62" i="1"/>
  <c r="Y61" i="1"/>
  <c r="Y60" i="1"/>
  <c r="Y59" i="1"/>
  <c r="Y58" i="1"/>
  <c r="Y57" i="1"/>
  <c r="Y56" i="1"/>
  <c r="Y55" i="1"/>
  <c r="Y54" i="1"/>
  <c r="Y53" i="1"/>
  <c r="Y52" i="1"/>
  <c r="Y51" i="1"/>
  <c r="Y50" i="1"/>
  <c r="Y49" i="1"/>
  <c r="Y48" i="1"/>
  <c r="Y47" i="1"/>
  <c r="Y46" i="1"/>
  <c r="Y45" i="1"/>
  <c r="Y44" i="1"/>
  <c r="Y43" i="1"/>
  <c r="Y42" i="1"/>
  <c r="Y41" i="1"/>
  <c r="Y40" i="1"/>
  <c r="Y39" i="1"/>
  <c r="Y38" i="1"/>
  <c r="Y37" i="1"/>
  <c r="Y36" i="1"/>
  <c r="Y35" i="1"/>
  <c r="Y34" i="1"/>
  <c r="Y33" i="1"/>
  <c r="Y32" i="1"/>
  <c r="Y31" i="1"/>
  <c r="Y30" i="1"/>
  <c r="Y29" i="1"/>
  <c r="Y28" i="1"/>
  <c r="Y27" i="1"/>
  <c r="Y26" i="1"/>
  <c r="Y25" i="1"/>
  <c r="Y24" i="1"/>
  <c r="Y23" i="1"/>
  <c r="Y22" i="1"/>
  <c r="Y21" i="1"/>
  <c r="Y20" i="1"/>
  <c r="Y19" i="1"/>
  <c r="Y18" i="1"/>
  <c r="Y17" i="1"/>
  <c r="Y16" i="1"/>
  <c r="Y15" i="1"/>
  <c r="Y14" i="1"/>
  <c r="Y13" i="1"/>
  <c r="Y12" i="1"/>
  <c r="Y11" i="1"/>
  <c r="Y10" i="1"/>
  <c r="Y9" i="1"/>
  <c r="Y8" i="1"/>
  <c r="Y7" i="1"/>
  <c r="Y6" i="1"/>
  <c r="Y5" i="1"/>
  <c r="Y4" i="1"/>
  <c r="Y3" i="1"/>
  <c r="Y2" i="1"/>
  <c r="D6" i="2"/>
  <c r="J6" i="2"/>
  <c r="H6" i="2"/>
  <c r="F6" i="2"/>
  <c r="G41" i="3" l="1" a="1"/>
  <c r="G41" i="3" s="1"/>
  <c r="F41" i="3" a="1"/>
  <c r="F41" i="3" s="1"/>
  <c r="E44" i="3"/>
  <c r="E43" i="3"/>
  <c r="E42" i="3"/>
  <c r="G42" i="3" l="1"/>
  <c r="F42" i="3"/>
  <c r="G43" i="3"/>
  <c r="F43" i="3"/>
  <c r="G44" i="3"/>
  <c r="F44"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66AB95F-85EC-4890-925B-1ED3EA1F6D9C}"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B8C829DB-0261-40CB-B34E-429114CFDCCA}" name="WorksheetConnection_New Microsoft Excel Worksheet.xlsx!Suplier" type="102" refreshedVersion="8" minRefreshableVersion="5">
    <extLst>
      <ext xmlns:x15="http://schemas.microsoft.com/office/spreadsheetml/2010/11/main" uri="{DE250136-89BD-433C-8126-D09CA5730AF9}">
        <x15:connection id="Suplier" autoDelete="1">
          <x15:rangePr sourceName="_xlcn.WorksheetConnection_NewMicrosoftExcelWorksheet.xlsxSuplier1"/>
        </x15:connection>
      </ext>
    </extLst>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<sst xmlns="http://schemas.openxmlformats.org/spreadsheetml/2006/main" count="1181" uniqueCount="173">
  <si>
    <t>Product type</t>
  </si>
  <si>
    <t>SKU</t>
  </si>
  <si>
    <t>Price</t>
  </si>
  <si>
    <t>Availability</t>
  </si>
  <si>
    <t>Number of products sold</t>
  </si>
  <si>
    <t>Revenue generated</t>
  </si>
  <si>
    <t>Customer demographics</t>
  </si>
  <si>
    <t>Stock levels</t>
  </si>
  <si>
    <t>Lead times</t>
  </si>
  <si>
    <t>Order quantities</t>
  </si>
  <si>
    <t>Shipping times</t>
  </si>
  <si>
    <t>Shipping carriers</t>
  </si>
  <si>
    <t>Shipping costs</t>
  </si>
  <si>
    <t>Supplier name</t>
  </si>
  <si>
    <t>Location</t>
  </si>
  <si>
    <t>Lead time</t>
  </si>
  <si>
    <t>Production volumes</t>
  </si>
  <si>
    <t>Manufacturing lead time</t>
  </si>
  <si>
    <t>Manufacturing costs</t>
  </si>
  <si>
    <t>Inspection results</t>
  </si>
  <si>
    <t>Defect rates</t>
  </si>
  <si>
    <t>Transportation modes</t>
  </si>
  <si>
    <t>Routes</t>
  </si>
  <si>
    <t>Costs</t>
  </si>
  <si>
    <t>haircare</t>
  </si>
  <si>
    <t>SKU0</t>
  </si>
  <si>
    <t>Non-binary</t>
  </si>
  <si>
    <t>Carrier B</t>
  </si>
  <si>
    <t>Supplier 3</t>
  </si>
  <si>
    <t>Mumbai</t>
  </si>
  <si>
    <t>Pending</t>
  </si>
  <si>
    <t>Road</t>
  </si>
  <si>
    <t>Route B</t>
  </si>
  <si>
    <t>skincare</t>
  </si>
  <si>
    <t>SKU1</t>
  </si>
  <si>
    <t>Female</t>
  </si>
  <si>
    <t>Carrier A</t>
  </si>
  <si>
    <t>SKU2</t>
  </si>
  <si>
    <t>Unknown</t>
  </si>
  <si>
    <t>Supplier 1</t>
  </si>
  <si>
    <t>Air</t>
  </si>
  <si>
    <t>Route C</t>
  </si>
  <si>
    <t>SKU3</t>
  </si>
  <si>
    <t>Carrier C</t>
  </si>
  <si>
    <t>Supplier 5</t>
  </si>
  <si>
    <t>Kolkata</t>
  </si>
  <si>
    <t>Fail</t>
  </si>
  <si>
    <t>Rail</t>
  </si>
  <si>
    <t>Route A</t>
  </si>
  <si>
    <t>SKU4</t>
  </si>
  <si>
    <t>Delhi</t>
  </si>
  <si>
    <t>SKU5</t>
  </si>
  <si>
    <t>Supplier 4</t>
  </si>
  <si>
    <t>Bangalore</t>
  </si>
  <si>
    <t>SKU6</t>
  </si>
  <si>
    <t>Male</t>
  </si>
  <si>
    <t>Sea</t>
  </si>
  <si>
    <t>cosmetics</t>
  </si>
  <si>
    <t>SKU7</t>
  </si>
  <si>
    <t>SKU8</t>
  </si>
  <si>
    <t>SKU9</t>
  </si>
  <si>
    <t>Supplier 2</t>
  </si>
  <si>
    <t>Chennai</t>
  </si>
  <si>
    <t>SKU10</t>
  </si>
  <si>
    <t>Pass</t>
  </si>
  <si>
    <t>SKU11</t>
  </si>
  <si>
    <t>SKU12</t>
  </si>
  <si>
    <t>SKU13</t>
  </si>
  <si>
    <t>SKU14</t>
  </si>
  <si>
    <t>SKU15</t>
  </si>
  <si>
    <t>SKU16</t>
  </si>
  <si>
    <t>SKU17</t>
  </si>
  <si>
    <t>SKU18</t>
  </si>
  <si>
    <t>SKU19</t>
  </si>
  <si>
    <t>SKU20</t>
  </si>
  <si>
    <t>SKU21</t>
  </si>
  <si>
    <t>SKU22</t>
  </si>
  <si>
    <t>SKU23</t>
  </si>
  <si>
    <t>SKU24</t>
  </si>
  <si>
    <t>SKU25</t>
  </si>
  <si>
    <t>SKU26</t>
  </si>
  <si>
    <t>SKU27</t>
  </si>
  <si>
    <t>SKU28</t>
  </si>
  <si>
    <t>SKU29</t>
  </si>
  <si>
    <t>SKU30</t>
  </si>
  <si>
    <t>SKU31</t>
  </si>
  <si>
    <t>SKU32</t>
  </si>
  <si>
    <t>SKU33</t>
  </si>
  <si>
    <t>SKU34</t>
  </si>
  <si>
    <t>SKU35</t>
  </si>
  <si>
    <t>SKU36</t>
  </si>
  <si>
    <t>SKU37</t>
  </si>
  <si>
    <t>SKU38</t>
  </si>
  <si>
    <t>SKU39</t>
  </si>
  <si>
    <t>SKU40</t>
  </si>
  <si>
    <t>SKU41</t>
  </si>
  <si>
    <t>SKU42</t>
  </si>
  <si>
    <t>SKU43</t>
  </si>
  <si>
    <t>SKU44</t>
  </si>
  <si>
    <t>SKU45</t>
  </si>
  <si>
    <t>SKU46</t>
  </si>
  <si>
    <t>SKU47</t>
  </si>
  <si>
    <t>SKU48</t>
  </si>
  <si>
    <t>SKU49</t>
  </si>
  <si>
    <t>SKU50</t>
  </si>
  <si>
    <t>SKU51</t>
  </si>
  <si>
    <t>SKU52</t>
  </si>
  <si>
    <t>SKU53</t>
  </si>
  <si>
    <t>SKU54</t>
  </si>
  <si>
    <t>SKU55</t>
  </si>
  <si>
    <t>SKU56</t>
  </si>
  <si>
    <t>SKU57</t>
  </si>
  <si>
    <t>SKU58</t>
  </si>
  <si>
    <t>SKU59</t>
  </si>
  <si>
    <t>SKU60</t>
  </si>
  <si>
    <t>SKU61</t>
  </si>
  <si>
    <t>SKU62</t>
  </si>
  <si>
    <t>SKU63</t>
  </si>
  <si>
    <t>SKU64</t>
  </si>
  <si>
    <t>SKU65</t>
  </si>
  <si>
    <t>SKU66</t>
  </si>
  <si>
    <t>SKU67</t>
  </si>
  <si>
    <t>SKU68</t>
  </si>
  <si>
    <t>SKU69</t>
  </si>
  <si>
    <t>SKU70</t>
  </si>
  <si>
    <t>SKU71</t>
  </si>
  <si>
    <t>SKU72</t>
  </si>
  <si>
    <t>SKU73</t>
  </si>
  <si>
    <t>SKU74</t>
  </si>
  <si>
    <t>SKU75</t>
  </si>
  <si>
    <t>SKU76</t>
  </si>
  <si>
    <t>SKU77</t>
  </si>
  <si>
    <t>SKU78</t>
  </si>
  <si>
    <t>SKU79</t>
  </si>
  <si>
    <t>SKU80</t>
  </si>
  <si>
    <t>SKU81</t>
  </si>
  <si>
    <t>SKU82</t>
  </si>
  <si>
    <t>SKU83</t>
  </si>
  <si>
    <t>SKU84</t>
  </si>
  <si>
    <t>SKU85</t>
  </si>
  <si>
    <t>SKU86</t>
  </si>
  <si>
    <t>SKU87</t>
  </si>
  <si>
    <t>SKU88</t>
  </si>
  <si>
    <t>SKU89</t>
  </si>
  <si>
    <t>SKU90</t>
  </si>
  <si>
    <t>SKU91</t>
  </si>
  <si>
    <t>SKU92</t>
  </si>
  <si>
    <t>SKU93</t>
  </si>
  <si>
    <t>SKU94</t>
  </si>
  <si>
    <t>SKU95</t>
  </si>
  <si>
    <t>SKU96</t>
  </si>
  <si>
    <t>SKU97</t>
  </si>
  <si>
    <t>SKU98</t>
  </si>
  <si>
    <t>SKU99</t>
  </si>
  <si>
    <t>Sum of Costs</t>
  </si>
  <si>
    <t>Sum of Shipping costs</t>
  </si>
  <si>
    <t>Sum of Revenue generated</t>
  </si>
  <si>
    <t>Avg am of project</t>
  </si>
  <si>
    <t>Total Sales</t>
  </si>
  <si>
    <t>Total Revenue</t>
  </si>
  <si>
    <t>Shipment cost</t>
  </si>
  <si>
    <t>Avg Amt of product</t>
  </si>
  <si>
    <t>Availbility Product</t>
  </si>
  <si>
    <t>Sum of Availability</t>
  </si>
  <si>
    <t>Sum of Total Sales</t>
  </si>
  <si>
    <t>Row Labels</t>
  </si>
  <si>
    <t>Grand Total</t>
  </si>
  <si>
    <t>Sum of Number of products sold</t>
  </si>
  <si>
    <t>prafit %</t>
  </si>
  <si>
    <t>prafit</t>
  </si>
  <si>
    <t>Total</t>
  </si>
  <si>
    <t>Sum of Order quantities</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</si>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</sst>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 #,##0.00_ ;_ * \-#,##0.00_ ;_ * &quot;-&quot;??_ ;_ @_ "/>
    <numFmt numFmtId="164" formatCode="&quot;₹&quot;\ #,##0;#,##0\ \-&quot;₹&quot;;&quot;₹&quot;\ #,##0"/>
    <numFmt numFmtId="165" formatCode="&quot;₹&quot;\ #,##0.00"/>
    <numFmt numFmtId="166" formatCode="0.0%"/>
    <numFmt numFmtId="167" formatCode="#,##0_ ;\-#,##0\ "/>
    <numFmt numFmtId="168" formatCode="&quot;₹&quot;\ #,##0;#,##0\ \-&quot;₹&quot;;&quot;₹&quot;\ #,##0"/>
  </numFmts>
  <fonts count="6"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24"/>
      <color rgb="FFFF0000"/>
      <name val="Calibri"/>
      <family val="2"/>
      <scheme val="minor"/>
    </font>
    <font>
      <b/>
      <sz val="11"/>
      <color theme="0"/>
      <name val="Lucida Calligraphy"/>
      <family val="4"/>
    </font>
  </fonts>
  <fills count="5">
    <fill>
      <patternFill patternType="none"/>
    </fill>
    <fill>
      <patternFill patternType="gray125"/>
    </fill>
    <fill>
      <patternFill patternType="solid">
        <fgColor theme="1" tint="0.14999847407452621"/>
        <bgColor indexed="64"/>
      </patternFill>
    </fill>
    <fill>
      <patternFill patternType="solid">
        <fgColor theme="5" tint="-0.249977111117893"/>
        <bgColor indexed="64"/>
      </patternFill>
    </fill>
    <fill>
      <patternFill patternType="solid">
        <fgColor theme="4" tint="-0.499984740745262"/>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9">
    <xf numFmtId="0" fontId="0" fillId="0" borderId="0" xfId="0"/>
    <xf numFmtId="164" fontId="0" fillId="0" borderId="0" xfId="0" applyNumberFormat="1"/>
    <xf numFmtId="0" fontId="0" fillId="2" borderId="0" xfId="0" applyFill="1"/>
    <xf numFmtId="0" fontId="2" fillId="2" borderId="0" xfId="0" applyFont="1" applyFill="1" applyAlignment="1">
      <alignment horizontal="center" vertical="center"/>
    </xf>
    <xf numFmtId="0" fontId="0" fillId="2" borderId="0" xfId="0" applyFill="1" applyAlignment="1">
      <alignment horizontal="center" vertical="center"/>
    </xf>
    <xf numFmtId="165" fontId="3" fillId="4" borderId="0" xfId="0" applyNumberFormat="1" applyFont="1" applyFill="1" applyAlignment="1">
      <alignment horizontal="center" vertical="center"/>
    </xf>
    <xf numFmtId="0" fontId="0" fillId="0" borderId="0" xfId="0" pivotButton="1"/>
    <xf numFmtId="0" fontId="0" fillId="0" borderId="0" xfId="0" applyAlignment="1">
      <alignment horizontal="left"/>
    </xf>
    <xf numFmtId="0" fontId="5" fillId="3" borderId="0" xfId="0" applyFont="1" applyFill="1" applyAlignment="1">
      <alignment horizontal="center" vertical="center"/>
    </xf>
    <xf numFmtId="9" fontId="0" fillId="0" borderId="0" xfId="1" applyFont="1"/>
    <xf numFmtId="166" fontId="0" fillId="0" borderId="0" xfId="1" applyNumberFormat="1" applyFont="1"/>
    <xf numFmtId="165" fontId="0" fillId="0" borderId="0" xfId="1" applyNumberFormat="1" applyFont="1"/>
    <xf numFmtId="165" fontId="0" fillId="0" borderId="0" xfId="0" applyNumberFormat="1"/>
    <xf numFmtId="43" fontId="0" fillId="0" borderId="0" xfId="0" applyNumberFormat="1"/>
    <xf numFmtId="167" fontId="0" fillId="0" borderId="0" xfId="0" applyNumberFormat="1"/>
    <xf numFmtId="0" fontId="4" fillId="2" borderId="0" xfId="0" applyFont="1" applyFill="1" applyAlignment="1">
      <alignment horizontal="center"/>
    </xf>
    <xf numFmtId="0" fontId="0" fillId="2" borderId="0" xfId="0" applyFill="1" applyAlignment="1">
      <alignment horizontal="center"/>
    </xf>
    <xf numFmtId="0" fontId="0" fillId="0" borderId="0" xfId="0" applyNumberFormat="1"/>
    <xf numFmtId="168" fontId="0" fillId="0" borderId="0" xfId="0" applyNumberFormat="1"/>
  </cellXfs>
  <cellStyles count="2">
    <cellStyle name="Normal" xfId="0" builtinId="0"/>
    <cellStyle name="Percent" xfId="1" builtinId="5"/>
  </cellStyles>
  <dxfs count="16">
    <dxf>
      <numFmt numFmtId="35" formatCode="_ * #,##0.00_ ;_ * \-#,##0.00_ ;_ * &quot;-&quot;??_ ;_ @_ "/>
    </dxf>
    <dxf>
      <numFmt numFmtId="167" formatCode="#,##0_ ;\-#,##0\ "/>
    </dxf>
    <dxf>
      <numFmt numFmtId="35" formatCode="_ * #,##0.00_ ;_ * \-#,##0.00_ ;_ * &quot;-&quot;??_ ;_ @_ "/>
    </dxf>
    <dxf>
      <numFmt numFmtId="35" formatCode="_ * #,##0.00_ ;_ * \-#,##0.00_ ;_ * &quot;-&quot;??_ ;_ @_ "/>
    </dxf>
    <dxf>
      <numFmt numFmtId="165" formatCode="&quot;₹&quot;\ #,##0.00"/>
    </dxf>
    <dxf>
      <numFmt numFmtId="35" formatCode="_ * #,##0.00_ ;_ * \-#,##0.00_ ;_ * &quot;-&quot;??_ ;_ @_ "/>
    </dxf>
    <dxf>
      <numFmt numFmtId="167" formatCode="#,##0_ ;\-#,##0\ "/>
    </dxf>
    <dxf>
      <numFmt numFmtId="35" formatCode="_ * #,##0.00_ ;_ * \-#,##0.00_ ;_ * &quot;-&quot;??_ ;_ @_ "/>
    </dxf>
    <dxf>
      <numFmt numFmtId="35" formatCode="_ * #,##0.00_ ;_ * \-#,##0.00_ ;_ * &quot;-&quot;??_ ;_ @_ "/>
    </dxf>
    <dxf>
      <numFmt numFmtId="165" formatCode="&quot;₹&quot;\ #,##0.00"/>
    </dxf>
    <dxf>
      <numFmt numFmtId="35" formatCode="_ * #,##0.00_ ;_ * \-#,##0.00_ ;_ * &quot;-&quot;??_ ;_ @_ "/>
    </dxf>
    <dxf>
      <numFmt numFmtId="35" formatCode="_ * #,##0.00_ ;_ * \-#,##0.00_ ;_ * &quot;-&quot;??_ ;_ @_ "/>
    </dxf>
    <dxf>
      <numFmt numFmtId="35" formatCode="_ * #,##0.00_ ;_ * \-#,##0.00_ ;_ * &quot;-&quot;??_ ;_ @_ "/>
    </dxf>
    <dxf>
      <numFmt numFmtId="165" formatCode="&quot;₹&quot;\ #,##0.00"/>
    </dxf>
    <dxf>
      <numFmt numFmtId="167" formatCode="#,##0_ ;\-#,##0\ "/>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5.xml"/><Relationship Id="rId13" Type="http://schemas.microsoft.com/office/2007/relationships/slicerCache" Target="slicerCaches/slicerCache1.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pivotCacheDefinition" Target="pivotCache/pivotCacheDefinition4.xml"/><Relationship Id="rId12" Type="http://schemas.openxmlformats.org/officeDocument/2006/relationships/pivotCacheDefinition" Target="pivotCache/pivotCacheDefinition9.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openxmlformats.org/officeDocument/2006/relationships/pivotCacheDefinition" Target="pivotCache/pivotCacheDefinition8.xml"/><Relationship Id="rId5" Type="http://schemas.openxmlformats.org/officeDocument/2006/relationships/pivotCacheDefinition" Target="pivotCache/pivotCacheDefinition2.xml"/><Relationship Id="rId15" Type="http://schemas.openxmlformats.org/officeDocument/2006/relationships/theme" Target="theme/theme1.xml"/><Relationship Id="rId10" Type="http://schemas.openxmlformats.org/officeDocument/2006/relationships/pivotCacheDefinition" Target="pivotCache/pivotCacheDefinition7.xml"/><Relationship Id="rId19"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pivotCacheDefinition" Target="pivotCache/pivotCacheDefinition6.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Microsoft Excel Worksheet.xlsx]Cal!PivotTable4</c:name>
    <c:fmtId val="6"/>
  </c:pivotSource>
  <c:chart>
    <c:title>
      <c:tx>
        <c:rich>
          <a:bodyPr rot="0" spcFirstLastPara="1" vertOverflow="ellipsis" vert="horz" wrap="square" anchor="ctr" anchorCtr="1"/>
          <a:lstStyle/>
          <a:p>
            <a:pPr>
              <a:defRPr sz="1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000">
                <a:latin typeface="Lucida Calligraphy" panose="03010101010101010101" pitchFamily="66" charset="0"/>
              </a:rPr>
              <a:t>Revenue Generated by Product</a:t>
            </a:r>
          </a:p>
        </c:rich>
      </c:tx>
      <c:layout>
        <c:manualLayout>
          <c:xMode val="edge"/>
          <c:yMode val="edge"/>
          <c:x val="1.3474805587382082E-2"/>
          <c:y val="1.6534261342332209E-2"/>
        </c:manualLayout>
      </c:layout>
      <c:overlay val="0"/>
      <c:spPr>
        <a:noFill/>
        <a:ln>
          <a:noFill/>
        </a:ln>
        <a:effectLst/>
      </c:spPr>
      <c:txPr>
        <a:bodyPr rot="0" spcFirstLastPara="1" vertOverflow="ellipsis" vert="horz" wrap="square" anchor="ctr" anchorCtr="1"/>
        <a:lstStyle/>
        <a:p>
          <a:pPr>
            <a:defRPr sz="1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numFmt formatCode="&quot;₹&quot;\ #,##0.00" sourceLinked="0"/>
          <c:spPr>
            <a:solidFill>
              <a:schemeClr val="accent6">
                <a:lumMod val="20000"/>
                <a:lumOff val="80000"/>
              </a:schemeClr>
            </a:solidFill>
            <a:ln>
              <a:noFill/>
            </a:ln>
            <a:effectLst>
              <a:glow rad="127000">
                <a:schemeClr val="accent2">
                  <a:lumMod val="75000"/>
                </a:schemeClr>
              </a:glo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numFmt formatCode="&quot;₹&quot;\ #,##0.00" sourceLinked="0"/>
          <c:spPr>
            <a:solidFill>
              <a:schemeClr val="accent6">
                <a:lumMod val="20000"/>
                <a:lumOff val="80000"/>
              </a:schemeClr>
            </a:solidFill>
            <a:ln>
              <a:noFill/>
            </a:ln>
            <a:effectLst>
              <a:glow rad="127000">
                <a:schemeClr val="accent2">
                  <a:lumMod val="75000"/>
                </a:schemeClr>
              </a:glo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numFmt formatCode="&quot;₹&quot;\ #,##0.00" sourceLinked="0"/>
          <c:spPr>
            <a:solidFill>
              <a:schemeClr val="accent6">
                <a:lumMod val="20000"/>
                <a:lumOff val="80000"/>
              </a:schemeClr>
            </a:solidFill>
            <a:ln>
              <a:noFill/>
            </a:ln>
            <a:effectLst>
              <a:glow rad="127000">
                <a:schemeClr val="accent2">
                  <a:lumMod val="75000"/>
                </a:schemeClr>
              </a:glo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numFmt formatCode="&quot;₹&quot;\ #,##0" sourceLinked="0"/>
          <c:spPr>
            <a:solidFill>
              <a:schemeClr val="accent6">
                <a:lumMod val="20000"/>
                <a:lumOff val="80000"/>
              </a:schemeClr>
            </a:solidFill>
            <a:ln>
              <a:noFill/>
            </a:ln>
            <a:effectLst>
              <a:glow rad="127000">
                <a:schemeClr val="accent2">
                  <a:lumMod val="75000"/>
                </a:schemeClr>
              </a:glow>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9930320242477428"/>
                  <c:h val="0.21532738095238096"/>
                </c:manualLayout>
              </c15:layout>
            </c:ext>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numFmt formatCode="&quot;₹&quot;\ #,##0" sourceLinked="0"/>
          <c:spPr>
            <a:solidFill>
              <a:schemeClr val="accent6">
                <a:lumMod val="20000"/>
                <a:lumOff val="80000"/>
              </a:schemeClr>
            </a:solidFill>
            <a:ln>
              <a:noFill/>
            </a:ln>
            <a:effectLst>
              <a:glow rad="127000">
                <a:schemeClr val="accent2">
                  <a:lumMod val="75000"/>
                </a:schemeClr>
              </a:glo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numFmt formatCode="&quot;₹&quot;\ #,##0" sourceLinked="0"/>
          <c:spPr>
            <a:solidFill>
              <a:schemeClr val="accent6">
                <a:lumMod val="20000"/>
                <a:lumOff val="80000"/>
              </a:schemeClr>
            </a:solidFill>
            <a:ln>
              <a:noFill/>
            </a:ln>
            <a:effectLst>
              <a:glow rad="127000">
                <a:schemeClr val="accent2">
                  <a:lumMod val="75000"/>
                </a:schemeClr>
              </a:glo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103784240592217"/>
          <c:y val="0.43199404761904764"/>
          <c:w val="0.78220261167044525"/>
          <c:h val="0.52188788901387329"/>
        </c:manualLayout>
      </c:layout>
      <c:barChart>
        <c:barDir val="col"/>
        <c:grouping val="clustered"/>
        <c:varyColors val="0"/>
        <c:ser>
          <c:idx val="0"/>
          <c:order val="0"/>
          <c:tx>
            <c:strRef>
              <c:f>Cal!$B$13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extLst>
              <c:ext xmlns:c16="http://schemas.microsoft.com/office/drawing/2014/chart" uri="{C3380CC4-5D6E-409C-BE32-E72D297353CC}">
                <c16:uniqueId val="{00000000-F2A4-4AE3-85BA-A9BC4C364A22}"/>
              </c:ext>
            </c:extLst>
          </c:dPt>
          <c:dPt>
            <c:idx val="1"/>
            <c:invertIfNegative val="0"/>
            <c:bubble3D val="0"/>
            <c:extLst>
              <c:ext xmlns:c16="http://schemas.microsoft.com/office/drawing/2014/chart" uri="{C3380CC4-5D6E-409C-BE32-E72D297353CC}">
                <c16:uniqueId val="{00000002-F2A4-4AE3-85BA-A9BC4C364A22}"/>
              </c:ext>
            </c:extLst>
          </c:dPt>
          <c:dPt>
            <c:idx val="2"/>
            <c:invertIfNegative val="0"/>
            <c:bubble3D val="0"/>
            <c:extLst>
              <c:ext xmlns:c16="http://schemas.microsoft.com/office/drawing/2014/chart" uri="{C3380CC4-5D6E-409C-BE32-E72D297353CC}">
                <c16:uniqueId val="{00000001-F2A4-4AE3-85BA-A9BC4C364A22}"/>
              </c:ext>
            </c:extLst>
          </c:dPt>
          <c:dLbls>
            <c:dLbl>
              <c:idx val="0"/>
              <c:numFmt formatCode="&quot;₹&quot;\ #,##0" sourceLinked="0"/>
              <c:spPr>
                <a:solidFill>
                  <a:schemeClr val="accent6">
                    <a:lumMod val="20000"/>
                    <a:lumOff val="80000"/>
                  </a:schemeClr>
                </a:solidFill>
                <a:ln>
                  <a:noFill/>
                </a:ln>
                <a:effectLst>
                  <a:glow rad="127000">
                    <a:schemeClr val="accent2">
                      <a:lumMod val="75000"/>
                    </a:schemeClr>
                  </a:glow>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9930320242477428"/>
                      <c:h val="0.21532738095238096"/>
                    </c:manualLayout>
                  </c15:layout>
                </c:ext>
                <c:ext xmlns:c16="http://schemas.microsoft.com/office/drawing/2014/chart" uri="{C3380CC4-5D6E-409C-BE32-E72D297353CC}">
                  <c16:uniqueId val="{00000000-F2A4-4AE3-85BA-A9BC4C364A22}"/>
                </c:ext>
              </c:extLst>
            </c:dLbl>
            <c:dLbl>
              <c:idx val="1"/>
              <c:numFmt formatCode="&quot;₹&quot;\ #,##0" sourceLinked="0"/>
              <c:spPr>
                <a:solidFill>
                  <a:schemeClr val="accent6">
                    <a:lumMod val="20000"/>
                    <a:lumOff val="80000"/>
                  </a:schemeClr>
                </a:solidFill>
                <a:ln>
                  <a:noFill/>
                </a:ln>
                <a:effectLst>
                  <a:glow rad="127000">
                    <a:schemeClr val="accent2">
                      <a:lumMod val="75000"/>
                    </a:schemeClr>
                  </a:glo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F2A4-4AE3-85BA-A9BC4C364A22}"/>
                </c:ext>
              </c:extLst>
            </c:dLbl>
            <c:dLbl>
              <c:idx val="2"/>
              <c:numFmt formatCode="&quot;₹&quot;\ #,##0" sourceLinked="0"/>
              <c:spPr>
                <a:solidFill>
                  <a:schemeClr val="accent6">
                    <a:lumMod val="20000"/>
                    <a:lumOff val="80000"/>
                  </a:schemeClr>
                </a:solidFill>
                <a:ln>
                  <a:noFill/>
                </a:ln>
                <a:effectLst>
                  <a:glow rad="127000">
                    <a:schemeClr val="accent2">
                      <a:lumMod val="75000"/>
                    </a:schemeClr>
                  </a:glo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2A4-4AE3-85BA-A9BC4C364A22}"/>
                </c:ext>
              </c:extLst>
            </c:dLbl>
            <c:numFmt formatCode="&quot;₹&quot;\ #,##0.00" sourceLinked="0"/>
            <c:spPr>
              <a:solidFill>
                <a:schemeClr val="accent6">
                  <a:lumMod val="20000"/>
                  <a:lumOff val="80000"/>
                </a:schemeClr>
              </a:solidFill>
              <a:ln>
                <a:noFill/>
              </a:ln>
              <a:effectLst>
                <a:glow rad="127000">
                  <a:schemeClr val="accent2">
                    <a:lumMod val="75000"/>
                  </a:schemeClr>
                </a:glo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1"/>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Cal!$A$14:$A$17</c:f>
              <c:strCache>
                <c:ptCount val="3"/>
                <c:pt idx="0">
                  <c:v>cosmetics</c:v>
                </c:pt>
                <c:pt idx="1">
                  <c:v>haircare</c:v>
                </c:pt>
                <c:pt idx="2">
                  <c:v>skincare</c:v>
                </c:pt>
              </c:strCache>
            </c:strRef>
          </c:cat>
          <c:val>
            <c:numRef>
              <c:f>Cal!$B$14:$B$17</c:f>
              <c:numCache>
                <c:formatCode>General</c:formatCode>
                <c:ptCount val="3"/>
                <c:pt idx="0">
                  <c:v>161521.26600100004</c:v>
                </c:pt>
                <c:pt idx="1">
                  <c:v>174455.390606</c:v>
                </c:pt>
                <c:pt idx="2">
                  <c:v>241628.16213300003</c:v>
                </c:pt>
              </c:numCache>
            </c:numRef>
          </c:val>
          <c:extLst>
            <c:ext xmlns:c16="http://schemas.microsoft.com/office/drawing/2014/chart" uri="{C3380CC4-5D6E-409C-BE32-E72D297353CC}">
              <c16:uniqueId val="{00000000-3410-4095-BA80-E24AA262AD21}"/>
            </c:ext>
          </c:extLst>
        </c:ser>
        <c:dLbls>
          <c:dLblPos val="outEnd"/>
          <c:showLegendKey val="0"/>
          <c:showVal val="1"/>
          <c:showCatName val="0"/>
          <c:showSerName val="0"/>
          <c:showPercent val="0"/>
          <c:showBubbleSize val="0"/>
        </c:dLbls>
        <c:gapWidth val="112"/>
        <c:overlap val="-29"/>
        <c:axId val="941133776"/>
        <c:axId val="941134256"/>
      </c:barChart>
      <c:catAx>
        <c:axId val="941133776"/>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41134256"/>
        <c:crosses val="autoZero"/>
        <c:auto val="1"/>
        <c:lblAlgn val="ctr"/>
        <c:lblOffset val="100"/>
        <c:noMultiLvlLbl val="0"/>
      </c:catAx>
      <c:valAx>
        <c:axId val="94113425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411337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[New Microsoft Excel Worksheet.xlsx]Cal!PivotTable5</c:name>
    <c:fmtId val="13"/>
  </c:pivotSource>
  <c:chart>
    <c:title>
      <c:tx>
        <c:rich>
          <a:bodyPr rot="0" spcFirstLastPara="1" vertOverflow="ellipsis" vert="horz" wrap="square" anchor="ctr" anchorCtr="1"/>
          <a:lstStyle/>
          <a:p>
            <a:pPr>
              <a:defRPr sz="1000" b="1" i="0" u="none" strike="noStrike" kern="1200" baseline="0">
                <a:solidFill>
                  <a:schemeClr val="dk1">
                    <a:lumMod val="75000"/>
                    <a:lumOff val="25000"/>
                  </a:schemeClr>
                </a:solidFill>
                <a:latin typeface="Lucida Calligraphy" panose="03010101010101010101" pitchFamily="66" charset="0"/>
                <a:ea typeface="+mn-ea"/>
                <a:cs typeface="+mn-cs"/>
              </a:defRPr>
            </a:pPr>
            <a:r>
              <a:rPr lang="en-US" sz="900">
                <a:latin typeface="Lucida Calligraphy" panose="03010101010101010101" pitchFamily="66" charset="0"/>
              </a:rPr>
              <a:t>Revenue</a:t>
            </a:r>
            <a:r>
              <a:rPr lang="en-US" sz="900" baseline="0">
                <a:latin typeface="Lucida Calligraphy" panose="03010101010101010101" pitchFamily="66" charset="0"/>
              </a:rPr>
              <a:t> Generated by Location</a:t>
            </a:r>
            <a:endParaRPr lang="en-US" sz="900">
              <a:latin typeface="Lucida Calligraphy" panose="03010101010101010101" pitchFamily="66" charset="0"/>
            </a:endParaRPr>
          </a:p>
        </c:rich>
      </c:tx>
      <c:layout>
        <c:manualLayout>
          <c:xMode val="edge"/>
          <c:yMode val="edge"/>
          <c:x val="0.34574786947927805"/>
          <c:y val="1.4708257621643446E-2"/>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dk1">
                  <a:lumMod val="75000"/>
                  <a:lumOff val="25000"/>
                </a:schemeClr>
              </a:solidFill>
              <a:latin typeface="Lucida Calligraphy" panose="03010101010101010101" pitchFamily="66" charset="0"/>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noFill/>
            <a:ln>
              <a:noFill/>
            </a:ln>
            <a:effectLst>
              <a:outerShdw blurRad="50800" dist="50800" dir="5400000" algn="ctr" rotWithShape="0">
                <a:schemeClr val="accent1">
                  <a:lumMod val="60000"/>
                  <a:lumOff val="40000"/>
                </a:schemeClr>
              </a:outerShdw>
            </a:effectLst>
          </c:spPr>
          <c:txPr>
            <a:bodyPr rot="0" spcFirstLastPara="1" vertOverflow="ellipsis" vert="horz" wrap="square" lIns="38100" tIns="19050" rIns="38100" bIns="19050" anchor="ctr" anchorCtr="0">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4"/>
          </a:solidFill>
          <a:ln>
            <a:noFill/>
          </a:ln>
          <a:effectLst>
            <a:outerShdw blurRad="254000" sx="102000" sy="102000" algn="ctr" rotWithShape="0">
              <a:prstClr val="black">
                <a:alpha val="20000"/>
              </a:prstClr>
            </a:outerShdw>
          </a:effectLst>
        </c:spPr>
        <c:dLbl>
          <c:idx val="0"/>
          <c:layout>
            <c:manualLayout>
              <c:x val="0.11600524934383202"/>
              <c:y val="0.16239720034995625"/>
            </c:manualLayout>
          </c:layout>
          <c:spPr>
            <a:noFill/>
            <a:ln>
              <a:noFill/>
            </a:ln>
            <a:effectLst>
              <a:outerShdw blurRad="50800" dist="50800" dir="5400000" algn="ctr" rotWithShape="0">
                <a:schemeClr val="accent1">
                  <a:lumMod val="60000"/>
                  <a:lumOff val="40000"/>
                </a:schemeClr>
              </a:outerShdw>
            </a:effectLst>
          </c:spPr>
          <c:txPr>
            <a:bodyPr rot="0" spcFirstLastPara="1" vertOverflow="ellipsis" vert="horz" wrap="square" lIns="38100" tIns="19050" rIns="38100" bIns="19050" anchor="ctr" anchorCtr="0">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marker>
          <c:symbol val="none"/>
        </c:marker>
        <c:dLbl>
          <c:idx val="0"/>
          <c:spPr>
            <a:noFill/>
            <a:ln>
              <a:noFill/>
            </a:ln>
            <a:effectLst>
              <a:outerShdw blurRad="50800" dist="50800" dir="5400000" algn="ctr" rotWithShape="0">
                <a:schemeClr val="accent1">
                  <a:lumMod val="60000"/>
                  <a:lumOff val="40000"/>
                </a:schemeClr>
              </a:outerShdw>
            </a:effectLst>
          </c:spPr>
          <c:txPr>
            <a:bodyPr rot="0" spcFirstLastPara="1" vertOverflow="ellipsis" vert="horz" wrap="square" lIns="38100" tIns="19050" rIns="38100" bIns="19050" anchor="ctr" anchorCtr="0">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dLbl>
          <c:idx val="0"/>
          <c:layout>
            <c:manualLayout>
              <c:x val="0.11600524934383202"/>
              <c:y val="0.16239720034995625"/>
            </c:manualLayout>
          </c:layout>
          <c:spPr>
            <a:noFill/>
            <a:ln>
              <a:noFill/>
            </a:ln>
            <a:effectLst>
              <a:outerShdw blurRad="50800" dist="50800" dir="5400000" algn="ctr" rotWithShape="0">
                <a:schemeClr val="accent1">
                  <a:lumMod val="60000"/>
                  <a:lumOff val="40000"/>
                </a:schemeClr>
              </a:outerShdw>
            </a:effectLst>
          </c:spPr>
          <c:txPr>
            <a:bodyPr rot="0" spcFirstLastPara="1" vertOverflow="ellipsis" vert="horz" wrap="square" lIns="38100" tIns="19050" rIns="38100" bIns="19050" anchor="ctr" anchorCtr="0">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marker>
          <c:symbol val="none"/>
        </c:marker>
        <c:dLbl>
          <c:idx val="0"/>
          <c:spPr>
            <a:noFill/>
            <a:ln>
              <a:noFill/>
            </a:ln>
            <a:effectLst>
              <a:outerShdw blurRad="50800" dist="50800" dir="5400000" algn="ctr" rotWithShape="0">
                <a:schemeClr val="accent1">
                  <a:lumMod val="60000"/>
                  <a:lumOff val="40000"/>
                </a:schemeClr>
              </a:outerShdw>
            </a:effectLst>
          </c:spPr>
          <c:txPr>
            <a:bodyPr rot="0" spcFirstLastPara="1" vertOverflow="ellipsis" vert="horz" wrap="square" lIns="38100" tIns="19050" rIns="38100" bIns="19050" anchor="ctr" anchorCtr="0">
              <a:spAutoFit/>
            </a:bodyPr>
            <a:lstStyle/>
            <a:p>
              <a:pPr>
                <a:defRPr sz="8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1"/>
          </a:solidFill>
          <a:ln w="0">
            <a:solidFill>
              <a:schemeClr val="dk1">
                <a:lumMod val="25000"/>
                <a:lumOff val="75000"/>
                <a:alpha val="75000"/>
              </a:schemeClr>
            </a:solidFill>
            <a:prstDash val="sysDot"/>
          </a:ln>
          <a:effectLst>
            <a:outerShdw blurRad="254000" sx="76000" sy="76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
        <c:idx val="11"/>
        <c:spPr>
          <a:solidFill>
            <a:schemeClr val="accent1"/>
          </a:solidFill>
          <a:ln>
            <a:noFill/>
          </a:ln>
          <a:effectLst>
            <a:outerShdw blurRad="254000" sx="102000" sy="102000" algn="ctr" rotWithShape="0">
              <a:prstClr val="black">
                <a:alpha val="20000"/>
              </a:prstClr>
            </a:outerShdw>
          </a:effectLst>
        </c:spPr>
      </c:pivotFmt>
      <c:pivotFmt>
        <c:idx val="12"/>
        <c:spPr>
          <a:solidFill>
            <a:schemeClr val="accent1"/>
          </a:solidFill>
          <a:ln>
            <a:noFill/>
          </a:ln>
          <a:effectLst>
            <a:outerShdw blurRad="254000" sx="102000" sy="102000" algn="ctr" rotWithShape="0">
              <a:prstClr val="black">
                <a:alpha val="20000"/>
              </a:prstClr>
            </a:outerShdw>
          </a:effectLst>
        </c:spPr>
        <c:dLbl>
          <c:idx val="0"/>
          <c:layout>
            <c:manualLayout>
              <c:x val="0.11600524934383202"/>
              <c:y val="0.16239720034995625"/>
            </c:manualLayout>
          </c:layout>
          <c:spPr>
            <a:noFill/>
            <a:ln>
              <a:noFill/>
            </a:ln>
            <a:effectLst>
              <a:outerShdw blurRad="50800" dist="50800" dir="5400000" algn="ctr" rotWithShape="0">
                <a:schemeClr val="accent1">
                  <a:lumMod val="60000"/>
                  <a:lumOff val="40000"/>
                </a:schemeClr>
              </a:outerShdw>
            </a:effectLst>
          </c:spPr>
          <c:txPr>
            <a:bodyPr rot="0" spcFirstLastPara="1" vertOverflow="ellipsis" vert="horz" wrap="square" lIns="38100" tIns="19050" rIns="38100" bIns="19050" anchor="ctr" anchorCtr="0">
              <a:spAutoFit/>
            </a:bodyPr>
            <a:lstStyle/>
            <a:p>
              <a:pPr>
                <a:defRPr sz="8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3"/>
        <c:spPr>
          <a:solidFill>
            <a:schemeClr val="accent1"/>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2.7349648423576681E-2"/>
          <c:y val="0.12980190259023053"/>
          <c:w val="0.47754875577261702"/>
          <c:h val="0.85353736891485854"/>
        </c:manualLayout>
      </c:layout>
      <c:pieChart>
        <c:varyColors val="1"/>
        <c:ser>
          <c:idx val="0"/>
          <c:order val="0"/>
          <c:tx>
            <c:strRef>
              <c:f>Cal!$B$25</c:f>
              <c:strCache>
                <c:ptCount val="1"/>
                <c:pt idx="0">
                  <c:v>Total</c:v>
                </c:pt>
              </c:strCache>
            </c:strRef>
          </c:tx>
          <c:dPt>
            <c:idx val="0"/>
            <c:bubble3D val="0"/>
            <c:spPr>
              <a:solidFill>
                <a:schemeClr val="accent1"/>
              </a:solidFill>
              <a:ln w="0">
                <a:solidFill>
                  <a:schemeClr val="dk1">
                    <a:lumMod val="25000"/>
                    <a:lumOff val="75000"/>
                    <a:alpha val="75000"/>
                  </a:schemeClr>
                </a:solidFill>
                <a:prstDash val="sysDot"/>
              </a:ln>
              <a:effectLst>
                <a:outerShdw blurRad="254000" sx="76000" sy="76000" algn="ctr" rotWithShape="0">
                  <a:prstClr val="black">
                    <a:alpha val="20000"/>
                  </a:prstClr>
                </a:outerShdw>
              </a:effectLst>
            </c:spPr>
            <c:extLst>
              <c:ext xmlns:c16="http://schemas.microsoft.com/office/drawing/2014/chart" uri="{C3380CC4-5D6E-409C-BE32-E72D297353CC}">
                <c16:uniqueId val="{00000001-0BC3-4F27-88C1-4BE869A3D9EB}"/>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0BC3-4F27-88C1-4BE869A3D9EB}"/>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0BC3-4F27-88C1-4BE869A3D9EB}"/>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0BC3-4F27-88C1-4BE869A3D9EB}"/>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0BC3-4F27-88C1-4BE869A3D9EB}"/>
              </c:ext>
            </c:extLst>
          </c:dPt>
          <c:dLbls>
            <c:dLbl>
              <c:idx val="3"/>
              <c:layout>
                <c:manualLayout>
                  <c:x val="0.11600524934383202"/>
                  <c:y val="0.16239720034995625"/>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0BC3-4F27-88C1-4BE869A3D9EB}"/>
                </c:ext>
              </c:extLst>
            </c:dLbl>
            <c:spPr>
              <a:noFill/>
              <a:ln>
                <a:noFill/>
              </a:ln>
              <a:effectLst>
                <a:outerShdw blurRad="50800" dist="50800" dir="5400000" algn="ctr" rotWithShape="0">
                  <a:schemeClr val="accent1">
                    <a:lumMod val="60000"/>
                    <a:lumOff val="40000"/>
                  </a:schemeClr>
                </a:outerShdw>
              </a:effectLst>
            </c:spPr>
            <c:txPr>
              <a:bodyPr rot="0" spcFirstLastPara="1" vertOverflow="ellipsis" vert="horz" wrap="square" lIns="38100" tIns="19050" rIns="38100" bIns="19050" anchor="ctr" anchorCtr="0">
                <a:spAutoFit/>
              </a:bodyPr>
              <a:lstStyle/>
              <a:p>
                <a:pPr>
                  <a:defRPr sz="8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Cal!$A$26:$A$31</c:f>
              <c:strCache>
                <c:ptCount val="5"/>
                <c:pt idx="0">
                  <c:v>Mumbai</c:v>
                </c:pt>
                <c:pt idx="1">
                  <c:v>Kolkata</c:v>
                </c:pt>
                <c:pt idx="2">
                  <c:v>Chennai</c:v>
                </c:pt>
                <c:pt idx="3">
                  <c:v>Bangalore</c:v>
                </c:pt>
                <c:pt idx="4">
                  <c:v>Delhi</c:v>
                </c:pt>
              </c:strCache>
            </c:strRef>
          </c:cat>
          <c:val>
            <c:numRef>
              <c:f>Cal!$B$26:$B$31</c:f>
              <c:numCache>
                <c:formatCode>General</c:formatCode>
                <c:ptCount val="5"/>
                <c:pt idx="0">
                  <c:v>137755.02687999999</c:v>
                </c:pt>
                <c:pt idx="1">
                  <c:v>137077.55100500002</c:v>
                </c:pt>
                <c:pt idx="2">
                  <c:v>119142.81575000001</c:v>
                </c:pt>
                <c:pt idx="3">
                  <c:v>102601.72388000002</c:v>
                </c:pt>
                <c:pt idx="4">
                  <c:v>81027.701225000026</c:v>
                </c:pt>
              </c:numCache>
            </c:numRef>
          </c:val>
          <c:extLst>
            <c:ext xmlns:c16="http://schemas.microsoft.com/office/drawing/2014/chart" uri="{C3380CC4-5D6E-409C-BE32-E72D297353CC}">
              <c16:uniqueId val="{0000000A-0BC3-4F27-88C1-4BE869A3D9EB}"/>
            </c:ext>
          </c:extLst>
        </c:ser>
        <c:dLbls>
          <c:dLblPos val="ctr"/>
          <c:showLegendKey val="0"/>
          <c:showVal val="0"/>
          <c:showCatName val="0"/>
          <c:showSerName val="0"/>
          <c:showPercent val="1"/>
          <c:showBubbleSize val="0"/>
          <c:showLeaderLines val="1"/>
        </c:dLbls>
        <c:firstSliceAng val="40"/>
      </c:pieChart>
      <c:spPr>
        <a:noFill/>
        <a:ln>
          <a:noFill/>
        </a:ln>
        <a:effectLst/>
      </c:spPr>
    </c:plotArea>
    <c:legend>
      <c:legendPos val="r"/>
      <c:layout>
        <c:manualLayout>
          <c:xMode val="edge"/>
          <c:yMode val="edge"/>
          <c:x val="0.64672118531479861"/>
          <c:y val="0.21801784306109717"/>
          <c:w val="0.26532962314895825"/>
          <c:h val="0.75147358261831632"/>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6">
            <a:lumMod val="40000"/>
            <a:lumOff val="6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ln w="9525" cap="sq"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1" i="0" u="none" strike="noStrike" kern="1200" baseline="0">
                <a:solidFill>
                  <a:srgbClr val="FF0000"/>
                </a:solidFill>
                <a:latin typeface="Lucida Calligraphy" panose="03010101010101010101" pitchFamily="66" charset="0"/>
                <a:ea typeface="+mn-ea"/>
                <a:cs typeface="+mn-cs"/>
              </a:defRPr>
            </a:pPr>
            <a:r>
              <a:rPr lang="en-IN" sz="1000">
                <a:solidFill>
                  <a:srgbClr val="FF0000"/>
                </a:solidFill>
                <a:latin typeface="Lucida Calligraphy" panose="03010101010101010101" pitchFamily="66" charset="0"/>
              </a:rPr>
              <a:t>Product</a:t>
            </a:r>
            <a:r>
              <a:rPr lang="en-IN" sz="1000" baseline="0">
                <a:solidFill>
                  <a:srgbClr val="FF0000"/>
                </a:solidFill>
                <a:latin typeface="Lucida Calligraphy" panose="03010101010101010101" pitchFamily="66" charset="0"/>
              </a:rPr>
              <a:t> Sold by SKU</a:t>
            </a:r>
            <a:endParaRPr lang="en-IN" sz="1000">
              <a:solidFill>
                <a:srgbClr val="FF0000"/>
              </a:solidFill>
              <a:latin typeface="Lucida Calligraphy" panose="03010101010101010101" pitchFamily="66" charset="0"/>
            </a:endParaRPr>
          </a:p>
        </c:rich>
      </c:tx>
      <c:overlay val="0"/>
      <c:spPr>
        <a:noFill/>
        <a:ln>
          <a:noFill/>
        </a:ln>
        <a:effectLst/>
      </c:spPr>
      <c:txPr>
        <a:bodyPr rot="0" spcFirstLastPara="1" vertOverflow="ellipsis" vert="horz" wrap="square" anchor="ctr" anchorCtr="1"/>
        <a:lstStyle/>
        <a:p>
          <a:pPr>
            <a:defRPr sz="1000" b="1" i="0" u="none" strike="noStrike" kern="1200" baseline="0">
              <a:solidFill>
                <a:srgbClr val="FF0000"/>
              </a:solidFill>
              <a:latin typeface="Lucida Calligraphy" panose="03010101010101010101" pitchFamily="66" charset="0"/>
              <a:ea typeface="+mn-ea"/>
              <a:cs typeface="+mn-cs"/>
            </a:defRPr>
          </a:pPr>
          <a:endParaRPr lang="en-US"/>
        </a:p>
      </c:txPr>
    </c:title>
    <c:autoTitleDeleted val="0"/>
    <c:plotArea>
      <c:layout>
        <c:manualLayout>
          <c:layoutTarget val="inner"/>
          <c:xMode val="edge"/>
          <c:yMode val="edge"/>
          <c:x val="0.17323162729658792"/>
          <c:y val="0.14724067100308114"/>
          <c:w val="0.77176837270341203"/>
          <c:h val="0.72088764946048411"/>
        </c:manualLayout>
      </c:layout>
      <c:barChart>
        <c:barDir val="bar"/>
        <c:grouping val="clustered"/>
        <c:varyColors val="0"/>
        <c:ser>
          <c:idx val="0"/>
          <c:order val="0"/>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Cal!$E$41:$F$44</c:f>
              <c:multiLvlStrCache>
                <c:ptCount val="4"/>
                <c:lvl>
                  <c:pt idx="0">
                    <c:v>skincare</c:v>
                  </c:pt>
                  <c:pt idx="1">
                    <c:v>skincare</c:v>
                  </c:pt>
                  <c:pt idx="2">
                    <c:v>cosmetics</c:v>
                  </c:pt>
                  <c:pt idx="3">
                    <c:v>skincare</c:v>
                  </c:pt>
                </c:lvl>
                <c:lvl>
                  <c:pt idx="0">
                    <c:v>SKU36</c:v>
                  </c:pt>
                  <c:pt idx="1">
                    <c:v>SKU37</c:v>
                  </c:pt>
                  <c:pt idx="2">
                    <c:v>SKU38</c:v>
                  </c:pt>
                  <c:pt idx="3">
                    <c:v>SKU39</c:v>
                  </c:pt>
                </c:lvl>
              </c:multiLvlStrCache>
            </c:multiLvlStrRef>
          </c:cat>
          <c:val>
            <c:numRef>
              <c:f>Cal!$G$41:$G$44</c:f>
              <c:numCache>
                <c:formatCode>General</c:formatCode>
                <c:ptCount val="4"/>
                <c:pt idx="0">
                  <c:v>963</c:v>
                </c:pt>
                <c:pt idx="1">
                  <c:v>963</c:v>
                </c:pt>
                <c:pt idx="2">
                  <c:v>705</c:v>
                </c:pt>
                <c:pt idx="3">
                  <c:v>176</c:v>
                </c:pt>
              </c:numCache>
            </c:numRef>
          </c:val>
          <c:extLst>
            <c:ext xmlns:c16="http://schemas.microsoft.com/office/drawing/2014/chart" uri="{C3380CC4-5D6E-409C-BE32-E72D297353CC}">
              <c16:uniqueId val="{00000000-4DD8-4D9F-BB9D-595F067199AD}"/>
            </c:ext>
          </c:extLst>
        </c:ser>
        <c:dLbls>
          <c:dLblPos val="inEnd"/>
          <c:showLegendKey val="0"/>
          <c:showVal val="1"/>
          <c:showCatName val="0"/>
          <c:showSerName val="0"/>
          <c:showPercent val="0"/>
          <c:showBubbleSize val="0"/>
        </c:dLbls>
        <c:gapWidth val="65"/>
        <c:axId val="30352976"/>
        <c:axId val="30346736"/>
      </c:barChart>
      <c:catAx>
        <c:axId val="30352976"/>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30346736"/>
        <c:crosses val="autoZero"/>
        <c:auto val="1"/>
        <c:lblAlgn val="ctr"/>
        <c:lblOffset val="100"/>
        <c:noMultiLvlLbl val="0"/>
      </c:catAx>
      <c:valAx>
        <c:axId val="30346736"/>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30352976"/>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trlProps/ctrlProp1.xml><?xml version="1.0" encoding="utf-8"?>
<formControlPr xmlns="http://schemas.microsoft.com/office/spreadsheetml/2009/9/main" objectType="Scroll" dx="26" fmlaLink="Cal!$D$37" max="100" min="1" page="10" val="31"/>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image" Target="../media/image2.png"/><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7</xdr:col>
      <xdr:colOff>845820</xdr:colOff>
      <xdr:row>6</xdr:row>
      <xdr:rowOff>30480</xdr:rowOff>
    </xdr:from>
    <xdr:to>
      <xdr:col>10</xdr:col>
      <xdr:colOff>289560</xdr:colOff>
      <xdr:row>15</xdr:row>
      <xdr:rowOff>91440</xdr:rowOff>
    </xdr:to>
    <xdr:graphicFrame macro="">
      <xdr:nvGraphicFramePr>
        <xdr:cNvPr id="2" name="Chart 1">
          <a:extLst>
            <a:ext uri="{FF2B5EF4-FFF2-40B4-BE49-F238E27FC236}">
              <a16:creationId xmlns:a16="http://schemas.microsoft.com/office/drawing/2014/main" id="{90E20C4E-EE2B-4B37-B79A-E1D6ED9409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838200</xdr:colOff>
      <xdr:row>15</xdr:row>
      <xdr:rowOff>99060</xdr:rowOff>
    </xdr:from>
    <xdr:to>
      <xdr:col>10</xdr:col>
      <xdr:colOff>289560</xdr:colOff>
      <xdr:row>24</xdr:row>
      <xdr:rowOff>137160</xdr:rowOff>
    </xdr:to>
    <xdr:graphicFrame macro="">
      <xdr:nvGraphicFramePr>
        <xdr:cNvPr id="3" name="Chart 2">
          <a:extLst>
            <a:ext uri="{FF2B5EF4-FFF2-40B4-BE49-F238E27FC236}">
              <a16:creationId xmlns:a16="http://schemas.microsoft.com/office/drawing/2014/main" id="{92EF3628-9348-4EFC-A3EF-BA707583EC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304800</xdr:colOff>
      <xdr:row>0</xdr:row>
      <xdr:rowOff>45720</xdr:rowOff>
    </xdr:from>
    <xdr:to>
      <xdr:col>10</xdr:col>
      <xdr:colOff>175260</xdr:colOff>
      <xdr:row>3</xdr:row>
      <xdr:rowOff>121920</xdr:rowOff>
    </xdr:to>
    <xdr:sp macro="" textlink="Cal!H4">
      <xdr:nvSpPr>
        <xdr:cNvPr id="6" name="Rectangle: Rounded Corners 5">
          <a:extLst>
            <a:ext uri="{FF2B5EF4-FFF2-40B4-BE49-F238E27FC236}">
              <a16:creationId xmlns:a16="http://schemas.microsoft.com/office/drawing/2014/main" id="{848376F1-0046-1356-3AC1-11AD471A24CB}"/>
            </a:ext>
          </a:extLst>
        </xdr:cNvPr>
        <xdr:cNvSpPr/>
      </xdr:nvSpPr>
      <xdr:spPr>
        <a:xfrm>
          <a:off x="7170420" y="45720"/>
          <a:ext cx="1554480" cy="464820"/>
        </a:xfrm>
        <a:prstGeom prst="roundRect">
          <a:avLst>
            <a:gd name="adj" fmla="val 10110"/>
          </a:avLst>
        </a:prstGeom>
        <a:solidFill>
          <a:schemeClr val="accent3">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b="0" i="0" u="none" strike="noStrike">
              <a:solidFill>
                <a:srgbClr val="FF0000"/>
              </a:solidFill>
              <a:latin typeface="Lucida Calligraphy" panose="03010101010101010101" pitchFamily="66" charset="0"/>
              <a:ea typeface="Calibri"/>
              <a:cs typeface="Calibri"/>
            </a:rPr>
            <a:t>Prafit</a:t>
          </a:r>
          <a:r>
            <a:rPr lang="en-US" sz="900" b="0" i="0" u="none" strike="noStrike" baseline="0">
              <a:solidFill>
                <a:srgbClr val="000000"/>
              </a:solidFill>
              <a:latin typeface="Lucida Calligraphy" panose="03010101010101010101" pitchFamily="66" charset="0"/>
              <a:ea typeface="Calibri"/>
              <a:cs typeface="Calibri"/>
            </a:rPr>
            <a:t> </a:t>
          </a:r>
          <a:r>
            <a:rPr lang="en-US" sz="900" b="0" i="0" u="none" strike="noStrike" baseline="0">
              <a:solidFill>
                <a:srgbClr val="FF0000"/>
              </a:solidFill>
              <a:latin typeface="Lucida Calligraphy" panose="03010101010101010101" pitchFamily="66" charset="0"/>
              <a:ea typeface="Calibri"/>
              <a:cs typeface="Calibri"/>
            </a:rPr>
            <a:t>in</a:t>
          </a:r>
          <a:r>
            <a:rPr lang="en-US" sz="900" b="0" i="0" u="none" strike="noStrike" baseline="0">
              <a:solidFill>
                <a:srgbClr val="000000"/>
              </a:solidFill>
              <a:latin typeface="Lucida Calligraphy" panose="03010101010101010101" pitchFamily="66" charset="0"/>
              <a:ea typeface="Calibri"/>
              <a:cs typeface="Calibri"/>
            </a:rPr>
            <a:t>% </a:t>
          </a:r>
        </a:p>
        <a:p>
          <a:pPr algn="l"/>
          <a:fld id="{1738C2C0-E6F9-4EEE-9226-BB62FFBAEB32}" type="TxLink">
            <a:rPr lang="en-US" sz="900" b="0" i="0" u="none" strike="noStrike">
              <a:solidFill>
                <a:srgbClr val="000000"/>
              </a:solidFill>
              <a:latin typeface="Lucida Calligraphy" panose="03010101010101010101" pitchFamily="66" charset="0"/>
              <a:ea typeface="Calibri"/>
              <a:cs typeface="Calibri"/>
            </a:rPr>
            <a:pPr algn="l"/>
            <a:t>90.8%</a:t>
          </a:fld>
          <a:endParaRPr lang="en-IN" sz="900">
            <a:latin typeface="Lucida Calligraphy" panose="03010101010101010101" pitchFamily="66" charset="0"/>
          </a:endParaRPr>
        </a:p>
      </xdr:txBody>
    </xdr:sp>
    <xdr:clientData/>
  </xdr:twoCellAnchor>
  <xdr:twoCellAnchor>
    <xdr:from>
      <xdr:col>1</xdr:col>
      <xdr:colOff>7620</xdr:colOff>
      <xdr:row>0</xdr:row>
      <xdr:rowOff>60960</xdr:rowOff>
    </xdr:from>
    <xdr:to>
      <xdr:col>4</xdr:col>
      <xdr:colOff>15240</xdr:colOff>
      <xdr:row>3</xdr:row>
      <xdr:rowOff>76200</xdr:rowOff>
    </xdr:to>
    <xdr:sp macro="" textlink="">
      <xdr:nvSpPr>
        <xdr:cNvPr id="20" name="Rectangle: Rounded Corners 19">
          <a:extLst>
            <a:ext uri="{FF2B5EF4-FFF2-40B4-BE49-F238E27FC236}">
              <a16:creationId xmlns:a16="http://schemas.microsoft.com/office/drawing/2014/main" id="{8A7197D5-137C-46BE-B072-003DC97318D6}"/>
            </a:ext>
          </a:extLst>
        </xdr:cNvPr>
        <xdr:cNvSpPr/>
      </xdr:nvSpPr>
      <xdr:spPr>
        <a:xfrm>
          <a:off x="213360" y="60960"/>
          <a:ext cx="2804160" cy="563880"/>
        </a:xfrm>
        <a:prstGeom prst="roundRect">
          <a:avLst/>
        </a:prstGeom>
        <a:solidFill>
          <a:schemeClr val="bg2">
            <a:lumMod val="25000"/>
          </a:schemeClr>
        </a:solidFill>
        <a:ln w="12700" cap="flat" cmpd="sng" algn="ctr">
          <a:solidFill>
            <a:srgbClr val="5B9BD5">
              <a:shade val="15000"/>
            </a:srgbClr>
          </a:solidFill>
          <a:prstDash val="solid"/>
          <a:miter lim="800000"/>
        </a:ln>
        <a:effectLst/>
      </xdr:spPr>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0" lang="en-IN" sz="1800" b="0" i="0" u="none" strike="noStrike" kern="1200" cap="none" spc="0" normalizeH="0" baseline="0" noProof="0">
              <a:ln>
                <a:noFill/>
              </a:ln>
              <a:solidFill>
                <a:srgbClr val="FF0000"/>
              </a:solidFill>
              <a:effectLst/>
              <a:uLnTx/>
              <a:uFillTx/>
              <a:latin typeface="Lucida Calligraphy" panose="03010101010101010101" pitchFamily="66" charset="0"/>
              <a:ea typeface="+mn-ea"/>
              <a:cs typeface="+mn-cs"/>
            </a:rPr>
            <a:t>Suplier Dashboard</a:t>
          </a:r>
        </a:p>
      </xdr:txBody>
    </xdr:sp>
    <xdr:clientData/>
  </xdr:twoCellAnchor>
  <xdr:twoCellAnchor>
    <xdr:from>
      <xdr:col>7</xdr:col>
      <xdr:colOff>160020</xdr:colOff>
      <xdr:row>0</xdr:row>
      <xdr:rowOff>60960</xdr:rowOff>
    </xdr:from>
    <xdr:to>
      <xdr:col>9</xdr:col>
      <xdr:colOff>152400</xdr:colOff>
      <xdr:row>3</xdr:row>
      <xdr:rowOff>76200</xdr:rowOff>
    </xdr:to>
    <xdr:sp macro="" textlink="Cal!D26">
      <xdr:nvSpPr>
        <xdr:cNvPr id="22" name="Rectangle: Rounded Corners 21">
          <a:extLst>
            <a:ext uri="{FF2B5EF4-FFF2-40B4-BE49-F238E27FC236}">
              <a16:creationId xmlns:a16="http://schemas.microsoft.com/office/drawing/2014/main" id="{622AC76F-FB85-47B7-A782-F74329341B62}"/>
            </a:ext>
          </a:extLst>
        </xdr:cNvPr>
        <xdr:cNvSpPr/>
      </xdr:nvSpPr>
      <xdr:spPr>
        <a:xfrm>
          <a:off x="5151120" y="60960"/>
          <a:ext cx="1866900" cy="563880"/>
        </a:xfrm>
        <a:prstGeom prst="roundRect">
          <a:avLst/>
        </a:prstGeom>
        <a:solidFill>
          <a:schemeClr val="bg2">
            <a:lumMod val="90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lang="en-US" sz="1200" kern="1200">
              <a:solidFill>
                <a:schemeClr val="accent2">
                  <a:lumMod val="75000"/>
                </a:schemeClr>
              </a:solidFill>
              <a:effectLst/>
              <a:latin typeface="Lucida Calligraphy" panose="03010101010101010101" pitchFamily="66" charset="0"/>
              <a:ea typeface="+mn-ea"/>
              <a:cs typeface="+mn-cs"/>
            </a:rPr>
            <a:t>Top Selling</a:t>
          </a:r>
          <a:r>
            <a:rPr lang="en-US" sz="1200" kern="1200" baseline="0">
              <a:solidFill>
                <a:schemeClr val="accent2">
                  <a:lumMod val="75000"/>
                </a:schemeClr>
              </a:solidFill>
              <a:effectLst/>
              <a:latin typeface="Lucida Calligraphy" panose="03010101010101010101" pitchFamily="66" charset="0"/>
              <a:ea typeface="+mn-ea"/>
              <a:cs typeface="+mn-cs"/>
            </a:rPr>
            <a:t> Product</a:t>
          </a:r>
          <a:endParaRPr lang="en-IN" sz="1200">
            <a:solidFill>
              <a:schemeClr val="accent2">
                <a:lumMod val="75000"/>
              </a:schemeClr>
            </a:solidFill>
            <a:effectLst/>
            <a:latin typeface="Lucida Calligraphy" panose="03010101010101010101" pitchFamily="66" charset="0"/>
          </a:endParaRPr>
        </a:p>
        <a:p>
          <a:pPr algn="ctr"/>
          <a:fld id="{43766B37-2EE1-4B51-B380-F93387511508}" type="TxLink">
            <a:rPr lang="en-US" sz="1200" b="0" i="0" u="none" strike="noStrike">
              <a:solidFill>
                <a:sysClr val="windowText" lastClr="000000"/>
              </a:solidFill>
              <a:latin typeface="Lucida Calligraphy" panose="03010101010101010101" pitchFamily="66" charset="0"/>
              <a:ea typeface="Calibri"/>
              <a:cs typeface="Calibri"/>
            </a:rPr>
            <a:pPr algn="ctr"/>
            <a:t>Mumbai</a:t>
          </a:fld>
          <a:endParaRPr lang="en-IN" sz="1200">
            <a:solidFill>
              <a:sysClr val="windowText" lastClr="000000"/>
            </a:solidFill>
            <a:latin typeface="Lucida Calligraphy" panose="03010101010101010101" pitchFamily="66" charset="0"/>
          </a:endParaRPr>
        </a:p>
      </xdr:txBody>
    </xdr:sp>
    <xdr:clientData/>
  </xdr:twoCellAnchor>
  <xdr:twoCellAnchor>
    <xdr:from>
      <xdr:col>4</xdr:col>
      <xdr:colOff>160020</xdr:colOff>
      <xdr:row>0</xdr:row>
      <xdr:rowOff>60960</xdr:rowOff>
    </xdr:from>
    <xdr:to>
      <xdr:col>6</xdr:col>
      <xdr:colOff>198120</xdr:colOff>
      <xdr:row>3</xdr:row>
      <xdr:rowOff>76200</xdr:rowOff>
    </xdr:to>
    <xdr:sp macro="" textlink="">
      <xdr:nvSpPr>
        <xdr:cNvPr id="17" name="Rectangle: Rounded Corners 16">
          <a:extLst>
            <a:ext uri="{FF2B5EF4-FFF2-40B4-BE49-F238E27FC236}">
              <a16:creationId xmlns:a16="http://schemas.microsoft.com/office/drawing/2014/main" id="{6CCA8348-5333-D5B9-EFA8-1F7B72B69F80}"/>
            </a:ext>
          </a:extLst>
        </xdr:cNvPr>
        <xdr:cNvSpPr/>
      </xdr:nvSpPr>
      <xdr:spPr>
        <a:xfrm>
          <a:off x="3162300" y="60960"/>
          <a:ext cx="1821180" cy="563880"/>
        </a:xfrm>
        <a:prstGeom prst="roundRect">
          <a:avLst/>
        </a:prstGeom>
        <a:solidFill>
          <a:schemeClr val="bg2">
            <a:lumMod val="90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p>
          <a:pPr algn="ctr"/>
          <a:r>
            <a:rPr lang="en-US" sz="1100">
              <a:solidFill>
                <a:schemeClr val="accent2">
                  <a:lumMod val="75000"/>
                </a:schemeClr>
              </a:solidFill>
              <a:latin typeface="Lucida Calligraphy" panose="03010101010101010101" pitchFamily="66" charset="0"/>
            </a:rPr>
            <a:t>Top Selling</a:t>
          </a:r>
          <a:r>
            <a:rPr lang="en-US" sz="1100" baseline="0">
              <a:solidFill>
                <a:schemeClr val="accent2">
                  <a:lumMod val="75000"/>
                </a:schemeClr>
              </a:solidFill>
              <a:latin typeface="Lucida Calligraphy" panose="03010101010101010101" pitchFamily="66" charset="0"/>
            </a:rPr>
            <a:t> Product</a:t>
          </a:r>
        </a:p>
        <a:p>
          <a:pPr algn="ctr"/>
          <a:r>
            <a:rPr lang="en-US" sz="1200">
              <a:solidFill>
                <a:sysClr val="windowText" lastClr="000000"/>
              </a:solidFill>
            </a:rPr>
            <a:t>skincare</a:t>
          </a:r>
        </a:p>
      </xdr:txBody>
    </xdr:sp>
    <xdr:clientData/>
  </xdr:twoCellAnchor>
  <xdr:twoCellAnchor editAs="oneCell">
    <xdr:from>
      <xdr:col>0</xdr:col>
      <xdr:colOff>38100</xdr:colOff>
      <xdr:row>24</xdr:row>
      <xdr:rowOff>99061</xdr:rowOff>
    </xdr:from>
    <xdr:to>
      <xdr:col>5</xdr:col>
      <xdr:colOff>251460</xdr:colOff>
      <xdr:row>34</xdr:row>
      <xdr:rowOff>91441</xdr:rowOff>
    </xdr:to>
    <xdr:pic>
      <xdr:nvPicPr>
        <xdr:cNvPr id="5" name="Picture 4">
          <a:extLst>
            <a:ext uri="{FF2B5EF4-FFF2-40B4-BE49-F238E27FC236}">
              <a16:creationId xmlns:a16="http://schemas.microsoft.com/office/drawing/2014/main" id="{0864FCC6-B233-4265-5C3D-3F338AEEE63D}"/>
            </a:ext>
          </a:extLst>
        </xdr:cNvPr>
        <xdr:cNvPicPr>
          <a:picLocks noChangeAspect="1"/>
        </xdr:cNvPicPr>
      </xdr:nvPicPr>
      <xdr:blipFill>
        <a:blip xmlns:r="http://schemas.openxmlformats.org/officeDocument/2006/relationships" r:embed="rId3"/>
        <a:stretch>
          <a:fillRect/>
        </a:stretch>
      </xdr:blipFill>
      <xdr:spPr>
        <a:xfrm>
          <a:off x="38100" y="4358641"/>
          <a:ext cx="3512820" cy="1821180"/>
        </a:xfrm>
        <a:prstGeom prst="rect">
          <a:avLst/>
        </a:prstGeom>
      </xdr:spPr>
    </xdr:pic>
    <xdr:clientData/>
  </xdr:twoCellAnchor>
  <mc:AlternateContent xmlns:mc="http://schemas.openxmlformats.org/markup-compatibility/2006">
    <mc:Choice xmlns:a14="http://schemas.microsoft.com/office/drawing/2010/main" Requires="a14">
      <xdr:twoCellAnchor editAs="absolute">
        <xdr:from>
          <xdr:col>5</xdr:col>
          <xdr:colOff>327660</xdr:colOff>
          <xdr:row>24</xdr:row>
          <xdr:rowOff>175260</xdr:rowOff>
        </xdr:from>
        <xdr:to>
          <xdr:col>5</xdr:col>
          <xdr:colOff>586740</xdr:colOff>
          <xdr:row>34</xdr:row>
          <xdr:rowOff>76200</xdr:rowOff>
        </xdr:to>
        <xdr:sp macro="" textlink="">
          <xdr:nvSpPr>
            <xdr:cNvPr id="1030" name="Scroll Bar 6" hidden="1">
              <a:extLst>
                <a:ext uri="{63B3BB69-23CF-44E3-9099-C40C66FF867C}">
                  <a14:compatExt spid="_x0000_s1030"/>
                </a:ext>
                <a:ext uri="{FF2B5EF4-FFF2-40B4-BE49-F238E27FC236}">
                  <a16:creationId xmlns:a16="http://schemas.microsoft.com/office/drawing/2014/main" id="{00000000-0008-0000-01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5</xdr:col>
      <xdr:colOff>655320</xdr:colOff>
      <xdr:row>24</xdr:row>
      <xdr:rowOff>160020</xdr:rowOff>
    </xdr:from>
    <xdr:to>
      <xdr:col>10</xdr:col>
      <xdr:colOff>281940</xdr:colOff>
      <xdr:row>34</xdr:row>
      <xdr:rowOff>83820</xdr:rowOff>
    </xdr:to>
    <xdr:graphicFrame macro="">
      <xdr:nvGraphicFramePr>
        <xdr:cNvPr id="11" name="Chart 10">
          <a:extLst>
            <a:ext uri="{FF2B5EF4-FFF2-40B4-BE49-F238E27FC236}">
              <a16:creationId xmlns:a16="http://schemas.microsoft.com/office/drawing/2014/main" id="{9461FC90-7BFD-4DAD-A564-D4A166B90D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3</xdr:col>
      <xdr:colOff>441960</xdr:colOff>
      <xdr:row>6</xdr:row>
      <xdr:rowOff>60960</xdr:rowOff>
    </xdr:from>
    <xdr:to>
      <xdr:col>7</xdr:col>
      <xdr:colOff>803475</xdr:colOff>
      <xdr:row>24</xdr:row>
      <xdr:rowOff>60960</xdr:rowOff>
    </xdr:to>
    <xdr:pic>
      <xdr:nvPicPr>
        <xdr:cNvPr id="13" name="Picture 12">
          <a:extLst>
            <a:ext uri="{FF2B5EF4-FFF2-40B4-BE49-F238E27FC236}">
              <a16:creationId xmlns:a16="http://schemas.microsoft.com/office/drawing/2014/main" id="{51E75C6F-2FA1-70DB-3C91-1920D1C5306B}"/>
            </a:ext>
          </a:extLst>
        </xdr:cNvPr>
        <xdr:cNvPicPr>
          <a:picLocks noChangeAspect="1"/>
        </xdr:cNvPicPr>
      </xdr:nvPicPr>
      <xdr:blipFill>
        <a:blip xmlns:r="http://schemas.openxmlformats.org/officeDocument/2006/relationships" r:embed="rId5"/>
        <a:stretch>
          <a:fillRect/>
        </a:stretch>
      </xdr:blipFill>
      <xdr:spPr>
        <a:xfrm>
          <a:off x="2110740" y="1028700"/>
          <a:ext cx="3683835" cy="3291840"/>
        </a:xfrm>
        <a:prstGeom prst="rect">
          <a:avLst/>
        </a:prstGeom>
      </xdr:spPr>
    </xdr:pic>
    <xdr:clientData/>
  </xdr:twoCellAnchor>
  <xdr:twoCellAnchor editAs="oneCell">
    <xdr:from>
      <xdr:col>0</xdr:col>
      <xdr:colOff>175261</xdr:colOff>
      <xdr:row>7</xdr:row>
      <xdr:rowOff>53340</xdr:rowOff>
    </xdr:from>
    <xdr:to>
      <xdr:col>3</xdr:col>
      <xdr:colOff>291102</xdr:colOff>
      <xdr:row>16</xdr:row>
      <xdr:rowOff>162674</xdr:rowOff>
    </xdr:to>
    <mc:AlternateContent xmlns:mc="http://schemas.openxmlformats.org/markup-compatibility/2006" xmlns:a14="http://schemas.microsoft.com/office/drawing/2010/main">
      <mc:Choice Requires="a14">
        <xdr:graphicFrame macro="">
          <xdr:nvGraphicFramePr>
            <xdr:cNvPr id="18" name="Location">
              <a:extLst>
                <a:ext uri="{FF2B5EF4-FFF2-40B4-BE49-F238E27FC236}">
                  <a16:creationId xmlns:a16="http://schemas.microsoft.com/office/drawing/2014/main" id="{E6D57193-A73B-4C52-9A8C-F75842B38BC1}"/>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175260" y="1200621"/>
              <a:ext cx="1829571" cy="242690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162674</xdr:colOff>
      <xdr:row>17</xdr:row>
      <xdr:rowOff>17124</xdr:rowOff>
    </xdr:from>
    <xdr:to>
      <xdr:col>3</xdr:col>
      <xdr:colOff>308224</xdr:colOff>
      <xdr:row>24</xdr:row>
      <xdr:rowOff>77056</xdr:rowOff>
    </xdr:to>
    <mc:AlternateContent xmlns:mc="http://schemas.openxmlformats.org/markup-compatibility/2006" xmlns:a14="http://schemas.microsoft.com/office/drawing/2010/main">
      <mc:Choice Requires="a14">
        <xdr:graphicFrame macro="">
          <xdr:nvGraphicFramePr>
            <xdr:cNvPr id="4" name="Transportation modes">
              <a:extLst>
                <a:ext uri="{FF2B5EF4-FFF2-40B4-BE49-F238E27FC236}">
                  <a16:creationId xmlns:a16="http://schemas.microsoft.com/office/drawing/2014/main" id="{D974EB4A-53C6-46E7-9B5D-44C126786015}"/>
                </a:ext>
              </a:extLst>
            </xdr:cNvPr>
            <xdr:cNvGraphicFramePr/>
          </xdr:nvGraphicFramePr>
          <xdr:xfrm>
            <a:off x="0" y="0"/>
            <a:ext cx="0" cy="0"/>
          </xdr:xfrm>
          <a:graphic>
            <a:graphicData uri="http://schemas.microsoft.com/office/drawing/2010/slicer">
              <sle:slicer xmlns:sle="http://schemas.microsoft.com/office/drawing/2010/slicer" name="Transportation modes"/>
            </a:graphicData>
          </a:graphic>
        </xdr:graphicFrame>
      </mc:Choice>
      <mc:Fallback xmlns="">
        <xdr:sp macro="" textlink="">
          <xdr:nvSpPr>
            <xdr:cNvPr id="0" name=""/>
            <xdr:cNvSpPr>
              <a:spLocks noTextEdit="1"/>
            </xdr:cNvSpPr>
          </xdr:nvSpPr>
          <xdr:spPr>
            <a:xfrm>
              <a:off x="162674" y="2962382"/>
              <a:ext cx="1815101" cy="131851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vanyadav" refreshedDate="45544.719020486111" backgroundQuery="1" createdVersion="8" refreshedVersion="8" minRefreshableVersion="3" recordCount="0" supportSubquery="1" supportAdvancedDrill="1" xr:uid="{3F0D0630-5AC0-4DB6-B1AA-E6AA23E667F5}">
  <cacheSource type="external" connectionId="1"/>
  <cacheFields count="1">
    <cacheField name="[Suplier].[Transportation modes].[Transportation modes]" caption="Transportation modes" numFmtId="0" hierarchy="21" level="1">
      <sharedItems count="4">
        <s v="Air"/>
        <s v="Rail"/>
        <s v="Road"/>
        <s v="Sea"/>
      </sharedItems>
    </cacheField>
  </cacheFields>
  <cacheHierarchies count="39">
    <cacheHierarchy uniqueName="[Suplier].[Product type]" caption="Product type" attribute="1" defaultMemberUniqueName="[Suplier].[Product type].[All]" allUniqueName="[Suplier].[Product type].[All]" dimensionUniqueName="[Suplier]" displayFolder="" count="2" memberValueDatatype="130" unbalanced="0"/>
    <cacheHierarchy uniqueName="[Suplier].[SKU]" caption="SKU" attribute="1" defaultMemberUniqueName="[Suplier].[SKU].[All]" allUniqueName="[Suplier].[SKU].[All]" dimensionUniqueName="[Suplier]" displayFolder="" count="2" memberValueDatatype="130" unbalanced="0"/>
    <cacheHierarchy uniqueName="[Suplier].[Price]" caption="Price" attribute="1" defaultMemberUniqueName="[Suplier].[Price].[All]" allUniqueName="[Suplier].[Price].[All]" dimensionUniqueName="[Suplier]" displayFolder="" count="2" memberValueDatatype="5" unbalanced="0"/>
    <cacheHierarchy uniqueName="[Suplier].[Availability]" caption="Availability" attribute="1" defaultMemberUniqueName="[Suplier].[Availability].[All]" allUniqueName="[Suplier].[Availability].[All]" dimensionUniqueName="[Suplier]" displayFolder="" count="2" memberValueDatatype="20" unbalanced="0"/>
    <cacheHierarchy uniqueName="[Suplier].[Number of products sold]" caption="Number of products sold" attribute="1" defaultMemberUniqueName="[Suplier].[Number of products sold].[All]" allUniqueName="[Suplier].[Number of products sold].[All]" dimensionUniqueName="[Suplier]" displayFolder="" count="2" memberValueDatatype="20" unbalanced="0"/>
    <cacheHierarchy uniqueName="[Suplier].[Revenue generated]" caption="Revenue generated" attribute="1" defaultMemberUniqueName="[Suplier].[Revenue generated].[All]" allUniqueName="[Suplier].[Revenue generated].[All]" dimensionUniqueName="[Suplier]" displayFolder="" count="2" memberValueDatatype="5" unbalanced="0"/>
    <cacheHierarchy uniqueName="[Suplier].[Customer demographics]" caption="Customer demographics" attribute="1" defaultMemberUniqueName="[Suplier].[Customer demographics].[All]" allUniqueName="[Suplier].[Customer demographics].[All]" dimensionUniqueName="[Suplier]" displayFolder="" count="2" memberValueDatatype="130" unbalanced="0"/>
    <cacheHierarchy uniqueName="[Suplier].[Stock levels]" caption="Stock levels" attribute="1" defaultMemberUniqueName="[Suplier].[Stock levels].[All]" allUniqueName="[Suplier].[Stock levels].[All]" dimensionUniqueName="[Suplier]" displayFolder="" count="2" memberValueDatatype="20" unbalanced="0"/>
    <cacheHierarchy uniqueName="[Suplier].[Lead times]" caption="Lead times" attribute="1" defaultMemberUniqueName="[Suplier].[Lead times].[All]" allUniqueName="[Suplier].[Lead times].[All]" dimensionUniqueName="[Suplier]" displayFolder="" count="2" memberValueDatatype="20" unbalanced="0"/>
    <cacheHierarchy uniqueName="[Suplier].[Order quantities]" caption="Order quantities" attribute="1" defaultMemberUniqueName="[Suplier].[Order quantities].[All]" allUniqueName="[Suplier].[Order quantities].[All]" dimensionUniqueName="[Suplier]" displayFolder="" count="2" memberValueDatatype="20" unbalanced="0"/>
    <cacheHierarchy uniqueName="[Suplier].[Shipping times]" caption="Shipping times" attribute="1" defaultMemberUniqueName="[Suplier].[Shipping times].[All]" allUniqueName="[Suplier].[Shipping times].[All]" dimensionUniqueName="[Suplier]" displayFolder="" count="2" memberValueDatatype="20" unbalanced="0"/>
    <cacheHierarchy uniqueName="[Suplier].[Shipping carriers]" caption="Shipping carriers" attribute="1" defaultMemberUniqueName="[Suplier].[Shipping carriers].[All]" allUniqueName="[Suplier].[Shipping carriers].[All]" dimensionUniqueName="[Suplier]" displayFolder="" count="2" memberValueDatatype="130" unbalanced="0"/>
    <cacheHierarchy uniqueName="[Suplier].[Shipping costs]" caption="Shipping costs" attribute="1" defaultMemberUniqueName="[Suplier].[Shipping costs].[All]" allUniqueName="[Suplier].[Shipping costs].[All]" dimensionUniqueName="[Suplier]" displayFolder="" count="2" memberValueDatatype="5" unbalanced="0"/>
    <cacheHierarchy uniqueName="[Suplier].[Supplier name]" caption="Supplier name" attribute="1" defaultMemberUniqueName="[Suplier].[Supplier name].[All]" allUniqueName="[Suplier].[Supplier name].[All]" dimensionUniqueName="[Suplier]" displayFolder="" count="2" memberValueDatatype="130" unbalanced="0"/>
    <cacheHierarchy uniqueName="[Suplier].[Location]" caption="Location" attribute="1" defaultMemberUniqueName="[Suplier].[Location].[All]" allUniqueName="[Suplier].[Location].[All]" dimensionUniqueName="[Suplier]" displayFolder="" count="2" memberValueDatatype="130" unbalanced="0"/>
    <cacheHierarchy uniqueName="[Suplier].[Lead time]" caption="Lead time" attribute="1" defaultMemberUniqueName="[Suplier].[Lead time].[All]" allUniqueName="[Suplier].[Lead time].[All]" dimensionUniqueName="[Suplier]" displayFolder="" count="2" memberValueDatatype="20" unbalanced="0"/>
    <cacheHierarchy uniqueName="[Suplier].[Production volumes]" caption="Production volumes" attribute="1" defaultMemberUniqueName="[Suplier].[Production volumes].[All]" allUniqueName="[Suplier].[Production volumes].[All]" dimensionUniqueName="[Suplier]" displayFolder="" count="2" memberValueDatatype="20" unbalanced="0"/>
    <cacheHierarchy uniqueName="[Suplier].[Manufacturing lead time]" caption="Manufacturing lead time" attribute="1" defaultMemberUniqueName="[Suplier].[Manufacturing lead time].[All]" allUniqueName="[Suplier].[Manufacturing lead time].[All]" dimensionUniqueName="[Suplier]" displayFolder="" count="2" memberValueDatatype="20" unbalanced="0"/>
    <cacheHierarchy uniqueName="[Suplier].[Manufacturing costs]" caption="Manufacturing costs" attribute="1" defaultMemberUniqueName="[Suplier].[Manufacturing costs].[All]" allUniqueName="[Suplier].[Manufacturing costs].[All]" dimensionUniqueName="[Suplier]" displayFolder="" count="2" memberValueDatatype="5" unbalanced="0"/>
    <cacheHierarchy uniqueName="[Suplier].[Inspection results]" caption="Inspection results" attribute="1" defaultMemberUniqueName="[Suplier].[Inspection results].[All]" allUniqueName="[Suplier].[Inspection results].[All]" dimensionUniqueName="[Suplier]" displayFolder="" count="2" memberValueDatatype="130" unbalanced="0"/>
    <cacheHierarchy uniqueName="[Suplier].[Defect rates]" caption="Defect rates" attribute="1" defaultMemberUniqueName="[Suplier].[Defect rates].[All]" allUniqueName="[Suplier].[Defect rates].[All]" dimensionUniqueName="[Suplier]" displayFolder="" count="2" memberValueDatatype="5" unbalanced="0"/>
    <cacheHierarchy uniqueName="[Suplier].[Transportation modes]" caption="Transportation modes" attribute="1" defaultMemberUniqueName="[Suplier].[Transportation modes].[All]" allUniqueName="[Suplier].[Transportation modes].[All]" dimensionUniqueName="[Suplier]" displayFolder="" count="2" memberValueDatatype="130" unbalanced="0">
      <fieldsUsage count="2">
        <fieldUsage x="-1"/>
        <fieldUsage x="0"/>
      </fieldsUsage>
    </cacheHierarchy>
    <cacheHierarchy uniqueName="[Suplier].[Routes]" caption="Routes" attribute="1" defaultMemberUniqueName="[Suplier].[Routes].[All]" allUniqueName="[Suplier].[Routes].[All]" dimensionUniqueName="[Suplier]" displayFolder="" count="2" memberValueDatatype="130" unbalanced="0"/>
    <cacheHierarchy uniqueName="[Suplier].[Costs]" caption="Costs" attribute="1" defaultMemberUniqueName="[Suplier].[Costs].[All]" allUniqueName="[Suplier].[Costs].[All]" dimensionUniqueName="[Suplier]" displayFolder="" count="2" memberValueDatatype="5" unbalanced="0"/>
    <cacheHierarchy uniqueName="[Suplier].[Total Sales]" caption="Total Sales" attribute="1" defaultMemberUniqueName="[Suplier].[Total Sales].[All]" allUniqueName="[Suplier].[Total Sales].[All]" dimensionUniqueName="[Suplier]" displayFolder="" count="2" memberValueDatatype="5" unbalanced="0"/>
    <cacheHierarchy uniqueName="[Measures].[Avg am of project]" caption="Avg am of project" measure="1" displayFolder="" measureGroup="Suplier" count="0"/>
    <cacheHierarchy uniqueName="[Measures].[__XL_Count Suplier]" caption="__XL_Count Suplier" measure="1" displayFolder="" measureGroup="Suplier" count="0" hidden="1"/>
    <cacheHierarchy uniqueName="[Measures].[__No measures defined]" caption="__No measures defined" measure="1" displayFolder="" count="0" hidden="1"/>
    <cacheHierarchy uniqueName="[Measures].[Sum of Costs]" caption="Sum of Costs" measure="1" displayFolder="" measureGroup="Suplier" count="0" hidden="1">
      <extLst>
        <ext xmlns:x15="http://schemas.microsoft.com/office/spreadsheetml/2010/11/main" uri="{B97F6D7D-B522-45F9-BDA1-12C45D357490}">
          <x15:cacheHierarchy aggregatedColumn="23"/>
        </ext>
      </extLst>
    </cacheHierarchy>
    <cacheHierarchy uniqueName="[Measures].[Sum of Shipping costs]" caption="Sum of Shipping costs" measure="1" displayFolder="" measureGroup="Suplier" count="0" hidden="1">
      <extLst>
        <ext xmlns:x15="http://schemas.microsoft.com/office/spreadsheetml/2010/11/main" uri="{B97F6D7D-B522-45F9-BDA1-12C45D357490}">
          <x15:cacheHierarchy aggregatedColumn="12"/>
        </ext>
      </extLst>
    </cacheHierarchy>
    <cacheHierarchy uniqueName="[Measures].[Sum of Revenue generated]" caption="Sum of Revenue generated" measure="1" displayFolder="" measureGroup="Suplier" count="0" hidden="1">
      <extLst>
        <ext xmlns:x15="http://schemas.microsoft.com/office/spreadsheetml/2010/11/main" uri="{B97F6D7D-B522-45F9-BDA1-12C45D357490}">
          <x15:cacheHierarchy aggregatedColumn="5"/>
        </ext>
      </extLst>
    </cacheHierarchy>
    <cacheHierarchy uniqueName="[Measures].[Sum of Availability]" caption="Sum of Availability" measure="1" displayFolder="" measureGroup="Suplier" count="0" hidden="1">
      <extLst>
        <ext xmlns:x15="http://schemas.microsoft.com/office/spreadsheetml/2010/11/main" uri="{B97F6D7D-B522-45F9-BDA1-12C45D357490}">
          <x15:cacheHierarchy aggregatedColumn="3"/>
        </ext>
      </extLst>
    </cacheHierarchy>
    <cacheHierarchy uniqueName="[Measures].[Sum of Total Sales]" caption="Sum of Total Sales" measure="1" displayFolder="" measureGroup="Suplier" count="0" hidden="1">
      <extLst>
        <ext xmlns:x15="http://schemas.microsoft.com/office/spreadsheetml/2010/11/main" uri="{B97F6D7D-B522-45F9-BDA1-12C45D357490}">
          <x15:cacheHierarchy aggregatedColumn="24"/>
        </ext>
      </extLst>
    </cacheHierarchy>
    <cacheHierarchy uniqueName="[Measures].[Sum of Number of products sold]" caption="Sum of Number of products sold" measure="1" displayFolder="" measureGroup="Suplier" count="0" hidden="1">
      <extLst>
        <ext xmlns:x15="http://schemas.microsoft.com/office/spreadsheetml/2010/11/main" uri="{B97F6D7D-B522-45F9-BDA1-12C45D357490}">
          <x15:cacheHierarchy aggregatedColumn="4"/>
        </ext>
      </extLst>
    </cacheHierarchy>
    <cacheHierarchy uniqueName="[Measures].[Sum of Stock levels]" caption="Sum of Stock levels" measure="1" displayFolder="" measureGroup="Suplier" count="0" hidden="1">
      <extLst>
        <ext xmlns:x15="http://schemas.microsoft.com/office/spreadsheetml/2010/11/main" uri="{B97F6D7D-B522-45F9-BDA1-12C45D357490}">
          <x15:cacheHierarchy aggregatedColumn="7"/>
        </ext>
      </extLst>
    </cacheHierarchy>
    <cacheHierarchy uniqueName="[Measures].[Sum of Lead time]" caption="Sum of Lead time" measure="1" displayFolder="" measureGroup="Suplier" count="0" hidden="1">
      <extLst>
        <ext xmlns:x15="http://schemas.microsoft.com/office/spreadsheetml/2010/11/main" uri="{B97F6D7D-B522-45F9-BDA1-12C45D357490}">
          <x15:cacheHierarchy aggregatedColumn="15"/>
        </ext>
      </extLst>
    </cacheHierarchy>
    <cacheHierarchy uniqueName="[Measures].[Sum of Production volumes]" caption="Sum of Production volumes" measure="1" displayFolder="" measureGroup="Suplier" count="0" hidden="1">
      <extLst>
        <ext xmlns:x15="http://schemas.microsoft.com/office/spreadsheetml/2010/11/main" uri="{B97F6D7D-B522-45F9-BDA1-12C45D357490}">
          <x15:cacheHierarchy aggregatedColumn="16"/>
        </ext>
      </extLst>
    </cacheHierarchy>
    <cacheHierarchy uniqueName="[Measures].[Sum of Price]" caption="Sum of Price" measure="1" displayFolder="" measureGroup="Suplier" count="0" hidden="1">
      <extLst>
        <ext xmlns:x15="http://schemas.microsoft.com/office/spreadsheetml/2010/11/main" uri="{B97F6D7D-B522-45F9-BDA1-12C45D357490}">
          <x15:cacheHierarchy aggregatedColumn="2"/>
        </ext>
      </extLst>
    </cacheHierarchy>
    <cacheHierarchy uniqueName="[Measures].[Sum of Order quantities]" caption="Sum of Order quantities" measure="1" displayFolder="" measureGroup="Suplier" count="0" hidden="1">
      <extLst>
        <ext xmlns:x15="http://schemas.microsoft.com/office/spreadsheetml/2010/11/main" uri="{B97F6D7D-B522-45F9-BDA1-12C45D357490}">
          <x15:cacheHierarchy aggregatedColumn="9"/>
        </ext>
      </extLst>
    </cacheHierarchy>
  </cacheHierarchies>
  <kpis count="0"/>
  <dimensions count="2">
    <dimension measure="1" name="Measures" uniqueName="[Measures]" caption="Measures"/>
    <dimension name="Suplier" uniqueName="[Suplier]" caption="Suplier"/>
  </dimensions>
  <measureGroups count="1">
    <measureGroup name="Suplier" caption="Suplier"/>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vanyadav" refreshedDate="45547.83604884259" backgroundQuery="1" createdVersion="8" refreshedVersion="8" minRefreshableVersion="3" recordCount="0" supportSubquery="1" supportAdvancedDrill="1" xr:uid="{38BFA1D7-759D-4DF4-B092-2BD71E651C94}">
  <cacheSource type="external" connectionId="1"/>
  <cacheFields count="1">
    <cacheField name="[Suplier].[Location].[Location]" caption="Location" numFmtId="0" hierarchy="14" level="1">
      <sharedItems count="5">
        <s v="Bangalore"/>
        <s v="Chennai"/>
        <s v="Delhi"/>
        <s v="Kolkata"/>
        <s v="Mumbai"/>
      </sharedItems>
    </cacheField>
  </cacheFields>
  <cacheHierarchies count="39">
    <cacheHierarchy uniqueName="[Suplier].[Product type]" caption="Product type" attribute="1" defaultMemberUniqueName="[Suplier].[Product type].[All]" allUniqueName="[Suplier].[Product type].[All]" dimensionUniqueName="[Suplier]" displayFolder="" count="2" memberValueDatatype="130" unbalanced="0"/>
    <cacheHierarchy uniqueName="[Suplier].[SKU]" caption="SKU" attribute="1" defaultMemberUniqueName="[Suplier].[SKU].[All]" allUniqueName="[Suplier].[SKU].[All]" dimensionUniqueName="[Suplier]" displayFolder="" count="2" memberValueDatatype="130" unbalanced="0"/>
    <cacheHierarchy uniqueName="[Suplier].[Price]" caption="Price" attribute="1" defaultMemberUniqueName="[Suplier].[Price].[All]" allUniqueName="[Suplier].[Price].[All]" dimensionUniqueName="[Suplier]" displayFolder="" count="2" memberValueDatatype="5" unbalanced="0"/>
    <cacheHierarchy uniqueName="[Suplier].[Availability]" caption="Availability" attribute="1" defaultMemberUniqueName="[Suplier].[Availability].[All]" allUniqueName="[Suplier].[Availability].[All]" dimensionUniqueName="[Suplier]" displayFolder="" count="2" memberValueDatatype="20" unbalanced="0"/>
    <cacheHierarchy uniqueName="[Suplier].[Number of products sold]" caption="Number of products sold" attribute="1" defaultMemberUniqueName="[Suplier].[Number of products sold].[All]" allUniqueName="[Suplier].[Number of products sold].[All]" dimensionUniqueName="[Suplier]" displayFolder="" count="2" memberValueDatatype="20" unbalanced="0"/>
    <cacheHierarchy uniqueName="[Suplier].[Revenue generated]" caption="Revenue generated" attribute="1" defaultMemberUniqueName="[Suplier].[Revenue generated].[All]" allUniqueName="[Suplier].[Revenue generated].[All]" dimensionUniqueName="[Suplier]" displayFolder="" count="2" memberValueDatatype="5" unbalanced="0"/>
    <cacheHierarchy uniqueName="[Suplier].[Customer demographics]" caption="Customer demographics" attribute="1" defaultMemberUniqueName="[Suplier].[Customer demographics].[All]" allUniqueName="[Suplier].[Customer demographics].[All]" dimensionUniqueName="[Suplier]" displayFolder="" count="2" memberValueDatatype="130" unbalanced="0"/>
    <cacheHierarchy uniqueName="[Suplier].[Stock levels]" caption="Stock levels" attribute="1" defaultMemberUniqueName="[Suplier].[Stock levels].[All]" allUniqueName="[Suplier].[Stock levels].[All]" dimensionUniqueName="[Suplier]" displayFolder="" count="2" memberValueDatatype="20" unbalanced="0"/>
    <cacheHierarchy uniqueName="[Suplier].[Lead times]" caption="Lead times" attribute="1" defaultMemberUniqueName="[Suplier].[Lead times].[All]" allUniqueName="[Suplier].[Lead times].[All]" dimensionUniqueName="[Suplier]" displayFolder="" count="2" memberValueDatatype="20" unbalanced="0"/>
    <cacheHierarchy uniqueName="[Suplier].[Order quantities]" caption="Order quantities" attribute="1" defaultMemberUniqueName="[Suplier].[Order quantities].[All]" allUniqueName="[Suplier].[Order quantities].[All]" dimensionUniqueName="[Suplier]" displayFolder="" count="2" memberValueDatatype="20" unbalanced="0"/>
    <cacheHierarchy uniqueName="[Suplier].[Shipping times]" caption="Shipping times" attribute="1" defaultMemberUniqueName="[Suplier].[Shipping times].[All]" allUniqueName="[Suplier].[Shipping times].[All]" dimensionUniqueName="[Suplier]" displayFolder="" count="2" memberValueDatatype="20" unbalanced="0"/>
    <cacheHierarchy uniqueName="[Suplier].[Shipping carriers]" caption="Shipping carriers" attribute="1" defaultMemberUniqueName="[Suplier].[Shipping carriers].[All]" allUniqueName="[Suplier].[Shipping carriers].[All]" dimensionUniqueName="[Suplier]" displayFolder="" count="2" memberValueDatatype="130" unbalanced="0"/>
    <cacheHierarchy uniqueName="[Suplier].[Shipping costs]" caption="Shipping costs" attribute="1" defaultMemberUniqueName="[Suplier].[Shipping costs].[All]" allUniqueName="[Suplier].[Shipping costs].[All]" dimensionUniqueName="[Suplier]" displayFolder="" count="2" memberValueDatatype="5" unbalanced="0"/>
    <cacheHierarchy uniqueName="[Suplier].[Supplier name]" caption="Supplier name" attribute="1" defaultMemberUniqueName="[Suplier].[Supplier name].[All]" allUniqueName="[Suplier].[Supplier name].[All]" dimensionUniqueName="[Suplier]" displayFolder="" count="2" memberValueDatatype="130" unbalanced="0"/>
    <cacheHierarchy uniqueName="[Suplier].[Location]" caption="Location" attribute="1" defaultMemberUniqueName="[Suplier].[Location].[All]" allUniqueName="[Suplier].[Location].[All]" dimensionUniqueName="[Suplier]" displayFolder="" count="2" memberValueDatatype="130" unbalanced="0">
      <fieldsUsage count="2">
        <fieldUsage x="-1"/>
        <fieldUsage x="0"/>
      </fieldsUsage>
    </cacheHierarchy>
    <cacheHierarchy uniqueName="[Suplier].[Lead time]" caption="Lead time" attribute="1" defaultMemberUniqueName="[Suplier].[Lead time].[All]" allUniqueName="[Suplier].[Lead time].[All]" dimensionUniqueName="[Suplier]" displayFolder="" count="2" memberValueDatatype="20" unbalanced="0"/>
    <cacheHierarchy uniqueName="[Suplier].[Production volumes]" caption="Production volumes" attribute="1" defaultMemberUniqueName="[Suplier].[Production volumes].[All]" allUniqueName="[Suplier].[Production volumes].[All]" dimensionUniqueName="[Suplier]" displayFolder="" count="2" memberValueDatatype="20" unbalanced="0"/>
    <cacheHierarchy uniqueName="[Suplier].[Manufacturing lead time]" caption="Manufacturing lead time" attribute="1" defaultMemberUniqueName="[Suplier].[Manufacturing lead time].[All]" allUniqueName="[Suplier].[Manufacturing lead time].[All]" dimensionUniqueName="[Suplier]" displayFolder="" count="2" memberValueDatatype="20" unbalanced="0"/>
    <cacheHierarchy uniqueName="[Suplier].[Manufacturing costs]" caption="Manufacturing costs" attribute="1" defaultMemberUniqueName="[Suplier].[Manufacturing costs].[All]" allUniqueName="[Suplier].[Manufacturing costs].[All]" dimensionUniqueName="[Suplier]" displayFolder="" count="2" memberValueDatatype="5" unbalanced="0"/>
    <cacheHierarchy uniqueName="[Suplier].[Inspection results]" caption="Inspection results" attribute="1" defaultMemberUniqueName="[Suplier].[Inspection results].[All]" allUniqueName="[Suplier].[Inspection results].[All]" dimensionUniqueName="[Suplier]" displayFolder="" count="2" memberValueDatatype="130" unbalanced="0"/>
    <cacheHierarchy uniqueName="[Suplier].[Defect rates]" caption="Defect rates" attribute="1" defaultMemberUniqueName="[Suplier].[Defect rates].[All]" allUniqueName="[Suplier].[Defect rates].[All]" dimensionUniqueName="[Suplier]" displayFolder="" count="2" memberValueDatatype="5" unbalanced="0"/>
    <cacheHierarchy uniqueName="[Suplier].[Transportation modes]" caption="Transportation modes" attribute="1" defaultMemberUniqueName="[Suplier].[Transportation modes].[All]" allUniqueName="[Suplier].[Transportation modes].[All]" dimensionUniqueName="[Suplier]" displayFolder="" count="2" memberValueDatatype="130" unbalanced="0"/>
    <cacheHierarchy uniqueName="[Suplier].[Routes]" caption="Routes" attribute="1" defaultMemberUniqueName="[Suplier].[Routes].[All]" allUniqueName="[Suplier].[Routes].[All]" dimensionUniqueName="[Suplier]" displayFolder="" count="2" memberValueDatatype="130" unbalanced="0"/>
    <cacheHierarchy uniqueName="[Suplier].[Costs]" caption="Costs" attribute="1" defaultMemberUniqueName="[Suplier].[Costs].[All]" allUniqueName="[Suplier].[Costs].[All]" dimensionUniqueName="[Suplier]" displayFolder="" count="2" memberValueDatatype="5" unbalanced="0"/>
    <cacheHierarchy uniqueName="[Suplier].[Total Sales]" caption="Total Sales" attribute="1" defaultMemberUniqueName="[Suplier].[Total Sales].[All]" allUniqueName="[Suplier].[Total Sales].[All]" dimensionUniqueName="[Suplier]" displayFolder="" count="2" memberValueDatatype="5" unbalanced="0"/>
    <cacheHierarchy uniqueName="[Measures].[Avg am of project]" caption="Avg am of project" measure="1" displayFolder="" measureGroup="Suplier" count="0"/>
    <cacheHierarchy uniqueName="[Measures].[__XL_Count Suplier]" caption="__XL_Count Suplier" measure="1" displayFolder="" measureGroup="Suplier" count="0" hidden="1"/>
    <cacheHierarchy uniqueName="[Measures].[__No measures defined]" caption="__No measures defined" measure="1" displayFolder="" count="0" hidden="1"/>
    <cacheHierarchy uniqueName="[Measures].[Sum of Costs]" caption="Sum of Costs" measure="1" displayFolder="" measureGroup="Suplier" count="0" hidden="1">
      <extLst>
        <ext xmlns:x15="http://schemas.microsoft.com/office/spreadsheetml/2010/11/main" uri="{B97F6D7D-B522-45F9-BDA1-12C45D357490}">
          <x15:cacheHierarchy aggregatedColumn="23"/>
        </ext>
      </extLst>
    </cacheHierarchy>
    <cacheHierarchy uniqueName="[Measures].[Sum of Shipping costs]" caption="Sum of Shipping costs" measure="1" displayFolder="" measureGroup="Suplier" count="0" hidden="1">
      <extLst>
        <ext xmlns:x15="http://schemas.microsoft.com/office/spreadsheetml/2010/11/main" uri="{B97F6D7D-B522-45F9-BDA1-12C45D357490}">
          <x15:cacheHierarchy aggregatedColumn="12"/>
        </ext>
      </extLst>
    </cacheHierarchy>
    <cacheHierarchy uniqueName="[Measures].[Sum of Revenue generated]" caption="Sum of Revenue generated" measure="1" displayFolder="" measureGroup="Suplier" count="0" hidden="1">
      <extLst>
        <ext xmlns:x15="http://schemas.microsoft.com/office/spreadsheetml/2010/11/main" uri="{B97F6D7D-B522-45F9-BDA1-12C45D357490}">
          <x15:cacheHierarchy aggregatedColumn="5"/>
        </ext>
      </extLst>
    </cacheHierarchy>
    <cacheHierarchy uniqueName="[Measures].[Sum of Availability]" caption="Sum of Availability" measure="1" displayFolder="" measureGroup="Suplier" count="0" hidden="1">
      <extLst>
        <ext xmlns:x15="http://schemas.microsoft.com/office/spreadsheetml/2010/11/main" uri="{B97F6D7D-B522-45F9-BDA1-12C45D357490}">
          <x15:cacheHierarchy aggregatedColumn="3"/>
        </ext>
      </extLst>
    </cacheHierarchy>
    <cacheHierarchy uniqueName="[Measures].[Sum of Total Sales]" caption="Sum of Total Sales" measure="1" displayFolder="" measureGroup="Suplier" count="0" hidden="1">
      <extLst>
        <ext xmlns:x15="http://schemas.microsoft.com/office/spreadsheetml/2010/11/main" uri="{B97F6D7D-B522-45F9-BDA1-12C45D357490}">
          <x15:cacheHierarchy aggregatedColumn="24"/>
        </ext>
      </extLst>
    </cacheHierarchy>
    <cacheHierarchy uniqueName="[Measures].[Sum of Number of products sold]" caption="Sum of Number of products sold" measure="1" displayFolder="" measureGroup="Suplier" count="0" hidden="1">
      <extLst>
        <ext xmlns:x15="http://schemas.microsoft.com/office/spreadsheetml/2010/11/main" uri="{B97F6D7D-B522-45F9-BDA1-12C45D357490}">
          <x15:cacheHierarchy aggregatedColumn="4"/>
        </ext>
      </extLst>
    </cacheHierarchy>
    <cacheHierarchy uniqueName="[Measures].[Sum of Stock levels]" caption="Sum of Stock levels" measure="1" displayFolder="" measureGroup="Suplier" count="0" hidden="1">
      <extLst>
        <ext xmlns:x15="http://schemas.microsoft.com/office/spreadsheetml/2010/11/main" uri="{B97F6D7D-B522-45F9-BDA1-12C45D357490}">
          <x15:cacheHierarchy aggregatedColumn="7"/>
        </ext>
      </extLst>
    </cacheHierarchy>
    <cacheHierarchy uniqueName="[Measures].[Sum of Lead time]" caption="Sum of Lead time" measure="1" displayFolder="" measureGroup="Suplier" count="0" hidden="1">
      <extLst>
        <ext xmlns:x15="http://schemas.microsoft.com/office/spreadsheetml/2010/11/main" uri="{B97F6D7D-B522-45F9-BDA1-12C45D357490}">
          <x15:cacheHierarchy aggregatedColumn="15"/>
        </ext>
      </extLst>
    </cacheHierarchy>
    <cacheHierarchy uniqueName="[Measures].[Sum of Production volumes]" caption="Sum of Production volumes" measure="1" displayFolder="" measureGroup="Suplier" count="0" hidden="1">
      <extLst>
        <ext xmlns:x15="http://schemas.microsoft.com/office/spreadsheetml/2010/11/main" uri="{B97F6D7D-B522-45F9-BDA1-12C45D357490}">
          <x15:cacheHierarchy aggregatedColumn="16"/>
        </ext>
      </extLst>
    </cacheHierarchy>
    <cacheHierarchy uniqueName="[Measures].[Sum of Price]" caption="Sum of Price" measure="1" displayFolder="" measureGroup="Suplier" count="0" hidden="1">
      <extLst>
        <ext xmlns:x15="http://schemas.microsoft.com/office/spreadsheetml/2010/11/main" uri="{B97F6D7D-B522-45F9-BDA1-12C45D357490}">
          <x15:cacheHierarchy aggregatedColumn="2"/>
        </ext>
      </extLst>
    </cacheHierarchy>
    <cacheHierarchy uniqueName="[Measures].[Sum of Order quantities]" caption="Sum of Order quantities" measure="1" displayFolder="" measureGroup="Suplier" count="0" hidden="1">
      <extLst>
        <ext xmlns:x15="http://schemas.microsoft.com/office/spreadsheetml/2010/11/main" uri="{B97F6D7D-B522-45F9-BDA1-12C45D357490}">
          <x15:cacheHierarchy aggregatedColumn="9"/>
        </ext>
      </extLst>
    </cacheHierarchy>
  </cacheHierarchies>
  <kpis count="0"/>
  <dimensions count="2">
    <dimension measure="1" name="Measures" uniqueName="[Measures]" caption="Measures"/>
    <dimension name="Suplier" uniqueName="[Suplier]" caption="Suplier"/>
  </dimensions>
  <measureGroups count="1">
    <measureGroup name="Suplier" caption="Suplier"/>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vanyadav" refreshedDate="45547.836049421298" backgroundQuery="1" createdVersion="8" refreshedVersion="8" minRefreshableVersion="3" recordCount="0" supportSubquery="1" supportAdvancedDrill="1" xr:uid="{8B6E5C0D-4C54-417E-8AC0-CD5D4A75D194}">
  <cacheSource type="external" connectionId="1"/>
  <cacheFields count="7">
    <cacheField name="[Measures].[Sum of Shipping costs]" caption="Sum of Shipping costs" numFmtId="0" hierarchy="29" level="32767"/>
    <cacheField name="[Measures].[Sum of Revenue generated]" caption="Sum of Revenue generated" numFmtId="0" hierarchy="30" level="32767"/>
    <cacheField name="[Measures].[Sum of Availability]" caption="Sum of Availability" numFmtId="0" hierarchy="31" level="32767"/>
    <cacheField name="[Measures].[Sum of Total Sales]" caption="Sum of Total Sales" numFmtId="0" hierarchy="32" level="32767"/>
    <cacheField name="[Measures].[Avg am of project]" caption="Avg am of project" numFmtId="0" hierarchy="25" level="32767"/>
    <cacheField name="[Measures].[Sum of Costs]" caption="Sum of Costs" numFmtId="0" hierarchy="28" level="32767"/>
    <cacheField name="[Suplier].[Location].[Location]" caption="Location" numFmtId="0" hierarchy="14" level="1">
      <sharedItems containsSemiMixedTypes="0" containsNonDate="0" containsString="0"/>
    </cacheField>
  </cacheFields>
  <cacheHierarchies count="39">
    <cacheHierarchy uniqueName="[Suplier].[Product type]" caption="Product type" attribute="1" defaultMemberUniqueName="[Suplier].[Product type].[All]" allUniqueName="[Suplier].[Product type].[All]" dimensionUniqueName="[Suplier]" displayFolder="" count="0" memberValueDatatype="130" unbalanced="0"/>
    <cacheHierarchy uniqueName="[Suplier].[SKU]" caption="SKU" attribute="1" defaultMemberUniqueName="[Suplier].[SKU].[All]" allUniqueName="[Suplier].[SKU].[All]" dimensionUniqueName="[Suplier]" displayFolder="" count="0" memberValueDatatype="130" unbalanced="0"/>
    <cacheHierarchy uniqueName="[Suplier].[Price]" caption="Price" attribute="1" defaultMemberUniqueName="[Suplier].[Price].[All]" allUniqueName="[Suplier].[Price].[All]" dimensionUniqueName="[Suplier]" displayFolder="" count="0" memberValueDatatype="5" unbalanced="0"/>
    <cacheHierarchy uniqueName="[Suplier].[Availability]" caption="Availability" attribute="1" defaultMemberUniqueName="[Suplier].[Availability].[All]" allUniqueName="[Suplier].[Availability].[All]" dimensionUniqueName="[Suplier]" displayFolder="" count="0" memberValueDatatype="20" unbalanced="0"/>
    <cacheHierarchy uniqueName="[Suplier].[Number of products sold]" caption="Number of products sold" attribute="1" defaultMemberUniqueName="[Suplier].[Number of products sold].[All]" allUniqueName="[Suplier].[Number of products sold].[All]" dimensionUniqueName="[Suplier]" displayFolder="" count="0" memberValueDatatype="20" unbalanced="0"/>
    <cacheHierarchy uniqueName="[Suplier].[Revenue generated]" caption="Revenue generated" attribute="1" defaultMemberUniqueName="[Suplier].[Revenue generated].[All]" allUniqueName="[Suplier].[Revenue generated].[All]" dimensionUniqueName="[Suplier]" displayFolder="" count="0" memberValueDatatype="5" unbalanced="0"/>
    <cacheHierarchy uniqueName="[Suplier].[Customer demographics]" caption="Customer demographics" attribute="1" defaultMemberUniqueName="[Suplier].[Customer demographics].[All]" allUniqueName="[Suplier].[Customer demographics].[All]" dimensionUniqueName="[Suplier]" displayFolder="" count="0" memberValueDatatype="130" unbalanced="0"/>
    <cacheHierarchy uniqueName="[Suplier].[Stock levels]" caption="Stock levels" attribute="1" defaultMemberUniqueName="[Suplier].[Stock levels].[All]" allUniqueName="[Suplier].[Stock levels].[All]" dimensionUniqueName="[Suplier]" displayFolder="" count="0" memberValueDatatype="20" unbalanced="0"/>
    <cacheHierarchy uniqueName="[Suplier].[Lead times]" caption="Lead times" attribute="1" defaultMemberUniqueName="[Suplier].[Lead times].[All]" allUniqueName="[Suplier].[Lead times].[All]" dimensionUniqueName="[Suplier]" displayFolder="" count="0" memberValueDatatype="20" unbalanced="0"/>
    <cacheHierarchy uniqueName="[Suplier].[Order quantities]" caption="Order quantities" attribute="1" defaultMemberUniqueName="[Suplier].[Order quantities].[All]" allUniqueName="[Suplier].[Order quantities].[All]" dimensionUniqueName="[Suplier]" displayFolder="" count="0" memberValueDatatype="20" unbalanced="0"/>
    <cacheHierarchy uniqueName="[Suplier].[Shipping times]" caption="Shipping times" attribute="1" defaultMemberUniqueName="[Suplier].[Shipping times].[All]" allUniqueName="[Suplier].[Shipping times].[All]" dimensionUniqueName="[Suplier]" displayFolder="" count="0" memberValueDatatype="20" unbalanced="0"/>
    <cacheHierarchy uniqueName="[Suplier].[Shipping carriers]" caption="Shipping carriers" attribute="1" defaultMemberUniqueName="[Suplier].[Shipping carriers].[All]" allUniqueName="[Suplier].[Shipping carriers].[All]" dimensionUniqueName="[Suplier]" displayFolder="" count="0" memberValueDatatype="130" unbalanced="0"/>
    <cacheHierarchy uniqueName="[Suplier].[Shipping costs]" caption="Shipping costs" attribute="1" defaultMemberUniqueName="[Suplier].[Shipping costs].[All]" allUniqueName="[Suplier].[Shipping costs].[All]" dimensionUniqueName="[Suplier]" displayFolder="" count="0" memberValueDatatype="5" unbalanced="0"/>
    <cacheHierarchy uniqueName="[Suplier].[Supplier name]" caption="Supplier name" attribute="1" defaultMemberUniqueName="[Suplier].[Supplier name].[All]" allUniqueName="[Suplier].[Supplier name].[All]" dimensionUniqueName="[Suplier]" displayFolder="" count="0" memberValueDatatype="130" unbalanced="0"/>
    <cacheHierarchy uniqueName="[Suplier].[Location]" caption="Location" attribute="1" defaultMemberUniqueName="[Suplier].[Location].[All]" allUniqueName="[Suplier].[Location].[All]" dimensionUniqueName="[Suplier]" displayFolder="" count="2" memberValueDatatype="130" unbalanced="0">
      <fieldsUsage count="2">
        <fieldUsage x="-1"/>
        <fieldUsage x="6"/>
      </fieldsUsage>
    </cacheHierarchy>
    <cacheHierarchy uniqueName="[Suplier].[Lead time]" caption="Lead time" attribute="1" defaultMemberUniqueName="[Suplier].[Lead time].[All]" allUniqueName="[Suplier].[Lead time].[All]" dimensionUniqueName="[Suplier]" displayFolder="" count="0" memberValueDatatype="20" unbalanced="0"/>
    <cacheHierarchy uniqueName="[Suplier].[Production volumes]" caption="Production volumes" attribute="1" defaultMemberUniqueName="[Suplier].[Production volumes].[All]" allUniqueName="[Suplier].[Production volumes].[All]" dimensionUniqueName="[Suplier]" displayFolder="" count="0" memberValueDatatype="20" unbalanced="0"/>
    <cacheHierarchy uniqueName="[Suplier].[Manufacturing lead time]" caption="Manufacturing lead time" attribute="1" defaultMemberUniqueName="[Suplier].[Manufacturing lead time].[All]" allUniqueName="[Suplier].[Manufacturing lead time].[All]" dimensionUniqueName="[Suplier]" displayFolder="" count="0" memberValueDatatype="20" unbalanced="0"/>
    <cacheHierarchy uniqueName="[Suplier].[Manufacturing costs]" caption="Manufacturing costs" attribute="1" defaultMemberUniqueName="[Suplier].[Manufacturing costs].[All]" allUniqueName="[Suplier].[Manufacturing costs].[All]" dimensionUniqueName="[Suplier]" displayFolder="" count="0" memberValueDatatype="5" unbalanced="0"/>
    <cacheHierarchy uniqueName="[Suplier].[Inspection results]" caption="Inspection results" attribute="1" defaultMemberUniqueName="[Suplier].[Inspection results].[All]" allUniqueName="[Suplier].[Inspection results].[All]" dimensionUniqueName="[Suplier]" displayFolder="" count="0" memberValueDatatype="130" unbalanced="0"/>
    <cacheHierarchy uniqueName="[Suplier].[Defect rates]" caption="Defect rates" attribute="1" defaultMemberUniqueName="[Suplier].[Defect rates].[All]" allUniqueName="[Suplier].[Defect rates].[All]" dimensionUniqueName="[Suplier]" displayFolder="" count="0" memberValueDatatype="5" unbalanced="0"/>
    <cacheHierarchy uniqueName="[Suplier].[Transportation modes]" caption="Transportation modes" attribute="1" defaultMemberUniqueName="[Suplier].[Transportation modes].[All]" allUniqueName="[Suplier].[Transportation modes].[All]" dimensionUniqueName="[Suplier]" displayFolder="" count="2" memberValueDatatype="130" unbalanced="0"/>
    <cacheHierarchy uniqueName="[Suplier].[Routes]" caption="Routes" attribute="1" defaultMemberUniqueName="[Suplier].[Routes].[All]" allUniqueName="[Suplier].[Routes].[All]" dimensionUniqueName="[Suplier]" displayFolder="" count="0" memberValueDatatype="130" unbalanced="0"/>
    <cacheHierarchy uniqueName="[Suplier].[Costs]" caption="Costs" attribute="1" defaultMemberUniqueName="[Suplier].[Costs].[All]" allUniqueName="[Suplier].[Costs].[All]" dimensionUniqueName="[Suplier]" displayFolder="" count="0" memberValueDatatype="5" unbalanced="0"/>
    <cacheHierarchy uniqueName="[Suplier].[Total Sales]" caption="Total Sales" attribute="1" defaultMemberUniqueName="[Suplier].[Total Sales].[All]" allUniqueName="[Suplier].[Total Sales].[All]" dimensionUniqueName="[Suplier]" displayFolder="" count="0" memberValueDatatype="5" unbalanced="0"/>
    <cacheHierarchy uniqueName="[Measures].[Avg am of project]" caption="Avg am of project" measure="1" displayFolder="" measureGroup="Suplier" count="0" oneField="1">
      <fieldsUsage count="1">
        <fieldUsage x="4"/>
      </fieldsUsage>
    </cacheHierarchy>
    <cacheHierarchy uniqueName="[Measures].[__XL_Count Suplier]" caption="__XL_Count Suplier" measure="1" displayFolder="" measureGroup="Suplier" count="0" hidden="1"/>
    <cacheHierarchy uniqueName="[Measures].[__No measures defined]" caption="__No measures defined" measure="1" displayFolder="" count="0" hidden="1"/>
    <cacheHierarchy uniqueName="[Measures].[Sum of Costs]" caption="Sum of Costs" measure="1" displayFolder="" measureGroup="Suplier" count="0" oneField="1" hidden="1">
      <fieldsUsage count="1">
        <fieldUsage x="5"/>
      </fieldsUsage>
      <extLst>
        <ext xmlns:x15="http://schemas.microsoft.com/office/spreadsheetml/2010/11/main" uri="{B97F6D7D-B522-45F9-BDA1-12C45D357490}">
          <x15:cacheHierarchy aggregatedColumn="23"/>
        </ext>
      </extLst>
    </cacheHierarchy>
    <cacheHierarchy uniqueName="[Measures].[Sum of Shipping costs]" caption="Sum of Shipping costs" measure="1" displayFolder="" measureGroup="Suplier" count="0" oneField="1" hidden="1">
      <fieldsUsage count="1">
        <fieldUsage x="0"/>
      </fieldsUsage>
      <extLst>
        <ext xmlns:x15="http://schemas.microsoft.com/office/spreadsheetml/2010/11/main" uri="{B97F6D7D-B522-45F9-BDA1-12C45D357490}">
          <x15:cacheHierarchy aggregatedColumn="12"/>
        </ext>
      </extLst>
    </cacheHierarchy>
    <cacheHierarchy uniqueName="[Measures].[Sum of Revenue generated]" caption="Sum of Revenue generated" measure="1" displayFolder="" measureGroup="Suplier" count="0" oneField="1" hidden="1">
      <fieldsUsage count="1">
        <fieldUsage x="1"/>
      </fieldsUsage>
      <extLst>
        <ext xmlns:x15="http://schemas.microsoft.com/office/spreadsheetml/2010/11/main" uri="{B97F6D7D-B522-45F9-BDA1-12C45D357490}">
          <x15:cacheHierarchy aggregatedColumn="5"/>
        </ext>
      </extLst>
    </cacheHierarchy>
    <cacheHierarchy uniqueName="[Measures].[Sum of Availability]" caption="Sum of Availability" measure="1" displayFolder="" measureGroup="Suplier" count="0" oneField="1" hidden="1">
      <fieldsUsage count="1">
        <fieldUsage x="2"/>
      </fieldsUsage>
      <extLst>
        <ext xmlns:x15="http://schemas.microsoft.com/office/spreadsheetml/2010/11/main" uri="{B97F6D7D-B522-45F9-BDA1-12C45D357490}">
          <x15:cacheHierarchy aggregatedColumn="3"/>
        </ext>
      </extLst>
    </cacheHierarchy>
    <cacheHierarchy uniqueName="[Measures].[Sum of Total Sales]" caption="Sum of Total Sales" measure="1" displayFolder="" measureGroup="Suplier" count="0" oneField="1" hidden="1">
      <fieldsUsage count="1">
        <fieldUsage x="3"/>
      </fieldsUsage>
      <extLst>
        <ext xmlns:x15="http://schemas.microsoft.com/office/spreadsheetml/2010/11/main" uri="{B97F6D7D-B522-45F9-BDA1-12C45D357490}">
          <x15:cacheHierarchy aggregatedColumn="24"/>
        </ext>
      </extLst>
    </cacheHierarchy>
    <cacheHierarchy uniqueName="[Measures].[Sum of Number of products sold]" caption="Sum of Number of products sold" measure="1" displayFolder="" measureGroup="Suplier" count="0" hidden="1">
      <extLst>
        <ext xmlns:x15="http://schemas.microsoft.com/office/spreadsheetml/2010/11/main" uri="{B97F6D7D-B522-45F9-BDA1-12C45D357490}">
          <x15:cacheHierarchy aggregatedColumn="4"/>
        </ext>
      </extLst>
    </cacheHierarchy>
    <cacheHierarchy uniqueName="[Measures].[Sum of Stock levels]" caption="Sum of Stock levels" measure="1" displayFolder="" measureGroup="Suplier" count="0" hidden="1">
      <extLst>
        <ext xmlns:x15="http://schemas.microsoft.com/office/spreadsheetml/2010/11/main" uri="{B97F6D7D-B522-45F9-BDA1-12C45D357490}">
          <x15:cacheHierarchy aggregatedColumn="7"/>
        </ext>
      </extLst>
    </cacheHierarchy>
    <cacheHierarchy uniqueName="[Measures].[Sum of Lead time]" caption="Sum of Lead time" measure="1" displayFolder="" measureGroup="Suplier" count="0" hidden="1">
      <extLst>
        <ext xmlns:x15="http://schemas.microsoft.com/office/spreadsheetml/2010/11/main" uri="{B97F6D7D-B522-45F9-BDA1-12C45D357490}">
          <x15:cacheHierarchy aggregatedColumn="15"/>
        </ext>
      </extLst>
    </cacheHierarchy>
    <cacheHierarchy uniqueName="[Measures].[Sum of Production volumes]" caption="Sum of Production volumes" measure="1" displayFolder="" measureGroup="Suplier" count="0" hidden="1">
      <extLst>
        <ext xmlns:x15="http://schemas.microsoft.com/office/spreadsheetml/2010/11/main" uri="{B97F6D7D-B522-45F9-BDA1-12C45D357490}">
          <x15:cacheHierarchy aggregatedColumn="16"/>
        </ext>
      </extLst>
    </cacheHierarchy>
    <cacheHierarchy uniqueName="[Measures].[Sum of Price]" caption="Sum of Price" measure="1" displayFolder="" measureGroup="Suplier" count="0" hidden="1">
      <extLst>
        <ext xmlns:x15="http://schemas.microsoft.com/office/spreadsheetml/2010/11/main" uri="{B97F6D7D-B522-45F9-BDA1-12C45D357490}">
          <x15:cacheHierarchy aggregatedColumn="2"/>
        </ext>
      </extLst>
    </cacheHierarchy>
    <cacheHierarchy uniqueName="[Measures].[Sum of Order quantities]" caption="Sum of Order quantities" measure="1" displayFolder="" measureGroup="Suplier" count="0" hidden="1">
      <extLst>
        <ext xmlns:x15="http://schemas.microsoft.com/office/spreadsheetml/2010/11/main" uri="{B97F6D7D-B522-45F9-BDA1-12C45D357490}">
          <x15:cacheHierarchy aggregatedColumn="9"/>
        </ext>
      </extLst>
    </cacheHierarchy>
  </cacheHierarchies>
  <kpis count="0"/>
  <dimensions count="2">
    <dimension measure="1" name="Measures" uniqueName="[Measures]" caption="Measures"/>
    <dimension name="Suplier" uniqueName="[Suplier]" caption="Suplier"/>
  </dimensions>
  <measureGroups count="1">
    <measureGroup name="Suplier" caption="Suplier"/>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vanyadav" refreshedDate="45547.836049768521" backgroundQuery="1" createdVersion="8" refreshedVersion="8" minRefreshableVersion="3" recordCount="0" supportSubquery="1" supportAdvancedDrill="1" xr:uid="{D210B4F5-63CC-456E-AB2B-8D6BBC47D232}">
  <cacheSource type="external" connectionId="1"/>
  <cacheFields count="3">
    <cacheField name="[Suplier].[Product type].[Product type]" caption="Product type" numFmtId="0" level="1">
      <sharedItems count="3">
        <s v="cosmetics"/>
        <s v="haircare"/>
        <s v="skincare"/>
      </sharedItems>
    </cacheField>
    <cacheField name="[Measures].[Sum of Revenue generated]" caption="Sum of Revenue generated" numFmtId="0" hierarchy="30" level="32767"/>
    <cacheField name="[Suplier].[Location].[Location]" caption="Location" numFmtId="0" hierarchy="14" level="1">
      <sharedItems containsSemiMixedTypes="0" containsNonDate="0" containsString="0"/>
    </cacheField>
  </cacheFields>
  <cacheHierarchies count="39">
    <cacheHierarchy uniqueName="[Suplier].[Product type]" caption="Product type" attribute="1" defaultMemberUniqueName="[Suplier].[Product type].[All]" allUniqueName="[Suplier].[Product type].[All]" dimensionUniqueName="[Suplier]" displayFolder="" count="2" memberValueDatatype="130" unbalanced="0">
      <fieldsUsage count="2">
        <fieldUsage x="-1"/>
        <fieldUsage x="0"/>
      </fieldsUsage>
    </cacheHierarchy>
    <cacheHierarchy uniqueName="[Suplier].[SKU]" caption="SKU" attribute="1" defaultMemberUniqueName="[Suplier].[SKU].[All]" allUniqueName="[Suplier].[SKU].[All]" dimensionUniqueName="[Suplier]" displayFolder="" count="0" memberValueDatatype="130" unbalanced="0"/>
    <cacheHierarchy uniqueName="[Suplier].[Price]" caption="Price" attribute="1" defaultMemberUniqueName="[Suplier].[Price].[All]" allUniqueName="[Suplier].[Price].[All]" dimensionUniqueName="[Suplier]" displayFolder="" count="0" memberValueDatatype="5" unbalanced="0"/>
    <cacheHierarchy uniqueName="[Suplier].[Availability]" caption="Availability" attribute="1" defaultMemberUniqueName="[Suplier].[Availability].[All]" allUniqueName="[Suplier].[Availability].[All]" dimensionUniqueName="[Suplier]" displayFolder="" count="0" memberValueDatatype="20" unbalanced="0"/>
    <cacheHierarchy uniqueName="[Suplier].[Number of products sold]" caption="Number of products sold" attribute="1" defaultMemberUniqueName="[Suplier].[Number of products sold].[All]" allUniqueName="[Suplier].[Number of products sold].[All]" dimensionUniqueName="[Suplier]" displayFolder="" count="0" memberValueDatatype="20" unbalanced="0"/>
    <cacheHierarchy uniqueName="[Suplier].[Revenue generated]" caption="Revenue generated" attribute="1" defaultMemberUniqueName="[Suplier].[Revenue generated].[All]" allUniqueName="[Suplier].[Revenue generated].[All]" dimensionUniqueName="[Suplier]" displayFolder="" count="0" memberValueDatatype="5" unbalanced="0"/>
    <cacheHierarchy uniqueName="[Suplier].[Customer demographics]" caption="Customer demographics" attribute="1" defaultMemberUniqueName="[Suplier].[Customer demographics].[All]" allUniqueName="[Suplier].[Customer demographics].[All]" dimensionUniqueName="[Suplier]" displayFolder="" count="0" memberValueDatatype="130" unbalanced="0"/>
    <cacheHierarchy uniqueName="[Suplier].[Stock levels]" caption="Stock levels" attribute="1" defaultMemberUniqueName="[Suplier].[Stock levels].[All]" allUniqueName="[Suplier].[Stock levels].[All]" dimensionUniqueName="[Suplier]" displayFolder="" count="0" memberValueDatatype="20" unbalanced="0"/>
    <cacheHierarchy uniqueName="[Suplier].[Lead times]" caption="Lead times" attribute="1" defaultMemberUniqueName="[Suplier].[Lead times].[All]" allUniqueName="[Suplier].[Lead times].[All]" dimensionUniqueName="[Suplier]" displayFolder="" count="0" memberValueDatatype="20" unbalanced="0"/>
    <cacheHierarchy uniqueName="[Suplier].[Order quantities]" caption="Order quantities" attribute="1" defaultMemberUniqueName="[Suplier].[Order quantities].[All]" allUniqueName="[Suplier].[Order quantities].[All]" dimensionUniqueName="[Suplier]" displayFolder="" count="0" memberValueDatatype="20" unbalanced="0"/>
    <cacheHierarchy uniqueName="[Suplier].[Shipping times]" caption="Shipping times" attribute="1" defaultMemberUniqueName="[Suplier].[Shipping times].[All]" allUniqueName="[Suplier].[Shipping times].[All]" dimensionUniqueName="[Suplier]" displayFolder="" count="0" memberValueDatatype="20" unbalanced="0"/>
    <cacheHierarchy uniqueName="[Suplier].[Shipping carriers]" caption="Shipping carriers" attribute="1" defaultMemberUniqueName="[Suplier].[Shipping carriers].[All]" allUniqueName="[Suplier].[Shipping carriers].[All]" dimensionUniqueName="[Suplier]" displayFolder="" count="0" memberValueDatatype="130" unbalanced="0"/>
    <cacheHierarchy uniqueName="[Suplier].[Shipping costs]" caption="Shipping costs" attribute="1" defaultMemberUniqueName="[Suplier].[Shipping costs].[All]" allUniqueName="[Suplier].[Shipping costs].[All]" dimensionUniqueName="[Suplier]" displayFolder="" count="0" memberValueDatatype="5" unbalanced="0"/>
    <cacheHierarchy uniqueName="[Suplier].[Supplier name]" caption="Supplier name" attribute="1" defaultMemberUniqueName="[Suplier].[Supplier name].[All]" allUniqueName="[Suplier].[Supplier name].[All]" dimensionUniqueName="[Suplier]" displayFolder="" count="0" memberValueDatatype="130" unbalanced="0"/>
    <cacheHierarchy uniqueName="[Suplier].[Location]" caption="Location" attribute="1" defaultMemberUniqueName="[Suplier].[Location].[All]" allUniqueName="[Suplier].[Location].[All]" dimensionUniqueName="[Suplier]" displayFolder="" count="2" memberValueDatatype="130" unbalanced="0">
      <fieldsUsage count="2">
        <fieldUsage x="-1"/>
        <fieldUsage x="2"/>
      </fieldsUsage>
    </cacheHierarchy>
    <cacheHierarchy uniqueName="[Suplier].[Lead time]" caption="Lead time" attribute="1" defaultMemberUniqueName="[Suplier].[Lead time].[All]" allUniqueName="[Suplier].[Lead time].[All]" dimensionUniqueName="[Suplier]" displayFolder="" count="0" memberValueDatatype="20" unbalanced="0"/>
    <cacheHierarchy uniqueName="[Suplier].[Production volumes]" caption="Production volumes" attribute="1" defaultMemberUniqueName="[Suplier].[Production volumes].[All]" allUniqueName="[Suplier].[Production volumes].[All]" dimensionUniqueName="[Suplier]" displayFolder="" count="0" memberValueDatatype="20" unbalanced="0"/>
    <cacheHierarchy uniqueName="[Suplier].[Manufacturing lead time]" caption="Manufacturing lead time" attribute="1" defaultMemberUniqueName="[Suplier].[Manufacturing lead time].[All]" allUniqueName="[Suplier].[Manufacturing lead time].[All]" dimensionUniqueName="[Suplier]" displayFolder="" count="0" memberValueDatatype="20" unbalanced="0"/>
    <cacheHierarchy uniqueName="[Suplier].[Manufacturing costs]" caption="Manufacturing costs" attribute="1" defaultMemberUniqueName="[Suplier].[Manufacturing costs].[All]" allUniqueName="[Suplier].[Manufacturing costs].[All]" dimensionUniqueName="[Suplier]" displayFolder="" count="0" memberValueDatatype="5" unbalanced="0"/>
    <cacheHierarchy uniqueName="[Suplier].[Inspection results]" caption="Inspection results" attribute="1" defaultMemberUniqueName="[Suplier].[Inspection results].[All]" allUniqueName="[Suplier].[Inspection results].[All]" dimensionUniqueName="[Suplier]" displayFolder="" count="0" memberValueDatatype="130" unbalanced="0"/>
    <cacheHierarchy uniqueName="[Suplier].[Defect rates]" caption="Defect rates" attribute="1" defaultMemberUniqueName="[Suplier].[Defect rates].[All]" allUniqueName="[Suplier].[Defect rates].[All]" dimensionUniqueName="[Suplier]" displayFolder="" count="0" memberValueDatatype="5" unbalanced="0"/>
    <cacheHierarchy uniqueName="[Suplier].[Transportation modes]" caption="Transportation modes" attribute="1" defaultMemberUniqueName="[Suplier].[Transportation modes].[All]" allUniqueName="[Suplier].[Transportation modes].[All]" dimensionUniqueName="[Suplier]" displayFolder="" count="2" memberValueDatatype="130" unbalanced="0"/>
    <cacheHierarchy uniqueName="[Suplier].[Routes]" caption="Routes" attribute="1" defaultMemberUniqueName="[Suplier].[Routes].[All]" allUniqueName="[Suplier].[Routes].[All]" dimensionUniqueName="[Suplier]" displayFolder="" count="0" memberValueDatatype="130" unbalanced="0"/>
    <cacheHierarchy uniqueName="[Suplier].[Costs]" caption="Costs" attribute="1" defaultMemberUniqueName="[Suplier].[Costs].[All]" allUniqueName="[Suplier].[Costs].[All]" dimensionUniqueName="[Suplier]" displayFolder="" count="0" memberValueDatatype="5" unbalanced="0"/>
    <cacheHierarchy uniqueName="[Suplier].[Total Sales]" caption="Total Sales" attribute="1" defaultMemberUniqueName="[Suplier].[Total Sales].[All]" allUniqueName="[Suplier].[Total Sales].[All]" dimensionUniqueName="[Suplier]" displayFolder="" count="0" memberValueDatatype="5" unbalanced="0"/>
    <cacheHierarchy uniqueName="[Measures].[Avg am of project]" caption="Avg am of project" measure="1" displayFolder="" measureGroup="Suplier" count="0"/>
    <cacheHierarchy uniqueName="[Measures].[__XL_Count Suplier]" caption="__XL_Count Suplier" measure="1" displayFolder="" measureGroup="Suplier" count="0" hidden="1"/>
    <cacheHierarchy uniqueName="[Measures].[__No measures defined]" caption="__No measures defined" measure="1" displayFolder="" count="0" hidden="1"/>
    <cacheHierarchy uniqueName="[Measures].[Sum of Costs]" caption="Sum of Costs" measure="1" displayFolder="" measureGroup="Suplier" count="0" hidden="1">
      <extLst>
        <ext xmlns:x15="http://schemas.microsoft.com/office/spreadsheetml/2010/11/main" uri="{B97F6D7D-B522-45F9-BDA1-12C45D357490}">
          <x15:cacheHierarchy aggregatedColumn="23"/>
        </ext>
      </extLst>
    </cacheHierarchy>
    <cacheHierarchy uniqueName="[Measures].[Sum of Shipping costs]" caption="Sum of Shipping costs" measure="1" displayFolder="" measureGroup="Suplier" count="0" hidden="1">
      <extLst>
        <ext xmlns:x15="http://schemas.microsoft.com/office/spreadsheetml/2010/11/main" uri="{B97F6D7D-B522-45F9-BDA1-12C45D357490}">
          <x15:cacheHierarchy aggregatedColumn="12"/>
        </ext>
      </extLst>
    </cacheHierarchy>
    <cacheHierarchy uniqueName="[Measures].[Sum of Revenue generated]" caption="Sum of Revenue generated" measure="1" displayFolder="" measureGroup="Suplier" count="0" oneField="1" hidden="1">
      <fieldsUsage count="1">
        <fieldUsage x="1"/>
      </fieldsUsage>
      <extLst>
        <ext xmlns:x15="http://schemas.microsoft.com/office/spreadsheetml/2010/11/main" uri="{B97F6D7D-B522-45F9-BDA1-12C45D357490}">
          <x15:cacheHierarchy aggregatedColumn="5"/>
        </ext>
      </extLst>
    </cacheHierarchy>
    <cacheHierarchy uniqueName="[Measures].[Sum of Availability]" caption="Sum of Availability" measure="1" displayFolder="" measureGroup="Suplier" count="0" hidden="1">
      <extLst>
        <ext xmlns:x15="http://schemas.microsoft.com/office/spreadsheetml/2010/11/main" uri="{B97F6D7D-B522-45F9-BDA1-12C45D357490}">
          <x15:cacheHierarchy aggregatedColumn="3"/>
        </ext>
      </extLst>
    </cacheHierarchy>
    <cacheHierarchy uniqueName="[Measures].[Sum of Total Sales]" caption="Sum of Total Sales" measure="1" displayFolder="" measureGroup="Suplier" count="0" hidden="1">
      <extLst>
        <ext xmlns:x15="http://schemas.microsoft.com/office/spreadsheetml/2010/11/main" uri="{B97F6D7D-B522-45F9-BDA1-12C45D357490}">
          <x15:cacheHierarchy aggregatedColumn="24"/>
        </ext>
      </extLst>
    </cacheHierarchy>
    <cacheHierarchy uniqueName="[Measures].[Sum of Number of products sold]" caption="Sum of Number of products sold" measure="1" displayFolder="" measureGroup="Suplier" count="0" hidden="1">
      <extLst>
        <ext xmlns:x15="http://schemas.microsoft.com/office/spreadsheetml/2010/11/main" uri="{B97F6D7D-B522-45F9-BDA1-12C45D357490}">
          <x15:cacheHierarchy aggregatedColumn="4"/>
        </ext>
      </extLst>
    </cacheHierarchy>
    <cacheHierarchy uniqueName="[Measures].[Sum of Stock levels]" caption="Sum of Stock levels" measure="1" displayFolder="" measureGroup="Suplier" count="0" hidden="1">
      <extLst>
        <ext xmlns:x15="http://schemas.microsoft.com/office/spreadsheetml/2010/11/main" uri="{B97F6D7D-B522-45F9-BDA1-12C45D357490}">
          <x15:cacheHierarchy aggregatedColumn="7"/>
        </ext>
      </extLst>
    </cacheHierarchy>
    <cacheHierarchy uniqueName="[Measures].[Sum of Lead time]" caption="Sum of Lead time" measure="1" displayFolder="" measureGroup="Suplier" count="0" hidden="1">
      <extLst>
        <ext xmlns:x15="http://schemas.microsoft.com/office/spreadsheetml/2010/11/main" uri="{B97F6D7D-B522-45F9-BDA1-12C45D357490}">
          <x15:cacheHierarchy aggregatedColumn="15"/>
        </ext>
      </extLst>
    </cacheHierarchy>
    <cacheHierarchy uniqueName="[Measures].[Sum of Production volumes]" caption="Sum of Production volumes" measure="1" displayFolder="" measureGroup="Suplier" count="0" hidden="1">
      <extLst>
        <ext xmlns:x15="http://schemas.microsoft.com/office/spreadsheetml/2010/11/main" uri="{B97F6D7D-B522-45F9-BDA1-12C45D357490}">
          <x15:cacheHierarchy aggregatedColumn="16"/>
        </ext>
      </extLst>
    </cacheHierarchy>
    <cacheHierarchy uniqueName="[Measures].[Sum of Price]" caption="Sum of Price" measure="1" displayFolder="" measureGroup="Suplier" count="0" hidden="1">
      <extLst>
        <ext xmlns:x15="http://schemas.microsoft.com/office/spreadsheetml/2010/11/main" uri="{B97F6D7D-B522-45F9-BDA1-12C45D357490}">
          <x15:cacheHierarchy aggregatedColumn="2"/>
        </ext>
      </extLst>
    </cacheHierarchy>
    <cacheHierarchy uniqueName="[Measures].[Sum of Order quantities]" caption="Sum of Order quantities" measure="1" displayFolder="" measureGroup="Suplier" count="0" hidden="1">
      <extLst>
        <ext xmlns:x15="http://schemas.microsoft.com/office/spreadsheetml/2010/11/main" uri="{B97F6D7D-B522-45F9-BDA1-12C45D357490}">
          <x15:cacheHierarchy aggregatedColumn="9"/>
        </ext>
      </extLst>
    </cacheHierarchy>
  </cacheHierarchies>
  <kpis count="0"/>
  <dimensions count="2">
    <dimension measure="1" name="Measures" uniqueName="[Measures]" caption="Measures"/>
    <dimension name="Suplier" uniqueName="[Suplier]" caption="Suplier"/>
  </dimensions>
  <measureGroups count="1">
    <measureGroup name="Suplier" caption="Suplier"/>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vanyadav" refreshedDate="45547.836050347221" backgroundQuery="1" createdVersion="8" refreshedVersion="8" minRefreshableVersion="3" recordCount="0" supportSubquery="1" supportAdvancedDrill="1" xr:uid="{496DC225-C36C-469E-8B44-148E30D6063C}">
  <cacheSource type="external" connectionId="1"/>
  <cacheFields count="2">
    <cacheField name="[Measures].[Sum of Revenue generated]" caption="Sum of Revenue generated" numFmtId="0" hierarchy="30" level="32767"/>
    <cacheField name="[Suplier].[Location].[Location]" caption="Location" numFmtId="0" hierarchy="14" level="1">
      <sharedItems count="5">
        <s v="Bangalore"/>
        <s v="Chennai"/>
        <s v="Delhi"/>
        <s v="Kolkata"/>
        <s v="Mumbai"/>
      </sharedItems>
    </cacheField>
  </cacheFields>
  <cacheHierarchies count="39">
    <cacheHierarchy uniqueName="[Suplier].[Product type]" caption="Product type" attribute="1" defaultMemberUniqueName="[Suplier].[Product type].[All]" allUniqueName="[Suplier].[Product type].[All]" dimensionUniqueName="[Suplier]" displayFolder="" count="0" memberValueDatatype="130" unbalanced="0"/>
    <cacheHierarchy uniqueName="[Suplier].[SKU]" caption="SKU" attribute="1" defaultMemberUniqueName="[Suplier].[SKU].[All]" allUniqueName="[Suplier].[SKU].[All]" dimensionUniqueName="[Suplier]" displayFolder="" count="0" memberValueDatatype="130" unbalanced="0"/>
    <cacheHierarchy uniqueName="[Suplier].[Price]" caption="Price" attribute="1" defaultMemberUniqueName="[Suplier].[Price].[All]" allUniqueName="[Suplier].[Price].[All]" dimensionUniqueName="[Suplier]" displayFolder="" count="0" memberValueDatatype="5" unbalanced="0"/>
    <cacheHierarchy uniqueName="[Suplier].[Availability]" caption="Availability" attribute="1" defaultMemberUniqueName="[Suplier].[Availability].[All]" allUniqueName="[Suplier].[Availability].[All]" dimensionUniqueName="[Suplier]" displayFolder="" count="0" memberValueDatatype="20" unbalanced="0"/>
    <cacheHierarchy uniqueName="[Suplier].[Number of products sold]" caption="Number of products sold" attribute="1" defaultMemberUniqueName="[Suplier].[Number of products sold].[All]" allUniqueName="[Suplier].[Number of products sold].[All]" dimensionUniqueName="[Suplier]" displayFolder="" count="0" memberValueDatatype="20" unbalanced="0"/>
    <cacheHierarchy uniqueName="[Suplier].[Revenue generated]" caption="Revenue generated" attribute="1" defaultMemberUniqueName="[Suplier].[Revenue generated].[All]" allUniqueName="[Suplier].[Revenue generated].[All]" dimensionUniqueName="[Suplier]" displayFolder="" count="0" memberValueDatatype="5" unbalanced="0"/>
    <cacheHierarchy uniqueName="[Suplier].[Customer demographics]" caption="Customer demographics" attribute="1" defaultMemberUniqueName="[Suplier].[Customer demographics].[All]" allUniqueName="[Suplier].[Customer demographics].[All]" dimensionUniqueName="[Suplier]" displayFolder="" count="0" memberValueDatatype="130" unbalanced="0"/>
    <cacheHierarchy uniqueName="[Suplier].[Stock levels]" caption="Stock levels" attribute="1" defaultMemberUniqueName="[Suplier].[Stock levels].[All]" allUniqueName="[Suplier].[Stock levels].[All]" dimensionUniqueName="[Suplier]" displayFolder="" count="0" memberValueDatatype="20" unbalanced="0"/>
    <cacheHierarchy uniqueName="[Suplier].[Lead times]" caption="Lead times" attribute="1" defaultMemberUniqueName="[Suplier].[Lead times].[All]" allUniqueName="[Suplier].[Lead times].[All]" dimensionUniqueName="[Suplier]" displayFolder="" count="0" memberValueDatatype="20" unbalanced="0"/>
    <cacheHierarchy uniqueName="[Suplier].[Order quantities]" caption="Order quantities" attribute="1" defaultMemberUniqueName="[Suplier].[Order quantities].[All]" allUniqueName="[Suplier].[Order quantities].[All]" dimensionUniqueName="[Suplier]" displayFolder="" count="0" memberValueDatatype="20" unbalanced="0"/>
    <cacheHierarchy uniqueName="[Suplier].[Shipping times]" caption="Shipping times" attribute="1" defaultMemberUniqueName="[Suplier].[Shipping times].[All]" allUniqueName="[Suplier].[Shipping times].[All]" dimensionUniqueName="[Suplier]" displayFolder="" count="0" memberValueDatatype="20" unbalanced="0"/>
    <cacheHierarchy uniqueName="[Suplier].[Shipping carriers]" caption="Shipping carriers" attribute="1" defaultMemberUniqueName="[Suplier].[Shipping carriers].[All]" allUniqueName="[Suplier].[Shipping carriers].[All]" dimensionUniqueName="[Suplier]" displayFolder="" count="0" memberValueDatatype="130" unbalanced="0"/>
    <cacheHierarchy uniqueName="[Suplier].[Shipping costs]" caption="Shipping costs" attribute="1" defaultMemberUniqueName="[Suplier].[Shipping costs].[All]" allUniqueName="[Suplier].[Shipping costs].[All]" dimensionUniqueName="[Suplier]" displayFolder="" count="0" memberValueDatatype="5" unbalanced="0"/>
    <cacheHierarchy uniqueName="[Suplier].[Supplier name]" caption="Supplier name" attribute="1" defaultMemberUniqueName="[Suplier].[Supplier name].[All]" allUniqueName="[Suplier].[Supplier name].[All]" dimensionUniqueName="[Suplier]" displayFolder="" count="0" memberValueDatatype="130" unbalanced="0"/>
    <cacheHierarchy uniqueName="[Suplier].[Location]" caption="Location" attribute="1" defaultMemberUniqueName="[Suplier].[Location].[All]" allUniqueName="[Suplier].[Location].[All]" dimensionUniqueName="[Suplier]" displayFolder="" count="2" memberValueDatatype="130" unbalanced="0">
      <fieldsUsage count="2">
        <fieldUsage x="-1"/>
        <fieldUsage x="1"/>
      </fieldsUsage>
    </cacheHierarchy>
    <cacheHierarchy uniqueName="[Suplier].[Lead time]" caption="Lead time" attribute="1" defaultMemberUniqueName="[Suplier].[Lead time].[All]" allUniqueName="[Suplier].[Lead time].[All]" dimensionUniqueName="[Suplier]" displayFolder="" count="0" memberValueDatatype="20" unbalanced="0"/>
    <cacheHierarchy uniqueName="[Suplier].[Production volumes]" caption="Production volumes" attribute="1" defaultMemberUniqueName="[Suplier].[Production volumes].[All]" allUniqueName="[Suplier].[Production volumes].[All]" dimensionUniqueName="[Suplier]" displayFolder="" count="0" memberValueDatatype="20" unbalanced="0"/>
    <cacheHierarchy uniqueName="[Suplier].[Manufacturing lead time]" caption="Manufacturing lead time" attribute="1" defaultMemberUniqueName="[Suplier].[Manufacturing lead time].[All]" allUniqueName="[Suplier].[Manufacturing lead time].[All]" dimensionUniqueName="[Suplier]" displayFolder="" count="0" memberValueDatatype="20" unbalanced="0"/>
    <cacheHierarchy uniqueName="[Suplier].[Manufacturing costs]" caption="Manufacturing costs" attribute="1" defaultMemberUniqueName="[Suplier].[Manufacturing costs].[All]" allUniqueName="[Suplier].[Manufacturing costs].[All]" dimensionUniqueName="[Suplier]" displayFolder="" count="0" memberValueDatatype="5" unbalanced="0"/>
    <cacheHierarchy uniqueName="[Suplier].[Inspection results]" caption="Inspection results" attribute="1" defaultMemberUniqueName="[Suplier].[Inspection results].[All]" allUniqueName="[Suplier].[Inspection results].[All]" dimensionUniqueName="[Suplier]" displayFolder="" count="0" memberValueDatatype="130" unbalanced="0"/>
    <cacheHierarchy uniqueName="[Suplier].[Defect rates]" caption="Defect rates" attribute="1" defaultMemberUniqueName="[Suplier].[Defect rates].[All]" allUniqueName="[Suplier].[Defect rates].[All]" dimensionUniqueName="[Suplier]" displayFolder="" count="0" memberValueDatatype="5" unbalanced="0"/>
    <cacheHierarchy uniqueName="[Suplier].[Transportation modes]" caption="Transportation modes" attribute="1" defaultMemberUniqueName="[Suplier].[Transportation modes].[All]" allUniqueName="[Suplier].[Transportation modes].[All]" dimensionUniqueName="[Suplier]" displayFolder="" count="2" memberValueDatatype="130" unbalanced="0"/>
    <cacheHierarchy uniqueName="[Suplier].[Routes]" caption="Routes" attribute="1" defaultMemberUniqueName="[Suplier].[Routes].[All]" allUniqueName="[Suplier].[Routes].[All]" dimensionUniqueName="[Suplier]" displayFolder="" count="0" memberValueDatatype="130" unbalanced="0"/>
    <cacheHierarchy uniqueName="[Suplier].[Costs]" caption="Costs" attribute="1" defaultMemberUniqueName="[Suplier].[Costs].[All]" allUniqueName="[Suplier].[Costs].[All]" dimensionUniqueName="[Suplier]" displayFolder="" count="0" memberValueDatatype="5" unbalanced="0"/>
    <cacheHierarchy uniqueName="[Suplier].[Total Sales]" caption="Total Sales" attribute="1" defaultMemberUniqueName="[Suplier].[Total Sales].[All]" allUniqueName="[Suplier].[Total Sales].[All]" dimensionUniqueName="[Suplier]" displayFolder="" count="0" memberValueDatatype="5" unbalanced="0"/>
    <cacheHierarchy uniqueName="[Measures].[Avg am of project]" caption="Avg am of project" measure="1" displayFolder="" measureGroup="Suplier" count="0"/>
    <cacheHierarchy uniqueName="[Measures].[__XL_Count Suplier]" caption="__XL_Count Suplier" measure="1" displayFolder="" measureGroup="Suplier" count="0" hidden="1"/>
    <cacheHierarchy uniqueName="[Measures].[__No measures defined]" caption="__No measures defined" measure="1" displayFolder="" count="0" hidden="1"/>
    <cacheHierarchy uniqueName="[Measures].[Sum of Costs]" caption="Sum of Costs" measure="1" displayFolder="" measureGroup="Suplier" count="0" hidden="1">
      <extLst>
        <ext xmlns:x15="http://schemas.microsoft.com/office/spreadsheetml/2010/11/main" uri="{B97F6D7D-B522-45F9-BDA1-12C45D357490}">
          <x15:cacheHierarchy aggregatedColumn="23"/>
        </ext>
      </extLst>
    </cacheHierarchy>
    <cacheHierarchy uniqueName="[Measures].[Sum of Shipping costs]" caption="Sum of Shipping costs" measure="1" displayFolder="" measureGroup="Suplier" count="0" hidden="1">
      <extLst>
        <ext xmlns:x15="http://schemas.microsoft.com/office/spreadsheetml/2010/11/main" uri="{B97F6D7D-B522-45F9-BDA1-12C45D357490}">
          <x15:cacheHierarchy aggregatedColumn="12"/>
        </ext>
      </extLst>
    </cacheHierarchy>
    <cacheHierarchy uniqueName="[Measures].[Sum of Revenue generated]" caption="Sum of Revenue generated" measure="1" displayFolder="" measureGroup="Suplier" count="0" oneField="1" hidden="1">
      <fieldsUsage count="1">
        <fieldUsage x="0"/>
      </fieldsUsage>
      <extLst>
        <ext xmlns:x15="http://schemas.microsoft.com/office/spreadsheetml/2010/11/main" uri="{B97F6D7D-B522-45F9-BDA1-12C45D357490}">
          <x15:cacheHierarchy aggregatedColumn="5"/>
        </ext>
      </extLst>
    </cacheHierarchy>
    <cacheHierarchy uniqueName="[Measures].[Sum of Availability]" caption="Sum of Availability" measure="1" displayFolder="" measureGroup="Suplier" count="0" hidden="1">
      <extLst>
        <ext xmlns:x15="http://schemas.microsoft.com/office/spreadsheetml/2010/11/main" uri="{B97F6D7D-B522-45F9-BDA1-12C45D357490}">
          <x15:cacheHierarchy aggregatedColumn="3"/>
        </ext>
      </extLst>
    </cacheHierarchy>
    <cacheHierarchy uniqueName="[Measures].[Sum of Total Sales]" caption="Sum of Total Sales" measure="1" displayFolder="" measureGroup="Suplier" count="0" hidden="1">
      <extLst>
        <ext xmlns:x15="http://schemas.microsoft.com/office/spreadsheetml/2010/11/main" uri="{B97F6D7D-B522-45F9-BDA1-12C45D357490}">
          <x15:cacheHierarchy aggregatedColumn="24"/>
        </ext>
      </extLst>
    </cacheHierarchy>
    <cacheHierarchy uniqueName="[Measures].[Sum of Number of products sold]" caption="Sum of Number of products sold" measure="1" displayFolder="" measureGroup="Suplier" count="0" hidden="1">
      <extLst>
        <ext xmlns:x15="http://schemas.microsoft.com/office/spreadsheetml/2010/11/main" uri="{B97F6D7D-B522-45F9-BDA1-12C45D357490}">
          <x15:cacheHierarchy aggregatedColumn="4"/>
        </ext>
      </extLst>
    </cacheHierarchy>
    <cacheHierarchy uniqueName="[Measures].[Sum of Stock levels]" caption="Sum of Stock levels" measure="1" displayFolder="" measureGroup="Suplier" count="0" hidden="1">
      <extLst>
        <ext xmlns:x15="http://schemas.microsoft.com/office/spreadsheetml/2010/11/main" uri="{B97F6D7D-B522-45F9-BDA1-12C45D357490}">
          <x15:cacheHierarchy aggregatedColumn="7"/>
        </ext>
      </extLst>
    </cacheHierarchy>
    <cacheHierarchy uniqueName="[Measures].[Sum of Lead time]" caption="Sum of Lead time" measure="1" displayFolder="" measureGroup="Suplier" count="0" hidden="1">
      <extLst>
        <ext xmlns:x15="http://schemas.microsoft.com/office/spreadsheetml/2010/11/main" uri="{B97F6D7D-B522-45F9-BDA1-12C45D357490}">
          <x15:cacheHierarchy aggregatedColumn="15"/>
        </ext>
      </extLst>
    </cacheHierarchy>
    <cacheHierarchy uniqueName="[Measures].[Sum of Production volumes]" caption="Sum of Production volumes" measure="1" displayFolder="" measureGroup="Suplier" count="0" hidden="1">
      <extLst>
        <ext xmlns:x15="http://schemas.microsoft.com/office/spreadsheetml/2010/11/main" uri="{B97F6D7D-B522-45F9-BDA1-12C45D357490}">
          <x15:cacheHierarchy aggregatedColumn="16"/>
        </ext>
      </extLst>
    </cacheHierarchy>
    <cacheHierarchy uniqueName="[Measures].[Sum of Price]" caption="Sum of Price" measure="1" displayFolder="" measureGroup="Suplier" count="0" hidden="1">
      <extLst>
        <ext xmlns:x15="http://schemas.microsoft.com/office/spreadsheetml/2010/11/main" uri="{B97F6D7D-B522-45F9-BDA1-12C45D357490}">
          <x15:cacheHierarchy aggregatedColumn="2"/>
        </ext>
      </extLst>
    </cacheHierarchy>
    <cacheHierarchy uniqueName="[Measures].[Sum of Order quantities]" caption="Sum of Order quantities" measure="1" displayFolder="" measureGroup="Suplier" count="0" hidden="1">
      <extLst>
        <ext xmlns:x15="http://schemas.microsoft.com/office/spreadsheetml/2010/11/main" uri="{B97F6D7D-B522-45F9-BDA1-12C45D357490}">
          <x15:cacheHierarchy aggregatedColumn="9"/>
        </ext>
      </extLst>
    </cacheHierarchy>
  </cacheHierarchies>
  <kpis count="0"/>
  <dimensions count="2">
    <dimension measure="1" name="Measures" uniqueName="[Measures]" caption="Measures"/>
    <dimension name="Suplier" uniqueName="[Suplier]" caption="Suplier"/>
  </dimensions>
  <measureGroups count="1">
    <measureGroup name="Suplier" caption="Suplier"/>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vanyadav" refreshedDate="45547.836050810183" backgroundQuery="1" createdVersion="8" refreshedVersion="8" minRefreshableVersion="3" recordCount="0" supportSubquery="1" supportAdvancedDrill="1" xr:uid="{3856A5B8-5BA7-4DC4-9200-1C4C96907F77}">
  <cacheSource type="external" connectionId="1"/>
  <cacheFields count="4">
    <cacheField name="[Measures].[Sum of Number of products sold]" caption="Sum of Number of products sold" numFmtId="0" hierarchy="33" level="32767"/>
    <cacheField name="[Suplier].[SKU].[SKU]" caption="SKU" numFmtId="0" hierarchy="1" level="1">
      <sharedItems count="100">
        <s v="SKU0"/>
        <s v="SKU1"/>
        <s v="SKU10"/>
        <s v="SKU11"/>
        <s v="SKU12"/>
        <s v="SKU13"/>
        <s v="SKU14"/>
        <s v="SKU15"/>
        <s v="SKU16"/>
        <s v="SKU17"/>
        <s v="SKU18"/>
        <s v="SKU19"/>
        <s v="SKU2"/>
        <s v="SKU20"/>
        <s v="SKU21"/>
        <s v="SKU22"/>
        <s v="SKU23"/>
        <s v="SKU24"/>
        <s v="SKU25"/>
        <s v="SKU26"/>
        <s v="SKU27"/>
        <s v="SKU28"/>
        <s v="SKU29"/>
        <s v="SKU3"/>
        <s v="SKU30"/>
        <s v="SKU31"/>
        <s v="SKU32"/>
        <s v="SKU33"/>
        <s v="SKU34"/>
        <s v="SKU35"/>
        <s v="SKU36"/>
        <s v="SKU37"/>
        <s v="SKU38"/>
        <s v="SKU39"/>
        <s v="SKU4"/>
        <s v="SKU40"/>
        <s v="SKU41"/>
        <s v="SKU42"/>
        <s v="SKU43"/>
        <s v="SKU44"/>
        <s v="SKU45"/>
        <s v="SKU46"/>
        <s v="SKU47"/>
        <s v="SKU48"/>
        <s v="SKU49"/>
        <s v="SKU5"/>
        <s v="SKU50"/>
        <s v="SKU51"/>
        <s v="SKU52"/>
        <s v="SKU53"/>
        <s v="SKU54"/>
        <s v="SKU55"/>
        <s v="SKU56"/>
        <s v="SKU57"/>
        <s v="SKU58"/>
        <s v="SKU59"/>
        <s v="SKU6"/>
        <s v="SKU60"/>
        <s v="SKU61"/>
        <s v="SKU62"/>
        <s v="SKU63"/>
        <s v="SKU64"/>
        <s v="SKU65"/>
        <s v="SKU66"/>
        <s v="SKU67"/>
        <s v="SKU68"/>
        <s v="SKU69"/>
        <s v="SKU7"/>
        <s v="SKU70"/>
        <s v="SKU71"/>
        <s v="SKU72"/>
        <s v="SKU73"/>
        <s v="SKU74"/>
        <s v="SKU75"/>
        <s v="SKU76"/>
        <s v="SKU77"/>
        <s v="SKU78"/>
        <s v="SKU79"/>
        <s v="SKU8"/>
        <s v="SKU80"/>
        <s v="SKU81"/>
        <s v="SKU82"/>
        <s v="SKU83"/>
        <s v="SKU84"/>
        <s v="SKU85"/>
        <s v="SKU86"/>
        <s v="SKU87"/>
        <s v="SKU88"/>
        <s v="SKU89"/>
        <s v="SKU9"/>
        <s v="SKU90"/>
        <s v="SKU91"/>
        <s v="SKU92"/>
        <s v="SKU93"/>
        <s v="SKU94"/>
        <s v="SKU95"/>
        <s v="SKU96"/>
        <s v="SKU97"/>
        <s v="SKU98"/>
        <s v="SKU99"/>
      </sharedItems>
    </cacheField>
    <cacheField name="[Suplier].[Product type].[Product type]" caption="Product type" numFmtId="0" level="1">
      <sharedItems count="3">
        <s v="haircare"/>
        <s v="skincare"/>
        <s v="cosmetics"/>
      </sharedItems>
    </cacheField>
    <cacheField name="[Suplier].[Location].[Location]" caption="Location" numFmtId="0" hierarchy="14" level="1">
      <sharedItems containsSemiMixedTypes="0" containsNonDate="0" containsString="0"/>
    </cacheField>
  </cacheFields>
  <cacheHierarchies count="39">
    <cacheHierarchy uniqueName="[Suplier].[Product type]" caption="Product type" attribute="1" defaultMemberUniqueName="[Suplier].[Product type].[All]" allUniqueName="[Suplier].[Product type].[All]" dimensionUniqueName="[Suplier]" displayFolder="" count="2" memberValueDatatype="130" unbalanced="0">
      <fieldsUsage count="2">
        <fieldUsage x="-1"/>
        <fieldUsage x="2"/>
      </fieldsUsage>
    </cacheHierarchy>
    <cacheHierarchy uniqueName="[Suplier].[SKU]" caption="SKU" attribute="1" defaultMemberUniqueName="[Suplier].[SKU].[All]" allUniqueName="[Suplier].[SKU].[All]" dimensionUniqueName="[Suplier]" displayFolder="" count="2" memberValueDatatype="130" unbalanced="0">
      <fieldsUsage count="2">
        <fieldUsage x="-1"/>
        <fieldUsage x="1"/>
      </fieldsUsage>
    </cacheHierarchy>
    <cacheHierarchy uniqueName="[Suplier].[Price]" caption="Price" attribute="1" defaultMemberUniqueName="[Suplier].[Price].[All]" allUniqueName="[Suplier].[Price].[All]" dimensionUniqueName="[Suplier]" displayFolder="" count="0" memberValueDatatype="5" unbalanced="0"/>
    <cacheHierarchy uniqueName="[Suplier].[Availability]" caption="Availability" attribute="1" defaultMemberUniqueName="[Suplier].[Availability].[All]" allUniqueName="[Suplier].[Availability].[All]" dimensionUniqueName="[Suplier]" displayFolder="" count="0" memberValueDatatype="20" unbalanced="0"/>
    <cacheHierarchy uniqueName="[Suplier].[Number of products sold]" caption="Number of products sold" attribute="1" defaultMemberUniqueName="[Suplier].[Number of products sold].[All]" allUniqueName="[Suplier].[Number of products sold].[All]" dimensionUniqueName="[Suplier]" displayFolder="" count="0" memberValueDatatype="20" unbalanced="0"/>
    <cacheHierarchy uniqueName="[Suplier].[Revenue generated]" caption="Revenue generated" attribute="1" defaultMemberUniqueName="[Suplier].[Revenue generated].[All]" allUniqueName="[Suplier].[Revenue generated].[All]" dimensionUniqueName="[Suplier]" displayFolder="" count="0" memberValueDatatype="5" unbalanced="0"/>
    <cacheHierarchy uniqueName="[Suplier].[Customer demographics]" caption="Customer demographics" attribute="1" defaultMemberUniqueName="[Suplier].[Customer demographics].[All]" allUniqueName="[Suplier].[Customer demographics].[All]" dimensionUniqueName="[Suplier]" displayFolder="" count="0" memberValueDatatype="130" unbalanced="0"/>
    <cacheHierarchy uniqueName="[Suplier].[Stock levels]" caption="Stock levels" attribute="1" defaultMemberUniqueName="[Suplier].[Stock levels].[All]" allUniqueName="[Suplier].[Stock levels].[All]" dimensionUniqueName="[Suplier]" displayFolder="" count="0" memberValueDatatype="20" unbalanced="0"/>
    <cacheHierarchy uniqueName="[Suplier].[Lead times]" caption="Lead times" attribute="1" defaultMemberUniqueName="[Suplier].[Lead times].[All]" allUniqueName="[Suplier].[Lead times].[All]" dimensionUniqueName="[Suplier]" displayFolder="" count="0" memberValueDatatype="20" unbalanced="0"/>
    <cacheHierarchy uniqueName="[Suplier].[Order quantities]" caption="Order quantities" attribute="1" defaultMemberUniqueName="[Suplier].[Order quantities].[All]" allUniqueName="[Suplier].[Order quantities].[All]" dimensionUniqueName="[Suplier]" displayFolder="" count="0" memberValueDatatype="20" unbalanced="0"/>
    <cacheHierarchy uniqueName="[Suplier].[Shipping times]" caption="Shipping times" attribute="1" defaultMemberUniqueName="[Suplier].[Shipping times].[All]" allUniqueName="[Suplier].[Shipping times].[All]" dimensionUniqueName="[Suplier]" displayFolder="" count="0" memberValueDatatype="20" unbalanced="0"/>
    <cacheHierarchy uniqueName="[Suplier].[Shipping carriers]" caption="Shipping carriers" attribute="1" defaultMemberUniqueName="[Suplier].[Shipping carriers].[All]" allUniqueName="[Suplier].[Shipping carriers].[All]" dimensionUniqueName="[Suplier]" displayFolder="" count="0" memberValueDatatype="130" unbalanced="0"/>
    <cacheHierarchy uniqueName="[Suplier].[Shipping costs]" caption="Shipping costs" attribute="1" defaultMemberUniqueName="[Suplier].[Shipping costs].[All]" allUniqueName="[Suplier].[Shipping costs].[All]" dimensionUniqueName="[Suplier]" displayFolder="" count="0" memberValueDatatype="5" unbalanced="0"/>
    <cacheHierarchy uniqueName="[Suplier].[Supplier name]" caption="Supplier name" attribute="1" defaultMemberUniqueName="[Suplier].[Supplier name].[All]" allUniqueName="[Suplier].[Supplier name].[All]" dimensionUniqueName="[Suplier]" displayFolder="" count="0" memberValueDatatype="130" unbalanced="0"/>
    <cacheHierarchy uniqueName="[Suplier].[Location]" caption="Location" attribute="1" defaultMemberUniqueName="[Suplier].[Location].[All]" allUniqueName="[Suplier].[Location].[All]" dimensionUniqueName="[Suplier]" displayFolder="" count="2" memberValueDatatype="130" unbalanced="0">
      <fieldsUsage count="2">
        <fieldUsage x="-1"/>
        <fieldUsage x="3"/>
      </fieldsUsage>
    </cacheHierarchy>
    <cacheHierarchy uniqueName="[Suplier].[Lead time]" caption="Lead time" attribute="1" defaultMemberUniqueName="[Suplier].[Lead time].[All]" allUniqueName="[Suplier].[Lead time].[All]" dimensionUniqueName="[Suplier]" displayFolder="" count="0" memberValueDatatype="20" unbalanced="0"/>
    <cacheHierarchy uniqueName="[Suplier].[Production volumes]" caption="Production volumes" attribute="1" defaultMemberUniqueName="[Suplier].[Production volumes].[All]" allUniqueName="[Suplier].[Production volumes].[All]" dimensionUniqueName="[Suplier]" displayFolder="" count="0" memberValueDatatype="20" unbalanced="0"/>
    <cacheHierarchy uniqueName="[Suplier].[Manufacturing lead time]" caption="Manufacturing lead time" attribute="1" defaultMemberUniqueName="[Suplier].[Manufacturing lead time].[All]" allUniqueName="[Suplier].[Manufacturing lead time].[All]" dimensionUniqueName="[Suplier]" displayFolder="" count="0" memberValueDatatype="20" unbalanced="0"/>
    <cacheHierarchy uniqueName="[Suplier].[Manufacturing costs]" caption="Manufacturing costs" attribute="1" defaultMemberUniqueName="[Suplier].[Manufacturing costs].[All]" allUniqueName="[Suplier].[Manufacturing costs].[All]" dimensionUniqueName="[Suplier]" displayFolder="" count="0" memberValueDatatype="5" unbalanced="0"/>
    <cacheHierarchy uniqueName="[Suplier].[Inspection results]" caption="Inspection results" attribute="1" defaultMemberUniqueName="[Suplier].[Inspection results].[All]" allUniqueName="[Suplier].[Inspection results].[All]" dimensionUniqueName="[Suplier]" displayFolder="" count="0" memberValueDatatype="130" unbalanced="0"/>
    <cacheHierarchy uniqueName="[Suplier].[Defect rates]" caption="Defect rates" attribute="1" defaultMemberUniqueName="[Suplier].[Defect rates].[All]" allUniqueName="[Suplier].[Defect rates].[All]" dimensionUniqueName="[Suplier]" displayFolder="" count="0" memberValueDatatype="5" unbalanced="0"/>
    <cacheHierarchy uniqueName="[Suplier].[Transportation modes]" caption="Transportation modes" attribute="1" defaultMemberUniqueName="[Suplier].[Transportation modes].[All]" allUniqueName="[Suplier].[Transportation modes].[All]" dimensionUniqueName="[Suplier]" displayFolder="" count="2" memberValueDatatype="130" unbalanced="0"/>
    <cacheHierarchy uniqueName="[Suplier].[Routes]" caption="Routes" attribute="1" defaultMemberUniqueName="[Suplier].[Routes].[All]" allUniqueName="[Suplier].[Routes].[All]" dimensionUniqueName="[Suplier]" displayFolder="" count="0" memberValueDatatype="130" unbalanced="0"/>
    <cacheHierarchy uniqueName="[Suplier].[Costs]" caption="Costs" attribute="1" defaultMemberUniqueName="[Suplier].[Costs].[All]" allUniqueName="[Suplier].[Costs].[All]" dimensionUniqueName="[Suplier]" displayFolder="" count="0" memberValueDatatype="5" unbalanced="0"/>
    <cacheHierarchy uniqueName="[Suplier].[Total Sales]" caption="Total Sales" attribute="1" defaultMemberUniqueName="[Suplier].[Total Sales].[All]" allUniqueName="[Suplier].[Total Sales].[All]" dimensionUniqueName="[Suplier]" displayFolder="" count="0" memberValueDatatype="5" unbalanced="0"/>
    <cacheHierarchy uniqueName="[Measures].[Avg am of project]" caption="Avg am of project" measure="1" displayFolder="" measureGroup="Suplier" count="0"/>
    <cacheHierarchy uniqueName="[Measures].[__XL_Count Suplier]" caption="__XL_Count Suplier" measure="1" displayFolder="" measureGroup="Suplier" count="0" hidden="1"/>
    <cacheHierarchy uniqueName="[Measures].[__No measures defined]" caption="__No measures defined" measure="1" displayFolder="" count="0" hidden="1"/>
    <cacheHierarchy uniqueName="[Measures].[Sum of Costs]" caption="Sum of Costs" measure="1" displayFolder="" measureGroup="Suplier" count="0" hidden="1">
      <extLst>
        <ext xmlns:x15="http://schemas.microsoft.com/office/spreadsheetml/2010/11/main" uri="{B97F6D7D-B522-45F9-BDA1-12C45D357490}">
          <x15:cacheHierarchy aggregatedColumn="23"/>
        </ext>
      </extLst>
    </cacheHierarchy>
    <cacheHierarchy uniqueName="[Measures].[Sum of Shipping costs]" caption="Sum of Shipping costs" measure="1" displayFolder="" measureGroup="Suplier" count="0" hidden="1">
      <extLst>
        <ext xmlns:x15="http://schemas.microsoft.com/office/spreadsheetml/2010/11/main" uri="{B97F6D7D-B522-45F9-BDA1-12C45D357490}">
          <x15:cacheHierarchy aggregatedColumn="12"/>
        </ext>
      </extLst>
    </cacheHierarchy>
    <cacheHierarchy uniqueName="[Measures].[Sum of Revenue generated]" caption="Sum of Revenue generated" measure="1" displayFolder="" measureGroup="Suplier" count="0" hidden="1">
      <extLst>
        <ext xmlns:x15="http://schemas.microsoft.com/office/spreadsheetml/2010/11/main" uri="{B97F6D7D-B522-45F9-BDA1-12C45D357490}">
          <x15:cacheHierarchy aggregatedColumn="5"/>
        </ext>
      </extLst>
    </cacheHierarchy>
    <cacheHierarchy uniqueName="[Measures].[Sum of Availability]" caption="Sum of Availability" measure="1" displayFolder="" measureGroup="Suplier" count="0" hidden="1">
      <extLst>
        <ext xmlns:x15="http://schemas.microsoft.com/office/spreadsheetml/2010/11/main" uri="{B97F6D7D-B522-45F9-BDA1-12C45D357490}">
          <x15:cacheHierarchy aggregatedColumn="3"/>
        </ext>
      </extLst>
    </cacheHierarchy>
    <cacheHierarchy uniqueName="[Measures].[Sum of Total Sales]" caption="Sum of Total Sales" measure="1" displayFolder="" measureGroup="Suplier" count="0" hidden="1">
      <extLst>
        <ext xmlns:x15="http://schemas.microsoft.com/office/spreadsheetml/2010/11/main" uri="{B97F6D7D-B522-45F9-BDA1-12C45D357490}">
          <x15:cacheHierarchy aggregatedColumn="24"/>
        </ext>
      </extLst>
    </cacheHierarchy>
    <cacheHierarchy uniqueName="[Measures].[Sum of Number of products sold]" caption="Sum of Number of products sold" measure="1" displayFolder="" measureGroup="Suplier" count="0" oneField="1" hidden="1">
      <fieldsUsage count="1">
        <fieldUsage x="0"/>
      </fieldsUsage>
      <extLst>
        <ext xmlns:x15="http://schemas.microsoft.com/office/spreadsheetml/2010/11/main" uri="{B97F6D7D-B522-45F9-BDA1-12C45D357490}">
          <x15:cacheHierarchy aggregatedColumn="4"/>
        </ext>
      </extLst>
    </cacheHierarchy>
    <cacheHierarchy uniqueName="[Measures].[Sum of Stock levels]" caption="Sum of Stock levels" measure="1" displayFolder="" measureGroup="Suplier" count="0" hidden="1">
      <extLst>
        <ext xmlns:x15="http://schemas.microsoft.com/office/spreadsheetml/2010/11/main" uri="{B97F6D7D-B522-45F9-BDA1-12C45D357490}">
          <x15:cacheHierarchy aggregatedColumn="7"/>
        </ext>
      </extLst>
    </cacheHierarchy>
    <cacheHierarchy uniqueName="[Measures].[Sum of Lead time]" caption="Sum of Lead time" measure="1" displayFolder="" measureGroup="Suplier" count="0" hidden="1">
      <extLst>
        <ext xmlns:x15="http://schemas.microsoft.com/office/spreadsheetml/2010/11/main" uri="{B97F6D7D-B522-45F9-BDA1-12C45D357490}">
          <x15:cacheHierarchy aggregatedColumn="15"/>
        </ext>
      </extLst>
    </cacheHierarchy>
    <cacheHierarchy uniqueName="[Measures].[Sum of Production volumes]" caption="Sum of Production volumes" measure="1" displayFolder="" measureGroup="Suplier" count="0" hidden="1">
      <extLst>
        <ext xmlns:x15="http://schemas.microsoft.com/office/spreadsheetml/2010/11/main" uri="{B97F6D7D-B522-45F9-BDA1-12C45D357490}">
          <x15:cacheHierarchy aggregatedColumn="16"/>
        </ext>
      </extLst>
    </cacheHierarchy>
    <cacheHierarchy uniqueName="[Measures].[Sum of Price]" caption="Sum of Price" measure="1" displayFolder="" measureGroup="Suplier" count="0" hidden="1">
      <extLst>
        <ext xmlns:x15="http://schemas.microsoft.com/office/spreadsheetml/2010/11/main" uri="{B97F6D7D-B522-45F9-BDA1-12C45D357490}">
          <x15:cacheHierarchy aggregatedColumn="2"/>
        </ext>
      </extLst>
    </cacheHierarchy>
    <cacheHierarchy uniqueName="[Measures].[Sum of Order quantities]" caption="Sum of Order quantities" measure="1" displayFolder="" measureGroup="Suplier" count="0" hidden="1">
      <extLst>
        <ext xmlns:x15="http://schemas.microsoft.com/office/spreadsheetml/2010/11/main" uri="{B97F6D7D-B522-45F9-BDA1-12C45D357490}">
          <x15:cacheHierarchy aggregatedColumn="9"/>
        </ext>
      </extLst>
    </cacheHierarchy>
  </cacheHierarchies>
  <kpis count="0"/>
  <dimensions count="2">
    <dimension measure="1" name="Measures" uniqueName="[Measures]" caption="Measures"/>
    <dimension name="Suplier" uniqueName="[Suplier]" caption="Suplier"/>
  </dimensions>
  <measureGroups count="1">
    <measureGroup name="Suplier" caption="Suplier"/>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vanyadav" refreshedDate="45547.836051273145" backgroundQuery="1" createdVersion="8" refreshedVersion="8" minRefreshableVersion="3" recordCount="0" supportSubquery="1" supportAdvancedDrill="1" xr:uid="{EEA7DDF6-DF33-40A1-AEA5-1F321034F586}">
  <cacheSource type="external" connectionId="1"/>
  <cacheFields count="2">
    <cacheField name="[Suplier].[Location].[Location]" caption="Location" numFmtId="0" hierarchy="14" level="1">
      <sharedItems count="5">
        <s v="Bangalore"/>
        <s v="Chennai"/>
        <s v="Delhi"/>
        <s v="Kolkata"/>
        <s v="Mumbai"/>
      </sharedItems>
    </cacheField>
    <cacheField name="[Measures].[Sum of Order quantities]" caption="Sum of Order quantities" numFmtId="0" hierarchy="38" level="32767"/>
  </cacheFields>
  <cacheHierarchies count="39">
    <cacheHierarchy uniqueName="[Suplier].[Product type]" caption="Product type" attribute="1" defaultMemberUniqueName="[Suplier].[Product type].[All]" allUniqueName="[Suplier].[Product type].[All]" dimensionUniqueName="[Suplier]" displayFolder="" count="0" memberValueDatatype="130" unbalanced="0"/>
    <cacheHierarchy uniqueName="[Suplier].[SKU]" caption="SKU" attribute="1" defaultMemberUniqueName="[Suplier].[SKU].[All]" allUniqueName="[Suplier].[SKU].[All]" dimensionUniqueName="[Suplier]" displayFolder="" count="0" memberValueDatatype="130" unbalanced="0"/>
    <cacheHierarchy uniqueName="[Suplier].[Price]" caption="Price" attribute="1" defaultMemberUniqueName="[Suplier].[Price].[All]" allUniqueName="[Suplier].[Price].[All]" dimensionUniqueName="[Suplier]" displayFolder="" count="0" memberValueDatatype="5" unbalanced="0"/>
    <cacheHierarchy uniqueName="[Suplier].[Availability]" caption="Availability" attribute="1" defaultMemberUniqueName="[Suplier].[Availability].[All]" allUniqueName="[Suplier].[Availability].[All]" dimensionUniqueName="[Suplier]" displayFolder="" count="0" memberValueDatatype="20" unbalanced="0"/>
    <cacheHierarchy uniqueName="[Suplier].[Number of products sold]" caption="Number of products sold" attribute="1" defaultMemberUniqueName="[Suplier].[Number of products sold].[All]" allUniqueName="[Suplier].[Number of products sold].[All]" dimensionUniqueName="[Suplier]" displayFolder="" count="0" memberValueDatatype="20" unbalanced="0"/>
    <cacheHierarchy uniqueName="[Suplier].[Revenue generated]" caption="Revenue generated" attribute="1" defaultMemberUniqueName="[Suplier].[Revenue generated].[All]" allUniqueName="[Suplier].[Revenue generated].[All]" dimensionUniqueName="[Suplier]" displayFolder="" count="0" memberValueDatatype="5" unbalanced="0"/>
    <cacheHierarchy uniqueName="[Suplier].[Customer demographics]" caption="Customer demographics" attribute="1" defaultMemberUniqueName="[Suplier].[Customer demographics].[All]" allUniqueName="[Suplier].[Customer demographics].[All]" dimensionUniqueName="[Suplier]" displayFolder="" count="0" memberValueDatatype="130" unbalanced="0"/>
    <cacheHierarchy uniqueName="[Suplier].[Stock levels]" caption="Stock levels" attribute="1" defaultMemberUniqueName="[Suplier].[Stock levels].[All]" allUniqueName="[Suplier].[Stock levels].[All]" dimensionUniqueName="[Suplier]" displayFolder="" count="0" memberValueDatatype="20" unbalanced="0"/>
    <cacheHierarchy uniqueName="[Suplier].[Lead times]" caption="Lead times" attribute="1" defaultMemberUniqueName="[Suplier].[Lead times].[All]" allUniqueName="[Suplier].[Lead times].[All]" dimensionUniqueName="[Suplier]" displayFolder="" count="0" memberValueDatatype="20" unbalanced="0"/>
    <cacheHierarchy uniqueName="[Suplier].[Order quantities]" caption="Order quantities" attribute="1" defaultMemberUniqueName="[Suplier].[Order quantities].[All]" allUniqueName="[Suplier].[Order quantities].[All]" dimensionUniqueName="[Suplier]" displayFolder="" count="0" memberValueDatatype="20" unbalanced="0"/>
    <cacheHierarchy uniqueName="[Suplier].[Shipping times]" caption="Shipping times" attribute="1" defaultMemberUniqueName="[Suplier].[Shipping times].[All]" allUniqueName="[Suplier].[Shipping times].[All]" dimensionUniqueName="[Suplier]" displayFolder="" count="0" memberValueDatatype="20" unbalanced="0"/>
    <cacheHierarchy uniqueName="[Suplier].[Shipping carriers]" caption="Shipping carriers" attribute="1" defaultMemberUniqueName="[Suplier].[Shipping carriers].[All]" allUniqueName="[Suplier].[Shipping carriers].[All]" dimensionUniqueName="[Suplier]" displayFolder="" count="0" memberValueDatatype="130" unbalanced="0"/>
    <cacheHierarchy uniqueName="[Suplier].[Shipping costs]" caption="Shipping costs" attribute="1" defaultMemberUniqueName="[Suplier].[Shipping costs].[All]" allUniqueName="[Suplier].[Shipping costs].[All]" dimensionUniqueName="[Suplier]" displayFolder="" count="0" memberValueDatatype="5" unbalanced="0"/>
    <cacheHierarchy uniqueName="[Suplier].[Supplier name]" caption="Supplier name" attribute="1" defaultMemberUniqueName="[Suplier].[Supplier name].[All]" allUniqueName="[Suplier].[Supplier name].[All]" dimensionUniqueName="[Suplier]" displayFolder="" count="0" memberValueDatatype="130" unbalanced="0"/>
    <cacheHierarchy uniqueName="[Suplier].[Location]" caption="Location" attribute="1" defaultMemberUniqueName="[Suplier].[Location].[All]" allUniqueName="[Suplier].[Location].[All]" dimensionUniqueName="[Suplier]" displayFolder="" count="2" memberValueDatatype="130" unbalanced="0">
      <fieldsUsage count="2">
        <fieldUsage x="-1"/>
        <fieldUsage x="0"/>
      </fieldsUsage>
    </cacheHierarchy>
    <cacheHierarchy uniqueName="[Suplier].[Lead time]" caption="Lead time" attribute="1" defaultMemberUniqueName="[Suplier].[Lead time].[All]" allUniqueName="[Suplier].[Lead time].[All]" dimensionUniqueName="[Suplier]" displayFolder="" count="0" memberValueDatatype="20" unbalanced="0"/>
    <cacheHierarchy uniqueName="[Suplier].[Production volumes]" caption="Production volumes" attribute="1" defaultMemberUniqueName="[Suplier].[Production volumes].[All]" allUniqueName="[Suplier].[Production volumes].[All]" dimensionUniqueName="[Suplier]" displayFolder="" count="0" memberValueDatatype="20" unbalanced="0"/>
    <cacheHierarchy uniqueName="[Suplier].[Manufacturing lead time]" caption="Manufacturing lead time" attribute="1" defaultMemberUniqueName="[Suplier].[Manufacturing lead time].[All]" allUniqueName="[Suplier].[Manufacturing lead time].[All]" dimensionUniqueName="[Suplier]" displayFolder="" count="0" memberValueDatatype="20" unbalanced="0"/>
    <cacheHierarchy uniqueName="[Suplier].[Manufacturing costs]" caption="Manufacturing costs" attribute="1" defaultMemberUniqueName="[Suplier].[Manufacturing costs].[All]" allUniqueName="[Suplier].[Manufacturing costs].[All]" dimensionUniqueName="[Suplier]" displayFolder="" count="0" memberValueDatatype="5" unbalanced="0"/>
    <cacheHierarchy uniqueName="[Suplier].[Inspection results]" caption="Inspection results" attribute="1" defaultMemberUniqueName="[Suplier].[Inspection results].[All]" allUniqueName="[Suplier].[Inspection results].[All]" dimensionUniqueName="[Suplier]" displayFolder="" count="0" memberValueDatatype="130" unbalanced="0"/>
    <cacheHierarchy uniqueName="[Suplier].[Defect rates]" caption="Defect rates" attribute="1" defaultMemberUniqueName="[Suplier].[Defect rates].[All]" allUniqueName="[Suplier].[Defect rates].[All]" dimensionUniqueName="[Suplier]" displayFolder="" count="0" memberValueDatatype="5" unbalanced="0"/>
    <cacheHierarchy uniqueName="[Suplier].[Transportation modes]" caption="Transportation modes" attribute="1" defaultMemberUniqueName="[Suplier].[Transportation modes].[All]" allUniqueName="[Suplier].[Transportation modes].[All]" dimensionUniqueName="[Suplier]" displayFolder="" count="2" memberValueDatatype="130" unbalanced="0"/>
    <cacheHierarchy uniqueName="[Suplier].[Routes]" caption="Routes" attribute="1" defaultMemberUniqueName="[Suplier].[Routes].[All]" allUniqueName="[Suplier].[Routes].[All]" dimensionUniqueName="[Suplier]" displayFolder="" count="0" memberValueDatatype="130" unbalanced="0"/>
    <cacheHierarchy uniqueName="[Suplier].[Costs]" caption="Costs" attribute="1" defaultMemberUniqueName="[Suplier].[Costs].[All]" allUniqueName="[Suplier].[Costs].[All]" dimensionUniqueName="[Suplier]" displayFolder="" count="0" memberValueDatatype="5" unbalanced="0"/>
    <cacheHierarchy uniqueName="[Suplier].[Total Sales]" caption="Total Sales" attribute="1" defaultMemberUniqueName="[Suplier].[Total Sales].[All]" allUniqueName="[Suplier].[Total Sales].[All]" dimensionUniqueName="[Suplier]" displayFolder="" count="0" memberValueDatatype="5" unbalanced="0"/>
    <cacheHierarchy uniqueName="[Measures].[Avg am of project]" caption="Avg am of project" measure="1" displayFolder="" measureGroup="Suplier" count="0"/>
    <cacheHierarchy uniqueName="[Measures].[__XL_Count Suplier]" caption="__XL_Count Suplier" measure="1" displayFolder="" measureGroup="Suplier" count="0" hidden="1"/>
    <cacheHierarchy uniqueName="[Measures].[__No measures defined]" caption="__No measures defined" measure="1" displayFolder="" count="0" hidden="1"/>
    <cacheHierarchy uniqueName="[Measures].[Sum of Costs]" caption="Sum of Costs" measure="1" displayFolder="" measureGroup="Suplier" count="0" hidden="1">
      <extLst>
        <ext xmlns:x15="http://schemas.microsoft.com/office/spreadsheetml/2010/11/main" uri="{B97F6D7D-B522-45F9-BDA1-12C45D357490}">
          <x15:cacheHierarchy aggregatedColumn="23"/>
        </ext>
      </extLst>
    </cacheHierarchy>
    <cacheHierarchy uniqueName="[Measures].[Sum of Shipping costs]" caption="Sum of Shipping costs" measure="1" displayFolder="" measureGroup="Suplier" count="0" hidden="1">
      <extLst>
        <ext xmlns:x15="http://schemas.microsoft.com/office/spreadsheetml/2010/11/main" uri="{B97F6D7D-B522-45F9-BDA1-12C45D357490}">
          <x15:cacheHierarchy aggregatedColumn="12"/>
        </ext>
      </extLst>
    </cacheHierarchy>
    <cacheHierarchy uniqueName="[Measures].[Sum of Revenue generated]" caption="Sum of Revenue generated" measure="1" displayFolder="" measureGroup="Suplier" count="0" hidden="1">
      <extLst>
        <ext xmlns:x15="http://schemas.microsoft.com/office/spreadsheetml/2010/11/main" uri="{B97F6D7D-B522-45F9-BDA1-12C45D357490}">
          <x15:cacheHierarchy aggregatedColumn="5"/>
        </ext>
      </extLst>
    </cacheHierarchy>
    <cacheHierarchy uniqueName="[Measures].[Sum of Availability]" caption="Sum of Availability" measure="1" displayFolder="" measureGroup="Suplier" count="0" hidden="1">
      <extLst>
        <ext xmlns:x15="http://schemas.microsoft.com/office/spreadsheetml/2010/11/main" uri="{B97F6D7D-B522-45F9-BDA1-12C45D357490}">
          <x15:cacheHierarchy aggregatedColumn="3"/>
        </ext>
      </extLst>
    </cacheHierarchy>
    <cacheHierarchy uniqueName="[Measures].[Sum of Total Sales]" caption="Sum of Total Sales" measure="1" displayFolder="" measureGroup="Suplier" count="0" hidden="1">
      <extLst>
        <ext xmlns:x15="http://schemas.microsoft.com/office/spreadsheetml/2010/11/main" uri="{B97F6D7D-B522-45F9-BDA1-12C45D357490}">
          <x15:cacheHierarchy aggregatedColumn="24"/>
        </ext>
      </extLst>
    </cacheHierarchy>
    <cacheHierarchy uniqueName="[Measures].[Sum of Number of products sold]" caption="Sum of Number of products sold" measure="1" displayFolder="" measureGroup="Suplier" count="0" hidden="1">
      <extLst>
        <ext xmlns:x15="http://schemas.microsoft.com/office/spreadsheetml/2010/11/main" uri="{B97F6D7D-B522-45F9-BDA1-12C45D357490}">
          <x15:cacheHierarchy aggregatedColumn="4"/>
        </ext>
      </extLst>
    </cacheHierarchy>
    <cacheHierarchy uniqueName="[Measures].[Sum of Stock levels]" caption="Sum of Stock levels" measure="1" displayFolder="" measureGroup="Suplier" count="0" hidden="1">
      <extLst>
        <ext xmlns:x15="http://schemas.microsoft.com/office/spreadsheetml/2010/11/main" uri="{B97F6D7D-B522-45F9-BDA1-12C45D357490}">
          <x15:cacheHierarchy aggregatedColumn="7"/>
        </ext>
      </extLst>
    </cacheHierarchy>
    <cacheHierarchy uniqueName="[Measures].[Sum of Lead time]" caption="Sum of Lead time" measure="1" displayFolder="" measureGroup="Suplier" count="0" hidden="1">
      <extLst>
        <ext xmlns:x15="http://schemas.microsoft.com/office/spreadsheetml/2010/11/main" uri="{B97F6D7D-B522-45F9-BDA1-12C45D357490}">
          <x15:cacheHierarchy aggregatedColumn="15"/>
        </ext>
      </extLst>
    </cacheHierarchy>
    <cacheHierarchy uniqueName="[Measures].[Sum of Production volumes]" caption="Sum of Production volumes" measure="1" displayFolder="" measureGroup="Suplier" count="0" hidden="1">
      <extLst>
        <ext xmlns:x15="http://schemas.microsoft.com/office/spreadsheetml/2010/11/main" uri="{B97F6D7D-B522-45F9-BDA1-12C45D357490}">
          <x15:cacheHierarchy aggregatedColumn="16"/>
        </ext>
      </extLst>
    </cacheHierarchy>
    <cacheHierarchy uniqueName="[Measures].[Sum of Price]" caption="Sum of Price" measure="1" displayFolder="" measureGroup="Suplier" count="0" hidden="1">
      <extLst>
        <ext xmlns:x15="http://schemas.microsoft.com/office/spreadsheetml/2010/11/main" uri="{B97F6D7D-B522-45F9-BDA1-12C45D357490}">
          <x15:cacheHierarchy aggregatedColumn="2"/>
        </ext>
      </extLst>
    </cacheHierarchy>
    <cacheHierarchy uniqueName="[Measures].[Sum of Order quantities]" caption="Sum of Order quantities" measure="1" displayFolder="" measureGroup="Suplier" count="0" oneField="1" hidden="1">
      <fieldsUsage count="1">
        <fieldUsage x="1"/>
      </fieldsUsage>
      <extLst>
        <ext xmlns:x15="http://schemas.microsoft.com/office/spreadsheetml/2010/11/main" uri="{B97F6D7D-B522-45F9-BDA1-12C45D357490}">
          <x15:cacheHierarchy aggregatedColumn="9"/>
        </ext>
      </extLst>
    </cacheHierarchy>
  </cacheHierarchies>
  <kpis count="0"/>
  <dimensions count="2">
    <dimension measure="1" name="Measures" uniqueName="[Measures]" caption="Measures"/>
    <dimension name="Suplier" uniqueName="[Suplier]" caption="Suplier"/>
  </dimensions>
  <measureGroups count="1">
    <measureGroup name="Suplier" caption="Suplier"/>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vanyadav" refreshedDate="45547.836051851853" backgroundQuery="1" createdVersion="8" refreshedVersion="8" minRefreshableVersion="3" recordCount="0" supportSubquery="1" supportAdvancedDrill="1" xr:uid="{63316A6F-DE92-4B0F-AE54-F8D022B9B489}">
  <cacheSource type="external" connectionId="1"/>
  <cacheFields count="3">
    <cacheField name="[Suplier].[Transportation modes].[Transportation modes]" caption="Transportation modes" numFmtId="0" hierarchy="21" level="1">
      <sharedItems count="4">
        <s v="Air"/>
        <s v="Rail"/>
        <s v="Road"/>
        <s v="Sea"/>
      </sharedItems>
    </cacheField>
    <cacheField name="[Measures].[Sum of Shipping costs]" caption="Sum of Shipping costs" numFmtId="0" hierarchy="29" level="32767"/>
    <cacheField name="[Suplier].[Location].[Location]" caption="Location" numFmtId="0" hierarchy="14" level="1">
      <sharedItems containsSemiMixedTypes="0" containsNonDate="0" containsString="0"/>
    </cacheField>
  </cacheFields>
  <cacheHierarchies count="39">
    <cacheHierarchy uniqueName="[Suplier].[Product type]" caption="Product type" attribute="1" defaultMemberUniqueName="[Suplier].[Product type].[All]" allUniqueName="[Suplier].[Product type].[All]" dimensionUniqueName="[Suplier]" displayFolder="" count="0" memberValueDatatype="130" unbalanced="0"/>
    <cacheHierarchy uniqueName="[Suplier].[SKU]" caption="SKU" attribute="1" defaultMemberUniqueName="[Suplier].[SKU].[All]" allUniqueName="[Suplier].[SKU].[All]" dimensionUniqueName="[Suplier]" displayFolder="" count="0" memberValueDatatype="130" unbalanced="0"/>
    <cacheHierarchy uniqueName="[Suplier].[Price]" caption="Price" attribute="1" defaultMemberUniqueName="[Suplier].[Price].[All]" allUniqueName="[Suplier].[Price].[All]" dimensionUniqueName="[Suplier]" displayFolder="" count="0" memberValueDatatype="5" unbalanced="0"/>
    <cacheHierarchy uniqueName="[Suplier].[Availability]" caption="Availability" attribute="1" defaultMemberUniqueName="[Suplier].[Availability].[All]" allUniqueName="[Suplier].[Availability].[All]" dimensionUniqueName="[Suplier]" displayFolder="" count="0" memberValueDatatype="20" unbalanced="0"/>
    <cacheHierarchy uniqueName="[Suplier].[Number of products sold]" caption="Number of products sold" attribute="1" defaultMemberUniqueName="[Suplier].[Number of products sold].[All]" allUniqueName="[Suplier].[Number of products sold].[All]" dimensionUniqueName="[Suplier]" displayFolder="" count="0" memberValueDatatype="20" unbalanced="0"/>
    <cacheHierarchy uniqueName="[Suplier].[Revenue generated]" caption="Revenue generated" attribute="1" defaultMemberUniqueName="[Suplier].[Revenue generated].[All]" allUniqueName="[Suplier].[Revenue generated].[All]" dimensionUniqueName="[Suplier]" displayFolder="" count="0" memberValueDatatype="5" unbalanced="0"/>
    <cacheHierarchy uniqueName="[Suplier].[Customer demographics]" caption="Customer demographics" attribute="1" defaultMemberUniqueName="[Suplier].[Customer demographics].[All]" allUniqueName="[Suplier].[Customer demographics].[All]" dimensionUniqueName="[Suplier]" displayFolder="" count="0" memberValueDatatype="130" unbalanced="0"/>
    <cacheHierarchy uniqueName="[Suplier].[Stock levels]" caption="Stock levels" attribute="1" defaultMemberUniqueName="[Suplier].[Stock levels].[All]" allUniqueName="[Suplier].[Stock levels].[All]" dimensionUniqueName="[Suplier]" displayFolder="" count="0" memberValueDatatype="20" unbalanced="0"/>
    <cacheHierarchy uniqueName="[Suplier].[Lead times]" caption="Lead times" attribute="1" defaultMemberUniqueName="[Suplier].[Lead times].[All]" allUniqueName="[Suplier].[Lead times].[All]" dimensionUniqueName="[Suplier]" displayFolder="" count="0" memberValueDatatype="20" unbalanced="0"/>
    <cacheHierarchy uniqueName="[Suplier].[Order quantities]" caption="Order quantities" attribute="1" defaultMemberUniqueName="[Suplier].[Order quantities].[All]" allUniqueName="[Suplier].[Order quantities].[All]" dimensionUniqueName="[Suplier]" displayFolder="" count="0" memberValueDatatype="20" unbalanced="0"/>
    <cacheHierarchy uniqueName="[Suplier].[Shipping times]" caption="Shipping times" attribute="1" defaultMemberUniqueName="[Suplier].[Shipping times].[All]" allUniqueName="[Suplier].[Shipping times].[All]" dimensionUniqueName="[Suplier]" displayFolder="" count="0" memberValueDatatype="20" unbalanced="0"/>
    <cacheHierarchy uniqueName="[Suplier].[Shipping carriers]" caption="Shipping carriers" attribute="1" defaultMemberUniqueName="[Suplier].[Shipping carriers].[All]" allUniqueName="[Suplier].[Shipping carriers].[All]" dimensionUniqueName="[Suplier]" displayFolder="" count="0" memberValueDatatype="130" unbalanced="0"/>
    <cacheHierarchy uniqueName="[Suplier].[Shipping costs]" caption="Shipping costs" attribute="1" defaultMemberUniqueName="[Suplier].[Shipping costs].[All]" allUniqueName="[Suplier].[Shipping costs].[All]" dimensionUniqueName="[Suplier]" displayFolder="" count="0" memberValueDatatype="5" unbalanced="0"/>
    <cacheHierarchy uniqueName="[Suplier].[Supplier name]" caption="Supplier name" attribute="1" defaultMemberUniqueName="[Suplier].[Supplier name].[All]" allUniqueName="[Suplier].[Supplier name].[All]" dimensionUniqueName="[Suplier]" displayFolder="" count="0" memberValueDatatype="130" unbalanced="0"/>
    <cacheHierarchy uniqueName="[Suplier].[Location]" caption="Location" attribute="1" defaultMemberUniqueName="[Suplier].[Location].[All]" allUniqueName="[Suplier].[Location].[All]" dimensionUniqueName="[Suplier]" displayFolder="" count="2" memberValueDatatype="130" unbalanced="0">
      <fieldsUsage count="2">
        <fieldUsage x="-1"/>
        <fieldUsage x="2"/>
      </fieldsUsage>
    </cacheHierarchy>
    <cacheHierarchy uniqueName="[Suplier].[Lead time]" caption="Lead time" attribute="1" defaultMemberUniqueName="[Suplier].[Lead time].[All]" allUniqueName="[Suplier].[Lead time].[All]" dimensionUniqueName="[Suplier]" displayFolder="" count="0" memberValueDatatype="20" unbalanced="0"/>
    <cacheHierarchy uniqueName="[Suplier].[Production volumes]" caption="Production volumes" attribute="1" defaultMemberUniqueName="[Suplier].[Production volumes].[All]" allUniqueName="[Suplier].[Production volumes].[All]" dimensionUniqueName="[Suplier]" displayFolder="" count="0" memberValueDatatype="20" unbalanced="0"/>
    <cacheHierarchy uniqueName="[Suplier].[Manufacturing lead time]" caption="Manufacturing lead time" attribute="1" defaultMemberUniqueName="[Suplier].[Manufacturing lead time].[All]" allUniqueName="[Suplier].[Manufacturing lead time].[All]" dimensionUniqueName="[Suplier]" displayFolder="" count="0" memberValueDatatype="20" unbalanced="0"/>
    <cacheHierarchy uniqueName="[Suplier].[Manufacturing costs]" caption="Manufacturing costs" attribute="1" defaultMemberUniqueName="[Suplier].[Manufacturing costs].[All]" allUniqueName="[Suplier].[Manufacturing costs].[All]" dimensionUniqueName="[Suplier]" displayFolder="" count="0" memberValueDatatype="5" unbalanced="0"/>
    <cacheHierarchy uniqueName="[Suplier].[Inspection results]" caption="Inspection results" attribute="1" defaultMemberUniqueName="[Suplier].[Inspection results].[All]" allUniqueName="[Suplier].[Inspection results].[All]" dimensionUniqueName="[Suplier]" displayFolder="" count="0" memberValueDatatype="130" unbalanced="0"/>
    <cacheHierarchy uniqueName="[Suplier].[Defect rates]" caption="Defect rates" attribute="1" defaultMemberUniqueName="[Suplier].[Defect rates].[All]" allUniqueName="[Suplier].[Defect rates].[All]" dimensionUniqueName="[Suplier]" displayFolder="" count="0" memberValueDatatype="5" unbalanced="0"/>
    <cacheHierarchy uniqueName="[Suplier].[Transportation modes]" caption="Transportation modes" attribute="1" defaultMemberUniqueName="[Suplier].[Transportation modes].[All]" allUniqueName="[Suplier].[Transportation modes].[All]" dimensionUniqueName="[Suplier]" displayFolder="" count="2" memberValueDatatype="130" unbalanced="0">
      <fieldsUsage count="2">
        <fieldUsage x="-1"/>
        <fieldUsage x="0"/>
      </fieldsUsage>
    </cacheHierarchy>
    <cacheHierarchy uniqueName="[Suplier].[Routes]" caption="Routes" attribute="1" defaultMemberUniqueName="[Suplier].[Routes].[All]" allUniqueName="[Suplier].[Routes].[All]" dimensionUniqueName="[Suplier]" displayFolder="" count="0" memberValueDatatype="130" unbalanced="0"/>
    <cacheHierarchy uniqueName="[Suplier].[Costs]" caption="Costs" attribute="1" defaultMemberUniqueName="[Suplier].[Costs].[All]" allUniqueName="[Suplier].[Costs].[All]" dimensionUniqueName="[Suplier]" displayFolder="" count="0" memberValueDatatype="5" unbalanced="0"/>
    <cacheHierarchy uniqueName="[Suplier].[Total Sales]" caption="Total Sales" attribute="1" defaultMemberUniqueName="[Suplier].[Total Sales].[All]" allUniqueName="[Suplier].[Total Sales].[All]" dimensionUniqueName="[Suplier]" displayFolder="" count="0" memberValueDatatype="5" unbalanced="0"/>
    <cacheHierarchy uniqueName="[Measures].[Avg am of project]" caption="Avg am of project" measure="1" displayFolder="" measureGroup="Suplier" count="0"/>
    <cacheHierarchy uniqueName="[Measures].[__XL_Count Suplier]" caption="__XL_Count Suplier" measure="1" displayFolder="" measureGroup="Suplier" count="0" hidden="1"/>
    <cacheHierarchy uniqueName="[Measures].[__No measures defined]" caption="__No measures defined" measure="1" displayFolder="" count="0" hidden="1"/>
    <cacheHierarchy uniqueName="[Measures].[Sum of Costs]" caption="Sum of Costs" measure="1" displayFolder="" measureGroup="Suplier" count="0" hidden="1">
      <extLst>
        <ext xmlns:x15="http://schemas.microsoft.com/office/spreadsheetml/2010/11/main" uri="{B97F6D7D-B522-45F9-BDA1-12C45D357490}">
          <x15:cacheHierarchy aggregatedColumn="23"/>
        </ext>
      </extLst>
    </cacheHierarchy>
    <cacheHierarchy uniqueName="[Measures].[Sum of Shipping costs]" caption="Sum of Shipping costs" measure="1" displayFolder="" measureGroup="Suplier" count="0" oneField="1" hidden="1">
      <fieldsUsage count="1">
        <fieldUsage x="1"/>
      </fieldsUsage>
      <extLst>
        <ext xmlns:x15="http://schemas.microsoft.com/office/spreadsheetml/2010/11/main" uri="{B97F6D7D-B522-45F9-BDA1-12C45D357490}">
          <x15:cacheHierarchy aggregatedColumn="12"/>
        </ext>
      </extLst>
    </cacheHierarchy>
    <cacheHierarchy uniqueName="[Measures].[Sum of Revenue generated]" caption="Sum of Revenue generated" measure="1" displayFolder="" measureGroup="Suplier" count="0" hidden="1">
      <extLst>
        <ext xmlns:x15="http://schemas.microsoft.com/office/spreadsheetml/2010/11/main" uri="{B97F6D7D-B522-45F9-BDA1-12C45D357490}">
          <x15:cacheHierarchy aggregatedColumn="5"/>
        </ext>
      </extLst>
    </cacheHierarchy>
    <cacheHierarchy uniqueName="[Measures].[Sum of Availability]" caption="Sum of Availability" measure="1" displayFolder="" measureGroup="Suplier" count="0" hidden="1">
      <extLst>
        <ext xmlns:x15="http://schemas.microsoft.com/office/spreadsheetml/2010/11/main" uri="{B97F6D7D-B522-45F9-BDA1-12C45D357490}">
          <x15:cacheHierarchy aggregatedColumn="3"/>
        </ext>
      </extLst>
    </cacheHierarchy>
    <cacheHierarchy uniqueName="[Measures].[Sum of Total Sales]" caption="Sum of Total Sales" measure="1" displayFolder="" measureGroup="Suplier" count="0" hidden="1">
      <extLst>
        <ext xmlns:x15="http://schemas.microsoft.com/office/spreadsheetml/2010/11/main" uri="{B97F6D7D-B522-45F9-BDA1-12C45D357490}">
          <x15:cacheHierarchy aggregatedColumn="24"/>
        </ext>
      </extLst>
    </cacheHierarchy>
    <cacheHierarchy uniqueName="[Measures].[Sum of Number of products sold]" caption="Sum of Number of products sold" measure="1" displayFolder="" measureGroup="Suplier" count="0" hidden="1">
      <extLst>
        <ext xmlns:x15="http://schemas.microsoft.com/office/spreadsheetml/2010/11/main" uri="{B97F6D7D-B522-45F9-BDA1-12C45D357490}">
          <x15:cacheHierarchy aggregatedColumn="4"/>
        </ext>
      </extLst>
    </cacheHierarchy>
    <cacheHierarchy uniqueName="[Measures].[Sum of Stock levels]" caption="Sum of Stock levels" measure="1" displayFolder="" measureGroup="Suplier" count="0" hidden="1">
      <extLst>
        <ext xmlns:x15="http://schemas.microsoft.com/office/spreadsheetml/2010/11/main" uri="{B97F6D7D-B522-45F9-BDA1-12C45D357490}">
          <x15:cacheHierarchy aggregatedColumn="7"/>
        </ext>
      </extLst>
    </cacheHierarchy>
    <cacheHierarchy uniqueName="[Measures].[Sum of Lead time]" caption="Sum of Lead time" measure="1" displayFolder="" measureGroup="Suplier" count="0" hidden="1">
      <extLst>
        <ext xmlns:x15="http://schemas.microsoft.com/office/spreadsheetml/2010/11/main" uri="{B97F6D7D-B522-45F9-BDA1-12C45D357490}">
          <x15:cacheHierarchy aggregatedColumn="15"/>
        </ext>
      </extLst>
    </cacheHierarchy>
    <cacheHierarchy uniqueName="[Measures].[Sum of Production volumes]" caption="Sum of Production volumes" measure="1" displayFolder="" measureGroup="Suplier" count="0" hidden="1">
      <extLst>
        <ext xmlns:x15="http://schemas.microsoft.com/office/spreadsheetml/2010/11/main" uri="{B97F6D7D-B522-45F9-BDA1-12C45D357490}">
          <x15:cacheHierarchy aggregatedColumn="16"/>
        </ext>
      </extLst>
    </cacheHierarchy>
    <cacheHierarchy uniqueName="[Measures].[Sum of Price]" caption="Sum of Price" measure="1" displayFolder="" measureGroup="Suplier" count="0" hidden="1">
      <extLst>
        <ext xmlns:x15="http://schemas.microsoft.com/office/spreadsheetml/2010/11/main" uri="{B97F6D7D-B522-45F9-BDA1-12C45D357490}">
          <x15:cacheHierarchy aggregatedColumn="2"/>
        </ext>
      </extLst>
    </cacheHierarchy>
    <cacheHierarchy uniqueName="[Measures].[Sum of Order quantities]" caption="Sum of Order quantities" measure="1" displayFolder="" measureGroup="Suplier" count="0" hidden="1">
      <extLst>
        <ext xmlns:x15="http://schemas.microsoft.com/office/spreadsheetml/2010/11/main" uri="{B97F6D7D-B522-45F9-BDA1-12C45D357490}">
          <x15:cacheHierarchy aggregatedColumn="9"/>
        </ext>
      </extLst>
    </cacheHierarchy>
  </cacheHierarchies>
  <kpis count="0"/>
  <dimensions count="2">
    <dimension measure="1" name="Measures" uniqueName="[Measures]" caption="Measures"/>
    <dimension name="Suplier" uniqueName="[Suplier]" caption="Suplier"/>
  </dimensions>
  <measureGroups count="1">
    <measureGroup name="Suplier" caption="Suplier"/>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vanyadav" refreshedDate="45530.836909606478" backgroundQuery="1" createdVersion="3" refreshedVersion="8" minRefreshableVersion="3" recordCount="0" supportSubquery="1" supportAdvancedDrill="1" xr:uid="{CC8931F7-D161-4AC7-A79E-C756B6FC018F}">
  <cacheSource type="external" connectionId="1">
    <extLst>
      <ext xmlns:x14="http://schemas.microsoft.com/office/spreadsheetml/2009/9/main" uri="{F057638F-6D5F-4e77-A914-E7F072B9BCA8}">
        <x14:sourceConnection name="ThisWorkbookDataModel"/>
      </ext>
    </extLst>
  </cacheSource>
  <cacheFields count="0"/>
  <cacheHierarchies count="39">
    <cacheHierarchy uniqueName="[Suplier].[Product type]" caption="Product type" attribute="1" defaultMemberUniqueName="[Suplier].[Product type].[All]" allUniqueName="[Suplier].[Product type].[All]" dimensionUniqueName="[Suplier]" displayFolder="" count="0" memberValueDatatype="130" unbalanced="0"/>
    <cacheHierarchy uniqueName="[Suplier].[SKU]" caption="SKU" attribute="1" defaultMemberUniqueName="[Suplier].[SKU].[All]" allUniqueName="[Suplier].[SKU].[All]" dimensionUniqueName="[Suplier]" displayFolder="" count="0" memberValueDatatype="130" unbalanced="0"/>
    <cacheHierarchy uniqueName="[Suplier].[Price]" caption="Price" attribute="1" defaultMemberUniqueName="[Suplier].[Price].[All]" allUniqueName="[Suplier].[Price].[All]" dimensionUniqueName="[Suplier]" displayFolder="" count="0" memberValueDatatype="5" unbalanced="0"/>
    <cacheHierarchy uniqueName="[Suplier].[Availability]" caption="Availability" attribute="1" defaultMemberUniqueName="[Suplier].[Availability].[All]" allUniqueName="[Suplier].[Availability].[All]" dimensionUniqueName="[Suplier]" displayFolder="" count="0" memberValueDatatype="20" unbalanced="0"/>
    <cacheHierarchy uniqueName="[Suplier].[Number of products sold]" caption="Number of products sold" attribute="1" defaultMemberUniqueName="[Suplier].[Number of products sold].[All]" allUniqueName="[Suplier].[Number of products sold].[All]" dimensionUniqueName="[Suplier]" displayFolder="" count="0" memberValueDatatype="20" unbalanced="0"/>
    <cacheHierarchy uniqueName="[Suplier].[Revenue generated]" caption="Revenue generated" attribute="1" defaultMemberUniqueName="[Suplier].[Revenue generated].[All]" allUniqueName="[Suplier].[Revenue generated].[All]" dimensionUniqueName="[Suplier]" displayFolder="" count="0" memberValueDatatype="5" unbalanced="0"/>
    <cacheHierarchy uniqueName="[Suplier].[Customer demographics]" caption="Customer demographics" attribute="1" defaultMemberUniqueName="[Suplier].[Customer demographics].[All]" allUniqueName="[Suplier].[Customer demographics].[All]" dimensionUniqueName="[Suplier]" displayFolder="" count="0" memberValueDatatype="130" unbalanced="0"/>
    <cacheHierarchy uniqueName="[Suplier].[Stock levels]" caption="Stock levels" attribute="1" defaultMemberUniqueName="[Suplier].[Stock levels].[All]" allUniqueName="[Suplier].[Stock levels].[All]" dimensionUniqueName="[Suplier]" displayFolder="" count="0" memberValueDatatype="20" unbalanced="0"/>
    <cacheHierarchy uniqueName="[Suplier].[Lead times]" caption="Lead times" attribute="1" defaultMemberUniqueName="[Suplier].[Lead times].[All]" allUniqueName="[Suplier].[Lead times].[All]" dimensionUniqueName="[Suplier]" displayFolder="" count="0" memberValueDatatype="20" unbalanced="0"/>
    <cacheHierarchy uniqueName="[Suplier].[Order quantities]" caption="Order quantities" attribute="1" defaultMemberUniqueName="[Suplier].[Order quantities].[All]" allUniqueName="[Suplier].[Order quantities].[All]" dimensionUniqueName="[Suplier]" displayFolder="" count="0" memberValueDatatype="20" unbalanced="0"/>
    <cacheHierarchy uniqueName="[Suplier].[Shipping times]" caption="Shipping times" attribute="1" defaultMemberUniqueName="[Suplier].[Shipping times].[All]" allUniqueName="[Suplier].[Shipping times].[All]" dimensionUniqueName="[Suplier]" displayFolder="" count="0" memberValueDatatype="20" unbalanced="0"/>
    <cacheHierarchy uniqueName="[Suplier].[Shipping carriers]" caption="Shipping carriers" attribute="1" defaultMemberUniqueName="[Suplier].[Shipping carriers].[All]" allUniqueName="[Suplier].[Shipping carriers].[All]" dimensionUniqueName="[Suplier]" displayFolder="" count="0" memberValueDatatype="130" unbalanced="0"/>
    <cacheHierarchy uniqueName="[Suplier].[Shipping costs]" caption="Shipping costs" attribute="1" defaultMemberUniqueName="[Suplier].[Shipping costs].[All]" allUniqueName="[Suplier].[Shipping costs].[All]" dimensionUniqueName="[Suplier]" displayFolder="" count="0" memberValueDatatype="5" unbalanced="0"/>
    <cacheHierarchy uniqueName="[Suplier].[Supplier name]" caption="Supplier name" attribute="1" defaultMemberUniqueName="[Suplier].[Supplier name].[All]" allUniqueName="[Suplier].[Supplier name].[All]" dimensionUniqueName="[Suplier]" displayFolder="" count="0" memberValueDatatype="130" unbalanced="0"/>
    <cacheHierarchy uniqueName="[Suplier].[Location]" caption="Location" attribute="1" defaultMemberUniqueName="[Suplier].[Location].[All]" allUniqueName="[Suplier].[Location].[All]" dimensionUniqueName="[Suplier]" displayFolder="" count="2" memberValueDatatype="130" unbalanced="0"/>
    <cacheHierarchy uniqueName="[Suplier].[Lead time]" caption="Lead time" attribute="1" defaultMemberUniqueName="[Suplier].[Lead time].[All]" allUniqueName="[Suplier].[Lead time].[All]" dimensionUniqueName="[Suplier]" displayFolder="" count="0" memberValueDatatype="20" unbalanced="0"/>
    <cacheHierarchy uniqueName="[Suplier].[Production volumes]" caption="Production volumes" attribute="1" defaultMemberUniqueName="[Suplier].[Production volumes].[All]" allUniqueName="[Suplier].[Production volumes].[All]" dimensionUniqueName="[Suplier]" displayFolder="" count="0" memberValueDatatype="20" unbalanced="0"/>
    <cacheHierarchy uniqueName="[Suplier].[Manufacturing lead time]" caption="Manufacturing lead time" attribute="1" defaultMemberUniqueName="[Suplier].[Manufacturing lead time].[All]" allUniqueName="[Suplier].[Manufacturing lead time].[All]" dimensionUniqueName="[Suplier]" displayFolder="" count="0" memberValueDatatype="20" unbalanced="0"/>
    <cacheHierarchy uniqueName="[Suplier].[Manufacturing costs]" caption="Manufacturing costs" attribute="1" defaultMemberUniqueName="[Suplier].[Manufacturing costs].[All]" allUniqueName="[Suplier].[Manufacturing costs].[All]" dimensionUniqueName="[Suplier]" displayFolder="" count="0" memberValueDatatype="5" unbalanced="0"/>
    <cacheHierarchy uniqueName="[Suplier].[Inspection results]" caption="Inspection results" attribute="1" defaultMemberUniqueName="[Suplier].[Inspection results].[All]" allUniqueName="[Suplier].[Inspection results].[All]" dimensionUniqueName="[Suplier]" displayFolder="" count="0" memberValueDatatype="130" unbalanced="0"/>
    <cacheHierarchy uniqueName="[Suplier].[Defect rates]" caption="Defect rates" attribute="1" defaultMemberUniqueName="[Suplier].[Defect rates].[All]" allUniqueName="[Suplier].[Defect rates].[All]" dimensionUniqueName="[Suplier]" displayFolder="" count="0" memberValueDatatype="5" unbalanced="0"/>
    <cacheHierarchy uniqueName="[Suplier].[Transportation modes]" caption="Transportation modes" attribute="1" defaultMemberUniqueName="[Suplier].[Transportation modes].[All]" allUniqueName="[Suplier].[Transportation modes].[All]" dimensionUniqueName="[Suplier]" displayFolder="" count="2" memberValueDatatype="130" unbalanced="0"/>
    <cacheHierarchy uniqueName="[Suplier].[Routes]" caption="Routes" attribute="1" defaultMemberUniqueName="[Suplier].[Routes].[All]" allUniqueName="[Suplier].[Routes].[All]" dimensionUniqueName="[Suplier]" displayFolder="" count="2" memberValueDatatype="130" unbalanced="0"/>
    <cacheHierarchy uniqueName="[Suplier].[Costs]" caption="Costs" attribute="1" defaultMemberUniqueName="[Suplier].[Costs].[All]" allUniqueName="[Suplier].[Costs].[All]" dimensionUniqueName="[Suplier]" displayFolder="" count="0" memberValueDatatype="5" unbalanced="0"/>
    <cacheHierarchy uniqueName="[Suplier].[Total Sales]" caption="Total Sales" attribute="1" defaultMemberUniqueName="[Suplier].[Total Sales].[All]" allUniqueName="[Suplier].[Total Sales].[All]" dimensionUniqueName="[Suplier]" displayFolder="" count="0" memberValueDatatype="5" unbalanced="0"/>
    <cacheHierarchy uniqueName="[Measures].[Avg am of project]" caption="Avg am of project" measure="1" displayFolder="" measureGroup="Suplier" count="0"/>
    <cacheHierarchy uniqueName="[Measures].[__XL_Count Suplier]" caption="__XL_Count Suplier" measure="1" displayFolder="" measureGroup="Suplier" count="0" hidden="1"/>
    <cacheHierarchy uniqueName="[Measures].[__No measures defined]" caption="__No measures defined" measure="1" displayFolder="" count="0" hidden="1"/>
    <cacheHierarchy uniqueName="[Measures].[Sum of Costs]" caption="Sum of Costs" measure="1" displayFolder="" measureGroup="Suplier" count="0" hidden="1">
      <extLst>
        <ext xmlns:x15="http://schemas.microsoft.com/office/spreadsheetml/2010/11/main" uri="{B97F6D7D-B522-45F9-BDA1-12C45D357490}">
          <x15:cacheHierarchy aggregatedColumn="23"/>
        </ext>
      </extLst>
    </cacheHierarchy>
    <cacheHierarchy uniqueName="[Measures].[Sum of Shipping costs]" caption="Sum of Shipping costs" measure="1" displayFolder="" measureGroup="Suplier" count="0" hidden="1">
      <extLst>
        <ext xmlns:x15="http://schemas.microsoft.com/office/spreadsheetml/2010/11/main" uri="{B97F6D7D-B522-45F9-BDA1-12C45D357490}">
          <x15:cacheHierarchy aggregatedColumn="12"/>
        </ext>
      </extLst>
    </cacheHierarchy>
    <cacheHierarchy uniqueName="[Measures].[Sum of Revenue generated]" caption="Sum of Revenue generated" measure="1" displayFolder="" measureGroup="Suplier" count="0" hidden="1">
      <extLst>
        <ext xmlns:x15="http://schemas.microsoft.com/office/spreadsheetml/2010/11/main" uri="{B97F6D7D-B522-45F9-BDA1-12C45D357490}">
          <x15:cacheHierarchy aggregatedColumn="5"/>
        </ext>
      </extLst>
    </cacheHierarchy>
    <cacheHierarchy uniqueName="[Measures].[Sum of Availability]" caption="Sum of Availability" measure="1" displayFolder="" measureGroup="Suplier" count="0" hidden="1">
      <extLst>
        <ext xmlns:x15="http://schemas.microsoft.com/office/spreadsheetml/2010/11/main" uri="{B97F6D7D-B522-45F9-BDA1-12C45D357490}">
          <x15:cacheHierarchy aggregatedColumn="3"/>
        </ext>
      </extLst>
    </cacheHierarchy>
    <cacheHierarchy uniqueName="[Measures].[Sum of Total Sales]" caption="Sum of Total Sales" measure="1" displayFolder="" measureGroup="Suplier" count="0" hidden="1">
      <extLst>
        <ext xmlns:x15="http://schemas.microsoft.com/office/spreadsheetml/2010/11/main" uri="{B97F6D7D-B522-45F9-BDA1-12C45D357490}">
          <x15:cacheHierarchy aggregatedColumn="24"/>
        </ext>
      </extLst>
    </cacheHierarchy>
    <cacheHierarchy uniqueName="[Measures].[Sum of Number of products sold]" caption="Sum of Number of products sold" measure="1" displayFolder="" measureGroup="Suplier" count="0" hidden="1">
      <extLst>
        <ext xmlns:x15="http://schemas.microsoft.com/office/spreadsheetml/2010/11/main" uri="{B97F6D7D-B522-45F9-BDA1-12C45D357490}">
          <x15:cacheHierarchy aggregatedColumn="4"/>
        </ext>
      </extLst>
    </cacheHierarchy>
    <cacheHierarchy uniqueName="[Measures].[Sum of Stock levels]" caption="Sum of Stock levels" measure="1" displayFolder="" measureGroup="Suplier" count="0" hidden="1">
      <extLst>
        <ext xmlns:x15="http://schemas.microsoft.com/office/spreadsheetml/2010/11/main" uri="{B97F6D7D-B522-45F9-BDA1-12C45D357490}">
          <x15:cacheHierarchy aggregatedColumn="7"/>
        </ext>
      </extLst>
    </cacheHierarchy>
    <cacheHierarchy uniqueName="[Measures].[Sum of Lead time]" caption="Sum of Lead time" measure="1" displayFolder="" measureGroup="Suplier" count="0" hidden="1">
      <extLst>
        <ext xmlns:x15="http://schemas.microsoft.com/office/spreadsheetml/2010/11/main" uri="{B97F6D7D-B522-45F9-BDA1-12C45D357490}">
          <x15:cacheHierarchy aggregatedColumn="15"/>
        </ext>
      </extLst>
    </cacheHierarchy>
    <cacheHierarchy uniqueName="[Measures].[Sum of Production volumes]" caption="Sum of Production volumes" measure="1" displayFolder="" measureGroup="Suplier" count="0" hidden="1">
      <extLst>
        <ext xmlns:x15="http://schemas.microsoft.com/office/spreadsheetml/2010/11/main" uri="{B97F6D7D-B522-45F9-BDA1-12C45D357490}">
          <x15:cacheHierarchy aggregatedColumn="16"/>
        </ext>
      </extLst>
    </cacheHierarchy>
    <cacheHierarchy uniqueName="[Measures].[Sum of Price]" caption="Sum of Price" measure="1" displayFolder="" measureGroup="Suplier" count="0" hidden="1">
      <extLst>
        <ext xmlns:x15="http://schemas.microsoft.com/office/spreadsheetml/2010/11/main" uri="{B97F6D7D-B522-45F9-BDA1-12C45D357490}">
          <x15:cacheHierarchy aggregatedColumn="2"/>
        </ext>
      </extLst>
    </cacheHierarchy>
    <cacheHierarchy uniqueName="[Measures].[Sum of Order quantities]" caption="Sum of Order quantities" measure="1" displayFolder="" measureGroup="Suplier" count="0" hidden="1">
      <extLst>
        <ext xmlns:x15="http://schemas.microsoft.com/office/spreadsheetml/2010/11/main" uri="{B97F6D7D-B522-45F9-BDA1-12C45D357490}">
          <x15:cacheHierarchy aggregatedColumn="9"/>
        </ext>
      </extLst>
    </cacheHierarchy>
  </cacheHierarchies>
  <kpis count="0"/>
  <extLst>
    <ext xmlns:x14="http://schemas.microsoft.com/office/spreadsheetml/2009/9/main" uri="{725AE2AE-9491-48be-B2B4-4EB974FC3084}">
      <x14:pivotCacheDefinition slicerData="1" pivotCacheId="1193005652"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FD1406D-C9AD-4A41-A2DA-16329F2B193E}" name="PivotTable6" cacheId="44"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gridDropZones="1" multipleFieldFilters="0" chartFormat="56">
  <location ref="A36:C137" firstHeaderRow="2" firstDataRow="2" firstDataCol="2"/>
  <pivotFields count="4">
    <pivotField dataField="1" compact="0" outline="0" subtotalTop="0" showAll="0" defaultSubtotal="0"/>
    <pivotField axis="axisRow" compact="0" allDrilled="1" outline="0" subtotalTop="0" showAll="0" dataSourceSort="1" defaultSubtotal="0" defaultAttributeDrillState="1">
      <items count="1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s>
    </pivotField>
    <pivotField axis="axisRow" compact="0" allDrilled="1" outline="0" subtotalTop="0" showAll="0" dataSourceSort="1" defaultSubtotal="0" defaultAttributeDrillState="1">
      <items count="3">
        <item x="0"/>
        <item x="1"/>
        <item x="2"/>
      </items>
    </pivotField>
    <pivotField compact="0" allDrilled="1" outline="0" subtotalTop="0" showAll="0" dataSourceSort="1" defaultSubtotal="0" defaultAttributeDrillState="1"/>
  </pivotFields>
  <rowFields count="2">
    <field x="1"/>
    <field x="2"/>
  </rowFields>
  <rowItems count="100">
    <i>
      <x/>
      <x/>
    </i>
    <i>
      <x v="1"/>
      <x v="1"/>
    </i>
    <i>
      <x v="2"/>
      <x v="1"/>
    </i>
    <i>
      <x v="3"/>
      <x v="1"/>
    </i>
    <i>
      <x v="4"/>
      <x/>
    </i>
    <i>
      <x v="5"/>
      <x v="1"/>
    </i>
    <i>
      <x v="6"/>
      <x v="1"/>
    </i>
    <i>
      <x v="7"/>
      <x v="1"/>
    </i>
    <i>
      <x v="8"/>
      <x v="1"/>
    </i>
    <i>
      <x v="9"/>
      <x v="2"/>
    </i>
    <i>
      <x v="10"/>
      <x/>
    </i>
    <i>
      <x v="11"/>
      <x v="1"/>
    </i>
    <i>
      <x v="12"/>
      <x/>
    </i>
    <i>
      <x v="13"/>
      <x v="1"/>
    </i>
    <i>
      <x v="14"/>
      <x v="2"/>
    </i>
    <i>
      <x v="15"/>
      <x/>
    </i>
    <i>
      <x v="16"/>
      <x v="2"/>
    </i>
    <i>
      <x v="17"/>
      <x/>
    </i>
    <i>
      <x v="18"/>
      <x/>
    </i>
    <i>
      <x v="19"/>
      <x/>
    </i>
    <i>
      <x v="20"/>
      <x v="2"/>
    </i>
    <i>
      <x v="21"/>
      <x v="2"/>
    </i>
    <i>
      <x v="22"/>
      <x v="2"/>
    </i>
    <i>
      <x v="23"/>
      <x v="1"/>
    </i>
    <i>
      <x v="24"/>
      <x/>
    </i>
    <i>
      <x v="25"/>
      <x v="1"/>
    </i>
    <i>
      <x v="26"/>
      <x v="1"/>
    </i>
    <i>
      <x v="27"/>
      <x v="2"/>
    </i>
    <i>
      <x v="28"/>
      <x v="1"/>
    </i>
    <i>
      <x v="29"/>
      <x v="2"/>
    </i>
    <i>
      <x v="30"/>
      <x v="1"/>
    </i>
    <i>
      <x v="31"/>
      <x v="1"/>
    </i>
    <i>
      <x v="32"/>
      <x v="2"/>
    </i>
    <i>
      <x v="33"/>
      <x v="1"/>
    </i>
    <i>
      <x v="34"/>
      <x v="1"/>
    </i>
    <i>
      <x v="35"/>
      <x v="1"/>
    </i>
    <i>
      <x v="36"/>
      <x v="1"/>
    </i>
    <i>
      <x v="37"/>
      <x v="1"/>
    </i>
    <i>
      <x v="38"/>
      <x/>
    </i>
    <i>
      <x v="39"/>
      <x v="2"/>
    </i>
    <i>
      <x v="40"/>
      <x/>
    </i>
    <i>
      <x v="41"/>
      <x/>
    </i>
    <i>
      <x v="42"/>
      <x v="1"/>
    </i>
    <i>
      <x v="43"/>
      <x/>
    </i>
    <i>
      <x v="44"/>
      <x v="2"/>
    </i>
    <i>
      <x v="45"/>
      <x/>
    </i>
    <i>
      <x v="46"/>
      <x v="2"/>
    </i>
    <i>
      <x v="47"/>
      <x/>
    </i>
    <i>
      <x v="48"/>
      <x v="1"/>
    </i>
    <i>
      <x v="49"/>
      <x v="1"/>
    </i>
    <i>
      <x v="50"/>
      <x/>
    </i>
    <i>
      <x v="51"/>
      <x/>
    </i>
    <i>
      <x v="52"/>
      <x v="1"/>
    </i>
    <i>
      <x v="53"/>
      <x/>
    </i>
    <i>
      <x v="54"/>
      <x v="1"/>
    </i>
    <i>
      <x v="55"/>
      <x v="2"/>
    </i>
    <i>
      <x v="56"/>
      <x v="1"/>
    </i>
    <i>
      <x v="57"/>
      <x v="1"/>
    </i>
    <i>
      <x v="58"/>
      <x/>
    </i>
    <i>
      <x v="59"/>
      <x v="2"/>
    </i>
    <i>
      <x v="60"/>
      <x v="1"/>
    </i>
    <i>
      <x v="61"/>
      <x v="1"/>
    </i>
    <i>
      <x v="62"/>
      <x v="1"/>
    </i>
    <i>
      <x v="63"/>
      <x v="1"/>
    </i>
    <i>
      <x v="64"/>
      <x v="1"/>
    </i>
    <i>
      <x v="65"/>
      <x/>
    </i>
    <i>
      <x v="66"/>
      <x v="1"/>
    </i>
    <i>
      <x v="67"/>
      <x v="2"/>
    </i>
    <i>
      <x v="68"/>
      <x/>
    </i>
    <i>
      <x v="69"/>
      <x v="2"/>
    </i>
    <i>
      <x v="70"/>
      <x v="2"/>
    </i>
    <i>
      <x v="71"/>
      <x v="2"/>
    </i>
    <i>
      <x v="72"/>
      <x/>
    </i>
    <i>
      <x v="73"/>
      <x v="1"/>
    </i>
    <i>
      <x v="74"/>
      <x/>
    </i>
    <i>
      <x v="75"/>
      <x/>
    </i>
    <i>
      <x v="76"/>
      <x/>
    </i>
    <i>
      <x v="77"/>
      <x/>
    </i>
    <i>
      <x v="78"/>
      <x v="2"/>
    </i>
    <i>
      <x v="79"/>
      <x v="1"/>
    </i>
    <i>
      <x v="80"/>
      <x/>
    </i>
    <i>
      <x v="81"/>
      <x v="1"/>
    </i>
    <i>
      <x v="82"/>
      <x/>
    </i>
    <i>
      <x v="83"/>
      <x/>
    </i>
    <i>
      <x v="84"/>
      <x v="2"/>
    </i>
    <i>
      <x v="85"/>
      <x v="1"/>
    </i>
    <i>
      <x v="86"/>
      <x/>
    </i>
    <i>
      <x v="87"/>
      <x v="2"/>
    </i>
    <i>
      <x v="88"/>
      <x v="2"/>
    </i>
    <i>
      <x v="89"/>
      <x v="1"/>
    </i>
    <i>
      <x v="90"/>
      <x v="1"/>
    </i>
    <i>
      <x v="91"/>
      <x v="2"/>
    </i>
    <i>
      <x v="92"/>
      <x v="2"/>
    </i>
    <i>
      <x v="93"/>
      <x/>
    </i>
    <i>
      <x v="94"/>
      <x v="2"/>
    </i>
    <i>
      <x v="95"/>
      <x/>
    </i>
    <i>
      <x v="96"/>
      <x v="2"/>
    </i>
    <i>
      <x v="97"/>
      <x/>
    </i>
    <i>
      <x v="98"/>
      <x v="1"/>
    </i>
    <i>
      <x v="99"/>
      <x/>
    </i>
  </rowItems>
  <colItems count="1">
    <i/>
  </colItems>
  <dataFields count="1">
    <dataField name="Sum of Number of products sold" fld="0" baseField="0" baseItem="0" numFmtId="43"/>
  </dataFields>
  <formats count="2">
    <format dxfId="11">
      <pivotArea collapsedLevelsAreSubtotals="1" fieldPosition="0">
        <references count="1">
          <reference field="1" count="1">
            <x v="4"/>
          </reference>
        </references>
      </pivotArea>
    </format>
    <format dxfId="10">
      <pivotArea outline="0" collapsedLevelsAreSubtotals="1" fieldPosition="0"/>
    </format>
  </formats>
  <chartFormats count="3">
    <chartFormat chart="52" format="2" series="1">
      <pivotArea type="data" outline="0" fieldPosition="0">
        <references count="1">
          <reference field="4294967294" count="1" selected="0">
            <x v="0"/>
          </reference>
        </references>
      </pivotArea>
    </chartFormat>
    <chartFormat chart="53" format="3" series="1">
      <pivotArea type="data" outline="0" fieldPosition="0">
        <references count="1">
          <reference field="4294967294" count="1" selected="0">
            <x v="0"/>
          </reference>
        </references>
      </pivotArea>
    </chartFormat>
    <chartFormat chart="54" format="4" series="1">
      <pivotArea type="data" outline="0" fieldPosition="0">
        <references count="1">
          <reference field="4294967294" count="1" selected="0">
            <x v="0"/>
          </reference>
        </references>
      </pivotArea>
    </chartFormat>
  </chartFormats>
  <pivotHierarchies count="3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New Microsoft Excel Worksheet.xlsx!Suplier">
        <x15:activeTabTopLevelEntity name="[Suplie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5662AE-2CBB-4235-92D4-48605556FE22}" name="PivotTable4" cacheId="3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3:B17" firstHeaderRow="1" firstDataRow="1" firstDataCol="1"/>
  <pivotFields count="3">
    <pivotField axis="axisRow" allDrilled="1" subtotalTop="0" showAll="0" dataSourceSort="1" defaultSubtotal="0" defaultAttributeDrillState="1">
      <items count="3">
        <item x="0"/>
        <item x="1"/>
        <item x="2"/>
      </items>
    </pivotField>
    <pivotField dataField="1" subtotalTop="0" showAll="0" defaultSubtotal="0"/>
    <pivotField allDrilled="1" subtotalTop="0" showAll="0" dataSourceSort="1" defaultSubtotal="0" defaultAttributeDrillState="1"/>
  </pivotFields>
  <rowFields count="1">
    <field x="0"/>
  </rowFields>
  <rowItems count="4">
    <i>
      <x/>
    </i>
    <i>
      <x v="1"/>
    </i>
    <i>
      <x v="2"/>
    </i>
    <i t="grand">
      <x/>
    </i>
  </rowItems>
  <colItems count="1">
    <i/>
  </colItems>
  <dataFields count="1">
    <dataField name="Sum of Revenue generated" fld="1" baseField="0" baseItem="0"/>
  </dataFields>
  <chartFormats count="4">
    <chartFormat chart="6" format="3" series="1">
      <pivotArea type="data" outline="0" fieldPosition="0">
        <references count="1">
          <reference field="4294967294" count="1" selected="0">
            <x v="0"/>
          </reference>
        </references>
      </pivotArea>
    </chartFormat>
    <chartFormat chart="6" format="4">
      <pivotArea type="data" outline="0" fieldPosition="0">
        <references count="2">
          <reference field="4294967294" count="1" selected="0">
            <x v="0"/>
          </reference>
          <reference field="0" count="1" selected="0">
            <x v="0"/>
          </reference>
        </references>
      </pivotArea>
    </chartFormat>
    <chartFormat chart="6" format="5">
      <pivotArea type="data" outline="0" fieldPosition="0">
        <references count="2">
          <reference field="4294967294" count="1" selected="0">
            <x v="0"/>
          </reference>
          <reference field="0" count="1" selected="0">
            <x v="2"/>
          </reference>
        </references>
      </pivotArea>
    </chartFormat>
    <chartFormat chart="6" format="6">
      <pivotArea type="data" outline="0" fieldPosition="0">
        <references count="2">
          <reference field="4294967294" count="1" selected="0">
            <x v="0"/>
          </reference>
          <reference field="0" count="1" selected="0">
            <x v="1"/>
          </reference>
        </references>
      </pivotArea>
    </chartFormat>
  </chartFormats>
  <pivotHierarchies count="3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New Microsoft Excel Worksheet.xlsx!Suplier">
        <x15:activeTabTopLevelEntity name="[Suplie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8DAEDE0-7E71-473C-8AD3-97137977E27A}" name="PivotTable5" cacheId="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25:B31" firstHeaderRow="1" firstDataRow="1" firstDataCol="1"/>
  <pivotFields count="2">
    <pivotField dataField="1" subtotalTop="0" showAll="0" defaultSubtotal="0"/>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s>
  <rowFields count="1">
    <field x="1"/>
  </rowFields>
  <rowItems count="6">
    <i>
      <x v="4"/>
    </i>
    <i>
      <x v="3"/>
    </i>
    <i>
      <x v="1"/>
    </i>
    <i>
      <x/>
    </i>
    <i>
      <x v="2"/>
    </i>
    <i t="grand">
      <x/>
    </i>
  </rowItems>
  <colItems count="1">
    <i/>
  </colItems>
  <dataFields count="1">
    <dataField name="Sum of Revenue generated" fld="0" baseField="0" baseItem="0"/>
  </dataFields>
  <chartFormats count="8">
    <chartFormat chart="1" format="0"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0"/>
          </reference>
        </references>
      </pivotArea>
    </chartFormat>
    <chartFormat chart="13" format="8" series="1">
      <pivotArea type="data" outline="0" fieldPosition="0">
        <references count="1">
          <reference field="4294967294" count="1" selected="0">
            <x v="0"/>
          </reference>
        </references>
      </pivotArea>
    </chartFormat>
    <chartFormat chart="13" format="9">
      <pivotArea type="data" outline="0" fieldPosition="0">
        <references count="2">
          <reference field="4294967294" count="1" selected="0">
            <x v="0"/>
          </reference>
          <reference field="1" count="1" selected="0">
            <x v="4"/>
          </reference>
        </references>
      </pivotArea>
    </chartFormat>
    <chartFormat chart="13" format="10">
      <pivotArea type="data" outline="0" fieldPosition="0">
        <references count="2">
          <reference field="4294967294" count="1" selected="0">
            <x v="0"/>
          </reference>
          <reference field="1" count="1" selected="0">
            <x v="3"/>
          </reference>
        </references>
      </pivotArea>
    </chartFormat>
    <chartFormat chart="13" format="11">
      <pivotArea type="data" outline="0" fieldPosition="0">
        <references count="2">
          <reference field="4294967294" count="1" selected="0">
            <x v="0"/>
          </reference>
          <reference field="1" count="1" selected="0">
            <x v="1"/>
          </reference>
        </references>
      </pivotArea>
    </chartFormat>
    <chartFormat chart="13" format="12">
      <pivotArea type="data" outline="0" fieldPosition="0">
        <references count="2">
          <reference field="4294967294" count="1" selected="0">
            <x v="0"/>
          </reference>
          <reference field="1" count="1" selected="0">
            <x v="0"/>
          </reference>
        </references>
      </pivotArea>
    </chartFormat>
    <chartFormat chart="13" format="13">
      <pivotArea type="data" outline="0" fieldPosition="0">
        <references count="2">
          <reference field="4294967294" count="1" selected="0">
            <x v="0"/>
          </reference>
          <reference field="1" count="1" selected="0">
            <x v="2"/>
          </reference>
        </references>
      </pivotArea>
    </chartFormat>
  </chartFormats>
  <pivotHierarchies count="3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New Microsoft Excel Worksheet.xlsx!Suplier">
        <x15:activeTabTopLevelEntity name="[Suplie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6128FE8-66F7-4E59-A812-1C86B3C3D4DB}" name="PivotTable8" cacheId="5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6">
  <location ref="P3:Q7" firstHeaderRow="1" firstDataRow="1" firstDataCol="1"/>
  <pivotFields count="3">
    <pivotField axis="axisRow" allDrilled="1" subtotalTop="0" showAll="0" dataSourceSort="1" defaultSubtotal="0" defaultAttributeDrillState="1">
      <items count="4">
        <item x="0"/>
        <item x="1"/>
        <item x="2"/>
        <item x="3"/>
      </items>
    </pivotField>
    <pivotField dataField="1" subtotalTop="0" showAll="0" defaultSubtotal="0"/>
    <pivotField allDrilled="1" subtotalTop="0" showAll="0" dataSourceSort="1" defaultSubtotal="0" defaultAttributeDrillState="1"/>
  </pivotFields>
  <rowFields count="1">
    <field x="0"/>
  </rowFields>
  <rowItems count="4">
    <i>
      <x/>
    </i>
    <i>
      <x v="1"/>
    </i>
    <i>
      <x v="2"/>
    </i>
    <i>
      <x v="3"/>
    </i>
  </rowItems>
  <colItems count="1">
    <i/>
  </colItems>
  <dataFields count="1">
    <dataField name="Sum of Shipping costs" fld="1" baseField="0" baseItem="0" numFmtId="43"/>
  </dataFields>
  <formats count="1">
    <format dxfId="12">
      <pivotArea outline="0" collapsedLevelsAreSubtotals="1" fieldPosition="0"/>
    </format>
  </format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 chart="0" format="3" series="1">
      <pivotArea type="data" outline="0" fieldPosition="0">
        <references count="2">
          <reference field="4294967294" count="1" selected="0">
            <x v="0"/>
          </reference>
          <reference field="0" count="1" selected="0">
            <x v="3"/>
          </reference>
        </references>
      </pivotArea>
    </chartFormat>
    <chartFormat chart="14" format="4" series="1">
      <pivotArea type="data" outline="0" fieldPosition="0">
        <references count="1">
          <reference field="4294967294" count="1" selected="0">
            <x v="0"/>
          </reference>
        </references>
      </pivotArea>
    </chartFormat>
    <chartFormat chart="15" format="5" series="1">
      <pivotArea type="data" outline="0" fieldPosition="0">
        <references count="1">
          <reference field="4294967294" count="1" selected="0">
            <x v="0"/>
          </reference>
        </references>
      </pivotArea>
    </chartFormat>
  </chartFormats>
  <pivotHierarchies count="3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New Microsoft Excel Worksheet.xlsx!Suplier">
        <x15:activeTabTopLevelEntity name="[Suplie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A313E3F-E6E4-477D-B93A-4296DB907EC1}" name="PivotTable9" cacheId="3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T13:T18" firstHeaderRow="1" firstDataRow="1" firstDataCol="1"/>
  <pivotFields count="1">
    <pivotField axis="axisRow" allDrilled="1" subtotalTop="0" showAll="0" dataSourceSort="1" defaultSubtotal="0" defaultAttributeDrillState="1">
      <items count="5">
        <item x="0"/>
        <item x="1"/>
        <item x="2"/>
        <item x="3"/>
        <item x="4"/>
      </items>
    </pivotField>
  </pivotFields>
  <rowFields count="1">
    <field x="0"/>
  </rowFields>
  <rowItems count="5">
    <i>
      <x/>
    </i>
    <i>
      <x v="1"/>
    </i>
    <i>
      <x v="2"/>
    </i>
    <i>
      <x v="3"/>
    </i>
    <i>
      <x v="4"/>
    </i>
  </rowItems>
  <pivotHierarchies count="3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New Microsoft Excel Worksheet.xlsx!Suplier">
        <x15:activeTabTopLevelEntity name="[Suplie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1EC8A56-A598-4A52-B011-08C788E8EA09}" name="PivotTable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V13:V17" firstHeaderRow="1" firstDataRow="1" firstDataCol="1"/>
  <pivotFields count="1">
    <pivotField axis="axisRow" allDrilled="1" subtotalTop="0" showAll="0" dataSourceSort="1" defaultSubtotal="0" defaultAttributeDrillState="1">
      <items count="4">
        <item x="0"/>
        <item x="1"/>
        <item x="2"/>
        <item x="3"/>
      </items>
    </pivotField>
  </pivotFields>
  <rowFields count="1">
    <field x="0"/>
  </rowFields>
  <rowItems count="4">
    <i>
      <x/>
    </i>
    <i>
      <x v="1"/>
    </i>
    <i>
      <x v="2"/>
    </i>
    <i>
      <x v="3"/>
    </i>
  </rowItems>
  <pivotHierarchies count="3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New Microsoft Excel Worksheet.xlsx!Suplier">
        <x15:activeTabTopLevelEntity name="[Suplie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E8E4222-95B1-4EFD-ADBA-C062D0C51258}" name="PivotTable1" cacheId="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F4" firstHeaderRow="0" firstDataRow="1" firstDataCol="0"/>
  <pivotFields count="7">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6">
    <i>
      <x/>
    </i>
    <i i="1">
      <x v="1"/>
    </i>
    <i i="2">
      <x v="2"/>
    </i>
    <i i="3">
      <x v="3"/>
    </i>
    <i i="4">
      <x v="4"/>
    </i>
    <i i="5">
      <x v="5"/>
    </i>
  </colItems>
  <dataFields count="6">
    <dataField name="Sum of Shipping costs" fld="0" baseField="0" baseItem="0"/>
    <dataField name="Sum of Revenue generated" fld="1" baseField="0" baseItem="0"/>
    <dataField name="Sum of Availability" fld="2" baseField="0" baseItem="0"/>
    <dataField name="Sum of Total Sales" fld="3" baseField="0" baseItem="0"/>
    <dataField fld="4" subtotal="count" baseField="0" baseItem="0"/>
    <dataField name="Sum of Costs" fld="5" baseField="0" baseItem="0" numFmtId="165"/>
  </dataFields>
  <formats count="1">
    <format dxfId="13">
      <pivotArea outline="0" collapsedLevelsAreSubtotals="1" fieldPosition="0">
        <references count="1">
          <reference field="4294967294" count="1" selected="0">
            <x v="5"/>
          </reference>
        </references>
      </pivotArea>
    </format>
  </formats>
  <pivotHierarchies count="3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New Microsoft Excel Worksheet.xlsx!Suplier">
        <x15:activeTabTopLevelEntity name="[Suplie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3EF618-7F33-465E-BF9A-12D4F1C4AF28}" name="PivotTable7" cacheId="47"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1">
  <location ref="T3:Z5" firstHeaderRow="1" firstDataRow="2" firstDataCol="1"/>
  <pivotFields count="2">
    <pivotField axis="axisCol"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s>
  <rowItems count="1">
    <i/>
  </rowItems>
  <colFields count="1">
    <field x="0"/>
  </colFields>
  <colItems count="6">
    <i>
      <x v="3"/>
    </i>
    <i>
      <x v="1"/>
    </i>
    <i>
      <x v="4"/>
    </i>
    <i>
      <x/>
    </i>
    <i>
      <x v="2"/>
    </i>
    <i t="grand">
      <x/>
    </i>
  </colItems>
  <dataFields count="1">
    <dataField name="Sum of Order quantities" fld="1" baseField="0" baseItem="0" numFmtId="167"/>
  </dataFields>
  <formats count="1">
    <format dxfId="14">
      <pivotArea outline="0" collapsedLevelsAreSubtotals="1" fieldPosition="0"/>
    </format>
  </formats>
  <pivotHierarchies count="3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14"/>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New Microsoft Excel Worksheet.xlsx!Suplier">
        <x15:activeTabTopLevelEntity name="[Suplier]"/>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421A23B6-0DCE-4D61-B3D8-498DC7D509EB}" sourceName="[Suplier].[Location]">
  <pivotTables>
    <pivotTable tabId="3" name="PivotTable9"/>
    <pivotTable tabId="3" name="PivotTable1"/>
    <pivotTable tabId="3" name="PivotTable4"/>
    <pivotTable tabId="3" name="PivotTable5"/>
    <pivotTable tabId="3" name="PivotTable6"/>
    <pivotTable tabId="3" name="PivotTable7"/>
    <pivotTable tabId="3" name="PivotTable8"/>
  </pivotTables>
  <data>
    <olap pivotCacheId="1193005652">
      <levels count="2">
        <level uniqueName="[Suplier].[Location].[(All)]" sourceCaption="(All)" count="0"/>
        <level uniqueName="[Suplier].[Location].[Location]" sourceCaption="Location" count="5">
          <ranges>
            <range startItem="0">
              <i n="[Suplier].[Location].&amp;[Bangalore]" c="Bangalore"/>
              <i n="[Suplier].[Location].&amp;[Chennai]" c="Chennai"/>
              <i n="[Suplier].[Location].&amp;[Delhi]" c="Delhi"/>
              <i n="[Suplier].[Location].&amp;[Kolkata]" c="Kolkata"/>
              <i n="[Suplier].[Location].&amp;[Mumbai]" c="Mumbai"/>
            </range>
          </ranges>
        </level>
      </levels>
      <selections count="1">
        <selection n="[Suplier].[Location].[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ransportation_modes" xr10:uid="{A459BB43-D506-4DFC-BA78-9D5A1DFAAF10}" sourceName="[Suplier].[Transportation modes]">
  <pivotTables>
    <pivotTable tabId="3" name="PivotTable2"/>
    <pivotTable tabId="3" name="PivotTable1"/>
    <pivotTable tabId="3" name="PivotTable4"/>
    <pivotTable tabId="3" name="PivotTable5"/>
    <pivotTable tabId="3" name="PivotTable6"/>
    <pivotTable tabId="3" name="PivotTable7"/>
    <pivotTable tabId="3" name="PivotTable8"/>
    <pivotTable tabId="3" name="PivotTable9"/>
  </pivotTables>
  <data>
    <olap pivotCacheId="1193005652">
      <levels count="2">
        <level uniqueName="[Suplier].[Transportation modes].[(All)]" sourceCaption="(All)" count="0"/>
        <level uniqueName="[Suplier].[Transportation modes].[Transportation modes]" sourceCaption="Transportation modes" count="4">
          <ranges>
            <range startItem="0">
              <i n="[Suplier].[Transportation modes].&amp;[Air]" c="Air"/>
              <i n="[Suplier].[Transportation modes].&amp;[Rail]" c="Rail"/>
              <i n="[Suplier].[Transportation modes].&amp;[Road]" c="Road"/>
              <i n="[Suplier].[Transportation modes].&amp;[Sea]" c="Sea"/>
            </range>
          </ranges>
        </level>
      </levels>
      <selections count="1">
        <selection n="[Suplier].[Transportation modes].[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cation" xr10:uid="{AF0458DD-C597-4017-A0E8-A2558BD89BD0}" cache="Slicer_Location" caption="Location" level="1" rowHeight="234950"/>
  <slicer name="Transportation modes" xr10:uid="{5AFFEFD4-4312-4F21-AD69-F4AB0FB00A91}" cache="Slicer_Transportation_modes" caption="Transportation modes" level="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123548F-D021-4E2F-B4BB-728282A7236F}" name="Suplier" displayName="Suplier" ref="A1:Y101" totalsRowShown="0">
  <autoFilter ref="A1:Y101" xr:uid="{5123548F-D021-4E2F-B4BB-728282A7236F}">
    <filterColumn colId="19">
      <filters>
        <filter val="Pass"/>
        <filter val="Pending"/>
      </filters>
    </filterColumn>
  </autoFilter>
  <tableColumns count="25">
    <tableColumn id="1" xr3:uid="{93AA9A4C-3339-4908-93CC-055DCB9E0296}" name="Product type"/>
    <tableColumn id="2" xr3:uid="{00223048-7727-488C-A514-9AF3BD57C876}" name="SKU"/>
    <tableColumn id="3" xr3:uid="{7EA66493-F947-4AD2-8C43-05DC8762ED90}" name="Price"/>
    <tableColumn id="4" xr3:uid="{C7EE1AB5-239F-44F2-A2DF-510A78E89234}" name="Availability"/>
    <tableColumn id="5" xr3:uid="{9BA7592E-8761-4C2F-B745-400A7D1BA722}" name="Number of products sold"/>
    <tableColumn id="6" xr3:uid="{998FFEA2-ACB2-408F-A1F0-E605B2C89923}" name="Revenue generated"/>
    <tableColumn id="7" xr3:uid="{E09423D7-597E-4714-9679-792188F02190}" name="Customer demographics"/>
    <tableColumn id="8" xr3:uid="{B7552892-F5A8-4878-95A8-6207E748BCC5}" name="Stock levels"/>
    <tableColumn id="9" xr3:uid="{754EB6D5-1FE3-428B-99B7-274238FB0FAB}" name="Lead times"/>
    <tableColumn id="10" xr3:uid="{4D22D34C-6C3F-4893-A89C-2B2AD08F5397}" name="Order quantities"/>
    <tableColumn id="11" xr3:uid="{F7CBAB6B-5270-4F1F-9FDD-82AB0A9DB07C}" name="Shipping times"/>
    <tableColumn id="12" xr3:uid="{7E477D10-C2C1-48B1-8C4A-79A32FBB580D}" name="Shipping carriers"/>
    <tableColumn id="13" xr3:uid="{1D168618-F0DD-479B-898F-9FF79401CEFE}" name="Shipping costs"/>
    <tableColumn id="14" xr3:uid="{AE0037AD-C8BF-4001-AF59-8F1865470747}" name="Supplier name"/>
    <tableColumn id="15" xr3:uid="{798D8473-96DB-4F24-A346-AEC74D009050}" name="Location"/>
    <tableColumn id="16" xr3:uid="{4A212D13-B858-4297-A47C-FFE5736C97D2}" name="Lead time"/>
    <tableColumn id="17" xr3:uid="{90D6469D-E33F-4D38-A4D8-DD8EE98B0E29}" name="Production volumes"/>
    <tableColumn id="18" xr3:uid="{DEB0208A-7E51-4E81-912F-A39FBCA9818B}" name="Manufacturing lead time"/>
    <tableColumn id="19" xr3:uid="{1C3168EC-0165-4A1E-B14F-EDFC4E1207BA}" name="Manufacturing costs"/>
    <tableColumn id="20" xr3:uid="{84ECB232-D3E7-431E-AAE6-DED3A5C3B7F0}" name="Inspection results"/>
    <tableColumn id="21" xr3:uid="{75774AFD-CE6C-4076-B14D-2A309F3B96B6}" name="Defect rates"/>
    <tableColumn id="22" xr3:uid="{37EC6C24-D8E8-444F-82C0-645DE53247FD}" name="Transportation modes"/>
    <tableColumn id="23" xr3:uid="{AD307547-8726-45A3-9D20-DCD8233FA9F3}" name="Routes"/>
    <tableColumn id="24" xr3:uid="{579F8672-84D6-4D12-A64A-88CED1B5AA24}" name="Costs"/>
    <tableColumn id="25" xr3:uid="{61BF98BA-1B28-4E42-8FF7-64D43C11C82E}" name="Total Sales" dataDxfId="15">
      <calculatedColumnFormula>Suplier[[#This Row],[Price]]*Suplier[[#This Row],[Number of products sold]]</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07/relationships/slicer" Target="../slicers/slicer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Y101"/>
  <sheetViews>
    <sheetView workbookViewId="0">
      <selection sqref="A1:Y1"/>
    </sheetView>
  </sheetViews>
  <sheetFormatPr defaultRowHeight="14.4" x14ac:dyDescent="0.3"/>
  <cols>
    <col min="1" max="1" width="14.109375" bestFit="1" customWidth="1"/>
    <col min="2" max="2" width="7.6640625" customWidth="1"/>
    <col min="3" max="3" width="12" bestFit="1" customWidth="1"/>
    <col min="4" max="4" width="12.44140625" bestFit="1" customWidth="1"/>
    <col min="5" max="5" width="24.44140625" bestFit="1" customWidth="1"/>
    <col min="6" max="6" width="19.77734375" bestFit="1" customWidth="1"/>
    <col min="7" max="7" width="24" bestFit="1" customWidth="1"/>
    <col min="8" max="8" width="13" bestFit="1" customWidth="1"/>
    <col min="9" max="9" width="12.21875" bestFit="1" customWidth="1"/>
    <col min="10" max="10" width="16.88671875" bestFit="1" customWidth="1"/>
    <col min="11" max="11" width="15.6640625" bestFit="1" customWidth="1"/>
    <col min="12" max="12" width="17.21875" bestFit="1" customWidth="1"/>
    <col min="13" max="13" width="15.33203125" bestFit="1" customWidth="1"/>
    <col min="14" max="14" width="15.44140625" bestFit="1" customWidth="1"/>
    <col min="15" max="15" width="10.44140625" bestFit="1" customWidth="1"/>
    <col min="16" max="16" width="11.44140625" bestFit="1" customWidth="1"/>
    <col min="17" max="17" width="20.33203125" bestFit="1" customWidth="1"/>
    <col min="18" max="18" width="24.33203125" bestFit="1" customWidth="1"/>
    <col min="19" max="19" width="20.6640625" bestFit="1" customWidth="1"/>
    <col min="20" max="20" width="18" bestFit="1" customWidth="1"/>
    <col min="21" max="21" width="13.21875" bestFit="1" customWidth="1"/>
    <col min="22" max="22" width="22" bestFit="1" customWidth="1"/>
    <col min="23" max="23" width="9" bestFit="1" customWidth="1"/>
    <col min="24" max="24" width="12" bestFit="1" customWidth="1"/>
    <col min="25" max="25" width="11.21875" customWidth="1"/>
  </cols>
  <sheetData>
    <row r="1" spans="1:2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158</v>
      </c>
    </row>
    <row r="2" spans="1:25" x14ac:dyDescent="0.3">
      <c r="A2" t="s">
        <v>24</v>
      </c>
      <c r="B2" t="s">
        <v>25</v>
      </c>
      <c r="C2">
        <v>69.808005539999996</v>
      </c>
      <c r="D2">
        <v>55</v>
      </c>
      <c r="E2">
        <v>802</v>
      </c>
      <c r="F2">
        <v>8661.9967919999999</v>
      </c>
      <c r="G2" t="s">
        <v>26</v>
      </c>
      <c r="H2">
        <v>58</v>
      </c>
      <c r="I2">
        <v>7</v>
      </c>
      <c r="J2">
        <v>96</v>
      </c>
      <c r="K2">
        <v>4</v>
      </c>
      <c r="L2" t="s">
        <v>27</v>
      </c>
      <c r="M2">
        <v>2.9565721389999999</v>
      </c>
      <c r="N2" t="s">
        <v>28</v>
      </c>
      <c r="O2" t="s">
        <v>29</v>
      </c>
      <c r="P2">
        <v>29</v>
      </c>
      <c r="Q2">
        <v>215</v>
      </c>
      <c r="R2">
        <v>29</v>
      </c>
      <c r="S2">
        <v>46.27987924</v>
      </c>
      <c r="T2" t="s">
        <v>30</v>
      </c>
      <c r="U2">
        <v>0.226410361</v>
      </c>
      <c r="V2" t="s">
        <v>31</v>
      </c>
      <c r="W2" t="s">
        <v>32</v>
      </c>
      <c r="X2">
        <v>187.75207549999999</v>
      </c>
      <c r="Y2">
        <f>Suplier[[#This Row],[Price]]*Suplier[[#This Row],[Number of products sold]]</f>
        <v>55986.02044308</v>
      </c>
    </row>
    <row r="3" spans="1:25" x14ac:dyDescent="0.3">
      <c r="A3" t="s">
        <v>33</v>
      </c>
      <c r="B3" t="s">
        <v>34</v>
      </c>
      <c r="C3">
        <v>14.843523279999999</v>
      </c>
      <c r="D3">
        <v>95</v>
      </c>
      <c r="E3">
        <v>736</v>
      </c>
      <c r="F3">
        <v>7460.9000649999998</v>
      </c>
      <c r="G3" t="s">
        <v>35</v>
      </c>
      <c r="H3">
        <v>53</v>
      </c>
      <c r="I3">
        <v>30</v>
      </c>
      <c r="J3">
        <v>37</v>
      </c>
      <c r="K3">
        <v>2</v>
      </c>
      <c r="L3" t="s">
        <v>36</v>
      </c>
      <c r="M3">
        <v>9.7165747709999994</v>
      </c>
      <c r="N3" t="s">
        <v>28</v>
      </c>
      <c r="O3" t="s">
        <v>29</v>
      </c>
      <c r="P3">
        <v>23</v>
      </c>
      <c r="Q3">
        <v>517</v>
      </c>
      <c r="R3">
        <v>30</v>
      </c>
      <c r="S3">
        <v>33.616768950000001</v>
      </c>
      <c r="T3" t="s">
        <v>30</v>
      </c>
      <c r="U3">
        <v>4.8540680260000002</v>
      </c>
      <c r="V3" t="s">
        <v>31</v>
      </c>
      <c r="W3" t="s">
        <v>32</v>
      </c>
      <c r="X3">
        <v>503.06557909999998</v>
      </c>
      <c r="Y3">
        <f>Suplier[[#This Row],[Price]]*Suplier[[#This Row],[Number of products sold]]</f>
        <v>10924.83313408</v>
      </c>
    </row>
    <row r="4" spans="1:25" x14ac:dyDescent="0.3">
      <c r="A4" t="s">
        <v>24</v>
      </c>
      <c r="B4" t="s">
        <v>37</v>
      </c>
      <c r="C4">
        <v>11.31968329</v>
      </c>
      <c r="D4">
        <v>34</v>
      </c>
      <c r="E4">
        <v>8</v>
      </c>
      <c r="F4">
        <v>9577.7496260000007</v>
      </c>
      <c r="G4" t="s">
        <v>38</v>
      </c>
      <c r="H4">
        <v>1</v>
      </c>
      <c r="I4">
        <v>10</v>
      </c>
      <c r="J4">
        <v>88</v>
      </c>
      <c r="K4">
        <v>2</v>
      </c>
      <c r="L4" t="s">
        <v>27</v>
      </c>
      <c r="M4">
        <v>8.0544792619999992</v>
      </c>
      <c r="N4" t="s">
        <v>39</v>
      </c>
      <c r="O4" t="s">
        <v>29</v>
      </c>
      <c r="P4">
        <v>12</v>
      </c>
      <c r="Q4">
        <v>971</v>
      </c>
      <c r="R4">
        <v>27</v>
      </c>
      <c r="S4">
        <v>30.688019350000001</v>
      </c>
      <c r="T4" t="s">
        <v>30</v>
      </c>
      <c r="U4">
        <v>4.5805926189999999</v>
      </c>
      <c r="V4" t="s">
        <v>40</v>
      </c>
      <c r="W4" t="s">
        <v>41</v>
      </c>
      <c r="X4">
        <v>141.9202818</v>
      </c>
      <c r="Y4">
        <f>Suplier[[#This Row],[Price]]*Suplier[[#This Row],[Number of products sold]]</f>
        <v>90.557466320000003</v>
      </c>
    </row>
    <row r="5" spans="1:25" hidden="1" x14ac:dyDescent="0.3">
      <c r="A5" t="s">
        <v>33</v>
      </c>
      <c r="B5" t="s">
        <v>42</v>
      </c>
      <c r="C5">
        <v>61.163343019999999</v>
      </c>
      <c r="D5">
        <v>68</v>
      </c>
      <c r="E5">
        <v>83</v>
      </c>
      <c r="F5">
        <v>7766.8364259999998</v>
      </c>
      <c r="G5" t="s">
        <v>26</v>
      </c>
      <c r="H5">
        <v>23</v>
      </c>
      <c r="I5">
        <v>13</v>
      </c>
      <c r="J5">
        <v>59</v>
      </c>
      <c r="K5">
        <v>6</v>
      </c>
      <c r="L5" t="s">
        <v>43</v>
      </c>
      <c r="M5">
        <v>1.729568564</v>
      </c>
      <c r="N5" t="s">
        <v>44</v>
      </c>
      <c r="O5" t="s">
        <v>45</v>
      </c>
      <c r="P5">
        <v>24</v>
      </c>
      <c r="Q5">
        <v>937</v>
      </c>
      <c r="R5">
        <v>18</v>
      </c>
      <c r="S5">
        <v>35.624741399999998</v>
      </c>
      <c r="T5" t="s">
        <v>46</v>
      </c>
      <c r="U5">
        <v>4.7466486210000003</v>
      </c>
      <c r="V5" t="s">
        <v>47</v>
      </c>
      <c r="W5" t="s">
        <v>48</v>
      </c>
      <c r="X5">
        <v>254.7761592</v>
      </c>
      <c r="Y5">
        <f>Suplier[[#This Row],[Price]]*Suplier[[#This Row],[Number of products sold]]</f>
        <v>5076.55747066</v>
      </c>
    </row>
    <row r="6" spans="1:25" hidden="1" x14ac:dyDescent="0.3">
      <c r="A6" t="s">
        <v>33</v>
      </c>
      <c r="B6" t="s">
        <v>49</v>
      </c>
      <c r="C6">
        <v>4.8054960360000001</v>
      </c>
      <c r="D6">
        <v>26</v>
      </c>
      <c r="E6">
        <v>871</v>
      </c>
      <c r="F6">
        <v>2686.5051520000002</v>
      </c>
      <c r="G6" t="s">
        <v>26</v>
      </c>
      <c r="H6">
        <v>5</v>
      </c>
      <c r="I6">
        <v>3</v>
      </c>
      <c r="J6">
        <v>56</v>
      </c>
      <c r="K6">
        <v>8</v>
      </c>
      <c r="L6" t="s">
        <v>36</v>
      </c>
      <c r="M6">
        <v>3.8905479160000001</v>
      </c>
      <c r="N6" t="s">
        <v>39</v>
      </c>
      <c r="O6" t="s">
        <v>50</v>
      </c>
      <c r="P6">
        <v>5</v>
      </c>
      <c r="Q6">
        <v>414</v>
      </c>
      <c r="R6">
        <v>3</v>
      </c>
      <c r="S6">
        <v>92.065160599999999</v>
      </c>
      <c r="T6" t="s">
        <v>46</v>
      </c>
      <c r="U6">
        <v>3.1455795229999999</v>
      </c>
      <c r="V6" t="s">
        <v>40</v>
      </c>
      <c r="W6" t="s">
        <v>48</v>
      </c>
      <c r="X6">
        <v>923.44063170000004</v>
      </c>
      <c r="Y6">
        <f>Suplier[[#This Row],[Price]]*Suplier[[#This Row],[Number of products sold]]</f>
        <v>4185.5870473559999</v>
      </c>
    </row>
    <row r="7" spans="1:25" hidden="1" x14ac:dyDescent="0.3">
      <c r="A7" t="s">
        <v>24</v>
      </c>
      <c r="B7" t="s">
        <v>51</v>
      </c>
      <c r="C7">
        <v>1.699976014</v>
      </c>
      <c r="D7">
        <v>87</v>
      </c>
      <c r="E7">
        <v>147</v>
      </c>
      <c r="F7">
        <v>2828.3487460000001</v>
      </c>
      <c r="G7" t="s">
        <v>26</v>
      </c>
      <c r="H7">
        <v>90</v>
      </c>
      <c r="I7">
        <v>27</v>
      </c>
      <c r="J7">
        <v>66</v>
      </c>
      <c r="K7">
        <v>3</v>
      </c>
      <c r="L7" t="s">
        <v>27</v>
      </c>
      <c r="M7">
        <v>4.4440988639999999</v>
      </c>
      <c r="N7" t="s">
        <v>52</v>
      </c>
      <c r="O7" t="s">
        <v>53</v>
      </c>
      <c r="P7">
        <v>10</v>
      </c>
      <c r="Q7">
        <v>104</v>
      </c>
      <c r="R7">
        <v>17</v>
      </c>
      <c r="S7">
        <v>56.766475560000003</v>
      </c>
      <c r="T7" t="s">
        <v>46</v>
      </c>
      <c r="U7">
        <v>2.779193512</v>
      </c>
      <c r="V7" t="s">
        <v>31</v>
      </c>
      <c r="W7" t="s">
        <v>48</v>
      </c>
      <c r="X7">
        <v>235.4612367</v>
      </c>
      <c r="Y7">
        <f>Suplier[[#This Row],[Price]]*Suplier[[#This Row],[Number of products sold]]</f>
        <v>249.896474058</v>
      </c>
    </row>
    <row r="8" spans="1:25" x14ac:dyDescent="0.3">
      <c r="A8" t="s">
        <v>33</v>
      </c>
      <c r="B8" t="s">
        <v>54</v>
      </c>
      <c r="C8">
        <v>4.078332863</v>
      </c>
      <c r="D8">
        <v>48</v>
      </c>
      <c r="E8">
        <v>65</v>
      </c>
      <c r="F8">
        <v>7823.4765600000001</v>
      </c>
      <c r="G8" t="s">
        <v>55</v>
      </c>
      <c r="H8">
        <v>11</v>
      </c>
      <c r="I8">
        <v>15</v>
      </c>
      <c r="J8">
        <v>58</v>
      </c>
      <c r="K8">
        <v>8</v>
      </c>
      <c r="L8" t="s">
        <v>43</v>
      </c>
      <c r="M8">
        <v>3.8807633030000002</v>
      </c>
      <c r="N8" t="s">
        <v>28</v>
      </c>
      <c r="O8" t="s">
        <v>45</v>
      </c>
      <c r="P8">
        <v>14</v>
      </c>
      <c r="Q8">
        <v>314</v>
      </c>
      <c r="R8">
        <v>24</v>
      </c>
      <c r="S8">
        <v>1.08506857</v>
      </c>
      <c r="T8" t="s">
        <v>30</v>
      </c>
      <c r="U8">
        <v>1.0009106189999999</v>
      </c>
      <c r="V8" t="s">
        <v>56</v>
      </c>
      <c r="W8" t="s">
        <v>48</v>
      </c>
      <c r="X8">
        <v>134.36909689999999</v>
      </c>
      <c r="Y8">
        <f>Suplier[[#This Row],[Price]]*Suplier[[#This Row],[Number of products sold]]</f>
        <v>265.09163609500001</v>
      </c>
    </row>
    <row r="9" spans="1:25" hidden="1" x14ac:dyDescent="0.3">
      <c r="A9" t="s">
        <v>57</v>
      </c>
      <c r="B9" t="s">
        <v>58</v>
      </c>
      <c r="C9">
        <v>42.958384379999998</v>
      </c>
      <c r="D9">
        <v>59</v>
      </c>
      <c r="E9">
        <v>426</v>
      </c>
      <c r="F9">
        <v>8496.1038129999997</v>
      </c>
      <c r="G9" t="s">
        <v>35</v>
      </c>
      <c r="H9">
        <v>93</v>
      </c>
      <c r="I9">
        <v>17</v>
      </c>
      <c r="J9">
        <v>11</v>
      </c>
      <c r="K9">
        <v>1</v>
      </c>
      <c r="L9" t="s">
        <v>27</v>
      </c>
      <c r="M9">
        <v>2.3483387840000001</v>
      </c>
      <c r="N9" t="s">
        <v>52</v>
      </c>
      <c r="O9" t="s">
        <v>53</v>
      </c>
      <c r="P9">
        <v>22</v>
      </c>
      <c r="Q9">
        <v>564</v>
      </c>
      <c r="R9">
        <v>1</v>
      </c>
      <c r="S9">
        <v>99.466108599999998</v>
      </c>
      <c r="T9" t="s">
        <v>46</v>
      </c>
      <c r="U9">
        <v>0.39817718699999999</v>
      </c>
      <c r="V9" t="s">
        <v>31</v>
      </c>
      <c r="W9" t="s">
        <v>41</v>
      </c>
      <c r="X9">
        <v>802.0563118</v>
      </c>
      <c r="Y9">
        <f>Suplier[[#This Row],[Price]]*Suplier[[#This Row],[Number of products sold]]</f>
        <v>18300.27174588</v>
      </c>
    </row>
    <row r="10" spans="1:25" x14ac:dyDescent="0.3">
      <c r="A10" t="s">
        <v>57</v>
      </c>
      <c r="B10" t="s">
        <v>59</v>
      </c>
      <c r="C10">
        <v>68.717596749999998</v>
      </c>
      <c r="D10">
        <v>78</v>
      </c>
      <c r="E10">
        <v>150</v>
      </c>
      <c r="F10">
        <v>7517.3632109999999</v>
      </c>
      <c r="G10" t="s">
        <v>35</v>
      </c>
      <c r="H10">
        <v>5</v>
      </c>
      <c r="I10">
        <v>10</v>
      </c>
      <c r="J10">
        <v>15</v>
      </c>
      <c r="K10">
        <v>7</v>
      </c>
      <c r="L10" t="s">
        <v>43</v>
      </c>
      <c r="M10">
        <v>3.4047338570000001</v>
      </c>
      <c r="N10" t="s">
        <v>52</v>
      </c>
      <c r="O10" t="s">
        <v>29</v>
      </c>
      <c r="P10">
        <v>13</v>
      </c>
      <c r="Q10">
        <v>769</v>
      </c>
      <c r="R10">
        <v>8</v>
      </c>
      <c r="S10">
        <v>11.42302714</v>
      </c>
      <c r="T10" t="s">
        <v>30</v>
      </c>
      <c r="U10">
        <v>2.7098626910000001</v>
      </c>
      <c r="V10" t="s">
        <v>56</v>
      </c>
      <c r="W10" t="s">
        <v>32</v>
      </c>
      <c r="X10">
        <v>505.55713420000001</v>
      </c>
      <c r="Y10">
        <f>Suplier[[#This Row],[Price]]*Suplier[[#This Row],[Number of products sold]]</f>
        <v>10307.6395125</v>
      </c>
    </row>
    <row r="11" spans="1:25" x14ac:dyDescent="0.3">
      <c r="A11" t="s">
        <v>33</v>
      </c>
      <c r="B11" t="s">
        <v>60</v>
      </c>
      <c r="C11">
        <v>64.015732940000007</v>
      </c>
      <c r="D11">
        <v>35</v>
      </c>
      <c r="E11">
        <v>980</v>
      </c>
      <c r="F11">
        <v>4971.1459880000002</v>
      </c>
      <c r="G11" t="s">
        <v>38</v>
      </c>
      <c r="H11">
        <v>14</v>
      </c>
      <c r="I11">
        <v>27</v>
      </c>
      <c r="J11">
        <v>83</v>
      </c>
      <c r="K11">
        <v>1</v>
      </c>
      <c r="L11" t="s">
        <v>36</v>
      </c>
      <c r="M11">
        <v>7.166645291</v>
      </c>
      <c r="N11" t="s">
        <v>61</v>
      </c>
      <c r="O11" t="s">
        <v>62</v>
      </c>
      <c r="P11">
        <v>29</v>
      </c>
      <c r="Q11">
        <v>963</v>
      </c>
      <c r="R11">
        <v>23</v>
      </c>
      <c r="S11">
        <v>47.957601629999999</v>
      </c>
      <c r="T11" t="s">
        <v>30</v>
      </c>
      <c r="U11">
        <v>3.8446144790000001</v>
      </c>
      <c r="V11" t="s">
        <v>47</v>
      </c>
      <c r="W11" t="s">
        <v>32</v>
      </c>
      <c r="X11">
        <v>995.9294615</v>
      </c>
      <c r="Y11">
        <f>Suplier[[#This Row],[Price]]*Suplier[[#This Row],[Number of products sold]]</f>
        <v>62735.418281200007</v>
      </c>
    </row>
    <row r="12" spans="1:25" x14ac:dyDescent="0.3">
      <c r="A12" t="s">
        <v>33</v>
      </c>
      <c r="B12" t="s">
        <v>63</v>
      </c>
      <c r="C12">
        <v>15.70779568</v>
      </c>
      <c r="D12">
        <v>11</v>
      </c>
      <c r="E12">
        <v>996</v>
      </c>
      <c r="F12">
        <v>2330.9658020000002</v>
      </c>
      <c r="G12" t="s">
        <v>26</v>
      </c>
      <c r="H12">
        <v>51</v>
      </c>
      <c r="I12">
        <v>13</v>
      </c>
      <c r="J12">
        <v>80</v>
      </c>
      <c r="K12">
        <v>2</v>
      </c>
      <c r="L12" t="s">
        <v>43</v>
      </c>
      <c r="M12">
        <v>8.6732112109999999</v>
      </c>
      <c r="N12" t="s">
        <v>44</v>
      </c>
      <c r="O12" t="s">
        <v>45</v>
      </c>
      <c r="P12">
        <v>18</v>
      </c>
      <c r="Q12">
        <v>830</v>
      </c>
      <c r="R12">
        <v>5</v>
      </c>
      <c r="S12">
        <v>96.527352789999995</v>
      </c>
      <c r="T12" t="s">
        <v>64</v>
      </c>
      <c r="U12">
        <v>1.7273139280000001</v>
      </c>
      <c r="V12" t="s">
        <v>31</v>
      </c>
      <c r="W12" t="s">
        <v>32</v>
      </c>
      <c r="X12">
        <v>806.10317769999995</v>
      </c>
      <c r="Y12">
        <f>Suplier[[#This Row],[Price]]*Suplier[[#This Row],[Number of products sold]]</f>
        <v>15644.96449728</v>
      </c>
    </row>
    <row r="13" spans="1:25" x14ac:dyDescent="0.3">
      <c r="A13" t="s">
        <v>33</v>
      </c>
      <c r="B13" t="s">
        <v>65</v>
      </c>
      <c r="C13">
        <v>90.635459979999993</v>
      </c>
      <c r="D13">
        <v>95</v>
      </c>
      <c r="E13">
        <v>960</v>
      </c>
      <c r="F13">
        <v>6099.9441159999997</v>
      </c>
      <c r="G13" t="s">
        <v>35</v>
      </c>
      <c r="H13">
        <v>46</v>
      </c>
      <c r="I13">
        <v>23</v>
      </c>
      <c r="J13">
        <v>60</v>
      </c>
      <c r="K13">
        <v>1</v>
      </c>
      <c r="L13" t="s">
        <v>36</v>
      </c>
      <c r="M13">
        <v>4.5239431239999996</v>
      </c>
      <c r="N13" t="s">
        <v>61</v>
      </c>
      <c r="O13" t="s">
        <v>45</v>
      </c>
      <c r="P13">
        <v>28</v>
      </c>
      <c r="Q13">
        <v>362</v>
      </c>
      <c r="R13">
        <v>11</v>
      </c>
      <c r="S13">
        <v>27.592363089999999</v>
      </c>
      <c r="T13" t="s">
        <v>30</v>
      </c>
      <c r="U13">
        <v>2.1169820999999998E-2</v>
      </c>
      <c r="V13" t="s">
        <v>40</v>
      </c>
      <c r="W13" t="s">
        <v>48</v>
      </c>
      <c r="X13">
        <v>126.72303340000001</v>
      </c>
      <c r="Y13">
        <f>Suplier[[#This Row],[Price]]*Suplier[[#This Row],[Number of products sold]]</f>
        <v>87010.041580799996</v>
      </c>
    </row>
    <row r="14" spans="1:25" hidden="1" x14ac:dyDescent="0.3">
      <c r="A14" t="s">
        <v>24</v>
      </c>
      <c r="B14" t="s">
        <v>66</v>
      </c>
      <c r="C14">
        <v>71.213389079999999</v>
      </c>
      <c r="D14">
        <v>41</v>
      </c>
      <c r="E14">
        <v>336</v>
      </c>
      <c r="F14">
        <v>2873.741446</v>
      </c>
      <c r="G14" t="s">
        <v>38</v>
      </c>
      <c r="H14">
        <v>100</v>
      </c>
      <c r="I14">
        <v>30</v>
      </c>
      <c r="J14">
        <v>85</v>
      </c>
      <c r="K14">
        <v>4</v>
      </c>
      <c r="L14" t="s">
        <v>36</v>
      </c>
      <c r="M14">
        <v>1.32527401</v>
      </c>
      <c r="N14" t="s">
        <v>52</v>
      </c>
      <c r="O14" t="s">
        <v>45</v>
      </c>
      <c r="P14">
        <v>3</v>
      </c>
      <c r="Q14">
        <v>563</v>
      </c>
      <c r="R14">
        <v>3</v>
      </c>
      <c r="S14">
        <v>32.321286209999997</v>
      </c>
      <c r="T14" t="s">
        <v>46</v>
      </c>
      <c r="U14">
        <v>2.161253748</v>
      </c>
      <c r="V14" t="s">
        <v>31</v>
      </c>
      <c r="W14" t="s">
        <v>32</v>
      </c>
      <c r="X14">
        <v>402.96878909999998</v>
      </c>
      <c r="Y14">
        <f>Suplier[[#This Row],[Price]]*Suplier[[#This Row],[Number of products sold]]</f>
        <v>23927.698730879998</v>
      </c>
    </row>
    <row r="15" spans="1:25" x14ac:dyDescent="0.3">
      <c r="A15" t="s">
        <v>33</v>
      </c>
      <c r="B15" t="s">
        <v>67</v>
      </c>
      <c r="C15">
        <v>16.160393320000001</v>
      </c>
      <c r="D15">
        <v>5</v>
      </c>
      <c r="E15">
        <v>249</v>
      </c>
      <c r="F15">
        <v>4052.7384160000001</v>
      </c>
      <c r="G15" t="s">
        <v>55</v>
      </c>
      <c r="H15">
        <v>80</v>
      </c>
      <c r="I15">
        <v>8</v>
      </c>
      <c r="J15">
        <v>48</v>
      </c>
      <c r="K15">
        <v>9</v>
      </c>
      <c r="L15" t="s">
        <v>36</v>
      </c>
      <c r="M15">
        <v>9.5372830610000001</v>
      </c>
      <c r="N15" t="s">
        <v>44</v>
      </c>
      <c r="O15" t="s">
        <v>53</v>
      </c>
      <c r="P15">
        <v>23</v>
      </c>
      <c r="Q15">
        <v>173</v>
      </c>
      <c r="R15">
        <v>10</v>
      </c>
      <c r="S15">
        <v>97.829050109999997</v>
      </c>
      <c r="T15" t="s">
        <v>30</v>
      </c>
      <c r="U15">
        <v>1.6310742300000001</v>
      </c>
      <c r="V15" t="s">
        <v>31</v>
      </c>
      <c r="W15" t="s">
        <v>32</v>
      </c>
      <c r="X15">
        <v>547.24100520000002</v>
      </c>
      <c r="Y15">
        <f>Suplier[[#This Row],[Price]]*Suplier[[#This Row],[Number of products sold]]</f>
        <v>4023.9379366800003</v>
      </c>
    </row>
    <row r="16" spans="1:25" x14ac:dyDescent="0.3">
      <c r="A16" t="s">
        <v>33</v>
      </c>
      <c r="B16" t="s">
        <v>68</v>
      </c>
      <c r="C16">
        <v>99.171328639999999</v>
      </c>
      <c r="D16">
        <v>26</v>
      </c>
      <c r="E16">
        <v>562</v>
      </c>
      <c r="F16">
        <v>8653.5709260000003</v>
      </c>
      <c r="G16" t="s">
        <v>26</v>
      </c>
      <c r="H16">
        <v>54</v>
      </c>
      <c r="I16">
        <v>29</v>
      </c>
      <c r="J16">
        <v>78</v>
      </c>
      <c r="K16">
        <v>5</v>
      </c>
      <c r="L16" t="s">
        <v>27</v>
      </c>
      <c r="M16">
        <v>2.039770189</v>
      </c>
      <c r="N16" t="s">
        <v>39</v>
      </c>
      <c r="O16" t="s">
        <v>45</v>
      </c>
      <c r="P16">
        <v>25</v>
      </c>
      <c r="Q16">
        <v>558</v>
      </c>
      <c r="R16">
        <v>14</v>
      </c>
      <c r="S16">
        <v>5.7914366299999998</v>
      </c>
      <c r="T16" t="s">
        <v>30</v>
      </c>
      <c r="U16">
        <v>0.100682852</v>
      </c>
      <c r="V16" t="s">
        <v>40</v>
      </c>
      <c r="W16" t="s">
        <v>32</v>
      </c>
      <c r="X16">
        <v>929.23528999999996</v>
      </c>
      <c r="Y16">
        <f>Suplier[[#This Row],[Price]]*Suplier[[#This Row],[Number of products sold]]</f>
        <v>55734.286695679999</v>
      </c>
    </row>
    <row r="17" spans="1:25" x14ac:dyDescent="0.3">
      <c r="A17" t="s">
        <v>33</v>
      </c>
      <c r="B17" t="s">
        <v>69</v>
      </c>
      <c r="C17">
        <v>36.989244929999998</v>
      </c>
      <c r="D17">
        <v>94</v>
      </c>
      <c r="E17">
        <v>469</v>
      </c>
      <c r="F17">
        <v>5442.0867850000004</v>
      </c>
      <c r="G17" t="s">
        <v>26</v>
      </c>
      <c r="H17">
        <v>9</v>
      </c>
      <c r="I17">
        <v>8</v>
      </c>
      <c r="J17">
        <v>69</v>
      </c>
      <c r="K17">
        <v>7</v>
      </c>
      <c r="L17" t="s">
        <v>27</v>
      </c>
      <c r="M17">
        <v>2.4220397230000001</v>
      </c>
      <c r="N17" t="s">
        <v>39</v>
      </c>
      <c r="O17" t="s">
        <v>53</v>
      </c>
      <c r="P17">
        <v>14</v>
      </c>
      <c r="Q17">
        <v>580</v>
      </c>
      <c r="R17">
        <v>7</v>
      </c>
      <c r="S17">
        <v>97.121281749999994</v>
      </c>
      <c r="T17" t="s">
        <v>64</v>
      </c>
      <c r="U17">
        <v>2.2644057609999999</v>
      </c>
      <c r="V17" t="s">
        <v>56</v>
      </c>
      <c r="W17" t="s">
        <v>32</v>
      </c>
      <c r="X17">
        <v>127.8618</v>
      </c>
      <c r="Y17">
        <f>Suplier[[#This Row],[Price]]*Suplier[[#This Row],[Number of products sold]]</f>
        <v>17347.955872169998</v>
      </c>
    </row>
    <row r="18" spans="1:25" x14ac:dyDescent="0.3">
      <c r="A18" t="s">
        <v>33</v>
      </c>
      <c r="B18" t="s">
        <v>70</v>
      </c>
      <c r="C18">
        <v>7.54717211</v>
      </c>
      <c r="D18">
        <v>74</v>
      </c>
      <c r="E18">
        <v>280</v>
      </c>
      <c r="F18">
        <v>6453.7979679999999</v>
      </c>
      <c r="G18" t="s">
        <v>35</v>
      </c>
      <c r="H18">
        <v>2</v>
      </c>
      <c r="I18">
        <v>5</v>
      </c>
      <c r="J18">
        <v>78</v>
      </c>
      <c r="K18">
        <v>1</v>
      </c>
      <c r="L18" t="s">
        <v>27</v>
      </c>
      <c r="M18">
        <v>4.1913245860000004</v>
      </c>
      <c r="N18" t="s">
        <v>39</v>
      </c>
      <c r="O18" t="s">
        <v>53</v>
      </c>
      <c r="P18">
        <v>3</v>
      </c>
      <c r="Q18">
        <v>399</v>
      </c>
      <c r="R18">
        <v>21</v>
      </c>
      <c r="S18">
        <v>77.106342499999997</v>
      </c>
      <c r="T18" t="s">
        <v>64</v>
      </c>
      <c r="U18">
        <v>1.0125630889999999</v>
      </c>
      <c r="V18" t="s">
        <v>40</v>
      </c>
      <c r="W18" t="s">
        <v>48</v>
      </c>
      <c r="X18">
        <v>865.52577980000001</v>
      </c>
      <c r="Y18">
        <f>Suplier[[#This Row],[Price]]*Suplier[[#This Row],[Number of products sold]]</f>
        <v>2113.2081908</v>
      </c>
    </row>
    <row r="19" spans="1:25" hidden="1" x14ac:dyDescent="0.3">
      <c r="A19" t="s">
        <v>57</v>
      </c>
      <c r="B19" t="s">
        <v>71</v>
      </c>
      <c r="C19">
        <v>81.46253437</v>
      </c>
      <c r="D19">
        <v>82</v>
      </c>
      <c r="E19">
        <v>126</v>
      </c>
      <c r="F19">
        <v>2629.3964350000001</v>
      </c>
      <c r="G19" t="s">
        <v>35</v>
      </c>
      <c r="H19">
        <v>45</v>
      </c>
      <c r="I19">
        <v>17</v>
      </c>
      <c r="J19">
        <v>85</v>
      </c>
      <c r="K19">
        <v>9</v>
      </c>
      <c r="L19" t="s">
        <v>43</v>
      </c>
      <c r="M19">
        <v>3.585418958</v>
      </c>
      <c r="N19" t="s">
        <v>39</v>
      </c>
      <c r="O19" t="s">
        <v>62</v>
      </c>
      <c r="P19">
        <v>7</v>
      </c>
      <c r="Q19">
        <v>453</v>
      </c>
      <c r="R19">
        <v>16</v>
      </c>
      <c r="S19">
        <v>47.67968037</v>
      </c>
      <c r="T19" t="s">
        <v>46</v>
      </c>
      <c r="U19">
        <v>0.102020755</v>
      </c>
      <c r="V19" t="s">
        <v>40</v>
      </c>
      <c r="W19" t="s">
        <v>41</v>
      </c>
      <c r="X19">
        <v>670.93439079999996</v>
      </c>
      <c r="Y19">
        <f>Suplier[[#This Row],[Price]]*Suplier[[#This Row],[Number of products sold]]</f>
        <v>10264.27933062</v>
      </c>
    </row>
    <row r="20" spans="1:25" x14ac:dyDescent="0.3">
      <c r="A20" t="s">
        <v>24</v>
      </c>
      <c r="B20" t="s">
        <v>72</v>
      </c>
      <c r="C20">
        <v>36.443627769999999</v>
      </c>
      <c r="D20">
        <v>23</v>
      </c>
      <c r="E20">
        <v>620</v>
      </c>
      <c r="F20">
        <v>9364.6735050000007</v>
      </c>
      <c r="G20" t="s">
        <v>38</v>
      </c>
      <c r="H20">
        <v>10</v>
      </c>
      <c r="I20">
        <v>10</v>
      </c>
      <c r="J20">
        <v>46</v>
      </c>
      <c r="K20">
        <v>8</v>
      </c>
      <c r="L20" t="s">
        <v>43</v>
      </c>
      <c r="M20">
        <v>4.3392247140000002</v>
      </c>
      <c r="N20" t="s">
        <v>61</v>
      </c>
      <c r="O20" t="s">
        <v>45</v>
      </c>
      <c r="P20">
        <v>18</v>
      </c>
      <c r="Q20">
        <v>374</v>
      </c>
      <c r="R20">
        <v>17</v>
      </c>
      <c r="S20">
        <v>27.107980850000001</v>
      </c>
      <c r="T20" t="s">
        <v>30</v>
      </c>
      <c r="U20">
        <v>2.231939111</v>
      </c>
      <c r="V20" t="s">
        <v>56</v>
      </c>
      <c r="W20" t="s">
        <v>48</v>
      </c>
      <c r="X20">
        <v>593.48025870000004</v>
      </c>
      <c r="Y20">
        <f>Suplier[[#This Row],[Price]]*Suplier[[#This Row],[Number of products sold]]</f>
        <v>22595.049217399999</v>
      </c>
    </row>
    <row r="21" spans="1:25" hidden="1" x14ac:dyDescent="0.3">
      <c r="A21" t="s">
        <v>33</v>
      </c>
      <c r="B21" t="s">
        <v>73</v>
      </c>
      <c r="C21">
        <v>51.123870089999997</v>
      </c>
      <c r="D21">
        <v>100</v>
      </c>
      <c r="E21">
        <v>187</v>
      </c>
      <c r="F21">
        <v>2553.4955850000001</v>
      </c>
      <c r="G21" t="s">
        <v>38</v>
      </c>
      <c r="H21">
        <v>48</v>
      </c>
      <c r="I21">
        <v>11</v>
      </c>
      <c r="J21">
        <v>94</v>
      </c>
      <c r="K21">
        <v>3</v>
      </c>
      <c r="L21" t="s">
        <v>36</v>
      </c>
      <c r="M21">
        <v>4.7426358830000002</v>
      </c>
      <c r="N21" t="s">
        <v>52</v>
      </c>
      <c r="O21" t="s">
        <v>62</v>
      </c>
      <c r="P21">
        <v>20</v>
      </c>
      <c r="Q21">
        <v>694</v>
      </c>
      <c r="R21">
        <v>16</v>
      </c>
      <c r="S21">
        <v>82.373320590000006</v>
      </c>
      <c r="T21" t="s">
        <v>46</v>
      </c>
      <c r="U21">
        <v>3.6464508649999998</v>
      </c>
      <c r="V21" t="s">
        <v>31</v>
      </c>
      <c r="W21" t="s">
        <v>41</v>
      </c>
      <c r="X21">
        <v>477.30763109999998</v>
      </c>
      <c r="Y21">
        <f>Suplier[[#This Row],[Price]]*Suplier[[#This Row],[Number of products sold]]</f>
        <v>9560.1637068299988</v>
      </c>
    </row>
    <row r="22" spans="1:25" x14ac:dyDescent="0.3">
      <c r="A22" t="s">
        <v>33</v>
      </c>
      <c r="B22" t="s">
        <v>74</v>
      </c>
      <c r="C22">
        <v>96.341072440000005</v>
      </c>
      <c r="D22">
        <v>22</v>
      </c>
      <c r="E22">
        <v>320</v>
      </c>
      <c r="F22">
        <v>8128.0276970000004</v>
      </c>
      <c r="G22" t="s">
        <v>38</v>
      </c>
      <c r="H22">
        <v>27</v>
      </c>
      <c r="I22">
        <v>12</v>
      </c>
      <c r="J22">
        <v>68</v>
      </c>
      <c r="K22">
        <v>6</v>
      </c>
      <c r="L22" t="s">
        <v>36</v>
      </c>
      <c r="M22">
        <v>8.8783346509999994</v>
      </c>
      <c r="N22" t="s">
        <v>39</v>
      </c>
      <c r="O22" t="s">
        <v>62</v>
      </c>
      <c r="P22">
        <v>29</v>
      </c>
      <c r="Q22">
        <v>309</v>
      </c>
      <c r="R22">
        <v>6</v>
      </c>
      <c r="S22">
        <v>65.686259609999993</v>
      </c>
      <c r="T22" t="s">
        <v>64</v>
      </c>
      <c r="U22">
        <v>4.2314165739999998</v>
      </c>
      <c r="V22" t="s">
        <v>40</v>
      </c>
      <c r="W22" t="s">
        <v>32</v>
      </c>
      <c r="X22">
        <v>493.87121530000002</v>
      </c>
      <c r="Y22">
        <f>Suplier[[#This Row],[Price]]*Suplier[[#This Row],[Number of products sold]]</f>
        <v>30829.143180800002</v>
      </c>
    </row>
    <row r="23" spans="1:25" x14ac:dyDescent="0.3">
      <c r="A23" t="s">
        <v>57</v>
      </c>
      <c r="B23" t="s">
        <v>75</v>
      </c>
      <c r="C23">
        <v>84.893868979999993</v>
      </c>
      <c r="D23">
        <v>60</v>
      </c>
      <c r="E23">
        <v>601</v>
      </c>
      <c r="F23">
        <v>7087.0526959999997</v>
      </c>
      <c r="G23" t="s">
        <v>38</v>
      </c>
      <c r="H23">
        <v>69</v>
      </c>
      <c r="I23">
        <v>25</v>
      </c>
      <c r="J23">
        <v>7</v>
      </c>
      <c r="K23">
        <v>6</v>
      </c>
      <c r="L23" t="s">
        <v>27</v>
      </c>
      <c r="M23">
        <v>6.0378837689999996</v>
      </c>
      <c r="N23" t="s">
        <v>44</v>
      </c>
      <c r="O23" t="s">
        <v>62</v>
      </c>
      <c r="P23">
        <v>19</v>
      </c>
      <c r="Q23">
        <v>791</v>
      </c>
      <c r="R23">
        <v>4</v>
      </c>
      <c r="S23">
        <v>61.735728950000002</v>
      </c>
      <c r="T23" t="s">
        <v>30</v>
      </c>
      <c r="U23">
        <v>1.8607568000000001E-2</v>
      </c>
      <c r="V23" t="s">
        <v>40</v>
      </c>
      <c r="W23" t="s">
        <v>41</v>
      </c>
      <c r="X23">
        <v>523.36091469999997</v>
      </c>
      <c r="Y23">
        <f>Suplier[[#This Row],[Price]]*Suplier[[#This Row],[Number of products sold]]</f>
        <v>51021.215256979995</v>
      </c>
    </row>
    <row r="24" spans="1:25" hidden="1" x14ac:dyDescent="0.3">
      <c r="A24" t="s">
        <v>24</v>
      </c>
      <c r="B24" t="s">
        <v>76</v>
      </c>
      <c r="C24">
        <v>27.67978089</v>
      </c>
      <c r="D24">
        <v>55</v>
      </c>
      <c r="E24">
        <v>884</v>
      </c>
      <c r="F24">
        <v>2390.807867</v>
      </c>
      <c r="G24" t="s">
        <v>38</v>
      </c>
      <c r="H24">
        <v>71</v>
      </c>
      <c r="I24">
        <v>1</v>
      </c>
      <c r="J24">
        <v>63</v>
      </c>
      <c r="K24">
        <v>10</v>
      </c>
      <c r="L24" t="s">
        <v>36</v>
      </c>
      <c r="M24">
        <v>9.567648921</v>
      </c>
      <c r="N24" t="s">
        <v>52</v>
      </c>
      <c r="O24" t="s">
        <v>45</v>
      </c>
      <c r="P24">
        <v>22</v>
      </c>
      <c r="Q24">
        <v>780</v>
      </c>
      <c r="R24">
        <v>28</v>
      </c>
      <c r="S24">
        <v>50.120839609999997</v>
      </c>
      <c r="T24" t="s">
        <v>46</v>
      </c>
      <c r="U24">
        <v>2.5912754730000001</v>
      </c>
      <c r="V24" t="s">
        <v>47</v>
      </c>
      <c r="W24" t="s">
        <v>41</v>
      </c>
      <c r="X24">
        <v>205.5719958</v>
      </c>
      <c r="Y24">
        <f>Suplier[[#This Row],[Price]]*Suplier[[#This Row],[Number of products sold]]</f>
        <v>24468.92630676</v>
      </c>
    </row>
    <row r="25" spans="1:25" x14ac:dyDescent="0.3">
      <c r="A25" t="s">
        <v>57</v>
      </c>
      <c r="B25" t="s">
        <v>77</v>
      </c>
      <c r="C25">
        <v>4.3243411859999998</v>
      </c>
      <c r="D25">
        <v>30</v>
      </c>
      <c r="E25">
        <v>391</v>
      </c>
      <c r="F25">
        <v>8858.3675710000007</v>
      </c>
      <c r="G25" t="s">
        <v>38</v>
      </c>
      <c r="H25">
        <v>84</v>
      </c>
      <c r="I25">
        <v>5</v>
      </c>
      <c r="J25">
        <v>29</v>
      </c>
      <c r="K25">
        <v>7</v>
      </c>
      <c r="L25" t="s">
        <v>36</v>
      </c>
      <c r="M25">
        <v>2.9248576009999998</v>
      </c>
      <c r="N25" t="s">
        <v>44</v>
      </c>
      <c r="O25" t="s">
        <v>45</v>
      </c>
      <c r="P25">
        <v>11</v>
      </c>
      <c r="Q25">
        <v>568</v>
      </c>
      <c r="R25">
        <v>29</v>
      </c>
      <c r="S25">
        <v>98.60995724</v>
      </c>
      <c r="T25" t="s">
        <v>30</v>
      </c>
      <c r="U25">
        <v>1.3422915630000001</v>
      </c>
      <c r="V25" t="s">
        <v>47</v>
      </c>
      <c r="W25" t="s">
        <v>48</v>
      </c>
      <c r="X25">
        <v>196.32944610000001</v>
      </c>
      <c r="Y25">
        <f>Suplier[[#This Row],[Price]]*Suplier[[#This Row],[Number of products sold]]</f>
        <v>1690.8174037259998</v>
      </c>
    </row>
    <row r="26" spans="1:25" x14ac:dyDescent="0.3">
      <c r="A26" t="s">
        <v>24</v>
      </c>
      <c r="B26" t="s">
        <v>78</v>
      </c>
      <c r="C26">
        <v>4.1563083589999996</v>
      </c>
      <c r="D26">
        <v>32</v>
      </c>
      <c r="E26">
        <v>209</v>
      </c>
      <c r="F26">
        <v>9049.0778609999998</v>
      </c>
      <c r="G26" t="s">
        <v>55</v>
      </c>
      <c r="H26">
        <v>4</v>
      </c>
      <c r="I26">
        <v>26</v>
      </c>
      <c r="J26">
        <v>2</v>
      </c>
      <c r="K26">
        <v>8</v>
      </c>
      <c r="L26" t="s">
        <v>43</v>
      </c>
      <c r="M26">
        <v>9.7412916890000005</v>
      </c>
      <c r="N26" t="s">
        <v>61</v>
      </c>
      <c r="O26" t="s">
        <v>53</v>
      </c>
      <c r="P26">
        <v>28</v>
      </c>
      <c r="Q26">
        <v>447</v>
      </c>
      <c r="R26">
        <v>3</v>
      </c>
      <c r="S26">
        <v>40.382359700000002</v>
      </c>
      <c r="T26" t="s">
        <v>30</v>
      </c>
      <c r="U26">
        <v>3.6913102929999999</v>
      </c>
      <c r="V26" t="s">
        <v>40</v>
      </c>
      <c r="W26" t="s">
        <v>48</v>
      </c>
      <c r="X26">
        <v>758.72477260000005</v>
      </c>
      <c r="Y26">
        <f>Suplier[[#This Row],[Price]]*Suplier[[#This Row],[Number of products sold]]</f>
        <v>868.66844703099991</v>
      </c>
    </row>
    <row r="27" spans="1:25" x14ac:dyDescent="0.3">
      <c r="A27" t="s">
        <v>24</v>
      </c>
      <c r="B27" t="s">
        <v>79</v>
      </c>
      <c r="C27">
        <v>39.629343990000002</v>
      </c>
      <c r="D27">
        <v>73</v>
      </c>
      <c r="E27">
        <v>142</v>
      </c>
      <c r="F27">
        <v>2174.7770540000001</v>
      </c>
      <c r="G27" t="s">
        <v>55</v>
      </c>
      <c r="H27">
        <v>82</v>
      </c>
      <c r="I27">
        <v>11</v>
      </c>
      <c r="J27">
        <v>52</v>
      </c>
      <c r="K27">
        <v>3</v>
      </c>
      <c r="L27" t="s">
        <v>43</v>
      </c>
      <c r="M27">
        <v>2.2310736809999998</v>
      </c>
      <c r="N27" t="s">
        <v>52</v>
      </c>
      <c r="O27" t="s">
        <v>45</v>
      </c>
      <c r="P27">
        <v>19</v>
      </c>
      <c r="Q27">
        <v>934</v>
      </c>
      <c r="R27">
        <v>23</v>
      </c>
      <c r="S27">
        <v>78.280383119999996</v>
      </c>
      <c r="T27" t="s">
        <v>30</v>
      </c>
      <c r="U27">
        <v>3.7972312170000002</v>
      </c>
      <c r="V27" t="s">
        <v>31</v>
      </c>
      <c r="W27" t="s">
        <v>32</v>
      </c>
      <c r="X27">
        <v>458.53594570000001</v>
      </c>
      <c r="Y27">
        <f>Suplier[[#This Row],[Price]]*Suplier[[#This Row],[Number of products sold]]</f>
        <v>5627.3668465800001</v>
      </c>
    </row>
    <row r="28" spans="1:25" x14ac:dyDescent="0.3">
      <c r="A28" t="s">
        <v>24</v>
      </c>
      <c r="B28" t="s">
        <v>80</v>
      </c>
      <c r="C28">
        <v>97.446946620000006</v>
      </c>
      <c r="D28">
        <v>9</v>
      </c>
      <c r="E28">
        <v>353</v>
      </c>
      <c r="F28">
        <v>3716.4933259999998</v>
      </c>
      <c r="G28" t="s">
        <v>55</v>
      </c>
      <c r="H28">
        <v>59</v>
      </c>
      <c r="I28">
        <v>16</v>
      </c>
      <c r="J28">
        <v>48</v>
      </c>
      <c r="K28">
        <v>4</v>
      </c>
      <c r="L28" t="s">
        <v>27</v>
      </c>
      <c r="M28">
        <v>6.5075486209999998</v>
      </c>
      <c r="N28" t="s">
        <v>61</v>
      </c>
      <c r="O28" t="s">
        <v>53</v>
      </c>
      <c r="P28">
        <v>26</v>
      </c>
      <c r="Q28">
        <v>171</v>
      </c>
      <c r="R28">
        <v>4</v>
      </c>
      <c r="S28">
        <v>15.972229759999999</v>
      </c>
      <c r="T28" t="s">
        <v>64</v>
      </c>
      <c r="U28">
        <v>2.1193197370000001</v>
      </c>
      <c r="V28" t="s">
        <v>47</v>
      </c>
      <c r="W28" t="s">
        <v>48</v>
      </c>
      <c r="X28">
        <v>617.8669165</v>
      </c>
      <c r="Y28">
        <f>Suplier[[#This Row],[Price]]*Suplier[[#This Row],[Number of products sold]]</f>
        <v>34398.772156860003</v>
      </c>
    </row>
    <row r="29" spans="1:25" hidden="1" x14ac:dyDescent="0.3">
      <c r="A29" t="s">
        <v>57</v>
      </c>
      <c r="B29" t="s">
        <v>81</v>
      </c>
      <c r="C29">
        <v>92.557360810000006</v>
      </c>
      <c r="D29">
        <v>42</v>
      </c>
      <c r="E29">
        <v>352</v>
      </c>
      <c r="F29">
        <v>2686.4572240000002</v>
      </c>
      <c r="G29" t="s">
        <v>38</v>
      </c>
      <c r="H29">
        <v>47</v>
      </c>
      <c r="I29">
        <v>9</v>
      </c>
      <c r="J29">
        <v>62</v>
      </c>
      <c r="K29">
        <v>8</v>
      </c>
      <c r="L29" t="s">
        <v>43</v>
      </c>
      <c r="M29">
        <v>7.4067509530000004</v>
      </c>
      <c r="N29" t="s">
        <v>44</v>
      </c>
      <c r="O29" t="s">
        <v>29</v>
      </c>
      <c r="P29">
        <v>25</v>
      </c>
      <c r="Q29">
        <v>291</v>
      </c>
      <c r="R29">
        <v>4</v>
      </c>
      <c r="S29">
        <v>10.528245070000001</v>
      </c>
      <c r="T29" t="s">
        <v>46</v>
      </c>
      <c r="U29">
        <v>2.8646678379999999</v>
      </c>
      <c r="V29" t="s">
        <v>56</v>
      </c>
      <c r="W29" t="s">
        <v>32</v>
      </c>
      <c r="X29">
        <v>762.45918219999999</v>
      </c>
      <c r="Y29">
        <f>Suplier[[#This Row],[Price]]*Suplier[[#This Row],[Number of products sold]]</f>
        <v>32580.191005120003</v>
      </c>
    </row>
    <row r="30" spans="1:25" hidden="1" x14ac:dyDescent="0.3">
      <c r="A30" t="s">
        <v>57</v>
      </c>
      <c r="B30" t="s">
        <v>82</v>
      </c>
      <c r="C30">
        <v>2.3972747060000001</v>
      </c>
      <c r="D30">
        <v>12</v>
      </c>
      <c r="E30">
        <v>394</v>
      </c>
      <c r="F30">
        <v>6117.3246150000004</v>
      </c>
      <c r="G30" t="s">
        <v>35</v>
      </c>
      <c r="H30">
        <v>48</v>
      </c>
      <c r="I30">
        <v>15</v>
      </c>
      <c r="J30">
        <v>24</v>
      </c>
      <c r="K30">
        <v>4</v>
      </c>
      <c r="L30" t="s">
        <v>27</v>
      </c>
      <c r="M30">
        <v>9.8981405079999991</v>
      </c>
      <c r="N30" t="s">
        <v>39</v>
      </c>
      <c r="O30" t="s">
        <v>29</v>
      </c>
      <c r="P30">
        <v>13</v>
      </c>
      <c r="Q30">
        <v>171</v>
      </c>
      <c r="R30">
        <v>7</v>
      </c>
      <c r="S30">
        <v>59.429381810000002</v>
      </c>
      <c r="T30" t="s">
        <v>46</v>
      </c>
      <c r="U30">
        <v>0.81575707900000005</v>
      </c>
      <c r="V30" t="s">
        <v>40</v>
      </c>
      <c r="W30" t="s">
        <v>48</v>
      </c>
      <c r="X30">
        <v>123.4370275</v>
      </c>
      <c r="Y30">
        <f>Suplier[[#This Row],[Price]]*Suplier[[#This Row],[Number of products sold]]</f>
        <v>944.52623416400002</v>
      </c>
    </row>
    <row r="31" spans="1:25" x14ac:dyDescent="0.3">
      <c r="A31" t="s">
        <v>57</v>
      </c>
      <c r="B31" t="s">
        <v>83</v>
      </c>
      <c r="C31">
        <v>63.44755919</v>
      </c>
      <c r="D31">
        <v>3</v>
      </c>
      <c r="E31">
        <v>253</v>
      </c>
      <c r="F31">
        <v>8318.9031950000008</v>
      </c>
      <c r="G31" t="s">
        <v>35</v>
      </c>
      <c r="H31">
        <v>45</v>
      </c>
      <c r="I31">
        <v>5</v>
      </c>
      <c r="J31">
        <v>67</v>
      </c>
      <c r="K31">
        <v>7</v>
      </c>
      <c r="L31" t="s">
        <v>27</v>
      </c>
      <c r="M31">
        <v>8.1009731449999993</v>
      </c>
      <c r="N31" t="s">
        <v>39</v>
      </c>
      <c r="O31" t="s">
        <v>45</v>
      </c>
      <c r="P31">
        <v>16</v>
      </c>
      <c r="Q31">
        <v>329</v>
      </c>
      <c r="R31">
        <v>7</v>
      </c>
      <c r="S31">
        <v>39.292875590000001</v>
      </c>
      <c r="T31" t="s">
        <v>64</v>
      </c>
      <c r="U31">
        <v>3.8780989369999999</v>
      </c>
      <c r="V31" t="s">
        <v>31</v>
      </c>
      <c r="W31" t="s">
        <v>32</v>
      </c>
      <c r="X31">
        <v>764.93537590000005</v>
      </c>
      <c r="Y31">
        <f>Suplier[[#This Row],[Price]]*Suplier[[#This Row],[Number of products sold]]</f>
        <v>16052.232475069999</v>
      </c>
    </row>
    <row r="32" spans="1:25" x14ac:dyDescent="0.3">
      <c r="A32" t="s">
        <v>24</v>
      </c>
      <c r="B32" t="s">
        <v>84</v>
      </c>
      <c r="C32">
        <v>8.0228592110000001</v>
      </c>
      <c r="D32">
        <v>10</v>
      </c>
      <c r="E32">
        <v>327</v>
      </c>
      <c r="F32">
        <v>2766.3423670000002</v>
      </c>
      <c r="G32" t="s">
        <v>55</v>
      </c>
      <c r="H32">
        <v>60</v>
      </c>
      <c r="I32">
        <v>26</v>
      </c>
      <c r="J32">
        <v>35</v>
      </c>
      <c r="K32">
        <v>7</v>
      </c>
      <c r="L32" t="s">
        <v>27</v>
      </c>
      <c r="M32">
        <v>8.9545283149999992</v>
      </c>
      <c r="N32" t="s">
        <v>52</v>
      </c>
      <c r="O32" t="s">
        <v>45</v>
      </c>
      <c r="P32">
        <v>27</v>
      </c>
      <c r="Q32">
        <v>806</v>
      </c>
      <c r="R32">
        <v>30</v>
      </c>
      <c r="S32">
        <v>51.634893400000003</v>
      </c>
      <c r="T32" t="s">
        <v>30</v>
      </c>
      <c r="U32">
        <v>0.96539470500000002</v>
      </c>
      <c r="V32" t="s">
        <v>31</v>
      </c>
      <c r="W32" t="s">
        <v>41</v>
      </c>
      <c r="X32">
        <v>880.08098819999998</v>
      </c>
      <c r="Y32">
        <f>Suplier[[#This Row],[Price]]*Suplier[[#This Row],[Number of products sold]]</f>
        <v>2623.4749619969998</v>
      </c>
    </row>
    <row r="33" spans="1:25" x14ac:dyDescent="0.3">
      <c r="A33" t="s">
        <v>33</v>
      </c>
      <c r="B33" t="s">
        <v>85</v>
      </c>
      <c r="C33">
        <v>50.847393050000001</v>
      </c>
      <c r="D33">
        <v>28</v>
      </c>
      <c r="E33">
        <v>168</v>
      </c>
      <c r="F33">
        <v>9655.1351030000005</v>
      </c>
      <c r="G33" t="s">
        <v>55</v>
      </c>
      <c r="H33">
        <v>6</v>
      </c>
      <c r="I33">
        <v>17</v>
      </c>
      <c r="J33">
        <v>44</v>
      </c>
      <c r="K33">
        <v>4</v>
      </c>
      <c r="L33" t="s">
        <v>27</v>
      </c>
      <c r="M33">
        <v>2.6796609650000001</v>
      </c>
      <c r="N33" t="s">
        <v>28</v>
      </c>
      <c r="O33" t="s">
        <v>62</v>
      </c>
      <c r="P33">
        <v>24</v>
      </c>
      <c r="Q33">
        <v>461</v>
      </c>
      <c r="R33">
        <v>8</v>
      </c>
      <c r="S33">
        <v>60.251145659999999</v>
      </c>
      <c r="T33" t="s">
        <v>30</v>
      </c>
      <c r="U33">
        <v>2.989000007</v>
      </c>
      <c r="V33" t="s">
        <v>47</v>
      </c>
      <c r="W33" t="s">
        <v>41</v>
      </c>
      <c r="X33">
        <v>609.37920659999997</v>
      </c>
      <c r="Y33">
        <f>Suplier[[#This Row],[Price]]*Suplier[[#This Row],[Number of products sold]]</f>
        <v>8542.3620324000003</v>
      </c>
    </row>
    <row r="34" spans="1:25" x14ac:dyDescent="0.3">
      <c r="A34" t="s">
        <v>33</v>
      </c>
      <c r="B34" t="s">
        <v>86</v>
      </c>
      <c r="C34">
        <v>79.209936020000001</v>
      </c>
      <c r="D34">
        <v>43</v>
      </c>
      <c r="E34">
        <v>781</v>
      </c>
      <c r="F34">
        <v>9571.5504870000004</v>
      </c>
      <c r="G34" t="s">
        <v>38</v>
      </c>
      <c r="H34">
        <v>89</v>
      </c>
      <c r="I34">
        <v>13</v>
      </c>
      <c r="J34">
        <v>64</v>
      </c>
      <c r="K34">
        <v>4</v>
      </c>
      <c r="L34" t="s">
        <v>43</v>
      </c>
      <c r="M34">
        <v>6.5991049009999996</v>
      </c>
      <c r="N34" t="s">
        <v>28</v>
      </c>
      <c r="O34" t="s">
        <v>45</v>
      </c>
      <c r="P34">
        <v>30</v>
      </c>
      <c r="Q34">
        <v>737</v>
      </c>
      <c r="R34">
        <v>7</v>
      </c>
      <c r="S34">
        <v>29.692467149999999</v>
      </c>
      <c r="T34" t="s">
        <v>64</v>
      </c>
      <c r="U34">
        <v>1.946036119</v>
      </c>
      <c r="V34" t="s">
        <v>31</v>
      </c>
      <c r="W34" t="s">
        <v>48</v>
      </c>
      <c r="X34">
        <v>761.17390950000004</v>
      </c>
      <c r="Y34">
        <f>Suplier[[#This Row],[Price]]*Suplier[[#This Row],[Number of products sold]]</f>
        <v>61862.960031620001</v>
      </c>
    </row>
    <row r="35" spans="1:25" hidden="1" x14ac:dyDescent="0.3">
      <c r="A35" t="s">
        <v>57</v>
      </c>
      <c r="B35" t="s">
        <v>87</v>
      </c>
      <c r="C35">
        <v>64.795434999999998</v>
      </c>
      <c r="D35">
        <v>63</v>
      </c>
      <c r="E35">
        <v>616</v>
      </c>
      <c r="F35">
        <v>5149.9983499999998</v>
      </c>
      <c r="G35" t="s">
        <v>26</v>
      </c>
      <c r="H35">
        <v>4</v>
      </c>
      <c r="I35">
        <v>17</v>
      </c>
      <c r="J35">
        <v>95</v>
      </c>
      <c r="K35">
        <v>9</v>
      </c>
      <c r="L35" t="s">
        <v>43</v>
      </c>
      <c r="M35">
        <v>4.858270503</v>
      </c>
      <c r="N35" t="s">
        <v>44</v>
      </c>
      <c r="O35" t="s">
        <v>62</v>
      </c>
      <c r="P35">
        <v>1</v>
      </c>
      <c r="Q35">
        <v>251</v>
      </c>
      <c r="R35">
        <v>23</v>
      </c>
      <c r="S35">
        <v>23.85342751</v>
      </c>
      <c r="T35" t="s">
        <v>46</v>
      </c>
      <c r="U35">
        <v>3.5410460119999998</v>
      </c>
      <c r="V35" t="s">
        <v>56</v>
      </c>
      <c r="W35" t="s">
        <v>48</v>
      </c>
      <c r="X35">
        <v>371.25529549999999</v>
      </c>
      <c r="Y35">
        <f>Suplier[[#This Row],[Price]]*Suplier[[#This Row],[Number of products sold]]</f>
        <v>39913.987959999999</v>
      </c>
    </row>
    <row r="36" spans="1:25" x14ac:dyDescent="0.3">
      <c r="A36" t="s">
        <v>33</v>
      </c>
      <c r="B36" t="s">
        <v>88</v>
      </c>
      <c r="C36">
        <v>37.467592330000002</v>
      </c>
      <c r="D36">
        <v>96</v>
      </c>
      <c r="E36">
        <v>602</v>
      </c>
      <c r="F36">
        <v>9061.7108960000005</v>
      </c>
      <c r="G36" t="s">
        <v>38</v>
      </c>
      <c r="H36">
        <v>1</v>
      </c>
      <c r="I36">
        <v>26</v>
      </c>
      <c r="J36">
        <v>21</v>
      </c>
      <c r="K36">
        <v>7</v>
      </c>
      <c r="L36" t="s">
        <v>36</v>
      </c>
      <c r="M36">
        <v>1.019487571</v>
      </c>
      <c r="N36" t="s">
        <v>39</v>
      </c>
      <c r="O36" t="s">
        <v>62</v>
      </c>
      <c r="P36">
        <v>4</v>
      </c>
      <c r="Q36">
        <v>452</v>
      </c>
      <c r="R36">
        <v>10</v>
      </c>
      <c r="S36">
        <v>10.754272820000001</v>
      </c>
      <c r="T36" t="s">
        <v>64</v>
      </c>
      <c r="U36">
        <v>0.64660455900000002</v>
      </c>
      <c r="V36" t="s">
        <v>31</v>
      </c>
      <c r="W36" t="s">
        <v>32</v>
      </c>
      <c r="X36">
        <v>510.35800039999998</v>
      </c>
      <c r="Y36">
        <f>Suplier[[#This Row],[Price]]*Suplier[[#This Row],[Number of products sold]]</f>
        <v>22555.490582660001</v>
      </c>
    </row>
    <row r="37" spans="1:25" x14ac:dyDescent="0.3">
      <c r="A37" t="s">
        <v>57</v>
      </c>
      <c r="B37" t="s">
        <v>89</v>
      </c>
      <c r="C37">
        <v>84.957786819999995</v>
      </c>
      <c r="D37">
        <v>11</v>
      </c>
      <c r="E37">
        <v>449</v>
      </c>
      <c r="F37">
        <v>6541.3293450000001</v>
      </c>
      <c r="G37" t="s">
        <v>35</v>
      </c>
      <c r="H37">
        <v>42</v>
      </c>
      <c r="I37">
        <v>27</v>
      </c>
      <c r="J37">
        <v>85</v>
      </c>
      <c r="K37">
        <v>8</v>
      </c>
      <c r="L37" t="s">
        <v>43</v>
      </c>
      <c r="M37">
        <v>5.2881899900000002</v>
      </c>
      <c r="N37" t="s">
        <v>39</v>
      </c>
      <c r="O37" t="s">
        <v>50</v>
      </c>
      <c r="P37">
        <v>3</v>
      </c>
      <c r="Q37">
        <v>367</v>
      </c>
      <c r="R37">
        <v>2</v>
      </c>
      <c r="S37">
        <v>58.004787039999997</v>
      </c>
      <c r="T37" t="s">
        <v>64</v>
      </c>
      <c r="U37">
        <v>0.54115409800000003</v>
      </c>
      <c r="V37" t="s">
        <v>56</v>
      </c>
      <c r="W37" t="s">
        <v>41</v>
      </c>
      <c r="X37">
        <v>553.42047119999995</v>
      </c>
      <c r="Y37">
        <f>Suplier[[#This Row],[Price]]*Suplier[[#This Row],[Number of products sold]]</f>
        <v>38146.046282179996</v>
      </c>
    </row>
    <row r="38" spans="1:25" hidden="1" x14ac:dyDescent="0.3">
      <c r="A38" t="s">
        <v>33</v>
      </c>
      <c r="B38" t="s">
        <v>90</v>
      </c>
      <c r="C38">
        <v>9.8130025790000008</v>
      </c>
      <c r="D38">
        <v>34</v>
      </c>
      <c r="E38">
        <v>963</v>
      </c>
      <c r="F38">
        <v>7573.4024579999996</v>
      </c>
      <c r="G38" t="s">
        <v>35</v>
      </c>
      <c r="H38">
        <v>18</v>
      </c>
      <c r="I38">
        <v>23</v>
      </c>
      <c r="J38">
        <v>28</v>
      </c>
      <c r="K38">
        <v>3</v>
      </c>
      <c r="L38" t="s">
        <v>27</v>
      </c>
      <c r="M38">
        <v>2.1079512669999998</v>
      </c>
      <c r="N38" t="s">
        <v>61</v>
      </c>
      <c r="O38" t="s">
        <v>50</v>
      </c>
      <c r="P38">
        <v>26</v>
      </c>
      <c r="Q38">
        <v>671</v>
      </c>
      <c r="R38">
        <v>19</v>
      </c>
      <c r="S38">
        <v>45.531364240000002</v>
      </c>
      <c r="T38" t="s">
        <v>46</v>
      </c>
      <c r="U38">
        <v>3.8055333789999999</v>
      </c>
      <c r="V38" t="s">
        <v>40</v>
      </c>
      <c r="W38" t="s">
        <v>41</v>
      </c>
      <c r="X38">
        <v>403.80897420000002</v>
      </c>
      <c r="Y38">
        <f>Suplier[[#This Row],[Price]]*Suplier[[#This Row],[Number of products sold]]</f>
        <v>9449.9214835770017</v>
      </c>
    </row>
    <row r="39" spans="1:25" x14ac:dyDescent="0.3">
      <c r="A39" t="s">
        <v>33</v>
      </c>
      <c r="B39" t="s">
        <v>91</v>
      </c>
      <c r="C39">
        <v>23.39984475</v>
      </c>
      <c r="D39">
        <v>5</v>
      </c>
      <c r="E39">
        <v>963</v>
      </c>
      <c r="F39">
        <v>2438.3399300000001</v>
      </c>
      <c r="G39" t="s">
        <v>35</v>
      </c>
      <c r="H39">
        <v>25</v>
      </c>
      <c r="I39">
        <v>8</v>
      </c>
      <c r="J39">
        <v>21</v>
      </c>
      <c r="K39">
        <v>9</v>
      </c>
      <c r="L39" t="s">
        <v>36</v>
      </c>
      <c r="M39">
        <v>1.5326552739999999</v>
      </c>
      <c r="N39" t="s">
        <v>28</v>
      </c>
      <c r="O39" t="s">
        <v>45</v>
      </c>
      <c r="P39">
        <v>24</v>
      </c>
      <c r="Q39">
        <v>867</v>
      </c>
      <c r="R39">
        <v>15</v>
      </c>
      <c r="S39">
        <v>34.343277469999997</v>
      </c>
      <c r="T39" t="s">
        <v>30</v>
      </c>
      <c r="U39">
        <v>2.6102880850000001</v>
      </c>
      <c r="V39" t="s">
        <v>56</v>
      </c>
      <c r="W39" t="s">
        <v>48</v>
      </c>
      <c r="X39">
        <v>183.93296799999999</v>
      </c>
      <c r="Y39">
        <f>Suplier[[#This Row],[Price]]*Suplier[[#This Row],[Number of products sold]]</f>
        <v>22534.050494250001</v>
      </c>
    </row>
    <row r="40" spans="1:25" x14ac:dyDescent="0.3">
      <c r="A40" t="s">
        <v>57</v>
      </c>
      <c r="B40" t="s">
        <v>92</v>
      </c>
      <c r="C40">
        <v>52.075930679999999</v>
      </c>
      <c r="D40">
        <v>75</v>
      </c>
      <c r="E40">
        <v>705</v>
      </c>
      <c r="F40">
        <v>9692.3180400000001</v>
      </c>
      <c r="G40" t="s">
        <v>26</v>
      </c>
      <c r="H40">
        <v>69</v>
      </c>
      <c r="I40">
        <v>1</v>
      </c>
      <c r="J40">
        <v>88</v>
      </c>
      <c r="K40">
        <v>5</v>
      </c>
      <c r="L40" t="s">
        <v>27</v>
      </c>
      <c r="M40">
        <v>9.2359314369999996</v>
      </c>
      <c r="N40" t="s">
        <v>44</v>
      </c>
      <c r="O40" t="s">
        <v>29</v>
      </c>
      <c r="P40">
        <v>10</v>
      </c>
      <c r="Q40">
        <v>841</v>
      </c>
      <c r="R40">
        <v>12</v>
      </c>
      <c r="S40">
        <v>5.9306936459999999</v>
      </c>
      <c r="T40" t="s">
        <v>30</v>
      </c>
      <c r="U40">
        <v>0.61332689900000004</v>
      </c>
      <c r="V40" t="s">
        <v>40</v>
      </c>
      <c r="W40" t="s">
        <v>32</v>
      </c>
      <c r="X40">
        <v>339.67286990000002</v>
      </c>
      <c r="Y40">
        <f>Suplier[[#This Row],[Price]]*Suplier[[#This Row],[Number of products sold]]</f>
        <v>36713.531129399998</v>
      </c>
    </row>
    <row r="41" spans="1:25" hidden="1" x14ac:dyDescent="0.3">
      <c r="A41" t="s">
        <v>33</v>
      </c>
      <c r="B41" t="s">
        <v>93</v>
      </c>
      <c r="C41">
        <v>19.12747727</v>
      </c>
      <c r="D41">
        <v>26</v>
      </c>
      <c r="E41">
        <v>176</v>
      </c>
      <c r="F41">
        <v>1912.4656629999999</v>
      </c>
      <c r="G41" t="s">
        <v>35</v>
      </c>
      <c r="H41">
        <v>78</v>
      </c>
      <c r="I41">
        <v>29</v>
      </c>
      <c r="J41">
        <v>34</v>
      </c>
      <c r="K41">
        <v>3</v>
      </c>
      <c r="L41" t="s">
        <v>36</v>
      </c>
      <c r="M41">
        <v>5.562503779</v>
      </c>
      <c r="N41" t="s">
        <v>61</v>
      </c>
      <c r="O41" t="s">
        <v>45</v>
      </c>
      <c r="P41">
        <v>30</v>
      </c>
      <c r="Q41">
        <v>791</v>
      </c>
      <c r="R41">
        <v>6</v>
      </c>
      <c r="S41">
        <v>9.0058074290000008</v>
      </c>
      <c r="T41" t="s">
        <v>46</v>
      </c>
      <c r="U41">
        <v>1.451972204</v>
      </c>
      <c r="V41" t="s">
        <v>40</v>
      </c>
      <c r="W41" t="s">
        <v>32</v>
      </c>
      <c r="X41">
        <v>653.67299460000004</v>
      </c>
      <c r="Y41">
        <f>Suplier[[#This Row],[Price]]*Suplier[[#This Row],[Number of products sold]]</f>
        <v>3366.4359995200002</v>
      </c>
    </row>
    <row r="42" spans="1:25" x14ac:dyDescent="0.3">
      <c r="A42" t="s">
        <v>33</v>
      </c>
      <c r="B42" t="s">
        <v>94</v>
      </c>
      <c r="C42">
        <v>80.541424169999999</v>
      </c>
      <c r="D42">
        <v>97</v>
      </c>
      <c r="E42">
        <v>933</v>
      </c>
      <c r="F42">
        <v>5724.9593500000001</v>
      </c>
      <c r="G42" t="s">
        <v>35</v>
      </c>
      <c r="H42">
        <v>90</v>
      </c>
      <c r="I42">
        <v>20</v>
      </c>
      <c r="J42">
        <v>39</v>
      </c>
      <c r="K42">
        <v>8</v>
      </c>
      <c r="L42" t="s">
        <v>43</v>
      </c>
      <c r="M42">
        <v>7.2295951399999998</v>
      </c>
      <c r="N42" t="s">
        <v>39</v>
      </c>
      <c r="O42" t="s">
        <v>45</v>
      </c>
      <c r="P42">
        <v>18</v>
      </c>
      <c r="Q42">
        <v>793</v>
      </c>
      <c r="R42">
        <v>1</v>
      </c>
      <c r="S42">
        <v>88.179407100000006</v>
      </c>
      <c r="T42" t="s">
        <v>30</v>
      </c>
      <c r="U42">
        <v>4.2132694309999996</v>
      </c>
      <c r="V42" t="s">
        <v>31</v>
      </c>
      <c r="W42" t="s">
        <v>48</v>
      </c>
      <c r="X42">
        <v>529.80872399999998</v>
      </c>
      <c r="Y42">
        <f>Suplier[[#This Row],[Price]]*Suplier[[#This Row],[Number of products sold]]</f>
        <v>75145.148750609995</v>
      </c>
    </row>
    <row r="43" spans="1:25" hidden="1" x14ac:dyDescent="0.3">
      <c r="A43" t="s">
        <v>33</v>
      </c>
      <c r="B43" t="s">
        <v>95</v>
      </c>
      <c r="C43">
        <v>99.113291619999998</v>
      </c>
      <c r="D43">
        <v>35</v>
      </c>
      <c r="E43">
        <v>556</v>
      </c>
      <c r="F43">
        <v>5521.2052590000003</v>
      </c>
      <c r="G43" t="s">
        <v>35</v>
      </c>
      <c r="H43">
        <v>64</v>
      </c>
      <c r="I43">
        <v>19</v>
      </c>
      <c r="J43">
        <v>38</v>
      </c>
      <c r="K43">
        <v>8</v>
      </c>
      <c r="L43" t="s">
        <v>27</v>
      </c>
      <c r="M43">
        <v>5.7732637440000003</v>
      </c>
      <c r="N43" t="s">
        <v>52</v>
      </c>
      <c r="O43" t="s">
        <v>62</v>
      </c>
      <c r="P43">
        <v>18</v>
      </c>
      <c r="Q43">
        <v>892</v>
      </c>
      <c r="R43">
        <v>7</v>
      </c>
      <c r="S43">
        <v>95.332064549999998</v>
      </c>
      <c r="T43" t="s">
        <v>46</v>
      </c>
      <c r="U43">
        <v>4.5302262000000003E-2</v>
      </c>
      <c r="V43" t="s">
        <v>56</v>
      </c>
      <c r="W43" t="s">
        <v>48</v>
      </c>
      <c r="X43">
        <v>275.5243711</v>
      </c>
      <c r="Y43">
        <f>Suplier[[#This Row],[Price]]*Suplier[[#This Row],[Number of products sold]]</f>
        <v>55106.990140720001</v>
      </c>
    </row>
    <row r="44" spans="1:25" hidden="1" x14ac:dyDescent="0.3">
      <c r="A44" t="s">
        <v>33</v>
      </c>
      <c r="B44" t="s">
        <v>96</v>
      </c>
      <c r="C44">
        <v>46.529167610000002</v>
      </c>
      <c r="D44">
        <v>98</v>
      </c>
      <c r="E44">
        <v>155</v>
      </c>
      <c r="F44">
        <v>1839.609426</v>
      </c>
      <c r="G44" t="s">
        <v>35</v>
      </c>
      <c r="H44">
        <v>22</v>
      </c>
      <c r="I44">
        <v>27</v>
      </c>
      <c r="J44">
        <v>57</v>
      </c>
      <c r="K44">
        <v>4</v>
      </c>
      <c r="L44" t="s">
        <v>43</v>
      </c>
      <c r="M44">
        <v>7.5262483270000002</v>
      </c>
      <c r="N44" t="s">
        <v>44</v>
      </c>
      <c r="O44" t="s">
        <v>53</v>
      </c>
      <c r="P44">
        <v>26</v>
      </c>
      <c r="Q44">
        <v>179</v>
      </c>
      <c r="R44">
        <v>7</v>
      </c>
      <c r="S44">
        <v>96.422820639999998</v>
      </c>
      <c r="T44" t="s">
        <v>46</v>
      </c>
      <c r="U44">
        <v>4.9392552890000001</v>
      </c>
      <c r="V44" t="s">
        <v>31</v>
      </c>
      <c r="W44" t="s">
        <v>48</v>
      </c>
      <c r="X44">
        <v>635.65712050000002</v>
      </c>
      <c r="Y44">
        <f>Suplier[[#This Row],[Price]]*Suplier[[#This Row],[Number of products sold]]</f>
        <v>7212.0209795500004</v>
      </c>
    </row>
    <row r="45" spans="1:25" x14ac:dyDescent="0.3">
      <c r="A45" t="s">
        <v>24</v>
      </c>
      <c r="B45" t="s">
        <v>97</v>
      </c>
      <c r="C45">
        <v>11.743271780000001</v>
      </c>
      <c r="D45">
        <v>6</v>
      </c>
      <c r="E45">
        <v>598</v>
      </c>
      <c r="F45">
        <v>5737.4255990000001</v>
      </c>
      <c r="G45" t="s">
        <v>38</v>
      </c>
      <c r="H45">
        <v>36</v>
      </c>
      <c r="I45">
        <v>29</v>
      </c>
      <c r="J45">
        <v>85</v>
      </c>
      <c r="K45">
        <v>9</v>
      </c>
      <c r="L45" t="s">
        <v>27</v>
      </c>
      <c r="M45">
        <v>3.6940212680000002</v>
      </c>
      <c r="N45" t="s">
        <v>44</v>
      </c>
      <c r="O45" t="s">
        <v>29</v>
      </c>
      <c r="P45">
        <v>1</v>
      </c>
      <c r="Q45">
        <v>206</v>
      </c>
      <c r="R45">
        <v>23</v>
      </c>
      <c r="S45">
        <v>26.277365960000001</v>
      </c>
      <c r="T45" t="s">
        <v>30</v>
      </c>
      <c r="U45">
        <v>0.37230476800000001</v>
      </c>
      <c r="V45" t="s">
        <v>40</v>
      </c>
      <c r="W45" t="s">
        <v>48</v>
      </c>
      <c r="X45">
        <v>716.04411979999998</v>
      </c>
      <c r="Y45">
        <f>Suplier[[#This Row],[Price]]*Suplier[[#This Row],[Number of products sold]]</f>
        <v>7022.4765244400005</v>
      </c>
    </row>
    <row r="46" spans="1:25" hidden="1" x14ac:dyDescent="0.3">
      <c r="A46" t="s">
        <v>57</v>
      </c>
      <c r="B46" t="s">
        <v>98</v>
      </c>
      <c r="C46">
        <v>51.355790910000003</v>
      </c>
      <c r="D46">
        <v>34</v>
      </c>
      <c r="E46">
        <v>919</v>
      </c>
      <c r="F46">
        <v>7152.2860490000003</v>
      </c>
      <c r="G46" t="s">
        <v>35</v>
      </c>
      <c r="H46">
        <v>13</v>
      </c>
      <c r="I46">
        <v>19</v>
      </c>
      <c r="J46">
        <v>72</v>
      </c>
      <c r="K46">
        <v>6</v>
      </c>
      <c r="L46" t="s">
        <v>43</v>
      </c>
      <c r="M46">
        <v>7.5774496569999998</v>
      </c>
      <c r="N46" t="s">
        <v>61</v>
      </c>
      <c r="O46" t="s">
        <v>50</v>
      </c>
      <c r="P46">
        <v>7</v>
      </c>
      <c r="Q46">
        <v>834</v>
      </c>
      <c r="R46">
        <v>18</v>
      </c>
      <c r="S46">
        <v>22.554106619999999</v>
      </c>
      <c r="T46" t="s">
        <v>46</v>
      </c>
      <c r="U46">
        <v>2.96262632</v>
      </c>
      <c r="V46" t="s">
        <v>47</v>
      </c>
      <c r="W46" t="s">
        <v>48</v>
      </c>
      <c r="X46">
        <v>610.4532696</v>
      </c>
      <c r="Y46">
        <f>Suplier[[#This Row],[Price]]*Suplier[[#This Row],[Number of products sold]]</f>
        <v>47195.971846290005</v>
      </c>
    </row>
    <row r="47" spans="1:25" x14ac:dyDescent="0.3">
      <c r="A47" t="s">
        <v>24</v>
      </c>
      <c r="B47" t="s">
        <v>99</v>
      </c>
      <c r="C47">
        <v>33.784138030000001</v>
      </c>
      <c r="D47">
        <v>1</v>
      </c>
      <c r="E47">
        <v>24</v>
      </c>
      <c r="F47">
        <v>5267.9568079999999</v>
      </c>
      <c r="G47" t="s">
        <v>55</v>
      </c>
      <c r="H47">
        <v>93</v>
      </c>
      <c r="I47">
        <v>7</v>
      </c>
      <c r="J47">
        <v>52</v>
      </c>
      <c r="K47">
        <v>6</v>
      </c>
      <c r="L47" t="s">
        <v>27</v>
      </c>
      <c r="M47">
        <v>5.2151550090000001</v>
      </c>
      <c r="N47" t="s">
        <v>61</v>
      </c>
      <c r="O47" t="s">
        <v>62</v>
      </c>
      <c r="P47">
        <v>25</v>
      </c>
      <c r="Q47">
        <v>794</v>
      </c>
      <c r="R47">
        <v>25</v>
      </c>
      <c r="S47">
        <v>66.312544439999996</v>
      </c>
      <c r="T47" t="s">
        <v>64</v>
      </c>
      <c r="U47">
        <v>3.2196046119999999</v>
      </c>
      <c r="V47" t="s">
        <v>47</v>
      </c>
      <c r="W47" t="s">
        <v>48</v>
      </c>
      <c r="X47">
        <v>495.30569700000001</v>
      </c>
      <c r="Y47">
        <f>Suplier[[#This Row],[Price]]*Suplier[[#This Row],[Number of products sold]]</f>
        <v>810.81931271999997</v>
      </c>
    </row>
    <row r="48" spans="1:25" x14ac:dyDescent="0.3">
      <c r="A48" t="s">
        <v>24</v>
      </c>
      <c r="B48" t="s">
        <v>100</v>
      </c>
      <c r="C48">
        <v>27.082207199999999</v>
      </c>
      <c r="D48">
        <v>75</v>
      </c>
      <c r="E48">
        <v>859</v>
      </c>
      <c r="F48">
        <v>2556.7673610000002</v>
      </c>
      <c r="G48" t="s">
        <v>26</v>
      </c>
      <c r="H48">
        <v>92</v>
      </c>
      <c r="I48">
        <v>29</v>
      </c>
      <c r="J48">
        <v>6</v>
      </c>
      <c r="K48">
        <v>8</v>
      </c>
      <c r="L48" t="s">
        <v>27</v>
      </c>
      <c r="M48">
        <v>4.0709558369999996</v>
      </c>
      <c r="N48" t="s">
        <v>28</v>
      </c>
      <c r="O48" t="s">
        <v>62</v>
      </c>
      <c r="P48">
        <v>18</v>
      </c>
      <c r="Q48">
        <v>870</v>
      </c>
      <c r="R48">
        <v>23</v>
      </c>
      <c r="S48">
        <v>77.322353210000003</v>
      </c>
      <c r="T48" t="s">
        <v>30</v>
      </c>
      <c r="U48">
        <v>3.6486105929999999</v>
      </c>
      <c r="V48" t="s">
        <v>31</v>
      </c>
      <c r="W48" t="s">
        <v>32</v>
      </c>
      <c r="X48">
        <v>380.43593709999999</v>
      </c>
      <c r="Y48">
        <f>Suplier[[#This Row],[Price]]*Suplier[[#This Row],[Number of products sold]]</f>
        <v>23263.615984799999</v>
      </c>
    </row>
    <row r="49" spans="1:25" x14ac:dyDescent="0.3">
      <c r="A49" t="s">
        <v>33</v>
      </c>
      <c r="B49" t="s">
        <v>101</v>
      </c>
      <c r="C49">
        <v>95.712135880000005</v>
      </c>
      <c r="D49">
        <v>93</v>
      </c>
      <c r="E49">
        <v>910</v>
      </c>
      <c r="F49">
        <v>7089.4742500000002</v>
      </c>
      <c r="G49" t="s">
        <v>55</v>
      </c>
      <c r="H49">
        <v>4</v>
      </c>
      <c r="I49">
        <v>15</v>
      </c>
      <c r="J49">
        <v>51</v>
      </c>
      <c r="K49">
        <v>9</v>
      </c>
      <c r="L49" t="s">
        <v>27</v>
      </c>
      <c r="M49">
        <v>8.9787507560000002</v>
      </c>
      <c r="N49" t="s">
        <v>39</v>
      </c>
      <c r="O49" t="s">
        <v>45</v>
      </c>
      <c r="P49">
        <v>10</v>
      </c>
      <c r="Q49">
        <v>964</v>
      </c>
      <c r="R49">
        <v>20</v>
      </c>
      <c r="S49">
        <v>19.712992910000001</v>
      </c>
      <c r="T49" t="s">
        <v>30</v>
      </c>
      <c r="U49">
        <v>0.38057358699999999</v>
      </c>
      <c r="V49" t="s">
        <v>47</v>
      </c>
      <c r="W49" t="s">
        <v>48</v>
      </c>
      <c r="X49">
        <v>581.60235509999995</v>
      </c>
      <c r="Y49">
        <f>Suplier[[#This Row],[Price]]*Suplier[[#This Row],[Number of products sold]]</f>
        <v>87098.043650799998</v>
      </c>
    </row>
    <row r="50" spans="1:25" hidden="1" x14ac:dyDescent="0.3">
      <c r="A50" t="s">
        <v>24</v>
      </c>
      <c r="B50" t="s">
        <v>102</v>
      </c>
      <c r="C50">
        <v>76.035544430000002</v>
      </c>
      <c r="D50">
        <v>28</v>
      </c>
      <c r="E50">
        <v>29</v>
      </c>
      <c r="F50">
        <v>7397.0710049999998</v>
      </c>
      <c r="G50" t="s">
        <v>26</v>
      </c>
      <c r="H50">
        <v>30</v>
      </c>
      <c r="I50">
        <v>16</v>
      </c>
      <c r="J50">
        <v>9</v>
      </c>
      <c r="K50">
        <v>3</v>
      </c>
      <c r="L50" t="s">
        <v>43</v>
      </c>
      <c r="M50">
        <v>7.0958331570000004</v>
      </c>
      <c r="N50" t="s">
        <v>61</v>
      </c>
      <c r="O50" t="s">
        <v>29</v>
      </c>
      <c r="P50">
        <v>9</v>
      </c>
      <c r="Q50">
        <v>109</v>
      </c>
      <c r="R50">
        <v>18</v>
      </c>
      <c r="S50">
        <v>23.12636358</v>
      </c>
      <c r="T50" t="s">
        <v>46</v>
      </c>
      <c r="U50">
        <v>1.698112541</v>
      </c>
      <c r="V50" t="s">
        <v>47</v>
      </c>
      <c r="W50" t="s">
        <v>32</v>
      </c>
      <c r="X50">
        <v>768.65191400000003</v>
      </c>
      <c r="Y50">
        <f>Suplier[[#This Row],[Price]]*Suplier[[#This Row],[Number of products sold]]</f>
        <v>2205.0307884700001</v>
      </c>
    </row>
    <row r="51" spans="1:25" x14ac:dyDescent="0.3">
      <c r="A51" t="s">
        <v>57</v>
      </c>
      <c r="B51" t="s">
        <v>103</v>
      </c>
      <c r="C51">
        <v>78.897913209999999</v>
      </c>
      <c r="D51">
        <v>19</v>
      </c>
      <c r="E51">
        <v>99</v>
      </c>
      <c r="F51">
        <v>8001.6132070000003</v>
      </c>
      <c r="G51" t="s">
        <v>38</v>
      </c>
      <c r="H51">
        <v>97</v>
      </c>
      <c r="I51">
        <v>24</v>
      </c>
      <c r="J51">
        <v>9</v>
      </c>
      <c r="K51">
        <v>6</v>
      </c>
      <c r="L51" t="s">
        <v>43</v>
      </c>
      <c r="M51">
        <v>2.5056210330000002</v>
      </c>
      <c r="N51" t="s">
        <v>44</v>
      </c>
      <c r="O51" t="s">
        <v>50</v>
      </c>
      <c r="P51">
        <v>28</v>
      </c>
      <c r="Q51">
        <v>177</v>
      </c>
      <c r="R51">
        <v>28</v>
      </c>
      <c r="S51">
        <v>14.14781544</v>
      </c>
      <c r="T51" t="s">
        <v>64</v>
      </c>
      <c r="U51">
        <v>2.8258139849999999</v>
      </c>
      <c r="V51" t="s">
        <v>47</v>
      </c>
      <c r="W51" t="s">
        <v>48</v>
      </c>
      <c r="X51">
        <v>336.89016850000002</v>
      </c>
      <c r="Y51">
        <f>Suplier[[#This Row],[Price]]*Suplier[[#This Row],[Number of products sold]]</f>
        <v>7810.8934077900003</v>
      </c>
    </row>
    <row r="52" spans="1:25" hidden="1" x14ac:dyDescent="0.3">
      <c r="A52" t="s">
        <v>57</v>
      </c>
      <c r="B52" t="s">
        <v>104</v>
      </c>
      <c r="C52">
        <v>14.20348426</v>
      </c>
      <c r="D52">
        <v>91</v>
      </c>
      <c r="E52">
        <v>633</v>
      </c>
      <c r="F52">
        <v>5910.8853900000004</v>
      </c>
      <c r="G52" t="s">
        <v>35</v>
      </c>
      <c r="H52">
        <v>31</v>
      </c>
      <c r="I52">
        <v>23</v>
      </c>
      <c r="J52">
        <v>82</v>
      </c>
      <c r="K52">
        <v>10</v>
      </c>
      <c r="L52" t="s">
        <v>36</v>
      </c>
      <c r="M52">
        <v>6.2478609150000004</v>
      </c>
      <c r="N52" t="s">
        <v>61</v>
      </c>
      <c r="O52" t="s">
        <v>50</v>
      </c>
      <c r="P52">
        <v>20</v>
      </c>
      <c r="Q52">
        <v>306</v>
      </c>
      <c r="R52">
        <v>21</v>
      </c>
      <c r="S52">
        <v>45.178757920000002</v>
      </c>
      <c r="T52" t="s">
        <v>46</v>
      </c>
      <c r="U52">
        <v>4.7548008050000004</v>
      </c>
      <c r="V52" t="s">
        <v>47</v>
      </c>
      <c r="W52" t="s">
        <v>32</v>
      </c>
      <c r="X52">
        <v>496.24865030000001</v>
      </c>
      <c r="Y52">
        <f>Suplier[[#This Row],[Price]]*Suplier[[#This Row],[Number of products sold]]</f>
        <v>8990.8055365799992</v>
      </c>
    </row>
    <row r="53" spans="1:25" x14ac:dyDescent="0.3">
      <c r="A53" t="s">
        <v>24</v>
      </c>
      <c r="B53" t="s">
        <v>105</v>
      </c>
      <c r="C53">
        <v>26.700760970000001</v>
      </c>
      <c r="D53">
        <v>61</v>
      </c>
      <c r="E53">
        <v>154</v>
      </c>
      <c r="F53">
        <v>9866.4654580000006</v>
      </c>
      <c r="G53" t="s">
        <v>55</v>
      </c>
      <c r="H53">
        <v>100</v>
      </c>
      <c r="I53">
        <v>4</v>
      </c>
      <c r="J53">
        <v>52</v>
      </c>
      <c r="K53">
        <v>1</v>
      </c>
      <c r="L53" t="s">
        <v>36</v>
      </c>
      <c r="M53">
        <v>4.7830005580000003</v>
      </c>
      <c r="N53" t="s">
        <v>44</v>
      </c>
      <c r="O53" t="s">
        <v>53</v>
      </c>
      <c r="P53">
        <v>18</v>
      </c>
      <c r="Q53">
        <v>673</v>
      </c>
      <c r="R53">
        <v>28</v>
      </c>
      <c r="S53">
        <v>14.190328340000001</v>
      </c>
      <c r="T53" t="s">
        <v>30</v>
      </c>
      <c r="U53">
        <v>1.772951172</v>
      </c>
      <c r="V53" t="s">
        <v>31</v>
      </c>
      <c r="W53" t="s">
        <v>48</v>
      </c>
      <c r="X53">
        <v>694.98231759999999</v>
      </c>
      <c r="Y53">
        <f>Suplier[[#This Row],[Price]]*Suplier[[#This Row],[Number of products sold]]</f>
        <v>4111.9171893800003</v>
      </c>
    </row>
    <row r="54" spans="1:25" x14ac:dyDescent="0.3">
      <c r="A54" t="s">
        <v>33</v>
      </c>
      <c r="B54" t="s">
        <v>106</v>
      </c>
      <c r="C54">
        <v>98.03182966</v>
      </c>
      <c r="D54">
        <v>1</v>
      </c>
      <c r="E54">
        <v>820</v>
      </c>
      <c r="F54">
        <v>9435.7626089999994</v>
      </c>
      <c r="G54" t="s">
        <v>55</v>
      </c>
      <c r="H54">
        <v>64</v>
      </c>
      <c r="I54">
        <v>11</v>
      </c>
      <c r="J54">
        <v>11</v>
      </c>
      <c r="K54">
        <v>1</v>
      </c>
      <c r="L54" t="s">
        <v>27</v>
      </c>
      <c r="M54">
        <v>8.6310521799999993</v>
      </c>
      <c r="N54" t="s">
        <v>39</v>
      </c>
      <c r="O54" t="s">
        <v>29</v>
      </c>
      <c r="P54">
        <v>10</v>
      </c>
      <c r="Q54">
        <v>727</v>
      </c>
      <c r="R54">
        <v>27</v>
      </c>
      <c r="S54">
        <v>9.1668491490000008</v>
      </c>
      <c r="T54" t="s">
        <v>30</v>
      </c>
      <c r="U54">
        <v>2.1224716190000001</v>
      </c>
      <c r="V54" t="s">
        <v>40</v>
      </c>
      <c r="W54" t="s">
        <v>41</v>
      </c>
      <c r="X54">
        <v>602.89849879999997</v>
      </c>
      <c r="Y54">
        <f>Suplier[[#This Row],[Price]]*Suplier[[#This Row],[Number of products sold]]</f>
        <v>80386.100321200007</v>
      </c>
    </row>
    <row r="55" spans="1:25" x14ac:dyDescent="0.3">
      <c r="A55" t="s">
        <v>33</v>
      </c>
      <c r="B55" t="s">
        <v>107</v>
      </c>
      <c r="C55">
        <v>30.341470709999999</v>
      </c>
      <c r="D55">
        <v>93</v>
      </c>
      <c r="E55">
        <v>242</v>
      </c>
      <c r="F55">
        <v>8232.3348289999994</v>
      </c>
      <c r="G55" t="s">
        <v>55</v>
      </c>
      <c r="H55">
        <v>96</v>
      </c>
      <c r="I55">
        <v>25</v>
      </c>
      <c r="J55">
        <v>54</v>
      </c>
      <c r="K55">
        <v>3</v>
      </c>
      <c r="L55" t="s">
        <v>27</v>
      </c>
      <c r="M55">
        <v>1.0134865660000001</v>
      </c>
      <c r="N55" t="s">
        <v>39</v>
      </c>
      <c r="O55" t="s">
        <v>50</v>
      </c>
      <c r="P55">
        <v>1</v>
      </c>
      <c r="Q55">
        <v>631</v>
      </c>
      <c r="R55">
        <v>17</v>
      </c>
      <c r="S55">
        <v>83.344058989999994</v>
      </c>
      <c r="T55" t="s">
        <v>30</v>
      </c>
      <c r="U55">
        <v>1.4103475759999999</v>
      </c>
      <c r="V55" t="s">
        <v>40</v>
      </c>
      <c r="W55" t="s">
        <v>32</v>
      </c>
      <c r="X55">
        <v>750.73784069999999</v>
      </c>
      <c r="Y55">
        <f>Suplier[[#This Row],[Price]]*Suplier[[#This Row],[Number of products sold]]</f>
        <v>7342.6359118199998</v>
      </c>
    </row>
    <row r="56" spans="1:25" x14ac:dyDescent="0.3">
      <c r="A56" t="s">
        <v>24</v>
      </c>
      <c r="B56" t="s">
        <v>108</v>
      </c>
      <c r="C56">
        <v>31.146243160000001</v>
      </c>
      <c r="D56">
        <v>11</v>
      </c>
      <c r="E56">
        <v>622</v>
      </c>
      <c r="F56">
        <v>6088.0214800000003</v>
      </c>
      <c r="G56" t="s">
        <v>26</v>
      </c>
      <c r="H56">
        <v>33</v>
      </c>
      <c r="I56">
        <v>22</v>
      </c>
      <c r="J56">
        <v>61</v>
      </c>
      <c r="K56">
        <v>3</v>
      </c>
      <c r="L56" t="s">
        <v>27</v>
      </c>
      <c r="M56">
        <v>4.3051034709999998</v>
      </c>
      <c r="N56" t="s">
        <v>39</v>
      </c>
      <c r="O56" t="s">
        <v>45</v>
      </c>
      <c r="P56">
        <v>26</v>
      </c>
      <c r="Q56">
        <v>497</v>
      </c>
      <c r="R56">
        <v>29</v>
      </c>
      <c r="S56">
        <v>30.186023380000002</v>
      </c>
      <c r="T56" t="s">
        <v>64</v>
      </c>
      <c r="U56">
        <v>2.478771976</v>
      </c>
      <c r="V56" t="s">
        <v>31</v>
      </c>
      <c r="W56" t="s">
        <v>32</v>
      </c>
      <c r="X56">
        <v>814.06999659999997</v>
      </c>
      <c r="Y56">
        <f>Suplier[[#This Row],[Price]]*Suplier[[#This Row],[Number of products sold]]</f>
        <v>19372.963245520001</v>
      </c>
    </row>
    <row r="57" spans="1:25" hidden="1" x14ac:dyDescent="0.3">
      <c r="A57" t="s">
        <v>24</v>
      </c>
      <c r="B57" t="s">
        <v>109</v>
      </c>
      <c r="C57">
        <v>79.855058339999999</v>
      </c>
      <c r="D57">
        <v>16</v>
      </c>
      <c r="E57">
        <v>701</v>
      </c>
      <c r="F57">
        <v>2925.67517</v>
      </c>
      <c r="G57" t="s">
        <v>55</v>
      </c>
      <c r="H57">
        <v>97</v>
      </c>
      <c r="I57">
        <v>11</v>
      </c>
      <c r="J57">
        <v>11</v>
      </c>
      <c r="K57">
        <v>5</v>
      </c>
      <c r="L57" t="s">
        <v>36</v>
      </c>
      <c r="M57">
        <v>5.0143649549999996</v>
      </c>
      <c r="N57" t="s">
        <v>61</v>
      </c>
      <c r="O57" t="s">
        <v>50</v>
      </c>
      <c r="P57">
        <v>27</v>
      </c>
      <c r="Q57">
        <v>918</v>
      </c>
      <c r="R57">
        <v>5</v>
      </c>
      <c r="S57">
        <v>30.32354526</v>
      </c>
      <c r="T57" t="s">
        <v>46</v>
      </c>
      <c r="U57">
        <v>4.5489196590000001</v>
      </c>
      <c r="V57" t="s">
        <v>56</v>
      </c>
      <c r="W57" t="s">
        <v>32</v>
      </c>
      <c r="X57">
        <v>323.01292799999999</v>
      </c>
      <c r="Y57">
        <f>Suplier[[#This Row],[Price]]*Suplier[[#This Row],[Number of products sold]]</f>
        <v>55978.39589634</v>
      </c>
    </row>
    <row r="58" spans="1:25" x14ac:dyDescent="0.3">
      <c r="A58" t="s">
        <v>33</v>
      </c>
      <c r="B58" t="s">
        <v>110</v>
      </c>
      <c r="C58">
        <v>20.986386039999999</v>
      </c>
      <c r="D58">
        <v>90</v>
      </c>
      <c r="E58">
        <v>93</v>
      </c>
      <c r="F58">
        <v>4767.0204839999997</v>
      </c>
      <c r="G58" t="s">
        <v>26</v>
      </c>
      <c r="H58">
        <v>25</v>
      </c>
      <c r="I58">
        <v>23</v>
      </c>
      <c r="J58">
        <v>83</v>
      </c>
      <c r="K58">
        <v>5</v>
      </c>
      <c r="L58" t="s">
        <v>43</v>
      </c>
      <c r="M58">
        <v>1.774429714</v>
      </c>
      <c r="N58" t="s">
        <v>39</v>
      </c>
      <c r="O58" t="s">
        <v>29</v>
      </c>
      <c r="P58">
        <v>24</v>
      </c>
      <c r="Q58">
        <v>826</v>
      </c>
      <c r="R58">
        <v>28</v>
      </c>
      <c r="S58">
        <v>12.83628457</v>
      </c>
      <c r="T58" t="s">
        <v>64</v>
      </c>
      <c r="U58">
        <v>1.173755495</v>
      </c>
      <c r="V58" t="s">
        <v>40</v>
      </c>
      <c r="W58" t="s">
        <v>32</v>
      </c>
      <c r="X58">
        <v>832.21080870000003</v>
      </c>
      <c r="Y58">
        <f>Suplier[[#This Row],[Price]]*Suplier[[#This Row],[Number of products sold]]</f>
        <v>1951.7339017199999</v>
      </c>
    </row>
    <row r="59" spans="1:25" x14ac:dyDescent="0.3">
      <c r="A59" t="s">
        <v>24</v>
      </c>
      <c r="B59" t="s">
        <v>111</v>
      </c>
      <c r="C59">
        <v>49.26320535</v>
      </c>
      <c r="D59">
        <v>65</v>
      </c>
      <c r="E59">
        <v>227</v>
      </c>
      <c r="F59">
        <v>1605.8669</v>
      </c>
      <c r="G59" t="s">
        <v>38</v>
      </c>
      <c r="H59">
        <v>5</v>
      </c>
      <c r="I59">
        <v>18</v>
      </c>
      <c r="J59">
        <v>51</v>
      </c>
      <c r="K59">
        <v>1</v>
      </c>
      <c r="L59" t="s">
        <v>27</v>
      </c>
      <c r="M59">
        <v>9.1605585349999998</v>
      </c>
      <c r="N59" t="s">
        <v>61</v>
      </c>
      <c r="O59" t="s">
        <v>50</v>
      </c>
      <c r="P59">
        <v>21</v>
      </c>
      <c r="Q59">
        <v>588</v>
      </c>
      <c r="R59">
        <v>25</v>
      </c>
      <c r="S59">
        <v>67.779622989999993</v>
      </c>
      <c r="T59" t="s">
        <v>30</v>
      </c>
      <c r="U59">
        <v>2.5111748299999999</v>
      </c>
      <c r="V59" t="s">
        <v>47</v>
      </c>
      <c r="W59" t="s">
        <v>48</v>
      </c>
      <c r="X59">
        <v>482.19123860000002</v>
      </c>
      <c r="Y59">
        <f>Suplier[[#This Row],[Price]]*Suplier[[#This Row],[Number of products sold]]</f>
        <v>11182.74761445</v>
      </c>
    </row>
    <row r="60" spans="1:25" hidden="1" x14ac:dyDescent="0.3">
      <c r="A60" t="s">
        <v>33</v>
      </c>
      <c r="B60" t="s">
        <v>112</v>
      </c>
      <c r="C60">
        <v>59.841561380000002</v>
      </c>
      <c r="D60">
        <v>81</v>
      </c>
      <c r="E60">
        <v>896</v>
      </c>
      <c r="F60">
        <v>2021.1498099999999</v>
      </c>
      <c r="G60" t="s">
        <v>26</v>
      </c>
      <c r="H60">
        <v>10</v>
      </c>
      <c r="I60">
        <v>5</v>
      </c>
      <c r="J60">
        <v>44</v>
      </c>
      <c r="K60">
        <v>7</v>
      </c>
      <c r="L60" t="s">
        <v>36</v>
      </c>
      <c r="M60">
        <v>4.9384385650000002</v>
      </c>
      <c r="N60" t="s">
        <v>28</v>
      </c>
      <c r="O60" t="s">
        <v>50</v>
      </c>
      <c r="P60">
        <v>18</v>
      </c>
      <c r="Q60">
        <v>396</v>
      </c>
      <c r="R60">
        <v>7</v>
      </c>
      <c r="S60">
        <v>65.047415090000001</v>
      </c>
      <c r="T60" t="s">
        <v>46</v>
      </c>
      <c r="U60">
        <v>1.7303747199999999</v>
      </c>
      <c r="V60" t="s">
        <v>31</v>
      </c>
      <c r="W60" t="s">
        <v>32</v>
      </c>
      <c r="X60">
        <v>110.3643352</v>
      </c>
      <c r="Y60">
        <f>Suplier[[#This Row],[Price]]*Suplier[[#This Row],[Number of products sold]]</f>
        <v>53618.038996479998</v>
      </c>
    </row>
    <row r="61" spans="1:25" hidden="1" x14ac:dyDescent="0.3">
      <c r="A61" t="s">
        <v>57</v>
      </c>
      <c r="B61" t="s">
        <v>113</v>
      </c>
      <c r="C61">
        <v>63.828398350000001</v>
      </c>
      <c r="D61">
        <v>30</v>
      </c>
      <c r="E61">
        <v>484</v>
      </c>
      <c r="F61">
        <v>1061.6185230000001</v>
      </c>
      <c r="G61" t="s">
        <v>26</v>
      </c>
      <c r="H61">
        <v>100</v>
      </c>
      <c r="I61">
        <v>16</v>
      </c>
      <c r="J61">
        <v>26</v>
      </c>
      <c r="K61">
        <v>7</v>
      </c>
      <c r="L61" t="s">
        <v>27</v>
      </c>
      <c r="M61">
        <v>7.2937225970000004</v>
      </c>
      <c r="N61" t="s">
        <v>39</v>
      </c>
      <c r="O61" t="s">
        <v>45</v>
      </c>
      <c r="P61">
        <v>11</v>
      </c>
      <c r="Q61">
        <v>176</v>
      </c>
      <c r="R61">
        <v>4</v>
      </c>
      <c r="S61">
        <v>1.900762244</v>
      </c>
      <c r="T61" t="s">
        <v>46</v>
      </c>
      <c r="U61">
        <v>0.447194015</v>
      </c>
      <c r="V61" t="s">
        <v>40</v>
      </c>
      <c r="W61" t="s">
        <v>48</v>
      </c>
      <c r="X61">
        <v>312.57427360000003</v>
      </c>
      <c r="Y61">
        <f>Suplier[[#This Row],[Price]]*Suplier[[#This Row],[Number of products sold]]</f>
        <v>30892.944801400001</v>
      </c>
    </row>
    <row r="62" spans="1:25" hidden="1" x14ac:dyDescent="0.3">
      <c r="A62" t="s">
        <v>33</v>
      </c>
      <c r="B62" t="s">
        <v>114</v>
      </c>
      <c r="C62">
        <v>17.02802792</v>
      </c>
      <c r="D62">
        <v>16</v>
      </c>
      <c r="E62">
        <v>380</v>
      </c>
      <c r="F62">
        <v>8864.0843499999992</v>
      </c>
      <c r="G62" t="s">
        <v>35</v>
      </c>
      <c r="H62">
        <v>41</v>
      </c>
      <c r="I62">
        <v>27</v>
      </c>
      <c r="J62">
        <v>72</v>
      </c>
      <c r="K62">
        <v>8</v>
      </c>
      <c r="L62" t="s">
        <v>43</v>
      </c>
      <c r="M62">
        <v>4.3813681579999999</v>
      </c>
      <c r="N62" t="s">
        <v>52</v>
      </c>
      <c r="O62" t="s">
        <v>29</v>
      </c>
      <c r="P62">
        <v>29</v>
      </c>
      <c r="Q62">
        <v>929</v>
      </c>
      <c r="R62">
        <v>24</v>
      </c>
      <c r="S62">
        <v>87.213057820000003</v>
      </c>
      <c r="T62" t="s">
        <v>46</v>
      </c>
      <c r="U62">
        <v>2.8530906169999999</v>
      </c>
      <c r="V62" t="s">
        <v>47</v>
      </c>
      <c r="W62" t="s">
        <v>48</v>
      </c>
      <c r="X62">
        <v>430.16909700000002</v>
      </c>
      <c r="Y62">
        <f>Suplier[[#This Row],[Price]]*Suplier[[#This Row],[Number of products sold]]</f>
        <v>6470.6506095999994</v>
      </c>
    </row>
    <row r="63" spans="1:25" hidden="1" x14ac:dyDescent="0.3">
      <c r="A63" t="s">
        <v>24</v>
      </c>
      <c r="B63" t="s">
        <v>115</v>
      </c>
      <c r="C63">
        <v>52.028749900000001</v>
      </c>
      <c r="D63">
        <v>23</v>
      </c>
      <c r="E63">
        <v>117</v>
      </c>
      <c r="F63">
        <v>6885.5893509999996</v>
      </c>
      <c r="G63" t="s">
        <v>38</v>
      </c>
      <c r="H63">
        <v>32</v>
      </c>
      <c r="I63">
        <v>23</v>
      </c>
      <c r="J63">
        <v>36</v>
      </c>
      <c r="K63">
        <v>7</v>
      </c>
      <c r="L63" t="s">
        <v>43</v>
      </c>
      <c r="M63">
        <v>9.0303404230000002</v>
      </c>
      <c r="N63" t="s">
        <v>52</v>
      </c>
      <c r="O63" t="s">
        <v>45</v>
      </c>
      <c r="P63">
        <v>14</v>
      </c>
      <c r="Q63">
        <v>480</v>
      </c>
      <c r="R63">
        <v>12</v>
      </c>
      <c r="S63">
        <v>78.702393970000003</v>
      </c>
      <c r="T63" t="s">
        <v>46</v>
      </c>
      <c r="U63">
        <v>4.3674705380000001</v>
      </c>
      <c r="V63" t="s">
        <v>40</v>
      </c>
      <c r="W63" t="s">
        <v>48</v>
      </c>
      <c r="X63">
        <v>164.3665282</v>
      </c>
      <c r="Y63">
        <f>Suplier[[#This Row],[Price]]*Suplier[[#This Row],[Number of products sold]]</f>
        <v>6087.3637383000005</v>
      </c>
    </row>
    <row r="64" spans="1:25" x14ac:dyDescent="0.3">
      <c r="A64" t="s">
        <v>57</v>
      </c>
      <c r="B64" t="s">
        <v>116</v>
      </c>
      <c r="C64">
        <v>72.796353960000005</v>
      </c>
      <c r="D64">
        <v>89</v>
      </c>
      <c r="E64">
        <v>270</v>
      </c>
      <c r="F64">
        <v>3899.746834</v>
      </c>
      <c r="G64" t="s">
        <v>38</v>
      </c>
      <c r="H64">
        <v>86</v>
      </c>
      <c r="I64">
        <v>2</v>
      </c>
      <c r="J64">
        <v>40</v>
      </c>
      <c r="K64">
        <v>7</v>
      </c>
      <c r="L64" t="s">
        <v>43</v>
      </c>
      <c r="M64">
        <v>7.291701389</v>
      </c>
      <c r="N64" t="s">
        <v>61</v>
      </c>
      <c r="O64" t="s">
        <v>29</v>
      </c>
      <c r="P64">
        <v>13</v>
      </c>
      <c r="Q64">
        <v>751</v>
      </c>
      <c r="R64">
        <v>14</v>
      </c>
      <c r="S64">
        <v>21.048642730000001</v>
      </c>
      <c r="T64" t="s">
        <v>64</v>
      </c>
      <c r="U64">
        <v>1.8740014039999999</v>
      </c>
      <c r="V64" t="s">
        <v>56</v>
      </c>
      <c r="W64" t="s">
        <v>41</v>
      </c>
      <c r="X64">
        <v>320.84651580000002</v>
      </c>
      <c r="Y64">
        <f>Suplier[[#This Row],[Price]]*Suplier[[#This Row],[Number of products sold]]</f>
        <v>19655.015569200001</v>
      </c>
    </row>
    <row r="65" spans="1:25" x14ac:dyDescent="0.3">
      <c r="A65" t="s">
        <v>33</v>
      </c>
      <c r="B65" t="s">
        <v>117</v>
      </c>
      <c r="C65">
        <v>13.01737679</v>
      </c>
      <c r="D65">
        <v>55</v>
      </c>
      <c r="E65">
        <v>246</v>
      </c>
      <c r="F65">
        <v>4256.9491410000001</v>
      </c>
      <c r="G65" t="s">
        <v>26</v>
      </c>
      <c r="H65">
        <v>54</v>
      </c>
      <c r="I65">
        <v>19</v>
      </c>
      <c r="J65">
        <v>10</v>
      </c>
      <c r="K65">
        <v>4</v>
      </c>
      <c r="L65" t="s">
        <v>36</v>
      </c>
      <c r="M65">
        <v>2.4579335279999999</v>
      </c>
      <c r="N65" t="s">
        <v>28</v>
      </c>
      <c r="O65" t="s">
        <v>53</v>
      </c>
      <c r="P65">
        <v>18</v>
      </c>
      <c r="Q65">
        <v>736</v>
      </c>
      <c r="R65">
        <v>10</v>
      </c>
      <c r="S65">
        <v>20.075003980000002</v>
      </c>
      <c r="T65" t="s">
        <v>30</v>
      </c>
      <c r="U65">
        <v>3.6328432899999998</v>
      </c>
      <c r="V65" t="s">
        <v>56</v>
      </c>
      <c r="W65" t="s">
        <v>48</v>
      </c>
      <c r="X65">
        <v>687.28617789999998</v>
      </c>
      <c r="Y65">
        <f>Suplier[[#This Row],[Price]]*Suplier[[#This Row],[Number of products sold]]</f>
        <v>3202.2746903400002</v>
      </c>
    </row>
    <row r="66" spans="1:25" hidden="1" x14ac:dyDescent="0.3">
      <c r="A66" t="s">
        <v>33</v>
      </c>
      <c r="B66" t="s">
        <v>118</v>
      </c>
      <c r="C66">
        <v>89.634095610000003</v>
      </c>
      <c r="D66">
        <v>11</v>
      </c>
      <c r="E66">
        <v>134</v>
      </c>
      <c r="F66">
        <v>8458.7308780000003</v>
      </c>
      <c r="G66" t="s">
        <v>35</v>
      </c>
      <c r="H66">
        <v>73</v>
      </c>
      <c r="I66">
        <v>27</v>
      </c>
      <c r="J66">
        <v>75</v>
      </c>
      <c r="K66">
        <v>6</v>
      </c>
      <c r="L66" t="s">
        <v>43</v>
      </c>
      <c r="M66">
        <v>4.5853534680000001</v>
      </c>
      <c r="N66" t="s">
        <v>39</v>
      </c>
      <c r="O66" t="s">
        <v>50</v>
      </c>
      <c r="P66">
        <v>17</v>
      </c>
      <c r="Q66">
        <v>328</v>
      </c>
      <c r="R66">
        <v>6</v>
      </c>
      <c r="S66">
        <v>8.6930424259999999</v>
      </c>
      <c r="T66" t="s">
        <v>46</v>
      </c>
      <c r="U66">
        <v>0.15948631499999999</v>
      </c>
      <c r="V66" t="s">
        <v>40</v>
      </c>
      <c r="W66" t="s">
        <v>41</v>
      </c>
      <c r="X66">
        <v>771.22508470000002</v>
      </c>
      <c r="Y66">
        <f>Suplier[[#This Row],[Price]]*Suplier[[#This Row],[Number of products sold]]</f>
        <v>12010.96881174</v>
      </c>
    </row>
    <row r="67" spans="1:25" hidden="1" x14ac:dyDescent="0.3">
      <c r="A67" t="s">
        <v>33</v>
      </c>
      <c r="B67" t="s">
        <v>119</v>
      </c>
      <c r="C67">
        <v>33.69771721</v>
      </c>
      <c r="D67">
        <v>72</v>
      </c>
      <c r="E67">
        <v>457</v>
      </c>
      <c r="F67">
        <v>8354.5796859999991</v>
      </c>
      <c r="G67" t="s">
        <v>55</v>
      </c>
      <c r="H67">
        <v>57</v>
      </c>
      <c r="I67">
        <v>24</v>
      </c>
      <c r="J67">
        <v>54</v>
      </c>
      <c r="K67">
        <v>8</v>
      </c>
      <c r="L67" t="s">
        <v>43</v>
      </c>
      <c r="M67">
        <v>6.5805413479999997</v>
      </c>
      <c r="N67" t="s">
        <v>44</v>
      </c>
      <c r="O67" t="s">
        <v>45</v>
      </c>
      <c r="P67">
        <v>16</v>
      </c>
      <c r="Q67">
        <v>358</v>
      </c>
      <c r="R67">
        <v>21</v>
      </c>
      <c r="S67">
        <v>1.5972227429999999</v>
      </c>
      <c r="T67" t="s">
        <v>46</v>
      </c>
      <c r="U67">
        <v>4.9110959550000004</v>
      </c>
      <c r="V67" t="s">
        <v>47</v>
      </c>
      <c r="W67" t="s">
        <v>41</v>
      </c>
      <c r="X67">
        <v>555.85910369999999</v>
      </c>
      <c r="Y67">
        <f>Suplier[[#This Row],[Price]]*Suplier[[#This Row],[Number of products sold]]</f>
        <v>15399.85676497</v>
      </c>
    </row>
    <row r="68" spans="1:25" hidden="1" x14ac:dyDescent="0.3">
      <c r="A68" t="s">
        <v>33</v>
      </c>
      <c r="B68" t="s">
        <v>120</v>
      </c>
      <c r="C68">
        <v>26.03486977</v>
      </c>
      <c r="D68">
        <v>52</v>
      </c>
      <c r="E68">
        <v>704</v>
      </c>
      <c r="F68">
        <v>8367.7216179999996</v>
      </c>
      <c r="G68" t="s">
        <v>35</v>
      </c>
      <c r="H68">
        <v>13</v>
      </c>
      <c r="I68">
        <v>17</v>
      </c>
      <c r="J68">
        <v>19</v>
      </c>
      <c r="K68">
        <v>8</v>
      </c>
      <c r="L68" t="s">
        <v>36</v>
      </c>
      <c r="M68">
        <v>2.216142729</v>
      </c>
      <c r="N68" t="s">
        <v>44</v>
      </c>
      <c r="O68" t="s">
        <v>45</v>
      </c>
      <c r="P68">
        <v>24</v>
      </c>
      <c r="Q68">
        <v>867</v>
      </c>
      <c r="R68">
        <v>28</v>
      </c>
      <c r="S68">
        <v>42.084436740000001</v>
      </c>
      <c r="T68" t="s">
        <v>46</v>
      </c>
      <c r="U68">
        <v>3.4480632880000002</v>
      </c>
      <c r="V68" t="s">
        <v>31</v>
      </c>
      <c r="W68" t="s">
        <v>48</v>
      </c>
      <c r="X68">
        <v>393.84334860000001</v>
      </c>
      <c r="Y68">
        <f>Suplier[[#This Row],[Price]]*Suplier[[#This Row],[Number of products sold]]</f>
        <v>18328.54831808</v>
      </c>
    </row>
    <row r="69" spans="1:25" x14ac:dyDescent="0.3">
      <c r="A69" t="s">
        <v>33</v>
      </c>
      <c r="B69" t="s">
        <v>121</v>
      </c>
      <c r="C69">
        <v>87.755432350000007</v>
      </c>
      <c r="D69">
        <v>16</v>
      </c>
      <c r="E69">
        <v>513</v>
      </c>
      <c r="F69">
        <v>9473.7980329999991</v>
      </c>
      <c r="G69" t="s">
        <v>38</v>
      </c>
      <c r="H69">
        <v>12</v>
      </c>
      <c r="I69">
        <v>9</v>
      </c>
      <c r="J69">
        <v>71</v>
      </c>
      <c r="K69">
        <v>9</v>
      </c>
      <c r="L69" t="s">
        <v>43</v>
      </c>
      <c r="M69">
        <v>9.1478115449999997</v>
      </c>
      <c r="N69" t="s">
        <v>39</v>
      </c>
      <c r="O69" t="s">
        <v>29</v>
      </c>
      <c r="P69">
        <v>10</v>
      </c>
      <c r="Q69">
        <v>198</v>
      </c>
      <c r="R69">
        <v>11</v>
      </c>
      <c r="S69">
        <v>7.057876147</v>
      </c>
      <c r="T69" t="s">
        <v>64</v>
      </c>
      <c r="U69">
        <v>0.13195544400000001</v>
      </c>
      <c r="V69" t="s">
        <v>56</v>
      </c>
      <c r="W69" t="s">
        <v>41</v>
      </c>
      <c r="X69">
        <v>169.27180139999999</v>
      </c>
      <c r="Y69">
        <f>Suplier[[#This Row],[Price]]*Suplier[[#This Row],[Number of products sold]]</f>
        <v>45018.536795550004</v>
      </c>
    </row>
    <row r="70" spans="1:25" hidden="1" x14ac:dyDescent="0.3">
      <c r="A70" t="s">
        <v>24</v>
      </c>
      <c r="B70" t="s">
        <v>122</v>
      </c>
      <c r="C70">
        <v>37.931812379999997</v>
      </c>
      <c r="D70">
        <v>29</v>
      </c>
      <c r="E70">
        <v>163</v>
      </c>
      <c r="F70">
        <v>3550.218433</v>
      </c>
      <c r="G70" t="s">
        <v>26</v>
      </c>
      <c r="H70">
        <v>0</v>
      </c>
      <c r="I70">
        <v>8</v>
      </c>
      <c r="J70">
        <v>58</v>
      </c>
      <c r="K70">
        <v>8</v>
      </c>
      <c r="L70" t="s">
        <v>27</v>
      </c>
      <c r="M70">
        <v>1.194251865</v>
      </c>
      <c r="N70" t="s">
        <v>61</v>
      </c>
      <c r="O70" t="s">
        <v>53</v>
      </c>
      <c r="P70">
        <v>2</v>
      </c>
      <c r="Q70">
        <v>375</v>
      </c>
      <c r="R70">
        <v>18</v>
      </c>
      <c r="S70">
        <v>97.11358156</v>
      </c>
      <c r="T70" t="s">
        <v>46</v>
      </c>
      <c r="U70">
        <v>1.9834678720000001</v>
      </c>
      <c r="V70" t="s">
        <v>47</v>
      </c>
      <c r="W70" t="s">
        <v>48</v>
      </c>
      <c r="X70">
        <v>299.70630310000001</v>
      </c>
      <c r="Y70">
        <f>Suplier[[#This Row],[Price]]*Suplier[[#This Row],[Number of products sold]]</f>
        <v>6182.8854179399996</v>
      </c>
    </row>
    <row r="71" spans="1:25" x14ac:dyDescent="0.3">
      <c r="A71" t="s">
        <v>33</v>
      </c>
      <c r="B71" t="s">
        <v>123</v>
      </c>
      <c r="C71">
        <v>54.865528519999998</v>
      </c>
      <c r="D71">
        <v>62</v>
      </c>
      <c r="E71">
        <v>511</v>
      </c>
      <c r="F71">
        <v>1752.381087</v>
      </c>
      <c r="G71" t="s">
        <v>26</v>
      </c>
      <c r="H71">
        <v>95</v>
      </c>
      <c r="I71">
        <v>1</v>
      </c>
      <c r="J71">
        <v>27</v>
      </c>
      <c r="K71">
        <v>3</v>
      </c>
      <c r="L71" t="s">
        <v>27</v>
      </c>
      <c r="M71">
        <v>9.7052867900000006</v>
      </c>
      <c r="N71" t="s">
        <v>52</v>
      </c>
      <c r="O71" t="s">
        <v>45</v>
      </c>
      <c r="P71">
        <v>9</v>
      </c>
      <c r="Q71">
        <v>862</v>
      </c>
      <c r="R71">
        <v>7</v>
      </c>
      <c r="S71">
        <v>77.62776581</v>
      </c>
      <c r="T71" t="s">
        <v>30</v>
      </c>
      <c r="U71">
        <v>1.3623879889999999</v>
      </c>
      <c r="V71" t="s">
        <v>40</v>
      </c>
      <c r="W71" t="s">
        <v>48</v>
      </c>
      <c r="X71">
        <v>207.66320619999999</v>
      </c>
      <c r="Y71">
        <f>Suplier[[#This Row],[Price]]*Suplier[[#This Row],[Number of products sold]]</f>
        <v>28036.285073719999</v>
      </c>
    </row>
    <row r="72" spans="1:25" x14ac:dyDescent="0.3">
      <c r="A72" t="s">
        <v>24</v>
      </c>
      <c r="B72" t="s">
        <v>124</v>
      </c>
      <c r="C72">
        <v>47.914541819999997</v>
      </c>
      <c r="D72">
        <v>90</v>
      </c>
      <c r="E72">
        <v>32</v>
      </c>
      <c r="F72">
        <v>7014.8879870000001</v>
      </c>
      <c r="G72" t="s">
        <v>35</v>
      </c>
      <c r="H72">
        <v>10</v>
      </c>
      <c r="I72">
        <v>12</v>
      </c>
      <c r="J72">
        <v>22</v>
      </c>
      <c r="K72">
        <v>4</v>
      </c>
      <c r="L72" t="s">
        <v>27</v>
      </c>
      <c r="M72">
        <v>6.3157177549999997</v>
      </c>
      <c r="N72" t="s">
        <v>39</v>
      </c>
      <c r="O72" t="s">
        <v>53</v>
      </c>
      <c r="P72">
        <v>22</v>
      </c>
      <c r="Q72">
        <v>775</v>
      </c>
      <c r="R72">
        <v>16</v>
      </c>
      <c r="S72">
        <v>11.44078182</v>
      </c>
      <c r="T72" t="s">
        <v>64</v>
      </c>
      <c r="U72">
        <v>1.8305755990000001</v>
      </c>
      <c r="V72" t="s">
        <v>31</v>
      </c>
      <c r="W72" t="s">
        <v>41</v>
      </c>
      <c r="X72">
        <v>183.27289870000001</v>
      </c>
      <c r="Y72">
        <f>Suplier[[#This Row],[Price]]*Suplier[[#This Row],[Number of products sold]]</f>
        <v>1533.2653382399999</v>
      </c>
    </row>
    <row r="73" spans="1:25" x14ac:dyDescent="0.3">
      <c r="A73" t="s">
        <v>57</v>
      </c>
      <c r="B73" t="s">
        <v>125</v>
      </c>
      <c r="C73">
        <v>6.3815331630000003</v>
      </c>
      <c r="D73">
        <v>14</v>
      </c>
      <c r="E73">
        <v>637</v>
      </c>
      <c r="F73">
        <v>8180.3370850000001</v>
      </c>
      <c r="G73" t="s">
        <v>35</v>
      </c>
      <c r="H73">
        <v>76</v>
      </c>
      <c r="I73">
        <v>2</v>
      </c>
      <c r="J73">
        <v>26</v>
      </c>
      <c r="K73">
        <v>6</v>
      </c>
      <c r="L73" t="s">
        <v>36</v>
      </c>
      <c r="M73">
        <v>9.2281903169999993</v>
      </c>
      <c r="N73" t="s">
        <v>61</v>
      </c>
      <c r="O73" t="s">
        <v>53</v>
      </c>
      <c r="P73">
        <v>2</v>
      </c>
      <c r="Q73">
        <v>258</v>
      </c>
      <c r="R73">
        <v>10</v>
      </c>
      <c r="S73">
        <v>30.661677480000002</v>
      </c>
      <c r="T73" t="s">
        <v>30</v>
      </c>
      <c r="U73">
        <v>2.078750608</v>
      </c>
      <c r="V73" t="s">
        <v>31</v>
      </c>
      <c r="W73" t="s">
        <v>48</v>
      </c>
      <c r="X73">
        <v>405.16706790000001</v>
      </c>
      <c r="Y73">
        <f>Suplier[[#This Row],[Price]]*Suplier[[#This Row],[Number of products sold]]</f>
        <v>4065.0366248310002</v>
      </c>
    </row>
    <row r="74" spans="1:25" x14ac:dyDescent="0.3">
      <c r="A74" t="s">
        <v>57</v>
      </c>
      <c r="B74" t="s">
        <v>126</v>
      </c>
      <c r="C74">
        <v>90.204427519999996</v>
      </c>
      <c r="D74">
        <v>88</v>
      </c>
      <c r="E74">
        <v>478</v>
      </c>
      <c r="F74">
        <v>2633.1219809999998</v>
      </c>
      <c r="G74" t="s">
        <v>26</v>
      </c>
      <c r="H74">
        <v>57</v>
      </c>
      <c r="I74">
        <v>29</v>
      </c>
      <c r="J74">
        <v>77</v>
      </c>
      <c r="K74">
        <v>9</v>
      </c>
      <c r="L74" t="s">
        <v>36</v>
      </c>
      <c r="M74">
        <v>6.5996141599999998</v>
      </c>
      <c r="N74" t="s">
        <v>39</v>
      </c>
      <c r="O74" t="s">
        <v>53</v>
      </c>
      <c r="P74">
        <v>21</v>
      </c>
      <c r="Q74">
        <v>152</v>
      </c>
      <c r="R74">
        <v>11</v>
      </c>
      <c r="S74">
        <v>55.760492900000003</v>
      </c>
      <c r="T74" t="s">
        <v>30</v>
      </c>
      <c r="U74">
        <v>3.2133296069999999</v>
      </c>
      <c r="V74" t="s">
        <v>47</v>
      </c>
      <c r="W74" t="s">
        <v>32</v>
      </c>
      <c r="X74">
        <v>677.94456979999995</v>
      </c>
      <c r="Y74">
        <f>Suplier[[#This Row],[Price]]*Suplier[[#This Row],[Number of products sold]]</f>
        <v>43117.716354559998</v>
      </c>
    </row>
    <row r="75" spans="1:25" hidden="1" x14ac:dyDescent="0.3">
      <c r="A75" t="s">
        <v>57</v>
      </c>
      <c r="B75" t="s">
        <v>127</v>
      </c>
      <c r="C75">
        <v>83.851017679999998</v>
      </c>
      <c r="D75">
        <v>41</v>
      </c>
      <c r="E75">
        <v>375</v>
      </c>
      <c r="F75">
        <v>7910.8869160000004</v>
      </c>
      <c r="G75" t="s">
        <v>55</v>
      </c>
      <c r="H75">
        <v>17</v>
      </c>
      <c r="I75">
        <v>25</v>
      </c>
      <c r="J75">
        <v>66</v>
      </c>
      <c r="K75">
        <v>5</v>
      </c>
      <c r="L75" t="s">
        <v>27</v>
      </c>
      <c r="M75">
        <v>1.512936837</v>
      </c>
      <c r="N75" t="s">
        <v>52</v>
      </c>
      <c r="O75" t="s">
        <v>62</v>
      </c>
      <c r="P75">
        <v>13</v>
      </c>
      <c r="Q75">
        <v>444</v>
      </c>
      <c r="R75">
        <v>4</v>
      </c>
      <c r="S75">
        <v>46.870238800000003</v>
      </c>
      <c r="T75" t="s">
        <v>46</v>
      </c>
      <c r="U75">
        <v>4.6205460650000001</v>
      </c>
      <c r="V75" t="s">
        <v>31</v>
      </c>
      <c r="W75" t="s">
        <v>48</v>
      </c>
      <c r="X75">
        <v>866.47280009999997</v>
      </c>
      <c r="Y75">
        <f>Suplier[[#This Row],[Price]]*Suplier[[#This Row],[Number of products sold]]</f>
        <v>31444.13163</v>
      </c>
    </row>
    <row r="76" spans="1:25" hidden="1" x14ac:dyDescent="0.3">
      <c r="A76" t="s">
        <v>24</v>
      </c>
      <c r="B76" t="s">
        <v>128</v>
      </c>
      <c r="C76">
        <v>3.1700114140000002</v>
      </c>
      <c r="D76">
        <v>64</v>
      </c>
      <c r="E76">
        <v>904</v>
      </c>
      <c r="F76">
        <v>5709.9452959999999</v>
      </c>
      <c r="G76" t="s">
        <v>35</v>
      </c>
      <c r="H76">
        <v>41</v>
      </c>
      <c r="I76">
        <v>6</v>
      </c>
      <c r="J76">
        <v>1</v>
      </c>
      <c r="K76">
        <v>5</v>
      </c>
      <c r="L76" t="s">
        <v>36</v>
      </c>
      <c r="M76">
        <v>5.2376546499999996</v>
      </c>
      <c r="N76" t="s">
        <v>52</v>
      </c>
      <c r="O76" t="s">
        <v>50</v>
      </c>
      <c r="P76">
        <v>1</v>
      </c>
      <c r="Q76">
        <v>919</v>
      </c>
      <c r="R76">
        <v>9</v>
      </c>
      <c r="S76">
        <v>80.580852160000006</v>
      </c>
      <c r="T76" t="s">
        <v>46</v>
      </c>
      <c r="U76">
        <v>0.39661272400000003</v>
      </c>
      <c r="V76" t="s">
        <v>47</v>
      </c>
      <c r="W76" t="s">
        <v>48</v>
      </c>
      <c r="X76">
        <v>341.55265680000002</v>
      </c>
      <c r="Y76">
        <f>Suplier[[#This Row],[Price]]*Suplier[[#This Row],[Number of products sold]]</f>
        <v>2865.690318256</v>
      </c>
    </row>
    <row r="77" spans="1:25" x14ac:dyDescent="0.3">
      <c r="A77" t="s">
        <v>33</v>
      </c>
      <c r="B77" t="s">
        <v>129</v>
      </c>
      <c r="C77">
        <v>92.996884230000006</v>
      </c>
      <c r="D77">
        <v>29</v>
      </c>
      <c r="E77">
        <v>106</v>
      </c>
      <c r="F77">
        <v>1889.07359</v>
      </c>
      <c r="G77" t="s">
        <v>26</v>
      </c>
      <c r="H77">
        <v>16</v>
      </c>
      <c r="I77">
        <v>20</v>
      </c>
      <c r="J77">
        <v>56</v>
      </c>
      <c r="K77">
        <v>10</v>
      </c>
      <c r="L77" t="s">
        <v>43</v>
      </c>
      <c r="M77">
        <v>2.4738977609999999</v>
      </c>
      <c r="N77" t="s">
        <v>39</v>
      </c>
      <c r="O77" t="s">
        <v>62</v>
      </c>
      <c r="P77">
        <v>25</v>
      </c>
      <c r="Q77">
        <v>759</v>
      </c>
      <c r="R77">
        <v>11</v>
      </c>
      <c r="S77">
        <v>48.064782639999997</v>
      </c>
      <c r="T77" t="s">
        <v>64</v>
      </c>
      <c r="U77">
        <v>2.0300690889999999</v>
      </c>
      <c r="V77" t="s">
        <v>40</v>
      </c>
      <c r="W77" t="s">
        <v>41</v>
      </c>
      <c r="X77">
        <v>873.12964799999997</v>
      </c>
      <c r="Y77">
        <f>Suplier[[#This Row],[Price]]*Suplier[[#This Row],[Number of products sold]]</f>
        <v>9857.6697283800004</v>
      </c>
    </row>
    <row r="78" spans="1:25" x14ac:dyDescent="0.3">
      <c r="A78" t="s">
        <v>24</v>
      </c>
      <c r="B78" t="s">
        <v>130</v>
      </c>
      <c r="C78">
        <v>69.108799550000001</v>
      </c>
      <c r="D78">
        <v>23</v>
      </c>
      <c r="E78">
        <v>241</v>
      </c>
      <c r="F78">
        <v>5328.3759840000002</v>
      </c>
      <c r="G78" t="s">
        <v>55</v>
      </c>
      <c r="H78">
        <v>38</v>
      </c>
      <c r="I78">
        <v>1</v>
      </c>
      <c r="J78">
        <v>22</v>
      </c>
      <c r="K78">
        <v>10</v>
      </c>
      <c r="L78" t="s">
        <v>36</v>
      </c>
      <c r="M78">
        <v>7.0545383370000003</v>
      </c>
      <c r="N78" t="s">
        <v>61</v>
      </c>
      <c r="O78" t="s">
        <v>53</v>
      </c>
      <c r="P78">
        <v>25</v>
      </c>
      <c r="Q78">
        <v>985</v>
      </c>
      <c r="R78">
        <v>24</v>
      </c>
      <c r="S78">
        <v>64.323597800000002</v>
      </c>
      <c r="T78" t="s">
        <v>30</v>
      </c>
      <c r="U78">
        <v>2.1800374520000001</v>
      </c>
      <c r="V78" t="s">
        <v>47</v>
      </c>
      <c r="W78" t="s">
        <v>48</v>
      </c>
      <c r="X78">
        <v>997.41345009999998</v>
      </c>
      <c r="Y78">
        <f>Suplier[[#This Row],[Price]]*Suplier[[#This Row],[Number of products sold]]</f>
        <v>16655.220691549999</v>
      </c>
    </row>
    <row r="79" spans="1:25" x14ac:dyDescent="0.3">
      <c r="A79" t="s">
        <v>24</v>
      </c>
      <c r="B79" t="s">
        <v>131</v>
      </c>
      <c r="C79">
        <v>57.449742960000002</v>
      </c>
      <c r="D79">
        <v>14</v>
      </c>
      <c r="E79">
        <v>359</v>
      </c>
      <c r="F79">
        <v>2483.760178</v>
      </c>
      <c r="G79" t="s">
        <v>38</v>
      </c>
      <c r="H79">
        <v>96</v>
      </c>
      <c r="I79">
        <v>28</v>
      </c>
      <c r="J79">
        <v>57</v>
      </c>
      <c r="K79">
        <v>4</v>
      </c>
      <c r="L79" t="s">
        <v>27</v>
      </c>
      <c r="M79">
        <v>6.7809466260000004</v>
      </c>
      <c r="N79" t="s">
        <v>39</v>
      </c>
      <c r="O79" t="s">
        <v>45</v>
      </c>
      <c r="P79">
        <v>26</v>
      </c>
      <c r="Q79">
        <v>334</v>
      </c>
      <c r="R79">
        <v>5</v>
      </c>
      <c r="S79">
        <v>42.952444749999998</v>
      </c>
      <c r="T79" t="s">
        <v>64</v>
      </c>
      <c r="U79">
        <v>3.0551418180000001</v>
      </c>
      <c r="V79" t="s">
        <v>31</v>
      </c>
      <c r="W79" t="s">
        <v>32</v>
      </c>
      <c r="X79">
        <v>852.5680989</v>
      </c>
      <c r="Y79">
        <f>Suplier[[#This Row],[Price]]*Suplier[[#This Row],[Number of products sold]]</f>
        <v>20624.45772264</v>
      </c>
    </row>
    <row r="80" spans="1:25" x14ac:dyDescent="0.3">
      <c r="A80" t="s">
        <v>24</v>
      </c>
      <c r="B80" t="s">
        <v>132</v>
      </c>
      <c r="C80">
        <v>6.3068831760000004</v>
      </c>
      <c r="D80">
        <v>50</v>
      </c>
      <c r="E80">
        <v>946</v>
      </c>
      <c r="F80">
        <v>1292.4584179999999</v>
      </c>
      <c r="G80" t="s">
        <v>38</v>
      </c>
      <c r="H80">
        <v>5</v>
      </c>
      <c r="I80">
        <v>4</v>
      </c>
      <c r="J80">
        <v>51</v>
      </c>
      <c r="K80">
        <v>5</v>
      </c>
      <c r="L80" t="s">
        <v>27</v>
      </c>
      <c r="M80">
        <v>8.4670497709999992</v>
      </c>
      <c r="N80" t="s">
        <v>44</v>
      </c>
      <c r="O80" t="s">
        <v>29</v>
      </c>
      <c r="P80">
        <v>25</v>
      </c>
      <c r="Q80">
        <v>858</v>
      </c>
      <c r="R80">
        <v>21</v>
      </c>
      <c r="S80">
        <v>71.126514720000003</v>
      </c>
      <c r="T80" t="s">
        <v>30</v>
      </c>
      <c r="U80">
        <v>4.0968813319999997</v>
      </c>
      <c r="V80" t="s">
        <v>56</v>
      </c>
      <c r="W80" t="s">
        <v>41</v>
      </c>
      <c r="X80">
        <v>323.59220340000002</v>
      </c>
      <c r="Y80">
        <f>Suplier[[#This Row],[Price]]*Suplier[[#This Row],[Number of products sold]]</f>
        <v>5966.311484496</v>
      </c>
    </row>
    <row r="81" spans="1:25" x14ac:dyDescent="0.3">
      <c r="A81" t="s">
        <v>24</v>
      </c>
      <c r="B81" t="s">
        <v>133</v>
      </c>
      <c r="C81">
        <v>57.057031219999999</v>
      </c>
      <c r="D81">
        <v>56</v>
      </c>
      <c r="E81">
        <v>198</v>
      </c>
      <c r="F81">
        <v>7888.7232679999997</v>
      </c>
      <c r="G81" t="s">
        <v>26</v>
      </c>
      <c r="H81">
        <v>31</v>
      </c>
      <c r="I81">
        <v>25</v>
      </c>
      <c r="J81">
        <v>20</v>
      </c>
      <c r="K81">
        <v>1</v>
      </c>
      <c r="L81" t="s">
        <v>27</v>
      </c>
      <c r="M81">
        <v>6.4963253639999996</v>
      </c>
      <c r="N81" t="s">
        <v>28</v>
      </c>
      <c r="O81" t="s">
        <v>53</v>
      </c>
      <c r="P81">
        <v>5</v>
      </c>
      <c r="Q81">
        <v>228</v>
      </c>
      <c r="R81">
        <v>12</v>
      </c>
      <c r="S81">
        <v>57.870902919999999</v>
      </c>
      <c r="T81" t="s">
        <v>30</v>
      </c>
      <c r="U81">
        <v>0.16587162699999999</v>
      </c>
      <c r="V81" t="s">
        <v>40</v>
      </c>
      <c r="W81" t="s">
        <v>41</v>
      </c>
      <c r="X81">
        <v>351.50421929999999</v>
      </c>
      <c r="Y81">
        <f>Suplier[[#This Row],[Price]]*Suplier[[#This Row],[Number of products sold]]</f>
        <v>11297.29218156</v>
      </c>
    </row>
    <row r="82" spans="1:25" hidden="1" x14ac:dyDescent="0.3">
      <c r="A82" t="s">
        <v>33</v>
      </c>
      <c r="B82" t="s">
        <v>134</v>
      </c>
      <c r="C82">
        <v>91.128318350000001</v>
      </c>
      <c r="D82">
        <v>75</v>
      </c>
      <c r="E82">
        <v>872</v>
      </c>
      <c r="F82">
        <v>8651.6726830000007</v>
      </c>
      <c r="G82" t="s">
        <v>38</v>
      </c>
      <c r="H82">
        <v>39</v>
      </c>
      <c r="I82">
        <v>14</v>
      </c>
      <c r="J82">
        <v>41</v>
      </c>
      <c r="K82">
        <v>2</v>
      </c>
      <c r="L82" t="s">
        <v>43</v>
      </c>
      <c r="M82">
        <v>2.8331846789999999</v>
      </c>
      <c r="N82" t="s">
        <v>28</v>
      </c>
      <c r="O82" t="s">
        <v>62</v>
      </c>
      <c r="P82">
        <v>8</v>
      </c>
      <c r="Q82">
        <v>202</v>
      </c>
      <c r="R82">
        <v>5</v>
      </c>
      <c r="S82">
        <v>76.961228019999993</v>
      </c>
      <c r="T82" t="s">
        <v>46</v>
      </c>
      <c r="U82">
        <v>2.849662199</v>
      </c>
      <c r="V82" t="s">
        <v>56</v>
      </c>
      <c r="W82" t="s">
        <v>32</v>
      </c>
      <c r="X82">
        <v>787.77985049999995</v>
      </c>
      <c r="Y82">
        <f>Suplier[[#This Row],[Price]]*Suplier[[#This Row],[Number of products sold]]</f>
        <v>79463.893601200005</v>
      </c>
    </row>
    <row r="83" spans="1:25" x14ac:dyDescent="0.3">
      <c r="A83" t="s">
        <v>24</v>
      </c>
      <c r="B83" t="s">
        <v>135</v>
      </c>
      <c r="C83">
        <v>72.819206930000007</v>
      </c>
      <c r="D83">
        <v>9</v>
      </c>
      <c r="E83">
        <v>774</v>
      </c>
      <c r="F83">
        <v>4384.4134000000004</v>
      </c>
      <c r="G83" t="s">
        <v>38</v>
      </c>
      <c r="H83">
        <v>48</v>
      </c>
      <c r="I83">
        <v>6</v>
      </c>
      <c r="J83">
        <v>8</v>
      </c>
      <c r="K83">
        <v>5</v>
      </c>
      <c r="L83" t="s">
        <v>27</v>
      </c>
      <c r="M83">
        <v>4.0662775020000002</v>
      </c>
      <c r="N83" t="s">
        <v>28</v>
      </c>
      <c r="O83" t="s">
        <v>50</v>
      </c>
      <c r="P83">
        <v>28</v>
      </c>
      <c r="Q83">
        <v>698</v>
      </c>
      <c r="R83">
        <v>1</v>
      </c>
      <c r="S83">
        <v>19.789592939999999</v>
      </c>
      <c r="T83" t="s">
        <v>30</v>
      </c>
      <c r="U83">
        <v>2.5475471220000001</v>
      </c>
      <c r="V83" t="s">
        <v>47</v>
      </c>
      <c r="W83" t="s">
        <v>32</v>
      </c>
      <c r="X83">
        <v>276.7783359</v>
      </c>
      <c r="Y83">
        <f>Suplier[[#This Row],[Price]]*Suplier[[#This Row],[Number of products sold]]</f>
        <v>56362.066163820004</v>
      </c>
    </row>
    <row r="84" spans="1:25" x14ac:dyDescent="0.3">
      <c r="A84" t="s">
        <v>33</v>
      </c>
      <c r="B84" t="s">
        <v>136</v>
      </c>
      <c r="C84">
        <v>17.03493074</v>
      </c>
      <c r="D84">
        <v>13</v>
      </c>
      <c r="E84">
        <v>336</v>
      </c>
      <c r="F84">
        <v>2943.3818679999999</v>
      </c>
      <c r="G84" t="s">
        <v>38</v>
      </c>
      <c r="H84">
        <v>42</v>
      </c>
      <c r="I84">
        <v>19</v>
      </c>
      <c r="J84">
        <v>72</v>
      </c>
      <c r="K84">
        <v>1</v>
      </c>
      <c r="L84" t="s">
        <v>36</v>
      </c>
      <c r="M84">
        <v>4.7081818740000001</v>
      </c>
      <c r="N84" t="s">
        <v>61</v>
      </c>
      <c r="O84" t="s">
        <v>29</v>
      </c>
      <c r="P84">
        <v>6</v>
      </c>
      <c r="Q84">
        <v>955</v>
      </c>
      <c r="R84">
        <v>26</v>
      </c>
      <c r="S84">
        <v>4.4652784350000001</v>
      </c>
      <c r="T84" t="s">
        <v>30</v>
      </c>
      <c r="U84">
        <v>4.1378770490000001</v>
      </c>
      <c r="V84" t="s">
        <v>31</v>
      </c>
      <c r="W84" t="s">
        <v>41</v>
      </c>
      <c r="X84">
        <v>589.97855560000005</v>
      </c>
      <c r="Y84">
        <f>Suplier[[#This Row],[Price]]*Suplier[[#This Row],[Number of products sold]]</f>
        <v>5723.7367286400004</v>
      </c>
    </row>
    <row r="85" spans="1:25" hidden="1" x14ac:dyDescent="0.3">
      <c r="A85" t="s">
        <v>24</v>
      </c>
      <c r="B85" t="s">
        <v>137</v>
      </c>
      <c r="C85">
        <v>68.911246210000002</v>
      </c>
      <c r="D85">
        <v>82</v>
      </c>
      <c r="E85">
        <v>663</v>
      </c>
      <c r="F85">
        <v>2411.7546320000001</v>
      </c>
      <c r="G85" t="s">
        <v>38</v>
      </c>
      <c r="H85">
        <v>65</v>
      </c>
      <c r="I85">
        <v>24</v>
      </c>
      <c r="J85">
        <v>7</v>
      </c>
      <c r="K85">
        <v>8</v>
      </c>
      <c r="L85" t="s">
        <v>27</v>
      </c>
      <c r="M85">
        <v>4.9498395779999997</v>
      </c>
      <c r="N85" t="s">
        <v>39</v>
      </c>
      <c r="O85" t="s">
        <v>53</v>
      </c>
      <c r="P85">
        <v>20</v>
      </c>
      <c r="Q85">
        <v>443</v>
      </c>
      <c r="R85">
        <v>5</v>
      </c>
      <c r="S85">
        <v>97.730593799999994</v>
      </c>
      <c r="T85" t="s">
        <v>46</v>
      </c>
      <c r="U85">
        <v>0.77300613399999996</v>
      </c>
      <c r="V85" t="s">
        <v>31</v>
      </c>
      <c r="W85" t="s">
        <v>48</v>
      </c>
      <c r="X85">
        <v>682.9710182</v>
      </c>
      <c r="Y85">
        <f>Suplier[[#This Row],[Price]]*Suplier[[#This Row],[Number of products sold]]</f>
        <v>45688.156237230003</v>
      </c>
    </row>
    <row r="86" spans="1:25" x14ac:dyDescent="0.3">
      <c r="A86" t="s">
        <v>24</v>
      </c>
      <c r="B86" t="s">
        <v>138</v>
      </c>
      <c r="C86">
        <v>89.104367289999999</v>
      </c>
      <c r="D86">
        <v>99</v>
      </c>
      <c r="E86">
        <v>618</v>
      </c>
      <c r="F86">
        <v>2048.2901000000002</v>
      </c>
      <c r="G86" t="s">
        <v>38</v>
      </c>
      <c r="H86">
        <v>73</v>
      </c>
      <c r="I86">
        <v>26</v>
      </c>
      <c r="J86">
        <v>80</v>
      </c>
      <c r="K86">
        <v>10</v>
      </c>
      <c r="L86" t="s">
        <v>36</v>
      </c>
      <c r="M86">
        <v>8.3816156250000002</v>
      </c>
      <c r="N86" t="s">
        <v>44</v>
      </c>
      <c r="O86" t="s">
        <v>62</v>
      </c>
      <c r="P86">
        <v>24</v>
      </c>
      <c r="Q86">
        <v>589</v>
      </c>
      <c r="R86">
        <v>22</v>
      </c>
      <c r="S86">
        <v>33.808636509999999</v>
      </c>
      <c r="T86" t="s">
        <v>64</v>
      </c>
      <c r="U86">
        <v>4.8434565770000004</v>
      </c>
      <c r="V86" t="s">
        <v>40</v>
      </c>
      <c r="W86" t="s">
        <v>32</v>
      </c>
      <c r="X86">
        <v>465.45700599999998</v>
      </c>
      <c r="Y86">
        <f>Suplier[[#This Row],[Price]]*Suplier[[#This Row],[Number of products sold]]</f>
        <v>55066.498985220001</v>
      </c>
    </row>
    <row r="87" spans="1:25" hidden="1" x14ac:dyDescent="0.3">
      <c r="A87" t="s">
        <v>57</v>
      </c>
      <c r="B87" t="s">
        <v>139</v>
      </c>
      <c r="C87">
        <v>76.962994420000001</v>
      </c>
      <c r="D87">
        <v>83</v>
      </c>
      <c r="E87">
        <v>25</v>
      </c>
      <c r="F87">
        <v>8684.6130589999993</v>
      </c>
      <c r="G87" t="s">
        <v>35</v>
      </c>
      <c r="H87">
        <v>15</v>
      </c>
      <c r="I87">
        <v>18</v>
      </c>
      <c r="J87">
        <v>66</v>
      </c>
      <c r="K87">
        <v>2</v>
      </c>
      <c r="L87" t="s">
        <v>43</v>
      </c>
      <c r="M87">
        <v>8.2491687050000007</v>
      </c>
      <c r="N87" t="s">
        <v>44</v>
      </c>
      <c r="O87" t="s">
        <v>62</v>
      </c>
      <c r="P87">
        <v>4</v>
      </c>
      <c r="Q87">
        <v>211</v>
      </c>
      <c r="R87">
        <v>2</v>
      </c>
      <c r="S87">
        <v>69.929345519999998</v>
      </c>
      <c r="T87" t="s">
        <v>46</v>
      </c>
      <c r="U87">
        <v>1.3744289999999999</v>
      </c>
      <c r="V87" t="s">
        <v>31</v>
      </c>
      <c r="W87" t="s">
        <v>32</v>
      </c>
      <c r="X87">
        <v>842.68682999999999</v>
      </c>
      <c r="Y87">
        <f>Suplier[[#This Row],[Price]]*Suplier[[#This Row],[Number of products sold]]</f>
        <v>1924.0748605000001</v>
      </c>
    </row>
    <row r="88" spans="1:25" x14ac:dyDescent="0.3">
      <c r="A88" t="s">
        <v>33</v>
      </c>
      <c r="B88" t="s">
        <v>140</v>
      </c>
      <c r="C88">
        <v>19.99817694</v>
      </c>
      <c r="D88">
        <v>18</v>
      </c>
      <c r="E88">
        <v>223</v>
      </c>
      <c r="F88">
        <v>1229.5910289999999</v>
      </c>
      <c r="G88" t="s">
        <v>38</v>
      </c>
      <c r="H88">
        <v>32</v>
      </c>
      <c r="I88">
        <v>14</v>
      </c>
      <c r="J88">
        <v>22</v>
      </c>
      <c r="K88">
        <v>6</v>
      </c>
      <c r="L88" t="s">
        <v>27</v>
      </c>
      <c r="M88">
        <v>1.4543053100000001</v>
      </c>
      <c r="N88" t="s">
        <v>39</v>
      </c>
      <c r="O88" t="s">
        <v>29</v>
      </c>
      <c r="P88">
        <v>4</v>
      </c>
      <c r="Q88">
        <v>569</v>
      </c>
      <c r="R88">
        <v>18</v>
      </c>
      <c r="S88">
        <v>74.608969999999999</v>
      </c>
      <c r="T88" t="s">
        <v>64</v>
      </c>
      <c r="U88">
        <v>2.051512931</v>
      </c>
      <c r="V88" t="s">
        <v>47</v>
      </c>
      <c r="W88" t="s">
        <v>48</v>
      </c>
      <c r="X88">
        <v>264.2548898</v>
      </c>
      <c r="Y88">
        <f>Suplier[[#This Row],[Price]]*Suplier[[#This Row],[Number of products sold]]</f>
        <v>4459.5934576199998</v>
      </c>
    </row>
    <row r="89" spans="1:25" hidden="1" x14ac:dyDescent="0.3">
      <c r="A89" t="s">
        <v>24</v>
      </c>
      <c r="B89" t="s">
        <v>141</v>
      </c>
      <c r="C89">
        <v>80.41403665</v>
      </c>
      <c r="D89">
        <v>24</v>
      </c>
      <c r="E89">
        <v>79</v>
      </c>
      <c r="F89">
        <v>5133.8467010000004</v>
      </c>
      <c r="G89" t="s">
        <v>55</v>
      </c>
      <c r="H89">
        <v>5</v>
      </c>
      <c r="I89">
        <v>7</v>
      </c>
      <c r="J89">
        <v>55</v>
      </c>
      <c r="K89">
        <v>10</v>
      </c>
      <c r="L89" t="s">
        <v>36</v>
      </c>
      <c r="M89">
        <v>6.5758037979999999</v>
      </c>
      <c r="N89" t="s">
        <v>28</v>
      </c>
      <c r="O89" t="s">
        <v>62</v>
      </c>
      <c r="P89">
        <v>27</v>
      </c>
      <c r="Q89">
        <v>523</v>
      </c>
      <c r="R89">
        <v>17</v>
      </c>
      <c r="S89">
        <v>28.696996819999999</v>
      </c>
      <c r="T89" t="s">
        <v>46</v>
      </c>
      <c r="U89">
        <v>3.693737788</v>
      </c>
      <c r="V89" t="s">
        <v>56</v>
      </c>
      <c r="W89" t="s">
        <v>32</v>
      </c>
      <c r="X89">
        <v>879.35921770000004</v>
      </c>
      <c r="Y89">
        <f>Suplier[[#This Row],[Price]]*Suplier[[#This Row],[Number of products sold]]</f>
        <v>6352.7088953499997</v>
      </c>
    </row>
    <row r="90" spans="1:25" x14ac:dyDescent="0.3">
      <c r="A90" t="s">
        <v>57</v>
      </c>
      <c r="B90" t="s">
        <v>142</v>
      </c>
      <c r="C90">
        <v>75.270406980000004</v>
      </c>
      <c r="D90">
        <v>58</v>
      </c>
      <c r="E90">
        <v>737</v>
      </c>
      <c r="F90">
        <v>9444.7420330000004</v>
      </c>
      <c r="G90" t="s">
        <v>55</v>
      </c>
      <c r="H90">
        <v>60</v>
      </c>
      <c r="I90">
        <v>18</v>
      </c>
      <c r="J90">
        <v>85</v>
      </c>
      <c r="K90">
        <v>7</v>
      </c>
      <c r="L90" t="s">
        <v>36</v>
      </c>
      <c r="M90">
        <v>3.8012531329999999</v>
      </c>
      <c r="N90" t="s">
        <v>61</v>
      </c>
      <c r="O90" t="s">
        <v>29</v>
      </c>
      <c r="P90">
        <v>21</v>
      </c>
      <c r="Q90">
        <v>953</v>
      </c>
      <c r="R90">
        <v>11</v>
      </c>
      <c r="S90">
        <v>68.184919059999999</v>
      </c>
      <c r="T90" t="s">
        <v>30</v>
      </c>
      <c r="U90">
        <v>0.72220440200000002</v>
      </c>
      <c r="V90" t="s">
        <v>56</v>
      </c>
      <c r="W90" t="s">
        <v>48</v>
      </c>
      <c r="X90">
        <v>103.916248</v>
      </c>
      <c r="Y90">
        <f>Suplier[[#This Row],[Price]]*Suplier[[#This Row],[Number of products sold]]</f>
        <v>55474.289944260003</v>
      </c>
    </row>
    <row r="91" spans="1:25" x14ac:dyDescent="0.3">
      <c r="A91" t="s">
        <v>57</v>
      </c>
      <c r="B91" t="s">
        <v>143</v>
      </c>
      <c r="C91">
        <v>97.760085579999995</v>
      </c>
      <c r="D91">
        <v>10</v>
      </c>
      <c r="E91">
        <v>134</v>
      </c>
      <c r="F91">
        <v>5924.6825669999998</v>
      </c>
      <c r="G91" t="s">
        <v>38</v>
      </c>
      <c r="H91">
        <v>90</v>
      </c>
      <c r="I91">
        <v>1</v>
      </c>
      <c r="J91">
        <v>27</v>
      </c>
      <c r="K91">
        <v>8</v>
      </c>
      <c r="L91" t="s">
        <v>27</v>
      </c>
      <c r="M91">
        <v>9.9298162449999996</v>
      </c>
      <c r="N91" t="s">
        <v>39</v>
      </c>
      <c r="O91" t="s">
        <v>45</v>
      </c>
      <c r="P91">
        <v>23</v>
      </c>
      <c r="Q91">
        <v>370</v>
      </c>
      <c r="R91">
        <v>11</v>
      </c>
      <c r="S91">
        <v>46.603873380000003</v>
      </c>
      <c r="T91" t="s">
        <v>30</v>
      </c>
      <c r="U91">
        <v>1.9076657340000001</v>
      </c>
      <c r="V91" t="s">
        <v>47</v>
      </c>
      <c r="W91" t="s">
        <v>32</v>
      </c>
      <c r="X91">
        <v>517.49997389999999</v>
      </c>
      <c r="Y91">
        <f>Suplier[[#This Row],[Price]]*Suplier[[#This Row],[Number of products sold]]</f>
        <v>13099.85146772</v>
      </c>
    </row>
    <row r="92" spans="1:25" x14ac:dyDescent="0.3">
      <c r="A92" t="s">
        <v>33</v>
      </c>
      <c r="B92" t="s">
        <v>144</v>
      </c>
      <c r="C92">
        <v>13.8819135</v>
      </c>
      <c r="D92">
        <v>56</v>
      </c>
      <c r="E92">
        <v>320</v>
      </c>
      <c r="F92">
        <v>9592.63357</v>
      </c>
      <c r="G92" t="s">
        <v>26</v>
      </c>
      <c r="H92">
        <v>66</v>
      </c>
      <c r="I92">
        <v>18</v>
      </c>
      <c r="J92">
        <v>96</v>
      </c>
      <c r="K92">
        <v>7</v>
      </c>
      <c r="L92" t="s">
        <v>27</v>
      </c>
      <c r="M92">
        <v>7.674430708</v>
      </c>
      <c r="N92" t="s">
        <v>28</v>
      </c>
      <c r="O92" t="s">
        <v>53</v>
      </c>
      <c r="P92">
        <v>8</v>
      </c>
      <c r="Q92">
        <v>585</v>
      </c>
      <c r="R92">
        <v>8</v>
      </c>
      <c r="S92">
        <v>85.675963339999996</v>
      </c>
      <c r="T92" t="s">
        <v>64</v>
      </c>
      <c r="U92">
        <v>1.2193822240000001</v>
      </c>
      <c r="V92" t="s">
        <v>47</v>
      </c>
      <c r="W92" t="s">
        <v>32</v>
      </c>
      <c r="X92">
        <v>990.07847249999998</v>
      </c>
      <c r="Y92">
        <f>Suplier[[#This Row],[Price]]*Suplier[[#This Row],[Number of products sold]]</f>
        <v>4442.2123199999996</v>
      </c>
    </row>
    <row r="93" spans="1:25" x14ac:dyDescent="0.3">
      <c r="A93" t="s">
        <v>57</v>
      </c>
      <c r="B93" t="s">
        <v>145</v>
      </c>
      <c r="C93">
        <v>62.11196546</v>
      </c>
      <c r="D93">
        <v>90</v>
      </c>
      <c r="E93">
        <v>916</v>
      </c>
      <c r="F93">
        <v>1935.2067939999999</v>
      </c>
      <c r="G93" t="s">
        <v>55</v>
      </c>
      <c r="H93">
        <v>98</v>
      </c>
      <c r="I93">
        <v>22</v>
      </c>
      <c r="J93">
        <v>85</v>
      </c>
      <c r="K93">
        <v>7</v>
      </c>
      <c r="L93" t="s">
        <v>27</v>
      </c>
      <c r="M93">
        <v>7.4715140839999998</v>
      </c>
      <c r="N93" t="s">
        <v>52</v>
      </c>
      <c r="O93" t="s">
        <v>50</v>
      </c>
      <c r="P93">
        <v>5</v>
      </c>
      <c r="Q93">
        <v>207</v>
      </c>
      <c r="R93">
        <v>28</v>
      </c>
      <c r="S93">
        <v>39.772882500000001</v>
      </c>
      <c r="T93" t="s">
        <v>30</v>
      </c>
      <c r="U93">
        <v>0.62600185799999997</v>
      </c>
      <c r="V93" t="s">
        <v>47</v>
      </c>
      <c r="W93" t="s">
        <v>32</v>
      </c>
      <c r="X93">
        <v>996.77831500000002</v>
      </c>
      <c r="Y93">
        <f>Suplier[[#This Row],[Price]]*Suplier[[#This Row],[Number of products sold]]</f>
        <v>56894.560361360003</v>
      </c>
    </row>
    <row r="94" spans="1:25" x14ac:dyDescent="0.3">
      <c r="A94" t="s">
        <v>57</v>
      </c>
      <c r="B94" t="s">
        <v>146</v>
      </c>
      <c r="C94">
        <v>47.71423308</v>
      </c>
      <c r="D94">
        <v>44</v>
      </c>
      <c r="E94">
        <v>276</v>
      </c>
      <c r="F94">
        <v>2100.1297549999999</v>
      </c>
      <c r="G94" t="s">
        <v>55</v>
      </c>
      <c r="H94">
        <v>90</v>
      </c>
      <c r="I94">
        <v>25</v>
      </c>
      <c r="J94">
        <v>10</v>
      </c>
      <c r="K94">
        <v>8</v>
      </c>
      <c r="L94" t="s">
        <v>27</v>
      </c>
      <c r="M94">
        <v>4.4695000260000004</v>
      </c>
      <c r="N94" t="s">
        <v>61</v>
      </c>
      <c r="O94" t="s">
        <v>29</v>
      </c>
      <c r="P94">
        <v>4</v>
      </c>
      <c r="Q94">
        <v>671</v>
      </c>
      <c r="R94">
        <v>29</v>
      </c>
      <c r="S94">
        <v>62.612690399999998</v>
      </c>
      <c r="T94" t="s">
        <v>64</v>
      </c>
      <c r="U94">
        <v>0.33343182500000002</v>
      </c>
      <c r="V94" t="s">
        <v>47</v>
      </c>
      <c r="W94" t="s">
        <v>32</v>
      </c>
      <c r="X94">
        <v>230.0927825</v>
      </c>
      <c r="Y94">
        <f>Suplier[[#This Row],[Price]]*Suplier[[#This Row],[Number of products sold]]</f>
        <v>13169.128330080001</v>
      </c>
    </row>
    <row r="95" spans="1:25" hidden="1" x14ac:dyDescent="0.3">
      <c r="A95" t="s">
        <v>24</v>
      </c>
      <c r="B95" t="s">
        <v>147</v>
      </c>
      <c r="C95">
        <v>69.290830999999997</v>
      </c>
      <c r="D95">
        <v>88</v>
      </c>
      <c r="E95">
        <v>114</v>
      </c>
      <c r="F95">
        <v>4531.4021339999999</v>
      </c>
      <c r="G95" t="s">
        <v>38</v>
      </c>
      <c r="H95">
        <v>63</v>
      </c>
      <c r="I95">
        <v>17</v>
      </c>
      <c r="J95">
        <v>66</v>
      </c>
      <c r="K95">
        <v>1</v>
      </c>
      <c r="L95" t="s">
        <v>43</v>
      </c>
      <c r="M95">
        <v>7.0064320589999998</v>
      </c>
      <c r="N95" t="s">
        <v>52</v>
      </c>
      <c r="O95" t="s">
        <v>62</v>
      </c>
      <c r="P95">
        <v>21</v>
      </c>
      <c r="Q95">
        <v>824</v>
      </c>
      <c r="R95">
        <v>20</v>
      </c>
      <c r="S95">
        <v>35.633652339999998</v>
      </c>
      <c r="T95" t="s">
        <v>46</v>
      </c>
      <c r="U95">
        <v>4.165781795</v>
      </c>
      <c r="V95" t="s">
        <v>40</v>
      </c>
      <c r="W95" t="s">
        <v>48</v>
      </c>
      <c r="X95">
        <v>823.52384589999997</v>
      </c>
      <c r="Y95">
        <f>Suplier[[#This Row],[Price]]*Suplier[[#This Row],[Number of products sold]]</f>
        <v>7899.1547339999997</v>
      </c>
    </row>
    <row r="96" spans="1:25" x14ac:dyDescent="0.3">
      <c r="A96" t="s">
        <v>57</v>
      </c>
      <c r="B96" t="s">
        <v>148</v>
      </c>
      <c r="C96">
        <v>3.0376887250000002</v>
      </c>
      <c r="D96">
        <v>97</v>
      </c>
      <c r="E96">
        <v>987</v>
      </c>
      <c r="F96">
        <v>7888.3565470000003</v>
      </c>
      <c r="G96" t="s">
        <v>38</v>
      </c>
      <c r="H96">
        <v>77</v>
      </c>
      <c r="I96">
        <v>26</v>
      </c>
      <c r="J96">
        <v>72</v>
      </c>
      <c r="K96">
        <v>9</v>
      </c>
      <c r="L96" t="s">
        <v>27</v>
      </c>
      <c r="M96">
        <v>6.9429459419999997</v>
      </c>
      <c r="N96" t="s">
        <v>61</v>
      </c>
      <c r="O96" t="s">
        <v>50</v>
      </c>
      <c r="P96">
        <v>12</v>
      </c>
      <c r="Q96">
        <v>908</v>
      </c>
      <c r="R96">
        <v>14</v>
      </c>
      <c r="S96">
        <v>60.387378609999999</v>
      </c>
      <c r="T96" t="s">
        <v>64</v>
      </c>
      <c r="U96">
        <v>1.463607498</v>
      </c>
      <c r="V96" t="s">
        <v>47</v>
      </c>
      <c r="W96" t="s">
        <v>32</v>
      </c>
      <c r="X96">
        <v>846.665257</v>
      </c>
      <c r="Y96">
        <f>Suplier[[#This Row],[Price]]*Suplier[[#This Row],[Number of products sold]]</f>
        <v>2998.1987715750001</v>
      </c>
    </row>
    <row r="97" spans="1:25" x14ac:dyDescent="0.3">
      <c r="A97" t="s">
        <v>24</v>
      </c>
      <c r="B97" t="s">
        <v>149</v>
      </c>
      <c r="C97">
        <v>77.90392722</v>
      </c>
      <c r="D97">
        <v>65</v>
      </c>
      <c r="E97">
        <v>672</v>
      </c>
      <c r="F97">
        <v>7386.3639439999997</v>
      </c>
      <c r="G97" t="s">
        <v>38</v>
      </c>
      <c r="H97">
        <v>15</v>
      </c>
      <c r="I97">
        <v>14</v>
      </c>
      <c r="J97">
        <v>26</v>
      </c>
      <c r="K97">
        <v>9</v>
      </c>
      <c r="L97" t="s">
        <v>27</v>
      </c>
      <c r="M97">
        <v>8.6303388699999992</v>
      </c>
      <c r="N97" t="s">
        <v>52</v>
      </c>
      <c r="O97" t="s">
        <v>29</v>
      </c>
      <c r="P97">
        <v>18</v>
      </c>
      <c r="Q97">
        <v>450</v>
      </c>
      <c r="R97">
        <v>26</v>
      </c>
      <c r="S97">
        <v>58.890685769999997</v>
      </c>
      <c r="T97" t="s">
        <v>30</v>
      </c>
      <c r="U97">
        <v>1.2108821299999999</v>
      </c>
      <c r="V97" t="s">
        <v>40</v>
      </c>
      <c r="W97" t="s">
        <v>48</v>
      </c>
      <c r="X97">
        <v>778.86424139999997</v>
      </c>
      <c r="Y97">
        <f>Suplier[[#This Row],[Price]]*Suplier[[#This Row],[Number of products sold]]</f>
        <v>52351.439091840002</v>
      </c>
    </row>
    <row r="98" spans="1:25" x14ac:dyDescent="0.3">
      <c r="A98" t="s">
        <v>57</v>
      </c>
      <c r="B98" t="s">
        <v>150</v>
      </c>
      <c r="C98">
        <v>24.423131420000001</v>
      </c>
      <c r="D98">
        <v>29</v>
      </c>
      <c r="E98">
        <v>324</v>
      </c>
      <c r="F98">
        <v>7698.4247660000001</v>
      </c>
      <c r="G98" t="s">
        <v>26</v>
      </c>
      <c r="H98">
        <v>67</v>
      </c>
      <c r="I98">
        <v>2</v>
      </c>
      <c r="J98">
        <v>32</v>
      </c>
      <c r="K98">
        <v>3</v>
      </c>
      <c r="L98" t="s">
        <v>43</v>
      </c>
      <c r="M98">
        <v>5.3528780439999997</v>
      </c>
      <c r="N98" t="s">
        <v>28</v>
      </c>
      <c r="O98" t="s">
        <v>29</v>
      </c>
      <c r="P98">
        <v>28</v>
      </c>
      <c r="Q98">
        <v>648</v>
      </c>
      <c r="R98">
        <v>28</v>
      </c>
      <c r="S98">
        <v>17.803756329999999</v>
      </c>
      <c r="T98" t="s">
        <v>30</v>
      </c>
      <c r="U98">
        <v>3.8720476810000002</v>
      </c>
      <c r="V98" t="s">
        <v>31</v>
      </c>
      <c r="W98" t="s">
        <v>48</v>
      </c>
      <c r="X98">
        <v>188.7421411</v>
      </c>
      <c r="Y98">
        <f>Suplier[[#This Row],[Price]]*Suplier[[#This Row],[Number of products sold]]</f>
        <v>7913.09458008</v>
      </c>
    </row>
    <row r="99" spans="1:25" hidden="1" x14ac:dyDescent="0.3">
      <c r="A99" t="s">
        <v>24</v>
      </c>
      <c r="B99" t="s">
        <v>151</v>
      </c>
      <c r="C99">
        <v>3.5261112589999999</v>
      </c>
      <c r="D99">
        <v>56</v>
      </c>
      <c r="E99">
        <v>62</v>
      </c>
      <c r="F99">
        <v>4370.9165800000001</v>
      </c>
      <c r="G99" t="s">
        <v>55</v>
      </c>
      <c r="H99">
        <v>46</v>
      </c>
      <c r="I99">
        <v>19</v>
      </c>
      <c r="J99">
        <v>4</v>
      </c>
      <c r="K99">
        <v>9</v>
      </c>
      <c r="L99" t="s">
        <v>36</v>
      </c>
      <c r="M99">
        <v>7.9048456109999998</v>
      </c>
      <c r="N99" t="s">
        <v>52</v>
      </c>
      <c r="O99" t="s">
        <v>29</v>
      </c>
      <c r="P99">
        <v>10</v>
      </c>
      <c r="Q99">
        <v>535</v>
      </c>
      <c r="R99">
        <v>13</v>
      </c>
      <c r="S99">
        <v>65.765155930000006</v>
      </c>
      <c r="T99" t="s">
        <v>46</v>
      </c>
      <c r="U99">
        <v>3.376237835</v>
      </c>
      <c r="V99" t="s">
        <v>31</v>
      </c>
      <c r="W99" t="s">
        <v>48</v>
      </c>
      <c r="X99">
        <v>540.13242290000005</v>
      </c>
      <c r="Y99">
        <f>Suplier[[#This Row],[Price]]*Suplier[[#This Row],[Number of products sold]]</f>
        <v>218.61889805799998</v>
      </c>
    </row>
    <row r="100" spans="1:25" x14ac:dyDescent="0.3">
      <c r="A100" t="s">
        <v>33</v>
      </c>
      <c r="B100" t="s">
        <v>152</v>
      </c>
      <c r="C100">
        <v>19.754604870000001</v>
      </c>
      <c r="D100">
        <v>43</v>
      </c>
      <c r="E100">
        <v>913</v>
      </c>
      <c r="F100">
        <v>8525.9525599999997</v>
      </c>
      <c r="G100" t="s">
        <v>35</v>
      </c>
      <c r="H100">
        <v>53</v>
      </c>
      <c r="I100">
        <v>1</v>
      </c>
      <c r="J100">
        <v>27</v>
      </c>
      <c r="K100">
        <v>7</v>
      </c>
      <c r="L100" t="s">
        <v>27</v>
      </c>
      <c r="M100">
        <v>1.4098010949999999</v>
      </c>
      <c r="N100" t="s">
        <v>44</v>
      </c>
      <c r="O100" t="s">
        <v>62</v>
      </c>
      <c r="P100">
        <v>28</v>
      </c>
      <c r="Q100">
        <v>581</v>
      </c>
      <c r="R100">
        <v>9</v>
      </c>
      <c r="S100">
        <v>5.6046908640000002</v>
      </c>
      <c r="T100" t="s">
        <v>30</v>
      </c>
      <c r="U100">
        <v>2.9081221689999999</v>
      </c>
      <c r="V100" t="s">
        <v>47</v>
      </c>
      <c r="W100" t="s">
        <v>48</v>
      </c>
      <c r="X100">
        <v>882.19886350000002</v>
      </c>
      <c r="Y100">
        <f>Suplier[[#This Row],[Price]]*Suplier[[#This Row],[Number of products sold]]</f>
        <v>18035.954246310001</v>
      </c>
    </row>
    <row r="101" spans="1:25" hidden="1" x14ac:dyDescent="0.3">
      <c r="A101" t="s">
        <v>24</v>
      </c>
      <c r="B101" t="s">
        <v>153</v>
      </c>
      <c r="C101">
        <v>68.5178327</v>
      </c>
      <c r="D101">
        <v>17</v>
      </c>
      <c r="E101">
        <v>627</v>
      </c>
      <c r="F101">
        <v>9185.185829</v>
      </c>
      <c r="G101" t="s">
        <v>38</v>
      </c>
      <c r="H101">
        <v>55</v>
      </c>
      <c r="I101">
        <v>8</v>
      </c>
      <c r="J101">
        <v>59</v>
      </c>
      <c r="K101">
        <v>6</v>
      </c>
      <c r="L101" t="s">
        <v>27</v>
      </c>
      <c r="M101">
        <v>1.311023756</v>
      </c>
      <c r="N101" t="s">
        <v>61</v>
      </c>
      <c r="O101" t="s">
        <v>62</v>
      </c>
      <c r="P101">
        <v>29</v>
      </c>
      <c r="Q101">
        <v>921</v>
      </c>
      <c r="R101">
        <v>2</v>
      </c>
      <c r="S101">
        <v>38.072898520000003</v>
      </c>
      <c r="T101" t="s">
        <v>46</v>
      </c>
      <c r="U101">
        <v>0.34602729100000001</v>
      </c>
      <c r="V101" t="s">
        <v>47</v>
      </c>
      <c r="W101" t="s">
        <v>32</v>
      </c>
      <c r="X101">
        <v>210.743009</v>
      </c>
      <c r="Y101">
        <f>Suplier[[#This Row],[Price]]*Suplier[[#This Row],[Number of products sold]]</f>
        <v>42960.681102900002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C19C0-8C70-447C-8CAE-57E98657CF00}">
  <sheetPr codeName="Sheet3"/>
  <dimension ref="A1:K164"/>
  <sheetViews>
    <sheetView tabSelected="1" zoomScale="89" zoomScaleNormal="89" workbookViewId="0">
      <selection activeCell="M18" sqref="M18"/>
    </sheetView>
  </sheetViews>
  <sheetFormatPr defaultRowHeight="14.4" x14ac:dyDescent="0.3"/>
  <cols>
    <col min="1" max="1" width="3" customWidth="1"/>
    <col min="2" max="2" width="17.21875" customWidth="1"/>
    <col min="3" max="3" width="4.109375" customWidth="1"/>
    <col min="4" max="4" width="19.44140625" customWidth="1"/>
    <col min="5" max="5" width="4.33203125" customWidth="1"/>
    <col min="6" max="6" width="21.6640625" customWidth="1"/>
    <col min="7" max="7" width="3" customWidth="1"/>
    <col min="8" max="8" width="24" customWidth="1"/>
    <col min="9" max="9" width="3.33203125" customWidth="1"/>
    <col min="10" max="10" width="24.5546875" customWidth="1"/>
    <col min="11" max="11" width="5" customWidth="1"/>
    <col min="12" max="12" width="13.6640625" customWidth="1"/>
  </cols>
  <sheetData>
    <row r="1" spans="1:11" x14ac:dyDescent="0.3">
      <c r="A1" s="2"/>
      <c r="B1" s="2"/>
      <c r="C1" s="2"/>
      <c r="D1" s="2"/>
      <c r="E1" s="2"/>
      <c r="F1" s="2"/>
      <c r="G1" s="2"/>
      <c r="H1" s="2"/>
      <c r="I1" s="2"/>
      <c r="J1" s="2"/>
      <c r="K1" s="2"/>
    </row>
    <row r="2" spans="1:11" ht="11.4" customHeight="1" x14ac:dyDescent="0.3">
      <c r="A2" s="2"/>
      <c r="B2" s="2"/>
      <c r="C2" s="2"/>
      <c r="D2" s="15"/>
      <c r="E2" s="16"/>
      <c r="F2" s="16"/>
      <c r="G2" s="16"/>
      <c r="H2" s="16"/>
      <c r="I2" s="2"/>
      <c r="J2" s="2"/>
      <c r="K2" s="2"/>
    </row>
    <row r="3" spans="1:11" ht="4.8" customHeight="1" x14ac:dyDescent="0.3">
      <c r="A3" s="2"/>
      <c r="B3" s="2"/>
      <c r="C3" s="2"/>
      <c r="D3" s="16"/>
      <c r="E3" s="16"/>
      <c r="F3" s="16"/>
      <c r="G3" s="16"/>
      <c r="H3" s="16"/>
      <c r="I3" s="2"/>
      <c r="J3" s="2"/>
      <c r="K3" s="2"/>
    </row>
    <row r="4" spans="1:11" x14ac:dyDescent="0.3">
      <c r="A4" s="2"/>
      <c r="B4" s="2"/>
      <c r="C4" s="2"/>
      <c r="D4" s="2"/>
      <c r="E4" s="2"/>
      <c r="F4" s="2"/>
      <c r="G4" s="2"/>
      <c r="H4" s="2"/>
      <c r="I4" s="2"/>
      <c r="J4" s="2"/>
      <c r="K4" s="2"/>
    </row>
    <row r="5" spans="1:11" ht="18" customHeight="1" x14ac:dyDescent="0.3">
      <c r="A5" s="2"/>
      <c r="B5" s="8" t="s">
        <v>158</v>
      </c>
      <c r="C5" s="3"/>
      <c r="D5" s="8" t="s">
        <v>159</v>
      </c>
      <c r="E5" s="3"/>
      <c r="F5" s="8" t="s">
        <v>160</v>
      </c>
      <c r="G5" s="3"/>
      <c r="H5" s="8" t="s">
        <v>161</v>
      </c>
      <c r="I5" s="3"/>
      <c r="J5" s="8" t="s">
        <v>162</v>
      </c>
      <c r="K5" s="2"/>
    </row>
    <row r="6" spans="1:11" ht="13.2" customHeight="1" x14ac:dyDescent="0.3">
      <c r="A6" s="2"/>
      <c r="B6" s="5">
        <f>Cal!E4</f>
        <v>761849.98822795309</v>
      </c>
      <c r="C6" s="4"/>
      <c r="D6" s="5">
        <f>GETPIVOTDATA("[Measures].[Sum of Revenue generated]",Cal!$A$3)</f>
        <v>577604.81874000002</v>
      </c>
      <c r="E6" s="4"/>
      <c r="F6" s="5">
        <f>GETPIVOTDATA("[Measures].[Sum of Shipping costs]",Cal!$A$3)</f>
        <v>554.81490720000011</v>
      </c>
      <c r="G6" s="4"/>
      <c r="H6" s="5">
        <f>GETPIVOTDATA("[Measures].[Avg am of project]",Cal!$A$3)</f>
        <v>761849.98822795309</v>
      </c>
      <c r="I6" s="4"/>
      <c r="J6" s="5">
        <f>GETPIVOTDATA("[Measures].[Sum of Availability]",Cal!$A$3)</f>
        <v>4840</v>
      </c>
      <c r="K6" s="2"/>
    </row>
    <row r="7" spans="1:11" x14ac:dyDescent="0.3">
      <c r="A7" s="2"/>
      <c r="B7" s="2"/>
      <c r="C7" s="2"/>
      <c r="D7" s="2"/>
      <c r="E7" s="2"/>
      <c r="F7" s="2"/>
      <c r="G7" s="2"/>
      <c r="H7" s="2"/>
      <c r="I7" s="2"/>
      <c r="J7" s="2"/>
      <c r="K7" s="2"/>
    </row>
    <row r="8" spans="1:11" x14ac:dyDescent="0.3">
      <c r="A8" s="2"/>
      <c r="B8" s="2"/>
      <c r="C8" s="2"/>
      <c r="D8" s="2"/>
      <c r="E8" s="2"/>
      <c r="F8" s="2"/>
      <c r="G8" s="2"/>
      <c r="H8" s="2"/>
      <c r="I8" s="2"/>
      <c r="J8" s="2"/>
      <c r="K8" s="2"/>
    </row>
    <row r="9" spans="1:11" x14ac:dyDescent="0.3">
      <c r="A9" s="2"/>
      <c r="B9" s="2"/>
      <c r="C9" s="2"/>
      <c r="D9" s="2"/>
      <c r="E9" s="2"/>
      <c r="F9" s="2"/>
      <c r="G9" s="2"/>
      <c r="H9" s="2"/>
      <c r="I9" s="2"/>
      <c r="J9" s="2"/>
      <c r="K9" s="2"/>
    </row>
    <row r="10" spans="1:11" x14ac:dyDescent="0.3">
      <c r="A10" s="2"/>
      <c r="B10" s="2"/>
      <c r="C10" s="2"/>
      <c r="D10" s="2"/>
      <c r="E10" s="2"/>
      <c r="F10" s="2"/>
      <c r="G10" s="2"/>
      <c r="H10" s="2"/>
      <c r="I10" s="2"/>
      <c r="J10" s="2"/>
      <c r="K10" s="2"/>
    </row>
    <row r="11" spans="1:11" x14ac:dyDescent="0.3">
      <c r="A11" s="2"/>
      <c r="B11" s="2"/>
      <c r="C11" s="2"/>
      <c r="D11" s="2"/>
      <c r="E11" s="2"/>
      <c r="F11" s="2"/>
      <c r="G11" s="2"/>
      <c r="H11" s="2"/>
      <c r="I11" s="2"/>
      <c r="J11" s="2"/>
      <c r="K11" s="2"/>
    </row>
    <row r="12" spans="1:11" x14ac:dyDescent="0.3">
      <c r="A12" s="2"/>
      <c r="B12" s="2"/>
      <c r="C12" s="2"/>
      <c r="D12" s="2"/>
      <c r="E12" s="2"/>
      <c r="F12" s="2"/>
      <c r="G12" s="2"/>
      <c r="H12" s="2"/>
      <c r="I12" s="2"/>
      <c r="J12" s="2"/>
      <c r="K12" s="2"/>
    </row>
    <row r="13" spans="1:11" x14ac:dyDescent="0.3">
      <c r="A13" s="2"/>
      <c r="B13" s="2"/>
      <c r="C13" s="2"/>
      <c r="D13" s="2"/>
      <c r="E13" s="2"/>
      <c r="F13" s="2"/>
      <c r="G13" s="2"/>
      <c r="H13" s="2"/>
      <c r="I13" s="2"/>
      <c r="J13" s="2"/>
      <c r="K13" s="2"/>
    </row>
    <row r="14" spans="1:11" x14ac:dyDescent="0.3">
      <c r="A14" s="2"/>
      <c r="B14" s="2"/>
      <c r="C14" s="2"/>
      <c r="D14" s="2"/>
      <c r="E14" s="2"/>
      <c r="F14" s="2"/>
      <c r="G14" s="2"/>
      <c r="H14" s="2"/>
      <c r="I14" s="2"/>
      <c r="J14" s="2"/>
      <c r="K14" s="2"/>
    </row>
    <row r="15" spans="1:11" x14ac:dyDescent="0.3">
      <c r="A15" s="2"/>
      <c r="B15" s="2"/>
      <c r="C15" s="2"/>
      <c r="D15" s="2"/>
      <c r="E15" s="2"/>
      <c r="F15" s="2"/>
      <c r="G15" s="2"/>
      <c r="H15" s="2"/>
      <c r="I15" s="2"/>
      <c r="J15" s="2"/>
      <c r="K15" s="2"/>
    </row>
    <row r="16" spans="1:11" x14ac:dyDescent="0.3">
      <c r="A16" s="2"/>
      <c r="B16" s="2"/>
      <c r="C16" s="2"/>
      <c r="D16" s="2"/>
      <c r="E16" s="2"/>
      <c r="F16" s="2"/>
      <c r="G16" s="2"/>
      <c r="H16" s="2"/>
      <c r="I16" s="2"/>
      <c r="J16" s="2"/>
      <c r="K16" s="2"/>
    </row>
    <row r="17" spans="1:11" x14ac:dyDescent="0.3">
      <c r="A17" s="2"/>
      <c r="B17" s="2"/>
      <c r="C17" s="2"/>
      <c r="D17" s="2"/>
      <c r="E17" s="2"/>
      <c r="F17" s="2"/>
      <c r="G17" s="2"/>
      <c r="H17" s="2"/>
      <c r="I17" s="2"/>
      <c r="J17" s="2"/>
      <c r="K17" s="2"/>
    </row>
    <row r="18" spans="1:11" x14ac:dyDescent="0.3">
      <c r="A18" s="2"/>
      <c r="B18" s="2"/>
      <c r="C18" s="2"/>
      <c r="D18" s="2"/>
      <c r="E18" s="2"/>
      <c r="F18" s="2"/>
      <c r="G18" s="2"/>
      <c r="H18" s="2"/>
      <c r="I18" s="2"/>
      <c r="J18" s="2"/>
      <c r="K18" s="2"/>
    </row>
    <row r="19" spans="1:11" x14ac:dyDescent="0.3">
      <c r="A19" s="2"/>
      <c r="B19" s="2"/>
      <c r="C19" s="2"/>
      <c r="D19" s="2"/>
      <c r="E19" s="2"/>
      <c r="F19" s="2"/>
      <c r="G19" s="2"/>
      <c r="H19" s="2"/>
      <c r="I19" s="2"/>
      <c r="J19" s="2"/>
      <c r="K19" s="2"/>
    </row>
    <row r="20" spans="1:11" x14ac:dyDescent="0.3">
      <c r="A20" s="2"/>
      <c r="B20" s="2"/>
      <c r="C20" s="2"/>
      <c r="D20" s="2"/>
      <c r="E20" s="2"/>
      <c r="F20" s="2"/>
      <c r="G20" s="2"/>
      <c r="H20" s="2"/>
      <c r="I20" s="2"/>
      <c r="J20" s="2"/>
      <c r="K20" s="2"/>
    </row>
    <row r="21" spans="1:11" x14ac:dyDescent="0.3">
      <c r="A21" s="2"/>
      <c r="B21" s="2"/>
      <c r="C21" s="2"/>
      <c r="D21" s="2"/>
      <c r="E21" s="2"/>
      <c r="F21" s="2"/>
      <c r="G21" s="2"/>
      <c r="H21" s="2"/>
      <c r="I21" s="2"/>
      <c r="J21" s="2"/>
      <c r="K21" s="2"/>
    </row>
    <row r="22" spans="1:11" x14ac:dyDescent="0.3">
      <c r="A22" s="2"/>
      <c r="B22" s="2"/>
      <c r="C22" s="2"/>
      <c r="D22" s="2"/>
      <c r="E22" s="2"/>
      <c r="F22" s="2"/>
      <c r="G22" s="2"/>
      <c r="H22" s="2"/>
      <c r="I22" s="2"/>
      <c r="J22" s="2"/>
      <c r="K22" s="2"/>
    </row>
    <row r="23" spans="1:11" x14ac:dyDescent="0.3">
      <c r="A23" s="2"/>
      <c r="B23" s="2"/>
      <c r="C23" s="2"/>
      <c r="D23" s="2"/>
      <c r="E23" s="2"/>
      <c r="F23" s="2"/>
      <c r="G23" s="2"/>
      <c r="H23" s="2"/>
      <c r="I23" s="2"/>
      <c r="J23" s="2"/>
      <c r="K23" s="2"/>
    </row>
    <row r="24" spans="1:11" x14ac:dyDescent="0.3">
      <c r="A24" s="2"/>
      <c r="B24" s="2"/>
      <c r="C24" s="2"/>
      <c r="D24" s="2"/>
      <c r="E24" s="2"/>
      <c r="F24" s="2"/>
      <c r="G24" s="2"/>
      <c r="H24" s="2"/>
      <c r="I24" s="2"/>
      <c r="J24" s="2"/>
      <c r="K24" s="2"/>
    </row>
    <row r="25" spans="1:11" x14ac:dyDescent="0.3">
      <c r="A25" s="2"/>
      <c r="B25" s="2"/>
      <c r="C25" s="2"/>
      <c r="D25" s="2"/>
      <c r="E25" s="2"/>
      <c r="F25" s="2"/>
      <c r="G25" s="2"/>
      <c r="H25" s="2"/>
      <c r="I25" s="2"/>
      <c r="J25" s="2"/>
      <c r="K25" s="2"/>
    </row>
    <row r="26" spans="1:11" x14ac:dyDescent="0.3">
      <c r="A26" s="2"/>
      <c r="B26" s="2"/>
      <c r="C26" s="2"/>
      <c r="D26" s="2"/>
      <c r="E26" s="2"/>
      <c r="F26" s="2"/>
      <c r="G26" s="2"/>
      <c r="H26" s="2"/>
      <c r="I26" s="2"/>
      <c r="J26" s="2"/>
      <c r="K26" s="2"/>
    </row>
    <row r="27" spans="1:11" x14ac:dyDescent="0.3">
      <c r="A27" s="2"/>
      <c r="B27" s="2"/>
      <c r="C27" s="2"/>
      <c r="D27" s="2"/>
      <c r="E27" s="2"/>
      <c r="F27" s="2"/>
      <c r="G27" s="2"/>
      <c r="H27" s="2"/>
      <c r="I27" s="2"/>
      <c r="J27" s="2"/>
      <c r="K27" s="2"/>
    </row>
    <row r="28" spans="1:11" x14ac:dyDescent="0.3">
      <c r="A28" s="2"/>
      <c r="B28" s="2"/>
      <c r="C28" s="2"/>
      <c r="D28" s="2"/>
      <c r="E28" s="2"/>
      <c r="F28" s="2"/>
      <c r="G28" s="2"/>
      <c r="H28" s="2"/>
      <c r="I28" s="2"/>
      <c r="J28" s="2"/>
      <c r="K28" s="2"/>
    </row>
    <row r="29" spans="1:11" x14ac:dyDescent="0.3">
      <c r="A29" s="2"/>
      <c r="B29" s="2"/>
      <c r="C29" s="2"/>
      <c r="D29" s="2"/>
      <c r="E29" s="2"/>
      <c r="F29" s="2"/>
      <c r="G29" s="2"/>
      <c r="H29" s="2"/>
      <c r="I29" s="2"/>
      <c r="J29" s="2"/>
      <c r="K29" s="2"/>
    </row>
    <row r="30" spans="1:11" x14ac:dyDescent="0.3">
      <c r="A30" s="2"/>
      <c r="B30" s="2"/>
      <c r="C30" s="2"/>
      <c r="D30" s="2"/>
      <c r="E30" s="2"/>
      <c r="F30" s="2"/>
      <c r="G30" s="2"/>
      <c r="H30" s="2"/>
      <c r="I30" s="2"/>
      <c r="J30" s="2"/>
      <c r="K30" s="2"/>
    </row>
    <row r="31" spans="1:11" x14ac:dyDescent="0.3">
      <c r="A31" s="2"/>
      <c r="B31" s="2"/>
      <c r="C31" s="2"/>
      <c r="D31" s="2"/>
      <c r="E31" s="2"/>
      <c r="F31" s="2"/>
      <c r="G31" s="2"/>
      <c r="H31" s="2"/>
      <c r="I31" s="2"/>
      <c r="J31" s="2"/>
      <c r="K31" s="2"/>
    </row>
    <row r="32" spans="1:11" x14ac:dyDescent="0.3">
      <c r="A32" s="2"/>
      <c r="B32" s="2"/>
      <c r="C32" s="2"/>
      <c r="D32" s="2"/>
      <c r="E32" s="2"/>
      <c r="F32" s="2"/>
      <c r="G32" s="2"/>
      <c r="H32" s="2"/>
      <c r="I32" s="2"/>
      <c r="J32" s="2"/>
      <c r="K32" s="2"/>
    </row>
    <row r="33" spans="1:11" x14ac:dyDescent="0.3">
      <c r="A33" s="2"/>
      <c r="B33" s="2"/>
      <c r="C33" s="2"/>
      <c r="D33" s="2"/>
      <c r="E33" s="2"/>
      <c r="F33" s="2"/>
      <c r="G33" s="2"/>
      <c r="H33" s="2"/>
      <c r="I33" s="2"/>
      <c r="J33" s="2"/>
      <c r="K33" s="2"/>
    </row>
    <row r="34" spans="1:11" x14ac:dyDescent="0.3">
      <c r="A34" s="2"/>
      <c r="B34" s="2"/>
      <c r="C34" s="2"/>
      <c r="D34" s="2"/>
      <c r="E34" s="2"/>
      <c r="F34" s="2"/>
      <c r="G34" s="2"/>
      <c r="H34" s="2"/>
      <c r="I34" s="2"/>
      <c r="J34" s="2"/>
      <c r="K34" s="2"/>
    </row>
    <row r="35" spans="1:11" x14ac:dyDescent="0.3">
      <c r="A35" s="2"/>
      <c r="B35" s="2"/>
      <c r="C35" s="2"/>
      <c r="D35" s="2"/>
      <c r="E35" s="2"/>
      <c r="F35" s="2"/>
      <c r="G35" s="2"/>
      <c r="H35" s="2"/>
      <c r="I35" s="2"/>
      <c r="J35" s="2"/>
      <c r="K35" s="2"/>
    </row>
    <row r="36" spans="1:11" x14ac:dyDescent="0.3">
      <c r="A36" s="2"/>
      <c r="B36" s="2"/>
      <c r="C36" s="2"/>
      <c r="D36" s="2"/>
      <c r="E36" s="2"/>
      <c r="F36" s="2"/>
      <c r="G36" s="2"/>
      <c r="H36" s="2"/>
      <c r="I36" s="2"/>
      <c r="J36" s="2"/>
      <c r="K36" s="2"/>
    </row>
    <row r="37" spans="1:11" x14ac:dyDescent="0.3">
      <c r="A37" s="2"/>
      <c r="B37" s="2"/>
      <c r="C37" s="2"/>
      <c r="D37" s="2"/>
      <c r="E37" s="2"/>
      <c r="F37" s="2"/>
      <c r="G37" s="2"/>
      <c r="H37" s="2"/>
      <c r="I37" s="2"/>
      <c r="J37" s="2"/>
      <c r="K37" s="2"/>
    </row>
    <row r="38" spans="1:11" x14ac:dyDescent="0.3">
      <c r="A38" s="2"/>
      <c r="B38" s="2"/>
      <c r="C38" s="2"/>
      <c r="D38" s="2"/>
      <c r="E38" s="2"/>
      <c r="F38" s="2"/>
      <c r="G38" s="2"/>
      <c r="H38" s="2"/>
      <c r="I38" s="2"/>
      <c r="J38" s="2"/>
      <c r="K38" s="2"/>
    </row>
    <row r="39" spans="1:11" x14ac:dyDescent="0.3">
      <c r="A39" s="2"/>
      <c r="B39" s="2"/>
      <c r="C39" s="2"/>
      <c r="D39" s="2"/>
      <c r="E39" s="2"/>
      <c r="F39" s="2"/>
      <c r="G39" s="2"/>
      <c r="H39" s="2"/>
      <c r="I39" s="2"/>
      <c r="J39" s="2"/>
      <c r="K39" s="2"/>
    </row>
    <row r="40" spans="1:11" x14ac:dyDescent="0.3">
      <c r="A40" s="2"/>
      <c r="B40" s="2"/>
      <c r="C40" s="2"/>
      <c r="D40" s="2"/>
      <c r="E40" s="2"/>
      <c r="F40" s="2"/>
      <c r="G40" s="2"/>
      <c r="H40" s="2"/>
      <c r="I40" s="2"/>
      <c r="J40" s="2"/>
      <c r="K40" s="2"/>
    </row>
    <row r="41" spans="1:11" x14ac:dyDescent="0.3">
      <c r="A41" s="2"/>
      <c r="B41" s="2"/>
      <c r="C41" s="2"/>
      <c r="D41" s="2"/>
      <c r="E41" s="2"/>
      <c r="F41" s="2"/>
      <c r="G41" s="2"/>
      <c r="H41" s="2"/>
      <c r="I41" s="2"/>
      <c r="J41" s="2"/>
      <c r="K41" s="2"/>
    </row>
    <row r="42" spans="1:11" x14ac:dyDescent="0.3">
      <c r="A42" s="2"/>
      <c r="B42" s="2"/>
      <c r="C42" s="2"/>
      <c r="D42" s="2"/>
      <c r="E42" s="2"/>
      <c r="F42" s="2"/>
      <c r="G42" s="2"/>
      <c r="H42" s="2"/>
      <c r="I42" s="2"/>
      <c r="J42" s="2"/>
      <c r="K42" s="2"/>
    </row>
    <row r="43" spans="1:11" x14ac:dyDescent="0.3">
      <c r="A43" s="2"/>
      <c r="B43" s="2"/>
      <c r="C43" s="2"/>
      <c r="D43" s="2"/>
      <c r="E43" s="2"/>
      <c r="F43" s="2"/>
      <c r="G43" s="2"/>
      <c r="H43" s="2"/>
      <c r="I43" s="2"/>
      <c r="J43" s="2"/>
      <c r="K43" s="2"/>
    </row>
    <row r="44" spans="1:11" x14ac:dyDescent="0.3">
      <c r="A44" s="2"/>
      <c r="B44" s="2"/>
      <c r="C44" s="2"/>
      <c r="D44" s="2"/>
      <c r="E44" s="2"/>
      <c r="F44" s="2"/>
      <c r="G44" s="2"/>
      <c r="H44" s="2"/>
      <c r="I44" s="2"/>
      <c r="J44" s="2"/>
      <c r="K44" s="2"/>
    </row>
    <row r="45" spans="1:11" x14ac:dyDescent="0.3">
      <c r="A45" s="2"/>
      <c r="B45" s="2"/>
      <c r="C45" s="2"/>
      <c r="D45" s="2"/>
      <c r="E45" s="2"/>
      <c r="F45" s="2"/>
      <c r="G45" s="2"/>
      <c r="H45" s="2"/>
      <c r="I45" s="2"/>
      <c r="J45" s="2"/>
      <c r="K45" s="2"/>
    </row>
    <row r="46" spans="1:11" x14ac:dyDescent="0.3">
      <c r="A46" s="2"/>
      <c r="B46" s="2"/>
      <c r="C46" s="2"/>
      <c r="D46" s="2"/>
      <c r="E46" s="2"/>
      <c r="F46" s="2"/>
      <c r="G46" s="2"/>
      <c r="H46" s="2"/>
      <c r="I46" s="2"/>
      <c r="J46" s="2"/>
      <c r="K46" s="2"/>
    </row>
    <row r="47" spans="1:11" x14ac:dyDescent="0.3">
      <c r="A47" s="2"/>
      <c r="B47" s="2"/>
      <c r="C47" s="2"/>
      <c r="D47" s="2"/>
      <c r="E47" s="2"/>
      <c r="F47" s="2"/>
      <c r="G47" s="2"/>
      <c r="H47" s="2"/>
      <c r="I47" s="2"/>
      <c r="J47" s="2"/>
      <c r="K47" s="2"/>
    </row>
    <row r="48" spans="1:11" x14ac:dyDescent="0.3">
      <c r="A48" s="2"/>
      <c r="B48" s="2"/>
      <c r="C48" s="2"/>
      <c r="D48" s="2"/>
      <c r="E48" s="2"/>
      <c r="F48" s="2"/>
      <c r="G48" s="2"/>
      <c r="H48" s="2"/>
      <c r="I48" s="2"/>
      <c r="J48" s="2"/>
      <c r="K48" s="2"/>
    </row>
    <row r="49" spans="1:11" x14ac:dyDescent="0.3">
      <c r="A49" s="2"/>
      <c r="B49" s="2"/>
      <c r="C49" s="2"/>
      <c r="D49" s="2"/>
      <c r="E49" s="2"/>
      <c r="F49" s="2"/>
      <c r="G49" s="2"/>
      <c r="H49" s="2"/>
      <c r="I49" s="2"/>
      <c r="J49" s="2"/>
      <c r="K49" s="2"/>
    </row>
    <row r="50" spans="1:11" x14ac:dyDescent="0.3">
      <c r="A50" s="2"/>
      <c r="B50" s="2"/>
      <c r="C50" s="2"/>
      <c r="D50" s="2"/>
      <c r="E50" s="2"/>
      <c r="F50" s="2"/>
      <c r="G50" s="2"/>
      <c r="H50" s="2"/>
      <c r="I50" s="2"/>
      <c r="J50" s="2"/>
      <c r="K50" s="2"/>
    </row>
    <row r="51" spans="1:11" x14ac:dyDescent="0.3">
      <c r="A51" s="2"/>
      <c r="B51" s="2"/>
      <c r="C51" s="2"/>
      <c r="D51" s="2"/>
      <c r="E51" s="2"/>
      <c r="F51" s="2"/>
      <c r="G51" s="2"/>
      <c r="H51" s="2"/>
      <c r="I51" s="2"/>
      <c r="J51" s="2"/>
      <c r="K51" s="2"/>
    </row>
    <row r="52" spans="1:11" x14ac:dyDescent="0.3">
      <c r="A52" s="2"/>
      <c r="B52" s="2"/>
      <c r="C52" s="2"/>
      <c r="D52" s="2"/>
      <c r="E52" s="2"/>
      <c r="F52" s="2"/>
      <c r="G52" s="2"/>
      <c r="H52" s="2"/>
      <c r="I52" s="2"/>
      <c r="J52" s="2"/>
      <c r="K52" s="2"/>
    </row>
    <row r="53" spans="1:11" x14ac:dyDescent="0.3">
      <c r="A53" s="2"/>
      <c r="B53" s="2"/>
      <c r="C53" s="2"/>
      <c r="D53" s="2"/>
      <c r="E53" s="2"/>
      <c r="F53" s="2"/>
      <c r="G53" s="2"/>
      <c r="H53" s="2"/>
      <c r="I53" s="2"/>
      <c r="J53" s="2"/>
      <c r="K53" s="2"/>
    </row>
    <row r="54" spans="1:11" x14ac:dyDescent="0.3">
      <c r="A54" s="2"/>
      <c r="B54" s="2"/>
      <c r="C54" s="2"/>
      <c r="D54" s="2"/>
      <c r="E54" s="2"/>
      <c r="F54" s="2"/>
      <c r="G54" s="2"/>
      <c r="H54" s="2"/>
      <c r="I54" s="2"/>
      <c r="J54" s="2"/>
      <c r="K54" s="2"/>
    </row>
    <row r="55" spans="1:11" x14ac:dyDescent="0.3">
      <c r="A55" s="2"/>
      <c r="B55" s="2"/>
      <c r="C55" s="2"/>
      <c r="D55" s="2"/>
      <c r="E55" s="2"/>
      <c r="F55" s="2"/>
      <c r="G55" s="2"/>
      <c r="H55" s="2"/>
      <c r="I55" s="2"/>
      <c r="J55" s="2"/>
      <c r="K55" s="2"/>
    </row>
    <row r="56" spans="1:11" x14ac:dyDescent="0.3">
      <c r="A56" s="2"/>
      <c r="B56" s="2"/>
      <c r="C56" s="2"/>
      <c r="D56" s="2"/>
      <c r="E56" s="2"/>
      <c r="F56" s="2"/>
      <c r="G56" s="2"/>
      <c r="H56" s="2"/>
      <c r="I56" s="2"/>
      <c r="J56" s="2"/>
      <c r="K56" s="2"/>
    </row>
    <row r="57" spans="1:11" x14ac:dyDescent="0.3">
      <c r="A57" s="2"/>
      <c r="B57" s="2"/>
      <c r="C57" s="2"/>
      <c r="D57" s="2"/>
      <c r="E57" s="2"/>
      <c r="F57" s="2"/>
      <c r="G57" s="2"/>
      <c r="H57" s="2"/>
      <c r="I57" s="2"/>
      <c r="J57" s="2"/>
      <c r="K57" s="2"/>
    </row>
    <row r="58" spans="1:11" x14ac:dyDescent="0.3">
      <c r="A58" s="2"/>
      <c r="B58" s="2"/>
      <c r="C58" s="2"/>
      <c r="D58" s="2"/>
      <c r="E58" s="2"/>
      <c r="F58" s="2"/>
      <c r="G58" s="2"/>
      <c r="H58" s="2"/>
      <c r="I58" s="2"/>
      <c r="J58" s="2"/>
      <c r="K58" s="2"/>
    </row>
    <row r="59" spans="1:11" x14ac:dyDescent="0.3">
      <c r="A59" s="2"/>
      <c r="B59" s="2"/>
      <c r="C59" s="2"/>
      <c r="D59" s="2"/>
      <c r="E59" s="2"/>
      <c r="F59" s="2"/>
      <c r="G59" s="2"/>
      <c r="H59" s="2"/>
      <c r="I59" s="2"/>
      <c r="J59" s="2"/>
      <c r="K59" s="2"/>
    </row>
    <row r="60" spans="1:11" x14ac:dyDescent="0.3">
      <c r="A60" s="2"/>
      <c r="B60" s="2"/>
      <c r="C60" s="2"/>
      <c r="D60" s="2"/>
      <c r="E60" s="2"/>
      <c r="F60" s="2"/>
      <c r="G60" s="2"/>
      <c r="H60" s="2"/>
      <c r="I60" s="2"/>
      <c r="J60" s="2"/>
      <c r="K60" s="2"/>
    </row>
    <row r="61" spans="1:11" x14ac:dyDescent="0.3">
      <c r="A61" s="2"/>
      <c r="B61" s="2"/>
      <c r="C61" s="2"/>
      <c r="D61" s="2"/>
      <c r="E61" s="2"/>
      <c r="F61" s="2"/>
      <c r="G61" s="2"/>
      <c r="H61" s="2"/>
      <c r="I61" s="2"/>
      <c r="J61" s="2"/>
      <c r="K61" s="2"/>
    </row>
    <row r="62" spans="1:11" x14ac:dyDescent="0.3">
      <c r="A62" s="2"/>
      <c r="B62" s="2"/>
      <c r="C62" s="2"/>
      <c r="D62" s="2"/>
      <c r="E62" s="2"/>
      <c r="F62" s="2"/>
      <c r="G62" s="2"/>
      <c r="H62" s="2"/>
      <c r="I62" s="2"/>
      <c r="J62" s="2"/>
      <c r="K62" s="2"/>
    </row>
    <row r="63" spans="1:11" x14ac:dyDescent="0.3">
      <c r="A63" s="2"/>
      <c r="B63" s="2"/>
      <c r="C63" s="2"/>
      <c r="D63" s="2"/>
      <c r="E63" s="2"/>
      <c r="F63" s="2"/>
      <c r="G63" s="2"/>
      <c r="H63" s="2"/>
      <c r="I63" s="2"/>
      <c r="J63" s="2"/>
      <c r="K63" s="2"/>
    </row>
    <row r="64" spans="1:11" x14ac:dyDescent="0.3">
      <c r="A64" s="2"/>
      <c r="B64" s="2"/>
      <c r="C64" s="2"/>
      <c r="D64" s="2"/>
      <c r="E64" s="2"/>
      <c r="F64" s="2"/>
      <c r="G64" s="2"/>
      <c r="H64" s="2"/>
      <c r="I64" s="2"/>
      <c r="J64" s="2"/>
      <c r="K64" s="2"/>
    </row>
    <row r="65" spans="1:11" x14ac:dyDescent="0.3">
      <c r="A65" s="2"/>
      <c r="B65" s="2"/>
      <c r="C65" s="2"/>
      <c r="D65" s="2"/>
      <c r="E65" s="2"/>
      <c r="F65" s="2"/>
      <c r="G65" s="2"/>
      <c r="H65" s="2"/>
      <c r="I65" s="2"/>
      <c r="J65" s="2"/>
      <c r="K65" s="2"/>
    </row>
    <row r="66" spans="1:11" x14ac:dyDescent="0.3">
      <c r="A66" s="2"/>
      <c r="B66" s="2"/>
      <c r="C66" s="2"/>
      <c r="D66" s="2"/>
      <c r="E66" s="2"/>
      <c r="F66" s="2"/>
      <c r="G66" s="2"/>
      <c r="H66" s="2"/>
      <c r="I66" s="2"/>
      <c r="J66" s="2"/>
      <c r="K66" s="2"/>
    </row>
    <row r="67" spans="1:11" x14ac:dyDescent="0.3">
      <c r="A67" s="2"/>
      <c r="B67" s="2"/>
      <c r="C67" s="2"/>
      <c r="D67" s="2"/>
      <c r="E67" s="2"/>
      <c r="F67" s="2"/>
      <c r="G67" s="2"/>
      <c r="H67" s="2"/>
      <c r="I67" s="2"/>
      <c r="J67" s="2"/>
      <c r="K67" s="2"/>
    </row>
    <row r="68" spans="1:11" x14ac:dyDescent="0.3">
      <c r="A68" s="2"/>
      <c r="B68" s="2"/>
      <c r="C68" s="2"/>
      <c r="D68" s="2"/>
      <c r="E68" s="2"/>
      <c r="F68" s="2"/>
      <c r="G68" s="2"/>
      <c r="H68" s="2"/>
      <c r="I68" s="2"/>
      <c r="J68" s="2"/>
      <c r="K68" s="2"/>
    </row>
    <row r="69" spans="1:11" x14ac:dyDescent="0.3">
      <c r="A69" s="2"/>
      <c r="B69" s="2"/>
      <c r="C69" s="2"/>
      <c r="D69" s="2"/>
      <c r="E69" s="2"/>
      <c r="F69" s="2"/>
      <c r="G69" s="2"/>
      <c r="H69" s="2"/>
      <c r="I69" s="2"/>
      <c r="J69" s="2"/>
      <c r="K69" s="2"/>
    </row>
    <row r="70" spans="1:11" x14ac:dyDescent="0.3">
      <c r="A70" s="2"/>
      <c r="B70" s="2"/>
      <c r="C70" s="2"/>
      <c r="D70" s="2"/>
      <c r="E70" s="2"/>
      <c r="F70" s="2"/>
      <c r="G70" s="2"/>
      <c r="H70" s="2"/>
      <c r="I70" s="2"/>
      <c r="J70" s="2"/>
      <c r="K70" s="2"/>
    </row>
    <row r="71" spans="1:11" x14ac:dyDescent="0.3">
      <c r="A71" s="2"/>
      <c r="B71" s="2"/>
      <c r="C71" s="2"/>
      <c r="D71" s="2"/>
      <c r="E71" s="2"/>
      <c r="F71" s="2"/>
      <c r="G71" s="2"/>
      <c r="H71" s="2"/>
      <c r="I71" s="2"/>
      <c r="J71" s="2"/>
      <c r="K71" s="2"/>
    </row>
    <row r="72" spans="1:11" x14ac:dyDescent="0.3">
      <c r="A72" s="2"/>
      <c r="B72" s="2"/>
      <c r="C72" s="2"/>
      <c r="D72" s="2"/>
      <c r="E72" s="2"/>
      <c r="F72" s="2"/>
      <c r="G72" s="2"/>
      <c r="H72" s="2"/>
      <c r="I72" s="2"/>
      <c r="J72" s="2"/>
      <c r="K72" s="2"/>
    </row>
    <row r="73" spans="1:11" x14ac:dyDescent="0.3">
      <c r="A73" s="2"/>
      <c r="B73" s="2"/>
      <c r="C73" s="2"/>
      <c r="D73" s="2"/>
      <c r="E73" s="2"/>
      <c r="F73" s="2"/>
      <c r="G73" s="2"/>
      <c r="H73" s="2"/>
      <c r="I73" s="2"/>
      <c r="J73" s="2"/>
      <c r="K73" s="2"/>
    </row>
    <row r="74" spans="1:11" x14ac:dyDescent="0.3">
      <c r="A74" s="2"/>
      <c r="B74" s="2"/>
      <c r="C74" s="2"/>
      <c r="D74" s="2"/>
      <c r="E74" s="2"/>
      <c r="F74" s="2"/>
      <c r="G74" s="2"/>
      <c r="H74" s="2"/>
      <c r="I74" s="2"/>
      <c r="J74" s="2"/>
      <c r="K74" s="2"/>
    </row>
    <row r="75" spans="1:11" x14ac:dyDescent="0.3">
      <c r="A75" s="2"/>
      <c r="B75" s="2"/>
      <c r="C75" s="2"/>
      <c r="D75" s="2"/>
      <c r="E75" s="2"/>
      <c r="F75" s="2"/>
      <c r="G75" s="2"/>
      <c r="H75" s="2"/>
      <c r="I75" s="2"/>
      <c r="J75" s="2"/>
      <c r="K75" s="2"/>
    </row>
    <row r="76" spans="1:11" x14ac:dyDescent="0.3">
      <c r="A76" s="2"/>
      <c r="B76" s="2"/>
      <c r="C76" s="2"/>
      <c r="D76" s="2"/>
      <c r="E76" s="2"/>
      <c r="F76" s="2"/>
      <c r="G76" s="2"/>
      <c r="H76" s="2"/>
      <c r="I76" s="2"/>
      <c r="J76" s="2"/>
      <c r="K76" s="2"/>
    </row>
    <row r="77" spans="1:11" x14ac:dyDescent="0.3">
      <c r="A77" s="2"/>
      <c r="B77" s="2"/>
      <c r="C77" s="2"/>
      <c r="D77" s="2"/>
      <c r="E77" s="2"/>
      <c r="F77" s="2"/>
      <c r="G77" s="2"/>
      <c r="H77" s="2"/>
      <c r="I77" s="2"/>
      <c r="J77" s="2"/>
      <c r="K77" s="2"/>
    </row>
    <row r="78" spans="1:11" x14ac:dyDescent="0.3">
      <c r="A78" s="2"/>
      <c r="B78" s="2"/>
      <c r="C78" s="2"/>
      <c r="D78" s="2"/>
      <c r="E78" s="2"/>
      <c r="F78" s="2"/>
      <c r="G78" s="2"/>
      <c r="H78" s="2"/>
      <c r="I78" s="2"/>
      <c r="J78" s="2"/>
      <c r="K78" s="2"/>
    </row>
    <row r="79" spans="1:11" x14ac:dyDescent="0.3">
      <c r="A79" s="2"/>
      <c r="B79" s="2"/>
      <c r="C79" s="2"/>
      <c r="D79" s="2"/>
      <c r="E79" s="2"/>
      <c r="F79" s="2"/>
      <c r="G79" s="2"/>
      <c r="H79" s="2"/>
      <c r="I79" s="2"/>
      <c r="J79" s="2"/>
      <c r="K79" s="2"/>
    </row>
    <row r="80" spans="1:11" x14ac:dyDescent="0.3">
      <c r="A80" s="2"/>
      <c r="B80" s="2"/>
      <c r="C80" s="2"/>
      <c r="D80" s="2"/>
      <c r="E80" s="2"/>
      <c r="F80" s="2"/>
      <c r="G80" s="2"/>
      <c r="H80" s="2"/>
      <c r="I80" s="2"/>
      <c r="J80" s="2"/>
      <c r="K80" s="2"/>
    </row>
    <row r="81" spans="1:11" x14ac:dyDescent="0.3">
      <c r="A81" s="2"/>
      <c r="B81" s="2"/>
      <c r="C81" s="2"/>
      <c r="D81" s="2"/>
      <c r="E81" s="2"/>
      <c r="F81" s="2"/>
      <c r="G81" s="2"/>
      <c r="H81" s="2"/>
      <c r="I81" s="2"/>
      <c r="J81" s="2"/>
      <c r="K81" s="2"/>
    </row>
    <row r="82" spans="1:11" x14ac:dyDescent="0.3">
      <c r="A82" s="2"/>
      <c r="B82" s="2"/>
      <c r="C82" s="2"/>
      <c r="D82" s="2"/>
      <c r="E82" s="2"/>
      <c r="F82" s="2"/>
      <c r="G82" s="2"/>
      <c r="H82" s="2"/>
      <c r="I82" s="2"/>
      <c r="J82" s="2"/>
      <c r="K82" s="2"/>
    </row>
    <row r="83" spans="1:11" x14ac:dyDescent="0.3">
      <c r="A83" s="2"/>
      <c r="B83" s="2"/>
      <c r="C83" s="2"/>
      <c r="D83" s="2"/>
      <c r="E83" s="2"/>
      <c r="F83" s="2"/>
      <c r="G83" s="2"/>
      <c r="H83" s="2"/>
      <c r="I83" s="2"/>
      <c r="J83" s="2"/>
      <c r="K83" s="2"/>
    </row>
    <row r="84" spans="1:11" x14ac:dyDescent="0.3">
      <c r="A84" s="2"/>
      <c r="B84" s="2"/>
      <c r="C84" s="2"/>
      <c r="D84" s="2"/>
      <c r="E84" s="2"/>
      <c r="F84" s="2"/>
      <c r="G84" s="2"/>
      <c r="H84" s="2"/>
      <c r="I84" s="2"/>
      <c r="J84" s="2"/>
      <c r="K84" s="2"/>
    </row>
    <row r="85" spans="1:11" x14ac:dyDescent="0.3">
      <c r="A85" s="2"/>
      <c r="B85" s="2"/>
      <c r="C85" s="2"/>
      <c r="D85" s="2"/>
      <c r="E85" s="2"/>
      <c r="F85" s="2"/>
      <c r="G85" s="2"/>
      <c r="H85" s="2"/>
      <c r="I85" s="2"/>
      <c r="J85" s="2"/>
      <c r="K85" s="2"/>
    </row>
    <row r="86" spans="1:11" x14ac:dyDescent="0.3">
      <c r="A86" s="2"/>
      <c r="B86" s="2"/>
      <c r="C86" s="2"/>
      <c r="D86" s="2"/>
      <c r="E86" s="2"/>
      <c r="F86" s="2"/>
      <c r="G86" s="2"/>
      <c r="H86" s="2"/>
      <c r="I86" s="2"/>
      <c r="J86" s="2"/>
      <c r="K86" s="2"/>
    </row>
    <row r="87" spans="1:11" x14ac:dyDescent="0.3">
      <c r="A87" s="2"/>
      <c r="B87" s="2"/>
      <c r="C87" s="2"/>
      <c r="D87" s="2"/>
      <c r="E87" s="2"/>
      <c r="F87" s="2"/>
      <c r="G87" s="2"/>
      <c r="H87" s="2"/>
      <c r="I87" s="2"/>
      <c r="J87" s="2"/>
      <c r="K87" s="2"/>
    </row>
    <row r="88" spans="1:11" x14ac:dyDescent="0.3">
      <c r="A88" s="2"/>
      <c r="B88" s="2"/>
      <c r="C88" s="2"/>
      <c r="D88" s="2"/>
      <c r="E88" s="2"/>
      <c r="F88" s="2"/>
      <c r="G88" s="2"/>
      <c r="H88" s="2"/>
      <c r="I88" s="2"/>
      <c r="J88" s="2"/>
      <c r="K88" s="2"/>
    </row>
    <row r="89" spans="1:11" x14ac:dyDescent="0.3">
      <c r="A89" s="2"/>
      <c r="B89" s="2"/>
      <c r="C89" s="2"/>
      <c r="D89" s="2"/>
      <c r="E89" s="2"/>
      <c r="F89" s="2"/>
      <c r="G89" s="2"/>
      <c r="H89" s="2"/>
      <c r="I89" s="2"/>
      <c r="J89" s="2"/>
      <c r="K89" s="2"/>
    </row>
    <row r="90" spans="1:11" x14ac:dyDescent="0.3">
      <c r="A90" s="2"/>
      <c r="B90" s="2"/>
      <c r="C90" s="2"/>
      <c r="D90" s="2"/>
      <c r="E90" s="2"/>
      <c r="F90" s="2"/>
      <c r="G90" s="2"/>
      <c r="H90" s="2"/>
      <c r="I90" s="2"/>
      <c r="J90" s="2"/>
      <c r="K90" s="2"/>
    </row>
    <row r="91" spans="1:11" x14ac:dyDescent="0.3">
      <c r="A91" s="2"/>
      <c r="B91" s="2"/>
      <c r="C91" s="2"/>
      <c r="D91" s="2"/>
      <c r="E91" s="2"/>
      <c r="F91" s="2"/>
      <c r="G91" s="2"/>
      <c r="H91" s="2"/>
      <c r="I91" s="2"/>
      <c r="J91" s="2"/>
      <c r="K91" s="2"/>
    </row>
    <row r="92" spans="1:11" x14ac:dyDescent="0.3">
      <c r="A92" s="2"/>
      <c r="B92" s="2"/>
      <c r="C92" s="2"/>
      <c r="D92" s="2"/>
      <c r="E92" s="2"/>
      <c r="F92" s="2"/>
      <c r="G92" s="2"/>
      <c r="H92" s="2"/>
      <c r="I92" s="2"/>
      <c r="J92" s="2"/>
      <c r="K92" s="2"/>
    </row>
    <row r="93" spans="1:11" x14ac:dyDescent="0.3">
      <c r="A93" s="2"/>
      <c r="B93" s="2"/>
      <c r="C93" s="2"/>
      <c r="D93" s="2"/>
      <c r="E93" s="2"/>
      <c r="F93" s="2"/>
      <c r="G93" s="2"/>
      <c r="H93" s="2"/>
      <c r="I93" s="2"/>
      <c r="J93" s="2"/>
      <c r="K93" s="2"/>
    </row>
    <row r="94" spans="1:11" x14ac:dyDescent="0.3">
      <c r="A94" s="2"/>
      <c r="B94" s="2"/>
      <c r="C94" s="2"/>
      <c r="D94" s="2"/>
      <c r="E94" s="2"/>
      <c r="F94" s="2"/>
      <c r="G94" s="2"/>
      <c r="H94" s="2"/>
      <c r="I94" s="2"/>
      <c r="J94" s="2"/>
      <c r="K94" s="2"/>
    </row>
    <row r="95" spans="1:11" x14ac:dyDescent="0.3">
      <c r="A95" s="2"/>
      <c r="B95" s="2"/>
      <c r="C95" s="2"/>
      <c r="D95" s="2"/>
      <c r="E95" s="2"/>
      <c r="F95" s="2"/>
      <c r="G95" s="2"/>
      <c r="H95" s="2"/>
      <c r="I95" s="2"/>
      <c r="J95" s="2"/>
      <c r="K95" s="2"/>
    </row>
    <row r="96" spans="1:11" x14ac:dyDescent="0.3">
      <c r="A96" s="2"/>
      <c r="B96" s="2"/>
      <c r="C96" s="2"/>
      <c r="D96" s="2"/>
      <c r="E96" s="2"/>
      <c r="F96" s="2"/>
      <c r="G96" s="2"/>
      <c r="H96" s="2"/>
      <c r="I96" s="2"/>
      <c r="J96" s="2"/>
      <c r="K96" s="2"/>
    </row>
    <row r="97" spans="1:11" x14ac:dyDescent="0.3">
      <c r="A97" s="2"/>
      <c r="B97" s="2"/>
      <c r="C97" s="2"/>
      <c r="D97" s="2"/>
      <c r="E97" s="2"/>
      <c r="F97" s="2"/>
      <c r="G97" s="2"/>
      <c r="H97" s="2"/>
      <c r="I97" s="2"/>
      <c r="J97" s="2"/>
      <c r="K97" s="2"/>
    </row>
    <row r="98" spans="1:11" x14ac:dyDescent="0.3">
      <c r="A98" s="2"/>
      <c r="B98" s="2"/>
      <c r="C98" s="2"/>
      <c r="D98" s="2"/>
      <c r="E98" s="2"/>
      <c r="F98" s="2"/>
      <c r="G98" s="2"/>
      <c r="H98" s="2"/>
      <c r="I98" s="2"/>
      <c r="J98" s="2"/>
      <c r="K98" s="2"/>
    </row>
    <row r="99" spans="1:11" x14ac:dyDescent="0.3">
      <c r="A99" s="2"/>
      <c r="B99" s="2"/>
      <c r="C99" s="2"/>
      <c r="D99" s="2"/>
      <c r="E99" s="2"/>
      <c r="F99" s="2"/>
      <c r="G99" s="2"/>
      <c r="H99" s="2"/>
      <c r="I99" s="2"/>
      <c r="J99" s="2"/>
      <c r="K99" s="2"/>
    </row>
    <row r="100" spans="1:11" x14ac:dyDescent="0.3">
      <c r="A100" s="2"/>
      <c r="B100" s="2"/>
      <c r="C100" s="2"/>
      <c r="D100" s="2"/>
      <c r="E100" s="2"/>
      <c r="F100" s="2"/>
      <c r="G100" s="2"/>
      <c r="H100" s="2"/>
      <c r="I100" s="2"/>
      <c r="J100" s="2"/>
      <c r="K100" s="2"/>
    </row>
    <row r="101" spans="1:11" x14ac:dyDescent="0.3">
      <c r="A101" s="2"/>
      <c r="B101" s="2"/>
      <c r="C101" s="2"/>
      <c r="D101" s="2"/>
      <c r="E101" s="2"/>
      <c r="F101" s="2"/>
      <c r="G101" s="2"/>
      <c r="H101" s="2"/>
      <c r="I101" s="2"/>
      <c r="J101" s="2"/>
      <c r="K101" s="2"/>
    </row>
    <row r="102" spans="1:11" x14ac:dyDescent="0.3">
      <c r="A102" s="2"/>
      <c r="B102" s="2"/>
      <c r="C102" s="2"/>
      <c r="D102" s="2"/>
      <c r="E102" s="2"/>
      <c r="F102" s="2"/>
      <c r="G102" s="2"/>
      <c r="H102" s="2"/>
      <c r="I102" s="2"/>
      <c r="J102" s="2"/>
      <c r="K102" s="2"/>
    </row>
    <row r="103" spans="1:11" x14ac:dyDescent="0.3">
      <c r="A103" s="2"/>
      <c r="B103" s="2"/>
      <c r="C103" s="2"/>
      <c r="D103" s="2"/>
      <c r="E103" s="2"/>
      <c r="F103" s="2"/>
      <c r="G103" s="2"/>
      <c r="H103" s="2"/>
      <c r="I103" s="2"/>
      <c r="J103" s="2"/>
      <c r="K103" s="2"/>
    </row>
    <row r="104" spans="1:11" x14ac:dyDescent="0.3">
      <c r="A104" s="2"/>
      <c r="B104" s="2"/>
      <c r="C104" s="2"/>
      <c r="D104" s="2"/>
      <c r="E104" s="2"/>
      <c r="F104" s="2"/>
      <c r="G104" s="2"/>
      <c r="H104" s="2"/>
      <c r="I104" s="2"/>
      <c r="J104" s="2"/>
      <c r="K104" s="2"/>
    </row>
    <row r="105" spans="1:11" x14ac:dyDescent="0.3">
      <c r="A105" s="2"/>
      <c r="B105" s="2"/>
      <c r="C105" s="2"/>
      <c r="D105" s="2"/>
      <c r="E105" s="2"/>
      <c r="F105" s="2"/>
      <c r="G105" s="2"/>
      <c r="H105" s="2"/>
      <c r="I105" s="2"/>
      <c r="J105" s="2"/>
      <c r="K105" s="2"/>
    </row>
    <row r="106" spans="1:11" x14ac:dyDescent="0.3">
      <c r="A106" s="2"/>
      <c r="B106" s="2"/>
      <c r="C106" s="2"/>
      <c r="D106" s="2"/>
      <c r="E106" s="2"/>
      <c r="F106" s="2"/>
      <c r="G106" s="2"/>
      <c r="H106" s="2"/>
      <c r="I106" s="2"/>
      <c r="J106" s="2"/>
      <c r="K106" s="2"/>
    </row>
    <row r="107" spans="1:11" x14ac:dyDescent="0.3">
      <c r="A107" s="2"/>
      <c r="B107" s="2"/>
      <c r="C107" s="2"/>
      <c r="D107" s="2"/>
      <c r="E107" s="2"/>
      <c r="F107" s="2"/>
      <c r="G107" s="2"/>
      <c r="H107" s="2"/>
      <c r="I107" s="2"/>
      <c r="J107" s="2"/>
      <c r="K107" s="2"/>
    </row>
    <row r="108" spans="1:11" x14ac:dyDescent="0.3">
      <c r="A108" s="2"/>
      <c r="B108" s="2"/>
      <c r="C108" s="2"/>
      <c r="D108" s="2"/>
      <c r="E108" s="2"/>
      <c r="F108" s="2"/>
      <c r="G108" s="2"/>
      <c r="H108" s="2"/>
      <c r="I108" s="2"/>
      <c r="J108" s="2"/>
      <c r="K108" s="2"/>
    </row>
    <row r="109" spans="1:11" x14ac:dyDescent="0.3">
      <c r="A109" s="2"/>
      <c r="B109" s="2"/>
      <c r="C109" s="2"/>
      <c r="D109" s="2"/>
      <c r="E109" s="2"/>
      <c r="F109" s="2"/>
      <c r="G109" s="2"/>
      <c r="H109" s="2"/>
      <c r="I109" s="2"/>
      <c r="J109" s="2"/>
      <c r="K109" s="2"/>
    </row>
    <row r="110" spans="1:11" x14ac:dyDescent="0.3">
      <c r="A110" s="2"/>
      <c r="B110" s="2"/>
      <c r="C110" s="2"/>
      <c r="D110" s="2"/>
      <c r="E110" s="2"/>
      <c r="F110" s="2"/>
      <c r="G110" s="2"/>
      <c r="H110" s="2"/>
      <c r="I110" s="2"/>
      <c r="J110" s="2"/>
      <c r="K110" s="2"/>
    </row>
    <row r="111" spans="1:11" x14ac:dyDescent="0.3">
      <c r="A111" s="2"/>
      <c r="B111" s="2"/>
      <c r="C111" s="2"/>
      <c r="D111" s="2"/>
      <c r="E111" s="2"/>
      <c r="F111" s="2"/>
      <c r="G111" s="2"/>
      <c r="H111" s="2"/>
      <c r="I111" s="2"/>
      <c r="J111" s="2"/>
      <c r="K111" s="2"/>
    </row>
    <row r="112" spans="1:11" x14ac:dyDescent="0.3">
      <c r="A112" s="2"/>
      <c r="B112" s="2"/>
      <c r="C112" s="2"/>
      <c r="D112" s="2"/>
      <c r="E112" s="2"/>
      <c r="F112" s="2"/>
      <c r="G112" s="2"/>
      <c r="H112" s="2"/>
      <c r="I112" s="2"/>
      <c r="J112" s="2"/>
      <c r="K112" s="2"/>
    </row>
    <row r="113" spans="1:11" x14ac:dyDescent="0.3">
      <c r="A113" s="2"/>
      <c r="B113" s="2"/>
      <c r="C113" s="2"/>
      <c r="D113" s="2"/>
      <c r="E113" s="2"/>
      <c r="F113" s="2"/>
      <c r="G113" s="2"/>
      <c r="H113" s="2"/>
      <c r="I113" s="2"/>
      <c r="J113" s="2"/>
      <c r="K113" s="2"/>
    </row>
    <row r="114" spans="1:11" x14ac:dyDescent="0.3">
      <c r="A114" s="2"/>
      <c r="B114" s="2"/>
      <c r="C114" s="2"/>
      <c r="D114" s="2"/>
      <c r="E114" s="2"/>
      <c r="F114" s="2"/>
      <c r="G114" s="2"/>
      <c r="H114" s="2"/>
      <c r="I114" s="2"/>
      <c r="J114" s="2"/>
      <c r="K114" s="2"/>
    </row>
    <row r="115" spans="1:11" x14ac:dyDescent="0.3">
      <c r="A115" s="2"/>
      <c r="B115" s="2"/>
      <c r="C115" s="2"/>
      <c r="D115" s="2"/>
      <c r="E115" s="2"/>
      <c r="F115" s="2"/>
      <c r="G115" s="2"/>
      <c r="H115" s="2"/>
      <c r="I115" s="2"/>
      <c r="J115" s="2"/>
      <c r="K115" s="2"/>
    </row>
    <row r="116" spans="1:11" x14ac:dyDescent="0.3">
      <c r="A116" s="2"/>
      <c r="B116" s="2"/>
      <c r="C116" s="2"/>
      <c r="D116" s="2"/>
      <c r="E116" s="2"/>
      <c r="F116" s="2"/>
      <c r="G116" s="2"/>
      <c r="H116" s="2"/>
      <c r="I116" s="2"/>
      <c r="J116" s="2"/>
      <c r="K116" s="2"/>
    </row>
    <row r="117" spans="1:11" x14ac:dyDescent="0.3">
      <c r="A117" s="2"/>
      <c r="B117" s="2"/>
      <c r="C117" s="2"/>
      <c r="D117" s="2"/>
      <c r="E117" s="2"/>
      <c r="F117" s="2"/>
      <c r="G117" s="2"/>
      <c r="H117" s="2"/>
      <c r="I117" s="2"/>
      <c r="J117" s="2"/>
      <c r="K117" s="2"/>
    </row>
    <row r="118" spans="1:11" x14ac:dyDescent="0.3">
      <c r="A118" s="2"/>
      <c r="B118" s="2"/>
      <c r="C118" s="2"/>
      <c r="D118" s="2"/>
      <c r="E118" s="2"/>
      <c r="F118" s="2"/>
      <c r="G118" s="2"/>
      <c r="H118" s="2"/>
      <c r="I118" s="2"/>
      <c r="J118" s="2"/>
      <c r="K118" s="2"/>
    </row>
    <row r="119" spans="1:11" x14ac:dyDescent="0.3">
      <c r="A119" s="2"/>
      <c r="B119" s="2"/>
      <c r="C119" s="2"/>
      <c r="D119" s="2"/>
      <c r="E119" s="2"/>
      <c r="F119" s="2"/>
      <c r="G119" s="2"/>
      <c r="H119" s="2"/>
      <c r="I119" s="2"/>
      <c r="J119" s="2"/>
      <c r="K119" s="2"/>
    </row>
    <row r="120" spans="1:11" x14ac:dyDescent="0.3">
      <c r="A120" s="2"/>
      <c r="B120" s="2"/>
      <c r="C120" s="2"/>
      <c r="D120" s="2"/>
      <c r="E120" s="2"/>
      <c r="F120" s="2"/>
      <c r="G120" s="2"/>
      <c r="H120" s="2"/>
      <c r="I120" s="2"/>
      <c r="J120" s="2"/>
      <c r="K120" s="2"/>
    </row>
    <row r="121" spans="1:11" x14ac:dyDescent="0.3">
      <c r="A121" s="2"/>
      <c r="B121" s="2"/>
      <c r="C121" s="2"/>
      <c r="D121" s="2"/>
      <c r="E121" s="2"/>
      <c r="F121" s="2"/>
      <c r="G121" s="2"/>
      <c r="H121" s="2"/>
      <c r="I121" s="2"/>
      <c r="J121" s="2"/>
      <c r="K121" s="2"/>
    </row>
    <row r="122" spans="1:11" x14ac:dyDescent="0.3">
      <c r="A122" s="2"/>
      <c r="B122" s="2"/>
      <c r="C122" s="2"/>
      <c r="D122" s="2"/>
      <c r="E122" s="2"/>
      <c r="F122" s="2"/>
      <c r="G122" s="2"/>
      <c r="H122" s="2"/>
      <c r="I122" s="2"/>
      <c r="J122" s="2"/>
      <c r="K122" s="2"/>
    </row>
    <row r="123" spans="1:11" x14ac:dyDescent="0.3">
      <c r="A123" s="2"/>
      <c r="B123" s="2"/>
      <c r="C123" s="2"/>
      <c r="D123" s="2"/>
      <c r="E123" s="2"/>
      <c r="F123" s="2"/>
      <c r="G123" s="2"/>
      <c r="H123" s="2"/>
      <c r="I123" s="2"/>
      <c r="J123" s="2"/>
      <c r="K123" s="2"/>
    </row>
    <row r="124" spans="1:11" x14ac:dyDescent="0.3">
      <c r="A124" s="2"/>
      <c r="B124" s="2"/>
      <c r="C124" s="2"/>
      <c r="D124" s="2"/>
      <c r="E124" s="2"/>
      <c r="F124" s="2"/>
      <c r="G124" s="2"/>
      <c r="H124" s="2"/>
      <c r="I124" s="2"/>
      <c r="J124" s="2"/>
      <c r="K124" s="2"/>
    </row>
    <row r="125" spans="1:11" x14ac:dyDescent="0.3">
      <c r="A125" s="2"/>
      <c r="B125" s="2"/>
      <c r="C125" s="2"/>
      <c r="D125" s="2"/>
      <c r="E125" s="2"/>
      <c r="F125" s="2"/>
      <c r="G125" s="2"/>
      <c r="H125" s="2"/>
      <c r="I125" s="2"/>
      <c r="J125" s="2"/>
      <c r="K125" s="2"/>
    </row>
    <row r="126" spans="1:11" x14ac:dyDescent="0.3">
      <c r="A126" s="2"/>
      <c r="B126" s="2"/>
      <c r="C126" s="2"/>
      <c r="D126" s="2"/>
      <c r="E126" s="2"/>
      <c r="F126" s="2"/>
      <c r="G126" s="2"/>
      <c r="H126" s="2"/>
      <c r="I126" s="2"/>
      <c r="J126" s="2"/>
      <c r="K126" s="2"/>
    </row>
    <row r="127" spans="1:11" x14ac:dyDescent="0.3">
      <c r="A127" s="2"/>
      <c r="B127" s="2"/>
      <c r="C127" s="2"/>
      <c r="D127" s="2"/>
      <c r="E127" s="2"/>
      <c r="F127" s="2"/>
      <c r="G127" s="2"/>
      <c r="H127" s="2"/>
      <c r="I127" s="2"/>
      <c r="J127" s="2"/>
      <c r="K127" s="2"/>
    </row>
    <row r="128" spans="1:11" x14ac:dyDescent="0.3">
      <c r="A128" s="2"/>
      <c r="B128" s="2"/>
      <c r="C128" s="2"/>
      <c r="D128" s="2"/>
      <c r="E128" s="2"/>
      <c r="F128" s="2"/>
      <c r="G128" s="2"/>
      <c r="H128" s="2"/>
      <c r="I128" s="2"/>
      <c r="J128" s="2"/>
      <c r="K128" s="2"/>
    </row>
    <row r="129" spans="1:11" x14ac:dyDescent="0.3">
      <c r="A129" s="2"/>
      <c r="B129" s="2"/>
      <c r="C129" s="2"/>
      <c r="D129" s="2"/>
      <c r="E129" s="2"/>
      <c r="F129" s="2"/>
      <c r="G129" s="2"/>
      <c r="H129" s="2"/>
      <c r="I129" s="2"/>
      <c r="J129" s="2"/>
      <c r="K129" s="2"/>
    </row>
    <row r="130" spans="1:11" x14ac:dyDescent="0.3">
      <c r="A130" s="2"/>
      <c r="B130" s="2"/>
      <c r="C130" s="2"/>
      <c r="D130" s="2"/>
      <c r="E130" s="2"/>
      <c r="F130" s="2"/>
      <c r="G130" s="2"/>
      <c r="H130" s="2"/>
      <c r="I130" s="2"/>
      <c r="J130" s="2"/>
      <c r="K130" s="2"/>
    </row>
    <row r="131" spans="1:11" x14ac:dyDescent="0.3">
      <c r="A131" s="2"/>
      <c r="B131" s="2"/>
      <c r="C131" s="2"/>
      <c r="D131" s="2"/>
      <c r="E131" s="2"/>
      <c r="F131" s="2"/>
      <c r="G131" s="2"/>
      <c r="H131" s="2"/>
      <c r="I131" s="2"/>
      <c r="J131" s="2"/>
      <c r="K131" s="2"/>
    </row>
    <row r="132" spans="1:11" x14ac:dyDescent="0.3">
      <c r="A132" s="2"/>
      <c r="B132" s="2"/>
      <c r="C132" s="2"/>
      <c r="D132" s="2"/>
      <c r="E132" s="2"/>
      <c r="F132" s="2"/>
      <c r="G132" s="2"/>
      <c r="H132" s="2"/>
      <c r="I132" s="2"/>
      <c r="J132" s="2"/>
      <c r="K132" s="2"/>
    </row>
    <row r="133" spans="1:11" x14ac:dyDescent="0.3">
      <c r="A133" s="2"/>
      <c r="B133" s="2"/>
      <c r="C133" s="2"/>
      <c r="D133" s="2"/>
      <c r="E133" s="2"/>
      <c r="F133" s="2"/>
      <c r="G133" s="2"/>
      <c r="H133" s="2"/>
      <c r="I133" s="2"/>
      <c r="J133" s="2"/>
      <c r="K133" s="2"/>
    </row>
    <row r="134" spans="1:11" x14ac:dyDescent="0.3">
      <c r="A134" s="2"/>
      <c r="B134" s="2"/>
      <c r="C134" s="2"/>
      <c r="D134" s="2"/>
      <c r="E134" s="2"/>
      <c r="F134" s="2"/>
      <c r="G134" s="2"/>
      <c r="H134" s="2"/>
      <c r="I134" s="2"/>
      <c r="J134" s="2"/>
      <c r="K134" s="2"/>
    </row>
    <row r="135" spans="1:11" x14ac:dyDescent="0.3">
      <c r="A135" s="2"/>
      <c r="B135" s="2"/>
      <c r="C135" s="2"/>
      <c r="D135" s="2"/>
      <c r="E135" s="2"/>
      <c r="F135" s="2"/>
      <c r="G135" s="2"/>
      <c r="H135" s="2"/>
      <c r="I135" s="2"/>
      <c r="J135" s="2"/>
      <c r="K135" s="2"/>
    </row>
    <row r="136" spans="1:11" x14ac:dyDescent="0.3">
      <c r="A136" s="2"/>
      <c r="B136" s="2"/>
      <c r="C136" s="2"/>
      <c r="D136" s="2"/>
      <c r="E136" s="2"/>
      <c r="F136" s="2"/>
      <c r="G136" s="2"/>
      <c r="H136" s="2"/>
      <c r="I136" s="2"/>
      <c r="J136" s="2"/>
      <c r="K136" s="2"/>
    </row>
    <row r="137" spans="1:11" x14ac:dyDescent="0.3">
      <c r="A137" s="2"/>
      <c r="B137" s="2"/>
      <c r="C137" s="2"/>
      <c r="D137" s="2"/>
      <c r="E137" s="2"/>
      <c r="F137" s="2"/>
      <c r="G137" s="2"/>
      <c r="H137" s="2"/>
      <c r="I137" s="2"/>
      <c r="J137" s="2"/>
      <c r="K137" s="2"/>
    </row>
    <row r="138" spans="1:11" x14ac:dyDescent="0.3">
      <c r="A138" s="2"/>
      <c r="B138" s="2"/>
      <c r="C138" s="2"/>
      <c r="D138" s="2"/>
      <c r="E138" s="2"/>
      <c r="F138" s="2"/>
      <c r="G138" s="2"/>
      <c r="H138" s="2"/>
      <c r="I138" s="2"/>
      <c r="J138" s="2"/>
      <c r="K138" s="2"/>
    </row>
    <row r="139" spans="1:11" x14ac:dyDescent="0.3">
      <c r="A139" s="2"/>
      <c r="B139" s="2"/>
      <c r="C139" s="2"/>
      <c r="D139" s="2"/>
      <c r="E139" s="2"/>
      <c r="F139" s="2"/>
      <c r="G139" s="2"/>
      <c r="H139" s="2"/>
      <c r="I139" s="2"/>
      <c r="J139" s="2"/>
      <c r="K139" s="2"/>
    </row>
    <row r="140" spans="1:11" x14ac:dyDescent="0.3">
      <c r="A140" s="2"/>
      <c r="B140" s="2"/>
      <c r="C140" s="2"/>
      <c r="D140" s="2"/>
      <c r="E140" s="2"/>
      <c r="F140" s="2"/>
      <c r="G140" s="2"/>
      <c r="H140" s="2"/>
      <c r="I140" s="2"/>
      <c r="J140" s="2"/>
      <c r="K140" s="2"/>
    </row>
    <row r="141" spans="1:11" x14ac:dyDescent="0.3">
      <c r="A141" s="2"/>
      <c r="B141" s="2"/>
      <c r="C141" s="2"/>
      <c r="D141" s="2"/>
      <c r="E141" s="2"/>
      <c r="F141" s="2"/>
      <c r="G141" s="2"/>
      <c r="H141" s="2"/>
      <c r="I141" s="2"/>
      <c r="J141" s="2"/>
      <c r="K141" s="2"/>
    </row>
    <row r="142" spans="1:11" x14ac:dyDescent="0.3">
      <c r="A142" s="2"/>
      <c r="B142" s="2"/>
      <c r="C142" s="2"/>
      <c r="D142" s="2"/>
      <c r="E142" s="2"/>
      <c r="F142" s="2"/>
      <c r="G142" s="2"/>
      <c r="H142" s="2"/>
      <c r="I142" s="2"/>
      <c r="J142" s="2"/>
      <c r="K142" s="2"/>
    </row>
    <row r="143" spans="1:11" x14ac:dyDescent="0.3">
      <c r="A143" s="2"/>
      <c r="B143" s="2"/>
      <c r="C143" s="2"/>
      <c r="D143" s="2"/>
      <c r="E143" s="2"/>
      <c r="F143" s="2"/>
      <c r="G143" s="2"/>
      <c r="H143" s="2"/>
      <c r="I143" s="2"/>
      <c r="J143" s="2"/>
      <c r="K143" s="2"/>
    </row>
    <row r="144" spans="1:11" x14ac:dyDescent="0.3">
      <c r="A144" s="2"/>
      <c r="B144" s="2"/>
      <c r="C144" s="2"/>
      <c r="D144" s="2"/>
      <c r="E144" s="2"/>
      <c r="F144" s="2"/>
      <c r="G144" s="2"/>
      <c r="H144" s="2"/>
      <c r="I144" s="2"/>
      <c r="J144" s="2"/>
      <c r="K144" s="2"/>
    </row>
    <row r="145" spans="1:11" x14ac:dyDescent="0.3">
      <c r="A145" s="2"/>
      <c r="B145" s="2"/>
      <c r="C145" s="2"/>
      <c r="D145" s="2"/>
      <c r="E145" s="2"/>
      <c r="F145" s="2"/>
      <c r="G145" s="2"/>
      <c r="H145" s="2"/>
      <c r="I145" s="2"/>
      <c r="J145" s="2"/>
      <c r="K145" s="2"/>
    </row>
    <row r="146" spans="1:11" x14ac:dyDescent="0.3">
      <c r="A146" s="2"/>
      <c r="B146" s="2"/>
      <c r="C146" s="2"/>
      <c r="D146" s="2"/>
      <c r="E146" s="2"/>
      <c r="F146" s="2"/>
      <c r="G146" s="2"/>
      <c r="H146" s="2"/>
      <c r="I146" s="2"/>
      <c r="J146" s="2"/>
      <c r="K146" s="2"/>
    </row>
    <row r="147" spans="1:11" x14ac:dyDescent="0.3">
      <c r="A147" s="2"/>
      <c r="B147" s="2"/>
      <c r="C147" s="2"/>
      <c r="D147" s="2"/>
      <c r="E147" s="2"/>
      <c r="F147" s="2"/>
      <c r="G147" s="2"/>
      <c r="H147" s="2"/>
      <c r="I147" s="2"/>
      <c r="J147" s="2"/>
      <c r="K147" s="2"/>
    </row>
    <row r="148" spans="1:11" x14ac:dyDescent="0.3">
      <c r="A148" s="2"/>
      <c r="B148" s="2"/>
      <c r="C148" s="2"/>
      <c r="D148" s="2"/>
      <c r="E148" s="2"/>
      <c r="F148" s="2"/>
      <c r="G148" s="2"/>
      <c r="H148" s="2"/>
      <c r="I148" s="2"/>
      <c r="J148" s="2"/>
      <c r="K148" s="2"/>
    </row>
    <row r="149" spans="1:11" x14ac:dyDescent="0.3">
      <c r="A149" s="2"/>
      <c r="B149" s="2"/>
      <c r="C149" s="2"/>
      <c r="D149" s="2"/>
      <c r="E149" s="2"/>
      <c r="F149" s="2"/>
      <c r="G149" s="2"/>
      <c r="H149" s="2"/>
      <c r="I149" s="2"/>
      <c r="J149" s="2"/>
      <c r="K149" s="2"/>
    </row>
    <row r="150" spans="1:11" x14ac:dyDescent="0.3">
      <c r="A150" s="2"/>
      <c r="B150" s="2"/>
      <c r="C150" s="2"/>
      <c r="D150" s="2"/>
      <c r="E150" s="2"/>
      <c r="F150" s="2"/>
      <c r="G150" s="2"/>
      <c r="H150" s="2"/>
      <c r="I150" s="2"/>
      <c r="J150" s="2"/>
      <c r="K150" s="2"/>
    </row>
    <row r="151" spans="1:11" x14ac:dyDescent="0.3">
      <c r="A151" s="2"/>
      <c r="B151" s="2"/>
      <c r="C151" s="2"/>
      <c r="D151" s="2"/>
      <c r="E151" s="2"/>
      <c r="F151" s="2"/>
      <c r="G151" s="2"/>
      <c r="H151" s="2"/>
      <c r="I151" s="2"/>
      <c r="J151" s="2"/>
      <c r="K151" s="2"/>
    </row>
    <row r="152" spans="1:11" x14ac:dyDescent="0.3">
      <c r="A152" s="2"/>
      <c r="B152" s="2"/>
      <c r="C152" s="2"/>
      <c r="D152" s="2"/>
      <c r="E152" s="2"/>
      <c r="F152" s="2"/>
      <c r="G152" s="2"/>
      <c r="H152" s="2"/>
      <c r="I152" s="2"/>
      <c r="J152" s="2"/>
      <c r="K152" s="2"/>
    </row>
    <row r="153" spans="1:11" x14ac:dyDescent="0.3">
      <c r="A153" s="2"/>
      <c r="B153" s="2"/>
      <c r="C153" s="2"/>
      <c r="D153" s="2"/>
      <c r="E153" s="2"/>
      <c r="F153" s="2"/>
      <c r="G153" s="2"/>
      <c r="H153" s="2"/>
      <c r="I153" s="2"/>
      <c r="J153" s="2"/>
      <c r="K153" s="2"/>
    </row>
    <row r="154" spans="1:11" x14ac:dyDescent="0.3">
      <c r="A154" s="2"/>
      <c r="B154" s="2"/>
      <c r="C154" s="2"/>
      <c r="D154" s="2"/>
      <c r="E154" s="2"/>
      <c r="F154" s="2"/>
      <c r="G154" s="2"/>
      <c r="H154" s="2"/>
      <c r="I154" s="2"/>
      <c r="J154" s="2"/>
      <c r="K154" s="2"/>
    </row>
    <row r="155" spans="1:11" x14ac:dyDescent="0.3">
      <c r="A155" s="2"/>
      <c r="B155" s="2"/>
      <c r="C155" s="2"/>
      <c r="D155" s="2"/>
      <c r="E155" s="2"/>
      <c r="F155" s="2"/>
      <c r="G155" s="2"/>
      <c r="H155" s="2"/>
      <c r="I155" s="2"/>
      <c r="J155" s="2"/>
      <c r="K155" s="2"/>
    </row>
    <row r="156" spans="1:11" x14ac:dyDescent="0.3">
      <c r="A156" s="2"/>
      <c r="B156" s="2"/>
      <c r="C156" s="2"/>
      <c r="D156" s="2"/>
      <c r="E156" s="2"/>
      <c r="F156" s="2"/>
      <c r="G156" s="2"/>
      <c r="H156" s="2"/>
      <c r="I156" s="2"/>
      <c r="J156" s="2"/>
      <c r="K156" s="2"/>
    </row>
    <row r="157" spans="1:11" x14ac:dyDescent="0.3">
      <c r="A157" s="2"/>
      <c r="B157" s="2"/>
      <c r="C157" s="2"/>
      <c r="D157" s="2"/>
      <c r="E157" s="2"/>
      <c r="F157" s="2"/>
      <c r="G157" s="2"/>
      <c r="H157" s="2"/>
      <c r="I157" s="2"/>
      <c r="J157" s="2"/>
      <c r="K157" s="2"/>
    </row>
    <row r="158" spans="1:11" x14ac:dyDescent="0.3">
      <c r="A158" s="2"/>
      <c r="B158" s="2"/>
      <c r="C158" s="2"/>
      <c r="D158" s="2"/>
      <c r="E158" s="2"/>
      <c r="F158" s="2"/>
      <c r="G158" s="2"/>
      <c r="H158" s="2"/>
      <c r="I158" s="2"/>
      <c r="J158" s="2"/>
      <c r="K158" s="2"/>
    </row>
    <row r="159" spans="1:11" x14ac:dyDescent="0.3">
      <c r="A159" s="2"/>
      <c r="B159" s="2"/>
      <c r="C159" s="2"/>
      <c r="D159" s="2"/>
      <c r="E159" s="2"/>
      <c r="F159" s="2"/>
      <c r="G159" s="2"/>
      <c r="H159" s="2"/>
      <c r="I159" s="2"/>
      <c r="J159" s="2"/>
      <c r="K159" s="2"/>
    </row>
    <row r="160" spans="1:11" x14ac:dyDescent="0.3">
      <c r="A160" s="2"/>
      <c r="B160" s="2"/>
      <c r="C160" s="2"/>
      <c r="D160" s="2"/>
      <c r="E160" s="2"/>
      <c r="F160" s="2"/>
      <c r="G160" s="2"/>
      <c r="H160" s="2"/>
      <c r="I160" s="2"/>
      <c r="J160" s="2"/>
      <c r="K160" s="2"/>
    </row>
    <row r="161" spans="1:11" x14ac:dyDescent="0.3">
      <c r="A161" s="2"/>
      <c r="B161" s="2"/>
      <c r="C161" s="2"/>
      <c r="D161" s="2"/>
      <c r="E161" s="2"/>
      <c r="F161" s="2"/>
      <c r="G161" s="2"/>
      <c r="H161" s="2"/>
      <c r="I161" s="2"/>
      <c r="J161" s="2"/>
      <c r="K161" s="2"/>
    </row>
    <row r="162" spans="1:11" x14ac:dyDescent="0.3">
      <c r="A162" s="2"/>
      <c r="B162" s="2"/>
      <c r="C162" s="2"/>
      <c r="D162" s="2"/>
      <c r="E162" s="2"/>
      <c r="F162" s="2"/>
      <c r="G162" s="2"/>
      <c r="H162" s="2"/>
      <c r="I162" s="2"/>
      <c r="J162" s="2"/>
      <c r="K162" s="2"/>
    </row>
    <row r="163" spans="1:11" x14ac:dyDescent="0.3">
      <c r="A163" s="2"/>
      <c r="B163" s="2"/>
      <c r="C163" s="2"/>
      <c r="D163" s="2"/>
      <c r="E163" s="2"/>
      <c r="F163" s="2"/>
      <c r="G163" s="2"/>
      <c r="H163" s="2"/>
      <c r="I163" s="2"/>
      <c r="J163" s="2"/>
      <c r="K163" s="2"/>
    </row>
    <row r="164" spans="1:11" x14ac:dyDescent="0.3">
      <c r="A164" s="2"/>
      <c r="B164" s="2"/>
      <c r="C164" s="2"/>
      <c r="D164" s="2"/>
      <c r="E164" s="2"/>
      <c r="F164" s="2"/>
      <c r="G164" s="2"/>
      <c r="H164" s="2"/>
      <c r="I164" s="2"/>
      <c r="J164" s="2"/>
      <c r="K164" s="2"/>
    </row>
  </sheetData>
  <mergeCells count="1">
    <mergeCell ref="D2:H3"/>
  </mergeCells>
  <pageMargins left="0.25" right="0.25" top="0.75" bottom="0.75" header="0.3" footer="0.3"/>
  <pageSetup orientation="landscape"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Scroll Bar 6">
              <controlPr defaultSize="0" autoPict="0">
                <anchor>
                  <from>
                    <xdr:col>5</xdr:col>
                    <xdr:colOff>327660</xdr:colOff>
                    <xdr:row>24</xdr:row>
                    <xdr:rowOff>175260</xdr:rowOff>
                  </from>
                  <to>
                    <xdr:col>5</xdr:col>
                    <xdr:colOff>586740</xdr:colOff>
                    <xdr:row>34</xdr:row>
                    <xdr:rowOff>76200</xdr:rowOff>
                  </to>
                </anchor>
              </controlPr>
            </control>
          </mc:Choice>
        </mc:AlternateContent>
      </controls>
    </mc:Choice>
  </mc:AlternateContent>
  <extLst>
    <ext xmlns:x14="http://schemas.microsoft.com/office/spreadsheetml/2009/9/main" uri="{A8765BA9-456A-4dab-B4F3-ACF838C121DE}">
      <x14:slicerList>
        <x14:slicer r:id="rId5"/>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B3B2A-BCA4-480A-A42D-FE72F989A08B}">
  <sheetPr codeName="Sheet1"/>
  <dimension ref="A3:Z137"/>
  <sheetViews>
    <sheetView topLeftCell="I1" workbookViewId="0">
      <selection activeCell="Q6" sqref="Q6"/>
    </sheetView>
  </sheetViews>
  <sheetFormatPr defaultRowHeight="14.4" x14ac:dyDescent="0.3"/>
  <cols>
    <col min="1" max="1" width="12.5546875" bestFit="1" customWidth="1"/>
    <col min="2" max="2" width="14.109375" bestFit="1" customWidth="1"/>
    <col min="3" max="3" width="7.44140625" bestFit="1" customWidth="1"/>
    <col min="4" max="4" width="16.44140625" bestFit="1" customWidth="1"/>
    <col min="5" max="5" width="16.109375" bestFit="1" customWidth="1"/>
    <col min="6" max="6" width="11.88671875" bestFit="1" customWidth="1"/>
    <col min="7" max="7" width="12" bestFit="1" customWidth="1"/>
    <col min="16" max="16" width="12.5546875" bestFit="1" customWidth="1"/>
    <col min="17" max="17" width="19.6640625" bestFit="1" customWidth="1"/>
    <col min="18" max="19" width="7.44140625" bestFit="1" customWidth="1"/>
    <col min="20" max="20" width="20.44140625" bestFit="1" customWidth="1"/>
    <col min="21" max="21" width="15.5546875" bestFit="1" customWidth="1"/>
    <col min="22" max="22" width="7.88671875" bestFit="1" customWidth="1"/>
    <col min="23" max="23" width="8.109375" bestFit="1" customWidth="1"/>
    <col min="24" max="24" width="9.44140625" bestFit="1" customWidth="1"/>
    <col min="25" max="25" width="5.21875" bestFit="1" customWidth="1"/>
    <col min="26" max="26" width="10.77734375" bestFit="1" customWidth="1"/>
  </cols>
  <sheetData>
    <row r="3" spans="1:26" x14ac:dyDescent="0.3">
      <c r="A3" t="s">
        <v>155</v>
      </c>
      <c r="B3" t="s">
        <v>156</v>
      </c>
      <c r="C3" t="s">
        <v>163</v>
      </c>
      <c r="D3" t="s">
        <v>164</v>
      </c>
      <c r="E3" t="s">
        <v>157</v>
      </c>
      <c r="F3" t="s">
        <v>154</v>
      </c>
      <c r="G3" t="s">
        <v>169</v>
      </c>
      <c r="H3" t="s">
        <v>168</v>
      </c>
      <c r="P3" s="6" t="s">
        <v>165</v>
      </c>
      <c r="Q3" t="s">
        <v>155</v>
      </c>
      <c r="U3" s="6" t="s">
        <v>172</v>
      </c>
    </row>
    <row r="4" spans="1:26" x14ac:dyDescent="0.3">
      <c r="A4" s="17">
        <v>554.81490720000011</v>
      </c>
      <c r="B4" s="17">
        <v>577604.81874000002</v>
      </c>
      <c r="C4" s="17">
        <v>4840</v>
      </c>
      <c r="D4" s="17">
        <v>2285549.9646838591</v>
      </c>
      <c r="E4" s="18">
        <v>761849.98822795309</v>
      </c>
      <c r="F4" s="12">
        <v>52924.578215400019</v>
      </c>
      <c r="G4" s="11">
        <f>B4-F4</f>
        <v>524680.24052460003</v>
      </c>
      <c r="H4" s="10">
        <f>G4/B4</f>
        <v>0.90837233953336671</v>
      </c>
      <c r="P4" s="7" t="s">
        <v>40</v>
      </c>
      <c r="Q4" s="13">
        <v>156.46382381999996</v>
      </c>
      <c r="U4" t="s">
        <v>45</v>
      </c>
      <c r="V4" t="s">
        <v>62</v>
      </c>
      <c r="W4" t="s">
        <v>29</v>
      </c>
      <c r="X4" t="s">
        <v>53</v>
      </c>
      <c r="Y4" t="s">
        <v>50</v>
      </c>
      <c r="Z4" t="s">
        <v>166</v>
      </c>
    </row>
    <row r="5" spans="1:26" x14ac:dyDescent="0.3">
      <c r="P5" s="7" t="s">
        <v>47</v>
      </c>
      <c r="Q5" s="13">
        <v>153.13474221099997</v>
      </c>
      <c r="T5" t="s">
        <v>171</v>
      </c>
      <c r="U5" s="14">
        <v>1228</v>
      </c>
      <c r="V5" s="14">
        <v>1109</v>
      </c>
      <c r="W5" s="14">
        <v>1083</v>
      </c>
      <c r="X5" s="14">
        <v>769</v>
      </c>
      <c r="Y5" s="14">
        <v>733</v>
      </c>
      <c r="Z5" s="14">
        <v>4922</v>
      </c>
    </row>
    <row r="6" spans="1:26" x14ac:dyDescent="0.3">
      <c r="P6" s="7" t="s">
        <v>31</v>
      </c>
      <c r="Q6" s="13">
        <v>160.72134630999994</v>
      </c>
    </row>
    <row r="7" spans="1:26" x14ac:dyDescent="0.3">
      <c r="P7" s="7" t="s">
        <v>56</v>
      </c>
      <c r="Q7" s="13">
        <v>84.494994858999974</v>
      </c>
    </row>
    <row r="10" spans="1:26" x14ac:dyDescent="0.3">
      <c r="E10" s="9"/>
    </row>
    <row r="13" spans="1:26" x14ac:dyDescent="0.3">
      <c r="A13" s="6" t="s">
        <v>165</v>
      </c>
      <c r="B13" t="s">
        <v>156</v>
      </c>
      <c r="T13" s="6" t="s">
        <v>165</v>
      </c>
      <c r="V13" s="6" t="s">
        <v>165</v>
      </c>
    </row>
    <row r="14" spans="1:26" x14ac:dyDescent="0.3">
      <c r="A14" s="7" t="s">
        <v>57</v>
      </c>
      <c r="B14" s="17">
        <v>161521.26600100004</v>
      </c>
      <c r="D14" t="str">
        <f>INDEX(A14:A16,MATCH(MAX(B14:B16),B14:B16,0),1)</f>
        <v>skincare</v>
      </c>
      <c r="T14" s="7" t="s">
        <v>53</v>
      </c>
      <c r="V14" s="7" t="s">
        <v>40</v>
      </c>
    </row>
    <row r="15" spans="1:26" x14ac:dyDescent="0.3">
      <c r="A15" s="7" t="s">
        <v>24</v>
      </c>
      <c r="B15" s="17">
        <v>174455.390606</v>
      </c>
      <c r="T15" s="7" t="s">
        <v>62</v>
      </c>
      <c r="V15" s="7" t="s">
        <v>47</v>
      </c>
    </row>
    <row r="16" spans="1:26" x14ac:dyDescent="0.3">
      <c r="A16" s="7" t="s">
        <v>33</v>
      </c>
      <c r="B16" s="17">
        <v>241628.16213300003</v>
      </c>
      <c r="T16" s="7" t="s">
        <v>50</v>
      </c>
      <c r="V16" s="7" t="s">
        <v>31</v>
      </c>
    </row>
    <row r="17" spans="1:22" x14ac:dyDescent="0.3">
      <c r="A17" s="7" t="s">
        <v>166</v>
      </c>
      <c r="B17" s="17">
        <v>577604.81874000002</v>
      </c>
      <c r="T17" s="7" t="s">
        <v>45</v>
      </c>
      <c r="V17" s="7" t="s">
        <v>56</v>
      </c>
    </row>
    <row r="18" spans="1:22" x14ac:dyDescent="0.3">
      <c r="T18" s="7" t="s">
        <v>29</v>
      </c>
    </row>
    <row r="25" spans="1:22" x14ac:dyDescent="0.3">
      <c r="A25" s="6" t="s">
        <v>165</v>
      </c>
      <c r="B25" t="s">
        <v>156</v>
      </c>
    </row>
    <row r="26" spans="1:22" x14ac:dyDescent="0.3">
      <c r="A26" s="7" t="s">
        <v>29</v>
      </c>
      <c r="B26" s="17">
        <v>137755.02687999999</v>
      </c>
      <c r="D26" t="str">
        <f>INDEX(A26:A30,MATCH(MAX(B26:B30),B26:B30,0),1)</f>
        <v>Mumbai</v>
      </c>
    </row>
    <row r="27" spans="1:22" x14ac:dyDescent="0.3">
      <c r="A27" s="7" t="s">
        <v>45</v>
      </c>
      <c r="B27" s="17">
        <v>137077.55100500002</v>
      </c>
    </row>
    <row r="28" spans="1:22" x14ac:dyDescent="0.3">
      <c r="A28" s="7" t="s">
        <v>62</v>
      </c>
      <c r="B28" s="17">
        <v>119142.81575000001</v>
      </c>
    </row>
    <row r="29" spans="1:22" x14ac:dyDescent="0.3">
      <c r="A29" s="7" t="s">
        <v>53</v>
      </c>
      <c r="B29" s="17">
        <v>102601.72388000002</v>
      </c>
    </row>
    <row r="30" spans="1:22" x14ac:dyDescent="0.3">
      <c r="A30" s="7" t="s">
        <v>50</v>
      </c>
      <c r="B30" s="17">
        <v>81027.701225000026</v>
      </c>
    </row>
    <row r="31" spans="1:22" x14ac:dyDescent="0.3">
      <c r="A31" s="7" t="s">
        <v>166</v>
      </c>
      <c r="B31" s="17">
        <v>577604.81874000002</v>
      </c>
    </row>
    <row r="36" spans="1:7" x14ac:dyDescent="0.3">
      <c r="A36" s="6" t="s">
        <v>167</v>
      </c>
    </row>
    <row r="37" spans="1:7" x14ac:dyDescent="0.3">
      <c r="A37" s="6" t="s">
        <v>1</v>
      </c>
      <c r="B37" s="6" t="s">
        <v>0</v>
      </c>
      <c r="C37" t="s">
        <v>170</v>
      </c>
      <c r="D37">
        <v>31</v>
      </c>
      <c r="E37">
        <f>COUNT(C38:C137)</f>
        <v>100</v>
      </c>
      <c r="F37">
        <f>E37-4</f>
        <v>96</v>
      </c>
      <c r="G37">
        <f>MIN(F37,D37)</f>
        <v>31</v>
      </c>
    </row>
    <row r="38" spans="1:7" x14ac:dyDescent="0.3">
      <c r="A38" t="s">
        <v>25</v>
      </c>
      <c r="B38" t="s">
        <v>24</v>
      </c>
      <c r="C38" s="13">
        <v>802</v>
      </c>
    </row>
    <row r="39" spans="1:7" x14ac:dyDescent="0.3">
      <c r="A39" t="s">
        <v>34</v>
      </c>
      <c r="B39" t="s">
        <v>33</v>
      </c>
      <c r="C39" s="13">
        <v>736</v>
      </c>
    </row>
    <row r="40" spans="1:7" x14ac:dyDescent="0.3">
      <c r="A40" t="s">
        <v>63</v>
      </c>
      <c r="B40" t="s">
        <v>33</v>
      </c>
      <c r="C40" s="13">
        <v>996</v>
      </c>
      <c r="D40" s="1"/>
    </row>
    <row r="41" spans="1:7" x14ac:dyDescent="0.3">
      <c r="A41" t="s">
        <v>65</v>
      </c>
      <c r="B41" t="s">
        <v>33</v>
      </c>
      <c r="C41" s="13">
        <v>960</v>
      </c>
      <c r="E41" t="str" cm="1">
        <f t="array" aca="1" ref="E41:E44" ca="1">OFFSET(A37,$G$37,0,4)</f>
        <v>SKU36</v>
      </c>
      <c r="F41" t="str" cm="1">
        <f t="array" aca="1" ref="F41:F44" ca="1">OFFSET(B37,$G$37,0,4)</f>
        <v>skincare</v>
      </c>
      <c r="G41" cm="1">
        <f t="array" aca="1" ref="G41:G44" ca="1">OFFSET(C37,$G$37,0,4)</f>
        <v>963</v>
      </c>
    </row>
    <row r="42" spans="1:7" x14ac:dyDescent="0.3">
      <c r="A42" t="s">
        <v>66</v>
      </c>
      <c r="B42" t="s">
        <v>24</v>
      </c>
      <c r="C42" s="13">
        <v>336</v>
      </c>
      <c r="E42" t="str">
        <f ca="1"/>
        <v>SKU37</v>
      </c>
      <c r="F42" t="str">
        <f ca="1"/>
        <v>skincare</v>
      </c>
      <c r="G42">
        <f ca="1"/>
        <v>963</v>
      </c>
    </row>
    <row r="43" spans="1:7" x14ac:dyDescent="0.3">
      <c r="A43" t="s">
        <v>67</v>
      </c>
      <c r="B43" t="s">
        <v>33</v>
      </c>
      <c r="C43" s="13">
        <v>249</v>
      </c>
      <c r="E43" t="str">
        <f ca="1"/>
        <v>SKU38</v>
      </c>
      <c r="F43" t="str">
        <f ca="1"/>
        <v>cosmetics</v>
      </c>
      <c r="G43">
        <f ca="1"/>
        <v>705</v>
      </c>
    </row>
    <row r="44" spans="1:7" x14ac:dyDescent="0.3">
      <c r="A44" t="s">
        <v>68</v>
      </c>
      <c r="B44" t="s">
        <v>33</v>
      </c>
      <c r="C44" s="13">
        <v>562</v>
      </c>
      <c r="E44" t="str">
        <f ca="1"/>
        <v>SKU39</v>
      </c>
      <c r="F44" t="str">
        <f ca="1"/>
        <v>skincare</v>
      </c>
      <c r="G44">
        <f ca="1"/>
        <v>176</v>
      </c>
    </row>
    <row r="45" spans="1:7" x14ac:dyDescent="0.3">
      <c r="A45" t="s">
        <v>69</v>
      </c>
      <c r="B45" t="s">
        <v>33</v>
      </c>
      <c r="C45" s="13">
        <v>469</v>
      </c>
    </row>
    <row r="46" spans="1:7" x14ac:dyDescent="0.3">
      <c r="A46" t="s">
        <v>70</v>
      </c>
      <c r="B46" t="s">
        <v>33</v>
      </c>
      <c r="C46" s="13">
        <v>280</v>
      </c>
    </row>
    <row r="47" spans="1:7" x14ac:dyDescent="0.3">
      <c r="A47" t="s">
        <v>71</v>
      </c>
      <c r="B47" t="s">
        <v>57</v>
      </c>
      <c r="C47" s="13">
        <v>126</v>
      </c>
    </row>
    <row r="48" spans="1:7" x14ac:dyDescent="0.3">
      <c r="A48" t="s">
        <v>72</v>
      </c>
      <c r="B48" t="s">
        <v>24</v>
      </c>
      <c r="C48" s="13">
        <v>620</v>
      </c>
    </row>
    <row r="49" spans="1:3" x14ac:dyDescent="0.3">
      <c r="A49" t="s">
        <v>73</v>
      </c>
      <c r="B49" t="s">
        <v>33</v>
      </c>
      <c r="C49" s="13">
        <v>187</v>
      </c>
    </row>
    <row r="50" spans="1:3" x14ac:dyDescent="0.3">
      <c r="A50" t="s">
        <v>37</v>
      </c>
      <c r="B50" t="s">
        <v>24</v>
      </c>
      <c r="C50" s="13">
        <v>8</v>
      </c>
    </row>
    <row r="51" spans="1:3" x14ac:dyDescent="0.3">
      <c r="A51" t="s">
        <v>74</v>
      </c>
      <c r="B51" t="s">
        <v>33</v>
      </c>
      <c r="C51" s="13">
        <v>320</v>
      </c>
    </row>
    <row r="52" spans="1:3" x14ac:dyDescent="0.3">
      <c r="A52" t="s">
        <v>75</v>
      </c>
      <c r="B52" t="s">
        <v>57</v>
      </c>
      <c r="C52" s="13">
        <v>601</v>
      </c>
    </row>
    <row r="53" spans="1:3" x14ac:dyDescent="0.3">
      <c r="A53" t="s">
        <v>76</v>
      </c>
      <c r="B53" t="s">
        <v>24</v>
      </c>
      <c r="C53" s="13">
        <v>884</v>
      </c>
    </row>
    <row r="54" spans="1:3" x14ac:dyDescent="0.3">
      <c r="A54" t="s">
        <v>77</v>
      </c>
      <c r="B54" t="s">
        <v>57</v>
      </c>
      <c r="C54" s="13">
        <v>391</v>
      </c>
    </row>
    <row r="55" spans="1:3" x14ac:dyDescent="0.3">
      <c r="A55" t="s">
        <v>78</v>
      </c>
      <c r="B55" t="s">
        <v>24</v>
      </c>
      <c r="C55" s="13">
        <v>209</v>
      </c>
    </row>
    <row r="56" spans="1:3" x14ac:dyDescent="0.3">
      <c r="A56" t="s">
        <v>79</v>
      </c>
      <c r="B56" t="s">
        <v>24</v>
      </c>
      <c r="C56" s="13">
        <v>142</v>
      </c>
    </row>
    <row r="57" spans="1:3" x14ac:dyDescent="0.3">
      <c r="A57" t="s">
        <v>80</v>
      </c>
      <c r="B57" t="s">
        <v>24</v>
      </c>
      <c r="C57" s="13">
        <v>353</v>
      </c>
    </row>
    <row r="58" spans="1:3" x14ac:dyDescent="0.3">
      <c r="A58" t="s">
        <v>81</v>
      </c>
      <c r="B58" t="s">
        <v>57</v>
      </c>
      <c r="C58" s="13">
        <v>352</v>
      </c>
    </row>
    <row r="59" spans="1:3" x14ac:dyDescent="0.3">
      <c r="A59" t="s">
        <v>82</v>
      </c>
      <c r="B59" t="s">
        <v>57</v>
      </c>
      <c r="C59" s="13">
        <v>394</v>
      </c>
    </row>
    <row r="60" spans="1:3" x14ac:dyDescent="0.3">
      <c r="A60" t="s">
        <v>83</v>
      </c>
      <c r="B60" t="s">
        <v>57</v>
      </c>
      <c r="C60" s="13">
        <v>253</v>
      </c>
    </row>
    <row r="61" spans="1:3" x14ac:dyDescent="0.3">
      <c r="A61" t="s">
        <v>42</v>
      </c>
      <c r="B61" t="s">
        <v>33</v>
      </c>
      <c r="C61" s="13">
        <v>83</v>
      </c>
    </row>
    <row r="62" spans="1:3" x14ac:dyDescent="0.3">
      <c r="A62" t="s">
        <v>84</v>
      </c>
      <c r="B62" t="s">
        <v>24</v>
      </c>
      <c r="C62" s="13">
        <v>327</v>
      </c>
    </row>
    <row r="63" spans="1:3" x14ac:dyDescent="0.3">
      <c r="A63" t="s">
        <v>85</v>
      </c>
      <c r="B63" t="s">
        <v>33</v>
      </c>
      <c r="C63" s="13">
        <v>168</v>
      </c>
    </row>
    <row r="64" spans="1:3" x14ac:dyDescent="0.3">
      <c r="A64" t="s">
        <v>86</v>
      </c>
      <c r="B64" t="s">
        <v>33</v>
      </c>
      <c r="C64" s="13">
        <v>781</v>
      </c>
    </row>
    <row r="65" spans="1:3" x14ac:dyDescent="0.3">
      <c r="A65" t="s">
        <v>87</v>
      </c>
      <c r="B65" t="s">
        <v>57</v>
      </c>
      <c r="C65" s="13">
        <v>616</v>
      </c>
    </row>
    <row r="66" spans="1:3" x14ac:dyDescent="0.3">
      <c r="A66" t="s">
        <v>88</v>
      </c>
      <c r="B66" t="s">
        <v>33</v>
      </c>
      <c r="C66" s="13">
        <v>602</v>
      </c>
    </row>
    <row r="67" spans="1:3" x14ac:dyDescent="0.3">
      <c r="A67" t="s">
        <v>89</v>
      </c>
      <c r="B67" t="s">
        <v>57</v>
      </c>
      <c r="C67" s="13">
        <v>449</v>
      </c>
    </row>
    <row r="68" spans="1:3" x14ac:dyDescent="0.3">
      <c r="A68" t="s">
        <v>90</v>
      </c>
      <c r="B68" t="s">
        <v>33</v>
      </c>
      <c r="C68" s="13">
        <v>963</v>
      </c>
    </row>
    <row r="69" spans="1:3" x14ac:dyDescent="0.3">
      <c r="A69" t="s">
        <v>91</v>
      </c>
      <c r="B69" t="s">
        <v>33</v>
      </c>
      <c r="C69" s="13">
        <v>963</v>
      </c>
    </row>
    <row r="70" spans="1:3" x14ac:dyDescent="0.3">
      <c r="A70" t="s">
        <v>92</v>
      </c>
      <c r="B70" t="s">
        <v>57</v>
      </c>
      <c r="C70" s="13">
        <v>705</v>
      </c>
    </row>
    <row r="71" spans="1:3" x14ac:dyDescent="0.3">
      <c r="A71" t="s">
        <v>93</v>
      </c>
      <c r="B71" t="s">
        <v>33</v>
      </c>
      <c r="C71" s="13">
        <v>176</v>
      </c>
    </row>
    <row r="72" spans="1:3" x14ac:dyDescent="0.3">
      <c r="A72" t="s">
        <v>49</v>
      </c>
      <c r="B72" t="s">
        <v>33</v>
      </c>
      <c r="C72" s="13">
        <v>871</v>
      </c>
    </row>
    <row r="73" spans="1:3" x14ac:dyDescent="0.3">
      <c r="A73" t="s">
        <v>94</v>
      </c>
      <c r="B73" t="s">
        <v>33</v>
      </c>
      <c r="C73" s="13">
        <v>933</v>
      </c>
    </row>
    <row r="74" spans="1:3" x14ac:dyDescent="0.3">
      <c r="A74" t="s">
        <v>95</v>
      </c>
      <c r="B74" t="s">
        <v>33</v>
      </c>
      <c r="C74" s="13">
        <v>556</v>
      </c>
    </row>
    <row r="75" spans="1:3" x14ac:dyDescent="0.3">
      <c r="A75" t="s">
        <v>96</v>
      </c>
      <c r="B75" t="s">
        <v>33</v>
      </c>
      <c r="C75" s="13">
        <v>155</v>
      </c>
    </row>
    <row r="76" spans="1:3" x14ac:dyDescent="0.3">
      <c r="A76" t="s">
        <v>97</v>
      </c>
      <c r="B76" t="s">
        <v>24</v>
      </c>
      <c r="C76" s="13">
        <v>598</v>
      </c>
    </row>
    <row r="77" spans="1:3" x14ac:dyDescent="0.3">
      <c r="A77" t="s">
        <v>98</v>
      </c>
      <c r="B77" t="s">
        <v>57</v>
      </c>
      <c r="C77" s="13">
        <v>919</v>
      </c>
    </row>
    <row r="78" spans="1:3" x14ac:dyDescent="0.3">
      <c r="A78" t="s">
        <v>99</v>
      </c>
      <c r="B78" t="s">
        <v>24</v>
      </c>
      <c r="C78" s="13">
        <v>24</v>
      </c>
    </row>
    <row r="79" spans="1:3" x14ac:dyDescent="0.3">
      <c r="A79" t="s">
        <v>100</v>
      </c>
      <c r="B79" t="s">
        <v>24</v>
      </c>
      <c r="C79" s="13">
        <v>859</v>
      </c>
    </row>
    <row r="80" spans="1:3" x14ac:dyDescent="0.3">
      <c r="A80" t="s">
        <v>101</v>
      </c>
      <c r="B80" t="s">
        <v>33</v>
      </c>
      <c r="C80" s="13">
        <v>910</v>
      </c>
    </row>
    <row r="81" spans="1:3" x14ac:dyDescent="0.3">
      <c r="A81" t="s">
        <v>102</v>
      </c>
      <c r="B81" t="s">
        <v>24</v>
      </c>
      <c r="C81" s="13">
        <v>29</v>
      </c>
    </row>
    <row r="82" spans="1:3" x14ac:dyDescent="0.3">
      <c r="A82" t="s">
        <v>103</v>
      </c>
      <c r="B82" t="s">
        <v>57</v>
      </c>
      <c r="C82" s="13">
        <v>99</v>
      </c>
    </row>
    <row r="83" spans="1:3" x14ac:dyDescent="0.3">
      <c r="A83" t="s">
        <v>51</v>
      </c>
      <c r="B83" t="s">
        <v>24</v>
      </c>
      <c r="C83" s="13">
        <v>147</v>
      </c>
    </row>
    <row r="84" spans="1:3" x14ac:dyDescent="0.3">
      <c r="A84" t="s">
        <v>104</v>
      </c>
      <c r="B84" t="s">
        <v>57</v>
      </c>
      <c r="C84" s="13">
        <v>633</v>
      </c>
    </row>
    <row r="85" spans="1:3" x14ac:dyDescent="0.3">
      <c r="A85" t="s">
        <v>105</v>
      </c>
      <c r="B85" t="s">
        <v>24</v>
      </c>
      <c r="C85" s="13">
        <v>154</v>
      </c>
    </row>
    <row r="86" spans="1:3" x14ac:dyDescent="0.3">
      <c r="A86" t="s">
        <v>106</v>
      </c>
      <c r="B86" t="s">
        <v>33</v>
      </c>
      <c r="C86" s="13">
        <v>820</v>
      </c>
    </row>
    <row r="87" spans="1:3" x14ac:dyDescent="0.3">
      <c r="A87" t="s">
        <v>107</v>
      </c>
      <c r="B87" t="s">
        <v>33</v>
      </c>
      <c r="C87" s="13">
        <v>242</v>
      </c>
    </row>
    <row r="88" spans="1:3" x14ac:dyDescent="0.3">
      <c r="A88" t="s">
        <v>108</v>
      </c>
      <c r="B88" t="s">
        <v>24</v>
      </c>
      <c r="C88" s="13">
        <v>622</v>
      </c>
    </row>
    <row r="89" spans="1:3" x14ac:dyDescent="0.3">
      <c r="A89" t="s">
        <v>109</v>
      </c>
      <c r="B89" t="s">
        <v>24</v>
      </c>
      <c r="C89" s="13">
        <v>701</v>
      </c>
    </row>
    <row r="90" spans="1:3" x14ac:dyDescent="0.3">
      <c r="A90" t="s">
        <v>110</v>
      </c>
      <c r="B90" t="s">
        <v>33</v>
      </c>
      <c r="C90" s="13">
        <v>93</v>
      </c>
    </row>
    <row r="91" spans="1:3" x14ac:dyDescent="0.3">
      <c r="A91" t="s">
        <v>111</v>
      </c>
      <c r="B91" t="s">
        <v>24</v>
      </c>
      <c r="C91" s="13">
        <v>227</v>
      </c>
    </row>
    <row r="92" spans="1:3" x14ac:dyDescent="0.3">
      <c r="A92" t="s">
        <v>112</v>
      </c>
      <c r="B92" t="s">
        <v>33</v>
      </c>
      <c r="C92" s="13">
        <v>896</v>
      </c>
    </row>
    <row r="93" spans="1:3" x14ac:dyDescent="0.3">
      <c r="A93" t="s">
        <v>113</v>
      </c>
      <c r="B93" t="s">
        <v>57</v>
      </c>
      <c r="C93" s="13">
        <v>484</v>
      </c>
    </row>
    <row r="94" spans="1:3" x14ac:dyDescent="0.3">
      <c r="A94" t="s">
        <v>54</v>
      </c>
      <c r="B94" t="s">
        <v>33</v>
      </c>
      <c r="C94" s="13">
        <v>65</v>
      </c>
    </row>
    <row r="95" spans="1:3" x14ac:dyDescent="0.3">
      <c r="A95" t="s">
        <v>114</v>
      </c>
      <c r="B95" t="s">
        <v>33</v>
      </c>
      <c r="C95" s="13">
        <v>380</v>
      </c>
    </row>
    <row r="96" spans="1:3" x14ac:dyDescent="0.3">
      <c r="A96" t="s">
        <v>115</v>
      </c>
      <c r="B96" t="s">
        <v>24</v>
      </c>
      <c r="C96" s="13">
        <v>117</v>
      </c>
    </row>
    <row r="97" spans="1:3" x14ac:dyDescent="0.3">
      <c r="A97" t="s">
        <v>116</v>
      </c>
      <c r="B97" t="s">
        <v>57</v>
      </c>
      <c r="C97" s="13">
        <v>270</v>
      </c>
    </row>
    <row r="98" spans="1:3" x14ac:dyDescent="0.3">
      <c r="A98" t="s">
        <v>117</v>
      </c>
      <c r="B98" t="s">
        <v>33</v>
      </c>
      <c r="C98" s="13">
        <v>246</v>
      </c>
    </row>
    <row r="99" spans="1:3" x14ac:dyDescent="0.3">
      <c r="A99" t="s">
        <v>118</v>
      </c>
      <c r="B99" t="s">
        <v>33</v>
      </c>
      <c r="C99" s="13">
        <v>134</v>
      </c>
    </row>
    <row r="100" spans="1:3" x14ac:dyDescent="0.3">
      <c r="A100" t="s">
        <v>119</v>
      </c>
      <c r="B100" t="s">
        <v>33</v>
      </c>
      <c r="C100" s="13">
        <v>457</v>
      </c>
    </row>
    <row r="101" spans="1:3" x14ac:dyDescent="0.3">
      <c r="A101" t="s">
        <v>120</v>
      </c>
      <c r="B101" t="s">
        <v>33</v>
      </c>
      <c r="C101" s="13">
        <v>704</v>
      </c>
    </row>
    <row r="102" spans="1:3" x14ac:dyDescent="0.3">
      <c r="A102" t="s">
        <v>121</v>
      </c>
      <c r="B102" t="s">
        <v>33</v>
      </c>
      <c r="C102" s="13">
        <v>513</v>
      </c>
    </row>
    <row r="103" spans="1:3" x14ac:dyDescent="0.3">
      <c r="A103" t="s">
        <v>122</v>
      </c>
      <c r="B103" t="s">
        <v>24</v>
      </c>
      <c r="C103" s="13">
        <v>163</v>
      </c>
    </row>
    <row r="104" spans="1:3" x14ac:dyDescent="0.3">
      <c r="A104" t="s">
        <v>123</v>
      </c>
      <c r="B104" t="s">
        <v>33</v>
      </c>
      <c r="C104" s="13">
        <v>511</v>
      </c>
    </row>
    <row r="105" spans="1:3" x14ac:dyDescent="0.3">
      <c r="A105" t="s">
        <v>58</v>
      </c>
      <c r="B105" t="s">
        <v>57</v>
      </c>
      <c r="C105" s="13">
        <v>426</v>
      </c>
    </row>
    <row r="106" spans="1:3" x14ac:dyDescent="0.3">
      <c r="A106" t="s">
        <v>124</v>
      </c>
      <c r="B106" t="s">
        <v>24</v>
      </c>
      <c r="C106" s="13">
        <v>32</v>
      </c>
    </row>
    <row r="107" spans="1:3" x14ac:dyDescent="0.3">
      <c r="A107" t="s">
        <v>125</v>
      </c>
      <c r="B107" t="s">
        <v>57</v>
      </c>
      <c r="C107" s="13">
        <v>637</v>
      </c>
    </row>
    <row r="108" spans="1:3" x14ac:dyDescent="0.3">
      <c r="A108" t="s">
        <v>126</v>
      </c>
      <c r="B108" t="s">
        <v>57</v>
      </c>
      <c r="C108" s="13">
        <v>478</v>
      </c>
    </row>
    <row r="109" spans="1:3" x14ac:dyDescent="0.3">
      <c r="A109" t="s">
        <v>127</v>
      </c>
      <c r="B109" t="s">
        <v>57</v>
      </c>
      <c r="C109" s="13">
        <v>375</v>
      </c>
    </row>
    <row r="110" spans="1:3" x14ac:dyDescent="0.3">
      <c r="A110" t="s">
        <v>128</v>
      </c>
      <c r="B110" t="s">
        <v>24</v>
      </c>
      <c r="C110" s="13">
        <v>904</v>
      </c>
    </row>
    <row r="111" spans="1:3" x14ac:dyDescent="0.3">
      <c r="A111" t="s">
        <v>129</v>
      </c>
      <c r="B111" t="s">
        <v>33</v>
      </c>
      <c r="C111" s="13">
        <v>106</v>
      </c>
    </row>
    <row r="112" spans="1:3" x14ac:dyDescent="0.3">
      <c r="A112" t="s">
        <v>130</v>
      </c>
      <c r="B112" t="s">
        <v>24</v>
      </c>
      <c r="C112" s="13">
        <v>241</v>
      </c>
    </row>
    <row r="113" spans="1:3" x14ac:dyDescent="0.3">
      <c r="A113" t="s">
        <v>131</v>
      </c>
      <c r="B113" t="s">
        <v>24</v>
      </c>
      <c r="C113" s="13">
        <v>359</v>
      </c>
    </row>
    <row r="114" spans="1:3" x14ac:dyDescent="0.3">
      <c r="A114" t="s">
        <v>132</v>
      </c>
      <c r="B114" t="s">
        <v>24</v>
      </c>
      <c r="C114" s="13">
        <v>946</v>
      </c>
    </row>
    <row r="115" spans="1:3" x14ac:dyDescent="0.3">
      <c r="A115" t="s">
        <v>133</v>
      </c>
      <c r="B115" t="s">
        <v>24</v>
      </c>
      <c r="C115" s="13">
        <v>198</v>
      </c>
    </row>
    <row r="116" spans="1:3" x14ac:dyDescent="0.3">
      <c r="A116" t="s">
        <v>59</v>
      </c>
      <c r="B116" t="s">
        <v>57</v>
      </c>
      <c r="C116" s="13">
        <v>150</v>
      </c>
    </row>
    <row r="117" spans="1:3" x14ac:dyDescent="0.3">
      <c r="A117" t="s">
        <v>134</v>
      </c>
      <c r="B117" t="s">
        <v>33</v>
      </c>
      <c r="C117" s="13">
        <v>872</v>
      </c>
    </row>
    <row r="118" spans="1:3" x14ac:dyDescent="0.3">
      <c r="A118" t="s">
        <v>135</v>
      </c>
      <c r="B118" t="s">
        <v>24</v>
      </c>
      <c r="C118" s="13">
        <v>774</v>
      </c>
    </row>
    <row r="119" spans="1:3" x14ac:dyDescent="0.3">
      <c r="A119" t="s">
        <v>136</v>
      </c>
      <c r="B119" t="s">
        <v>33</v>
      </c>
      <c r="C119" s="13">
        <v>336</v>
      </c>
    </row>
    <row r="120" spans="1:3" x14ac:dyDescent="0.3">
      <c r="A120" t="s">
        <v>137</v>
      </c>
      <c r="B120" t="s">
        <v>24</v>
      </c>
      <c r="C120" s="13">
        <v>663</v>
      </c>
    </row>
    <row r="121" spans="1:3" x14ac:dyDescent="0.3">
      <c r="A121" t="s">
        <v>138</v>
      </c>
      <c r="B121" t="s">
        <v>24</v>
      </c>
      <c r="C121" s="13">
        <v>618</v>
      </c>
    </row>
    <row r="122" spans="1:3" x14ac:dyDescent="0.3">
      <c r="A122" t="s">
        <v>139</v>
      </c>
      <c r="B122" t="s">
        <v>57</v>
      </c>
      <c r="C122" s="13">
        <v>25</v>
      </c>
    </row>
    <row r="123" spans="1:3" x14ac:dyDescent="0.3">
      <c r="A123" t="s">
        <v>140</v>
      </c>
      <c r="B123" t="s">
        <v>33</v>
      </c>
      <c r="C123" s="13">
        <v>223</v>
      </c>
    </row>
    <row r="124" spans="1:3" x14ac:dyDescent="0.3">
      <c r="A124" t="s">
        <v>141</v>
      </c>
      <c r="B124" t="s">
        <v>24</v>
      </c>
      <c r="C124" s="13">
        <v>79</v>
      </c>
    </row>
    <row r="125" spans="1:3" x14ac:dyDescent="0.3">
      <c r="A125" t="s">
        <v>142</v>
      </c>
      <c r="B125" t="s">
        <v>57</v>
      </c>
      <c r="C125" s="13">
        <v>737</v>
      </c>
    </row>
    <row r="126" spans="1:3" x14ac:dyDescent="0.3">
      <c r="A126" t="s">
        <v>143</v>
      </c>
      <c r="B126" t="s">
        <v>57</v>
      </c>
      <c r="C126" s="13">
        <v>134</v>
      </c>
    </row>
    <row r="127" spans="1:3" x14ac:dyDescent="0.3">
      <c r="A127" t="s">
        <v>60</v>
      </c>
      <c r="B127" t="s">
        <v>33</v>
      </c>
      <c r="C127" s="13">
        <v>980</v>
      </c>
    </row>
    <row r="128" spans="1:3" x14ac:dyDescent="0.3">
      <c r="A128" t="s">
        <v>144</v>
      </c>
      <c r="B128" t="s">
        <v>33</v>
      </c>
      <c r="C128" s="13">
        <v>320</v>
      </c>
    </row>
    <row r="129" spans="1:3" x14ac:dyDescent="0.3">
      <c r="A129" t="s">
        <v>145</v>
      </c>
      <c r="B129" t="s">
        <v>57</v>
      </c>
      <c r="C129" s="13">
        <v>916</v>
      </c>
    </row>
    <row r="130" spans="1:3" x14ac:dyDescent="0.3">
      <c r="A130" t="s">
        <v>146</v>
      </c>
      <c r="B130" t="s">
        <v>57</v>
      </c>
      <c r="C130" s="13">
        <v>276</v>
      </c>
    </row>
    <row r="131" spans="1:3" x14ac:dyDescent="0.3">
      <c r="A131" t="s">
        <v>147</v>
      </c>
      <c r="B131" t="s">
        <v>24</v>
      </c>
      <c r="C131" s="13">
        <v>114</v>
      </c>
    </row>
    <row r="132" spans="1:3" x14ac:dyDescent="0.3">
      <c r="A132" t="s">
        <v>148</v>
      </c>
      <c r="B132" t="s">
        <v>57</v>
      </c>
      <c r="C132" s="13">
        <v>987</v>
      </c>
    </row>
    <row r="133" spans="1:3" x14ac:dyDescent="0.3">
      <c r="A133" t="s">
        <v>149</v>
      </c>
      <c r="B133" t="s">
        <v>24</v>
      </c>
      <c r="C133" s="13">
        <v>672</v>
      </c>
    </row>
    <row r="134" spans="1:3" x14ac:dyDescent="0.3">
      <c r="A134" t="s">
        <v>150</v>
      </c>
      <c r="B134" t="s">
        <v>57</v>
      </c>
      <c r="C134" s="13">
        <v>324</v>
      </c>
    </row>
    <row r="135" spans="1:3" x14ac:dyDescent="0.3">
      <c r="A135" t="s">
        <v>151</v>
      </c>
      <c r="B135" t="s">
        <v>24</v>
      </c>
      <c r="C135" s="13">
        <v>62</v>
      </c>
    </row>
    <row r="136" spans="1:3" x14ac:dyDescent="0.3">
      <c r="A136" t="s">
        <v>152</v>
      </c>
      <c r="B136" t="s">
        <v>33</v>
      </c>
      <c r="C136" s="13">
        <v>913</v>
      </c>
    </row>
    <row r="137" spans="1:3" x14ac:dyDescent="0.3">
      <c r="A137" t="s">
        <v>153</v>
      </c>
      <c r="B137" t="s">
        <v>24</v>
      </c>
      <c r="C137" s="13">
        <v>627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Dashboard</vt:lpstr>
      <vt:lpstr>Cal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Pavanyadav</dc:creator>
  <cp:lastModifiedBy>Pavan M R</cp:lastModifiedBy>
  <dcterms:created xsi:type="dcterms:W3CDTF">2015-06-05T18:17:20Z</dcterms:created>
  <dcterms:modified xsi:type="dcterms:W3CDTF">2024-09-12T15:51:48Z</dcterms:modified>
</cp:coreProperties>
</file>