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91967\Downloads\"/>
    </mc:Choice>
  </mc:AlternateContent>
  <xr:revisionPtr revIDLastSave="0" documentId="8_{ED229F67-432C-496D-9E97-F34B05933A49}" xr6:coauthVersionLast="47" xr6:coauthVersionMax="47" xr10:uidLastSave="{00000000-0000-0000-0000-000000000000}"/>
  <bookViews>
    <workbookView xWindow="-120" yWindow="-120" windowWidth="20730" windowHeight="11040" activeTab="5" xr2:uid="{00000000-000D-0000-FFFF-FFFF00000000}"/>
  </bookViews>
  <sheets>
    <sheet name="Total Sales" sheetId="18" r:id="rId1"/>
    <sheet name="Counrty sales " sheetId="19" r:id="rId2"/>
    <sheet name="Top Sales" sheetId="20" state="hidden" r:id="rId3"/>
    <sheet name="Coffee Type Sales" sheetId="21" r:id="rId4"/>
    <sheet name="Roast Type Sales" sheetId="22" r:id="rId5"/>
    <sheet name="Dashboard" sheetId="23" r:id="rId6"/>
    <sheet name="orders" sheetId="17" r:id="rId7"/>
    <sheet name="customers" sheetId="13" r:id="rId8"/>
    <sheet name="products" sheetId="2" r:id="rId9"/>
  </sheets>
  <definedNames>
    <definedName name="_xlnm._FilterDatabase" localSheetId="6" hidden="1">orders!$A$1:$M$1001</definedName>
    <definedName name="_xlnm._FilterDatabase" localSheetId="8" hidden="1">products!$A$1:$G$49</definedName>
    <definedName name="NativeTimeline_Order_Date">#N/A</definedName>
    <definedName name="Slicer_Loyalty_Type">#N/A</definedName>
    <definedName name="Slicer_Roast_Type_Name">#N/A</definedName>
    <definedName name="Slicer_Size">#N/A</definedName>
  </definedNames>
  <calcPr calcId="191028"/>
  <pivotCaches>
    <pivotCache cacheId="2"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G17" i="17"/>
  <c r="G14" i="17"/>
  <c r="I5" i="17"/>
  <c r="N5" i="17" s="1"/>
  <c r="I3" i="17"/>
  <c r="N3" i="17" s="1"/>
  <c r="J3" i="17"/>
  <c r="O3" i="17" s="1"/>
  <c r="K3" i="17"/>
  <c r="L3" i="17"/>
  <c r="M3" i="17" s="1"/>
  <c r="I4" i="17"/>
  <c r="N4" i="17" s="1"/>
  <c r="J4" i="17"/>
  <c r="O4" i="17" s="1"/>
  <c r="K4" i="17"/>
  <c r="L4" i="17"/>
  <c r="M4"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2" i="17"/>
  <c r="G3" i="17"/>
  <c r="G4" i="17"/>
  <c r="G5" i="17"/>
  <c r="G6" i="17"/>
  <c r="G7" i="17"/>
  <c r="G8" i="17"/>
  <c r="G9" i="17"/>
  <c r="G10" i="17"/>
  <c r="G11" i="17"/>
  <c r="G12" i="17"/>
  <c r="G13" i="17"/>
  <c r="G15" i="17"/>
  <c r="G16"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2" i="17"/>
  <c r="F3" i="17" a="1"/>
  <c r="F3" i="17"/>
  <c r="F4" i="17" a="1"/>
  <c r="F4" i="17"/>
  <c r="F5" i="17" a="1"/>
  <c r="F5" i="17"/>
  <c r="F6" i="17" a="1"/>
  <c r="F6" i="17"/>
  <c r="F7" i="17" a="1"/>
  <c r="F7" i="17"/>
  <c r="F8" i="17" a="1"/>
  <c r="F8" i="17"/>
  <c r="F9" i="17" a="1"/>
  <c r="F9" i="17"/>
  <c r="F10" i="17" a="1"/>
  <c r="F10" i="17"/>
  <c r="F11" i="17" a="1"/>
  <c r="F11" i="17"/>
  <c r="F12" i="17" a="1"/>
  <c r="F12" i="17"/>
  <c r="F13" i="17" a="1"/>
  <c r="F13" i="17"/>
  <c r="F14" i="17" a="1"/>
  <c r="F14" i="17"/>
  <c r="F15" i="17" a="1"/>
  <c r="F15" i="17"/>
  <c r="F16" i="17" a="1"/>
  <c r="F16" i="17"/>
  <c r="F17" i="17" a="1"/>
  <c r="F17" i="17"/>
  <c r="F18" i="17" a="1"/>
  <c r="F18" i="17"/>
  <c r="F19" i="17" a="1"/>
  <c r="F19" i="17"/>
  <c r="F20" i="17" a="1"/>
  <c r="F20" i="17"/>
  <c r="F21" i="17" a="1"/>
  <c r="F21" i="17"/>
  <c r="F22" i="17" a="1"/>
  <c r="F22" i="17"/>
  <c r="F23" i="17" a="1"/>
  <c r="F23" i="17"/>
  <c r="F24" i="17" a="1"/>
  <c r="F24" i="17"/>
  <c r="F25" i="17" a="1"/>
  <c r="F25" i="17"/>
  <c r="F26" i="17" a="1"/>
  <c r="F26" i="17"/>
  <c r="F27" i="17" a="1"/>
  <c r="F27" i="17"/>
  <c r="F28" i="17" a="1"/>
  <c r="F28" i="17"/>
  <c r="F29" i="17" a="1"/>
  <c r="F29" i="17"/>
  <c r="F30" i="17" a="1"/>
  <c r="F30" i="17"/>
  <c r="F31" i="17" a="1"/>
  <c r="F31" i="17"/>
  <c r="F32" i="17" a="1"/>
  <c r="F32" i="17"/>
  <c r="F33" i="17" a="1"/>
  <c r="F33" i="17"/>
  <c r="F34" i="17" a="1"/>
  <c r="F34" i="17"/>
  <c r="F35" i="17" a="1"/>
  <c r="F35" i="17"/>
  <c r="F36" i="17" a="1"/>
  <c r="F36" i="17"/>
  <c r="F37" i="17" a="1"/>
  <c r="F37" i="17"/>
  <c r="F38" i="17" a="1"/>
  <c r="F38" i="17"/>
  <c r="F39" i="17" a="1"/>
  <c r="F39" i="17"/>
  <c r="F40" i="17" a="1"/>
  <c r="F40" i="17"/>
  <c r="F41" i="17" a="1"/>
  <c r="F41" i="17"/>
  <c r="F42" i="17" a="1"/>
  <c r="F42" i="17"/>
  <c r="F43" i="17" a="1"/>
  <c r="F43" i="17"/>
  <c r="F44" i="17" a="1"/>
  <c r="F44" i="17"/>
  <c r="F45" i="17" a="1"/>
  <c r="F45" i="17"/>
  <c r="F46" i="17" a="1"/>
  <c r="F46" i="17"/>
  <c r="F47" i="17" a="1"/>
  <c r="F47" i="17"/>
  <c r="F48" i="17" a="1"/>
  <c r="F48" i="17"/>
  <c r="F49" i="17" a="1"/>
  <c r="F49" i="17"/>
  <c r="F50" i="17" a="1"/>
  <c r="F50" i="17"/>
  <c r="F51" i="17" a="1"/>
  <c r="F51" i="17"/>
  <c r="F52" i="17" a="1"/>
  <c r="F52" i="17"/>
  <c r="F53" i="17" a="1"/>
  <c r="F53" i="17"/>
  <c r="F54" i="17" a="1"/>
  <c r="F54" i="17"/>
  <c r="F55" i="17" a="1"/>
  <c r="F55" i="17"/>
  <c r="F56" i="17" a="1"/>
  <c r="F56" i="17"/>
  <c r="F57" i="17" a="1"/>
  <c r="F57" i="17"/>
  <c r="F58" i="17" a="1"/>
  <c r="F58" i="17"/>
  <c r="F59" i="17" a="1"/>
  <c r="F59" i="17"/>
  <c r="F60" i="17" a="1"/>
  <c r="F60" i="17"/>
  <c r="F61" i="17" a="1"/>
  <c r="F61" i="17"/>
  <c r="F62" i="17" a="1"/>
  <c r="F62" i="17"/>
  <c r="F63" i="17" a="1"/>
  <c r="F63" i="17"/>
  <c r="F64" i="17" a="1"/>
  <c r="F64" i="17"/>
  <c r="F65" i="17" a="1"/>
  <c r="F65" i="17"/>
  <c r="F66" i="17" a="1"/>
  <c r="F66" i="17"/>
  <c r="F67" i="17" a="1"/>
  <c r="F67" i="17"/>
  <c r="F68" i="17" a="1"/>
  <c r="F68" i="17"/>
  <c r="F69" i="17" a="1"/>
  <c r="F69" i="17"/>
  <c r="F70" i="17" a="1"/>
  <c r="F70" i="17"/>
  <c r="F71" i="17" a="1"/>
  <c r="F71" i="17"/>
  <c r="F72" i="17" a="1"/>
  <c r="F72" i="17"/>
  <c r="F73" i="17" a="1"/>
  <c r="F73" i="17"/>
  <c r="F74" i="17" a="1"/>
  <c r="F74" i="17"/>
  <c r="F75" i="17" a="1"/>
  <c r="F75" i="17"/>
  <c r="F76" i="17" a="1"/>
  <c r="F76" i="17"/>
  <c r="F77" i="17" a="1"/>
  <c r="F77" i="17"/>
  <c r="F78" i="17" a="1"/>
  <c r="F78" i="17"/>
  <c r="F79" i="17" a="1"/>
  <c r="F79" i="17"/>
  <c r="F80" i="17" a="1"/>
  <c r="F80" i="17"/>
  <c r="F81" i="17" a="1"/>
  <c r="F81" i="17"/>
  <c r="F82" i="17" a="1"/>
  <c r="F82" i="17"/>
  <c r="F83" i="17" a="1"/>
  <c r="F83" i="17"/>
  <c r="F84" i="17" a="1"/>
  <c r="F84" i="17"/>
  <c r="F85" i="17" a="1"/>
  <c r="F85" i="17"/>
  <c r="F86" i="17" a="1"/>
  <c r="F86" i="17"/>
  <c r="F87" i="17" a="1"/>
  <c r="F87" i="17"/>
  <c r="F88" i="17" a="1"/>
  <c r="F88" i="17"/>
  <c r="F89" i="17" a="1"/>
  <c r="F89" i="17"/>
  <c r="F90" i="17" a="1"/>
  <c r="F90" i="17"/>
  <c r="F91" i="17" a="1"/>
  <c r="F91" i="17"/>
  <c r="F92" i="17" a="1"/>
  <c r="F92" i="17"/>
  <c r="F93" i="17" a="1"/>
  <c r="F93" i="17"/>
  <c r="F94" i="17" a="1"/>
  <c r="F94" i="17"/>
  <c r="F95" i="17" a="1"/>
  <c r="F95" i="17"/>
  <c r="F96" i="17" a="1"/>
  <c r="F96" i="17"/>
  <c r="F97" i="17" a="1"/>
  <c r="F97" i="17"/>
  <c r="F98" i="17" a="1"/>
  <c r="F98" i="17"/>
  <c r="F99" i="17" a="1"/>
  <c r="F99" i="17"/>
  <c r="F100" i="17" a="1"/>
  <c r="F100" i="17"/>
  <c r="F101" i="17" a="1"/>
  <c r="F101" i="17"/>
  <c r="F102" i="17" a="1"/>
  <c r="F102" i="17"/>
  <c r="F103" i="17" a="1"/>
  <c r="F103" i="17"/>
  <c r="F104" i="17" a="1"/>
  <c r="F104" i="17"/>
  <c r="F105" i="17" a="1"/>
  <c r="F105" i="17"/>
  <c r="F106" i="17" a="1"/>
  <c r="F106" i="17"/>
  <c r="F107" i="17" a="1"/>
  <c r="F107" i="17"/>
  <c r="F108" i="17" a="1"/>
  <c r="F108" i="17"/>
  <c r="F109" i="17" a="1"/>
  <c r="F109" i="17"/>
  <c r="F110" i="17" a="1"/>
  <c r="F110" i="17"/>
  <c r="F111" i="17" a="1"/>
  <c r="F111" i="17"/>
  <c r="F112" i="17" a="1"/>
  <c r="F112" i="17"/>
  <c r="F113" i="17" a="1"/>
  <c r="F113" i="17"/>
  <c r="F114" i="17" a="1"/>
  <c r="F114" i="17"/>
  <c r="F115" i="17" a="1"/>
  <c r="F115" i="17"/>
  <c r="F116" i="17" a="1"/>
  <c r="F116" i="17"/>
  <c r="F117" i="17" a="1"/>
  <c r="F117" i="17"/>
  <c r="F118" i="17" a="1"/>
  <c r="F118" i="17"/>
  <c r="F119" i="17" a="1"/>
  <c r="F119" i="17"/>
  <c r="F120" i="17" a="1"/>
  <c r="F120" i="17"/>
  <c r="F121" i="17" a="1"/>
  <c r="F121" i="17"/>
  <c r="F122" i="17" a="1"/>
  <c r="F122" i="17"/>
  <c r="F123" i="17" a="1"/>
  <c r="F123" i="17"/>
  <c r="F124" i="17" a="1"/>
  <c r="F124" i="17"/>
  <c r="F125" i="17" a="1"/>
  <c r="F125" i="17"/>
  <c r="F126" i="17" a="1"/>
  <c r="F126" i="17"/>
  <c r="F127" i="17" a="1"/>
  <c r="F127" i="17"/>
  <c r="F128" i="17" a="1"/>
  <c r="F128" i="17"/>
  <c r="F129" i="17" a="1"/>
  <c r="F129" i="17"/>
  <c r="F130" i="17" a="1"/>
  <c r="F130" i="17"/>
  <c r="F131" i="17" a="1"/>
  <c r="F131" i="17"/>
  <c r="F132" i="17" a="1"/>
  <c r="F132" i="17"/>
  <c r="F133" i="17" a="1"/>
  <c r="F133" i="17"/>
  <c r="F134" i="17" a="1"/>
  <c r="F134" i="17"/>
  <c r="F135" i="17" a="1"/>
  <c r="F135" i="17"/>
  <c r="F136" i="17" a="1"/>
  <c r="F136" i="17"/>
  <c r="F137" i="17" a="1"/>
  <c r="F137" i="17"/>
  <c r="F138" i="17" a="1"/>
  <c r="F138" i="17"/>
  <c r="F139" i="17" a="1"/>
  <c r="F139" i="17"/>
  <c r="F140" i="17" a="1"/>
  <c r="F140" i="17"/>
  <c r="F141" i="17" a="1"/>
  <c r="F141" i="17"/>
  <c r="F142" i="17" a="1"/>
  <c r="F142" i="17"/>
  <c r="F143" i="17" a="1"/>
  <c r="F143" i="17"/>
  <c r="F144" i="17" a="1"/>
  <c r="F144" i="17"/>
  <c r="F145" i="17" a="1"/>
  <c r="F145" i="17"/>
  <c r="F146" i="17" a="1"/>
  <c r="F146" i="17"/>
  <c r="F147" i="17" a="1"/>
  <c r="F147" i="17"/>
  <c r="F148" i="17" a="1"/>
  <c r="F148" i="17"/>
  <c r="F149" i="17" a="1"/>
  <c r="F149" i="17"/>
  <c r="F150" i="17" a="1"/>
  <c r="F150" i="17"/>
  <c r="F151" i="17" a="1"/>
  <c r="F151" i="17"/>
  <c r="F152" i="17" a="1"/>
  <c r="F152" i="17"/>
  <c r="F153" i="17" a="1"/>
  <c r="F153" i="17"/>
  <c r="F154" i="17" a="1"/>
  <c r="F154" i="17"/>
  <c r="F155" i="17" a="1"/>
  <c r="F155" i="17"/>
  <c r="F156" i="17" a="1"/>
  <c r="F156" i="17"/>
  <c r="F157" i="17" a="1"/>
  <c r="F157" i="17"/>
  <c r="F158" i="17" a="1"/>
  <c r="F158" i="17"/>
  <c r="F159" i="17" a="1"/>
  <c r="F159" i="17"/>
  <c r="F160" i="17" a="1"/>
  <c r="F160" i="17"/>
  <c r="F161" i="17" a="1"/>
  <c r="F161" i="17"/>
  <c r="F162" i="17" a="1"/>
  <c r="F162" i="17"/>
  <c r="F163" i="17" a="1"/>
  <c r="F163" i="17"/>
  <c r="F164" i="17" a="1"/>
  <c r="F164" i="17"/>
  <c r="F165" i="17" a="1"/>
  <c r="F165" i="17"/>
  <c r="F166" i="17" a="1"/>
  <c r="F166" i="17"/>
  <c r="F167" i="17" a="1"/>
  <c r="F167" i="17"/>
  <c r="F168" i="17" a="1"/>
  <c r="F168" i="17"/>
  <c r="F169" i="17" a="1"/>
  <c r="F169" i="17"/>
  <c r="F170" i="17" a="1"/>
  <c r="F170" i="17"/>
  <c r="F171" i="17" a="1"/>
  <c r="F171" i="17"/>
  <c r="F172" i="17" a="1"/>
  <c r="F172" i="17"/>
  <c r="F173" i="17" a="1"/>
  <c r="F173" i="17"/>
  <c r="F174" i="17" a="1"/>
  <c r="F174" i="17"/>
  <c r="F175" i="17" a="1"/>
  <c r="F175" i="17"/>
  <c r="F176" i="17" a="1"/>
  <c r="F176" i="17"/>
  <c r="F177" i="17" a="1"/>
  <c r="F177" i="17"/>
  <c r="F178" i="17" a="1"/>
  <c r="F178" i="17"/>
  <c r="F179" i="17" a="1"/>
  <c r="F179" i="17"/>
  <c r="F180" i="17" a="1"/>
  <c r="F180" i="17"/>
  <c r="F181" i="17" a="1"/>
  <c r="F181" i="17"/>
  <c r="F182" i="17" a="1"/>
  <c r="F182" i="17"/>
  <c r="F183" i="17" a="1"/>
  <c r="F183" i="17"/>
  <c r="F184" i="17" a="1"/>
  <c r="F184" i="17"/>
  <c r="F185" i="17" a="1"/>
  <c r="F185" i="17"/>
  <c r="F186" i="17" a="1"/>
  <c r="F186" i="17"/>
  <c r="F187" i="17" a="1"/>
  <c r="F187" i="17"/>
  <c r="F188" i="17" a="1"/>
  <c r="F188" i="17"/>
  <c r="F189" i="17" a="1"/>
  <c r="F189" i="17"/>
  <c r="F190" i="17" a="1"/>
  <c r="F190" i="17"/>
  <c r="F191" i="17" a="1"/>
  <c r="F191" i="17"/>
  <c r="F192" i="17" a="1"/>
  <c r="F192" i="17"/>
  <c r="F193" i="17" a="1"/>
  <c r="F193" i="17"/>
  <c r="F194" i="17" a="1"/>
  <c r="F194" i="17"/>
  <c r="F195" i="17" a="1"/>
  <c r="F195" i="17"/>
  <c r="F196" i="17" a="1"/>
  <c r="F196" i="17"/>
  <c r="F197" i="17" a="1"/>
  <c r="F197" i="17"/>
  <c r="F198" i="17" a="1"/>
  <c r="F198" i="17"/>
  <c r="F199" i="17" a="1"/>
  <c r="F199" i="17"/>
  <c r="F200" i="17" a="1"/>
  <c r="F200" i="17"/>
  <c r="F201" i="17" a="1"/>
  <c r="F201" i="17"/>
  <c r="F202" i="17" a="1"/>
  <c r="F202" i="17"/>
  <c r="F203" i="17" a="1"/>
  <c r="F203" i="17"/>
  <c r="F204" i="17" a="1"/>
  <c r="F204" i="17"/>
  <c r="F205" i="17" a="1"/>
  <c r="F205" i="17"/>
  <c r="F206" i="17" a="1"/>
  <c r="F206" i="17"/>
  <c r="F207" i="17" a="1"/>
  <c r="F207" i="17"/>
  <c r="F208" i="17" a="1"/>
  <c r="F208" i="17"/>
  <c r="F209" i="17" a="1"/>
  <c r="F209" i="17"/>
  <c r="F210" i="17" a="1"/>
  <c r="F210" i="17"/>
  <c r="F211" i="17" a="1"/>
  <c r="F211" i="17"/>
  <c r="F212" i="17" a="1"/>
  <c r="F212" i="17"/>
  <c r="F213" i="17" a="1"/>
  <c r="F213" i="17"/>
  <c r="F214" i="17" a="1"/>
  <c r="F214" i="17"/>
  <c r="F215" i="17" a="1"/>
  <c r="F215" i="17"/>
  <c r="F216" i="17" a="1"/>
  <c r="F216" i="17"/>
  <c r="F217" i="17" a="1"/>
  <c r="F217" i="17"/>
  <c r="F218" i="17" a="1"/>
  <c r="F218" i="17"/>
  <c r="F219" i="17" a="1"/>
  <c r="F219" i="17"/>
  <c r="F220" i="17" a="1"/>
  <c r="F220" i="17"/>
  <c r="F221" i="17" a="1"/>
  <c r="F221" i="17"/>
  <c r="F222" i="17" a="1"/>
  <c r="F222" i="17"/>
  <c r="F223" i="17" a="1"/>
  <c r="F223" i="17"/>
  <c r="F224" i="17" a="1"/>
  <c r="F224" i="17"/>
  <c r="F225" i="17" a="1"/>
  <c r="F225" i="17"/>
  <c r="F226" i="17" a="1"/>
  <c r="F226" i="17"/>
  <c r="F227" i="17" a="1"/>
  <c r="F227" i="17"/>
  <c r="F228" i="17" a="1"/>
  <c r="F228" i="17"/>
  <c r="F229" i="17" a="1"/>
  <c r="F229" i="17"/>
  <c r="F230" i="17" a="1"/>
  <c r="F230" i="17"/>
  <c r="F231" i="17" a="1"/>
  <c r="F231" i="17"/>
  <c r="F232" i="17" a="1"/>
  <c r="F232" i="17"/>
  <c r="F233" i="17" a="1"/>
  <c r="F233" i="17"/>
  <c r="F234" i="17" a="1"/>
  <c r="F234" i="17"/>
  <c r="F235" i="17" a="1"/>
  <c r="F235" i="17"/>
  <c r="F236" i="17" a="1"/>
  <c r="F236" i="17"/>
  <c r="F237" i="17" a="1"/>
  <c r="F237" i="17"/>
  <c r="F238" i="17" a="1"/>
  <c r="F238" i="17"/>
  <c r="F239" i="17" a="1"/>
  <c r="F239" i="17"/>
  <c r="F240" i="17" a="1"/>
  <c r="F240" i="17"/>
  <c r="F241" i="17" a="1"/>
  <c r="F241" i="17"/>
  <c r="F242" i="17" a="1"/>
  <c r="F242" i="17"/>
  <c r="F243" i="17" a="1"/>
  <c r="F243" i="17"/>
  <c r="F244" i="17" a="1"/>
  <c r="F244" i="17"/>
  <c r="F245" i="17" a="1"/>
  <c r="F245" i="17"/>
  <c r="F246" i="17" a="1"/>
  <c r="F246" i="17"/>
  <c r="F247" i="17" a="1"/>
  <c r="F247" i="17"/>
  <c r="F248" i="17" a="1"/>
  <c r="F248" i="17"/>
  <c r="F249" i="17" a="1"/>
  <c r="F249" i="17"/>
  <c r="F250" i="17" a="1"/>
  <c r="F250" i="17"/>
  <c r="F251" i="17" a="1"/>
  <c r="F251" i="17"/>
  <c r="F252" i="17" a="1"/>
  <c r="F252" i="17"/>
  <c r="F253" i="17" a="1"/>
  <c r="F253" i="17"/>
  <c r="F254" i="17" a="1"/>
  <c r="F254" i="17"/>
  <c r="F255" i="17" a="1"/>
  <c r="F255" i="17"/>
  <c r="F256" i="17" a="1"/>
  <c r="F256" i="17"/>
  <c r="F257" i="17" a="1"/>
  <c r="F257" i="17"/>
  <c r="F258" i="17" a="1"/>
  <c r="F258" i="17"/>
  <c r="F259" i="17" a="1"/>
  <c r="F259" i="17"/>
  <c r="F260" i="17" a="1"/>
  <c r="F260" i="17"/>
  <c r="F261" i="17" a="1"/>
  <c r="F261" i="17"/>
  <c r="F262" i="17" a="1"/>
  <c r="F262" i="17"/>
  <c r="F263" i="17" a="1"/>
  <c r="F263" i="17"/>
  <c r="F264" i="17" a="1"/>
  <c r="F264" i="17"/>
  <c r="F265" i="17" a="1"/>
  <c r="F265" i="17"/>
  <c r="F266" i="17" a="1"/>
  <c r="F266" i="17"/>
  <c r="F267" i="17" a="1"/>
  <c r="F267" i="17"/>
  <c r="F268" i="17" a="1"/>
  <c r="F268" i="17"/>
  <c r="F269" i="17" a="1"/>
  <c r="F269" i="17"/>
  <c r="F270" i="17" a="1"/>
  <c r="F270" i="17"/>
  <c r="F271" i="17" a="1"/>
  <c r="F271" i="17"/>
  <c r="F272" i="17" a="1"/>
  <c r="F272" i="17"/>
  <c r="F273" i="17" a="1"/>
  <c r="F273" i="17"/>
  <c r="F274" i="17" a="1"/>
  <c r="F274" i="17"/>
  <c r="F275" i="17" a="1"/>
  <c r="F275" i="17"/>
  <c r="F276" i="17" a="1"/>
  <c r="F276" i="17"/>
  <c r="F277" i="17" a="1"/>
  <c r="F277" i="17"/>
  <c r="F278" i="17" a="1"/>
  <c r="F278" i="17"/>
  <c r="F279" i="17" a="1"/>
  <c r="F279" i="17"/>
  <c r="F280" i="17" a="1"/>
  <c r="F280" i="17"/>
  <c r="F281" i="17" a="1"/>
  <c r="F281" i="17"/>
  <c r="F282" i="17" a="1"/>
  <c r="F282" i="17"/>
  <c r="F283" i="17" a="1"/>
  <c r="F283" i="17"/>
  <c r="F284" i="17" a="1"/>
  <c r="F284" i="17"/>
  <c r="F285" i="17" a="1"/>
  <c r="F285" i="17"/>
  <c r="F286" i="17" a="1"/>
  <c r="F286" i="17"/>
  <c r="F287" i="17" a="1"/>
  <c r="F287" i="17"/>
  <c r="F288" i="17" a="1"/>
  <c r="F288" i="17"/>
  <c r="F289" i="17" a="1"/>
  <c r="F289" i="17"/>
  <c r="F290" i="17" a="1"/>
  <c r="F290" i="17"/>
  <c r="F291" i="17" a="1"/>
  <c r="F291" i="17"/>
  <c r="F292" i="17" a="1"/>
  <c r="F292" i="17"/>
  <c r="F293" i="17" a="1"/>
  <c r="F293" i="17"/>
  <c r="F294" i="17" a="1"/>
  <c r="F294" i="17"/>
  <c r="F295" i="17" a="1"/>
  <c r="F295" i="17"/>
  <c r="F296" i="17" a="1"/>
  <c r="F296" i="17"/>
  <c r="F297" i="17" a="1"/>
  <c r="F297" i="17"/>
  <c r="F298" i="17" a="1"/>
  <c r="F298" i="17"/>
  <c r="F299" i="17" a="1"/>
  <c r="F299" i="17"/>
  <c r="F300" i="17" a="1"/>
  <c r="F300" i="17"/>
  <c r="F301" i="17" a="1"/>
  <c r="F301" i="17"/>
  <c r="F302" i="17" a="1"/>
  <c r="F302" i="17"/>
  <c r="F303" i="17" a="1"/>
  <c r="F303" i="17"/>
  <c r="F304" i="17" a="1"/>
  <c r="F304" i="17"/>
  <c r="F305" i="17" a="1"/>
  <c r="F305" i="17"/>
  <c r="F306" i="17" a="1"/>
  <c r="F306" i="17"/>
  <c r="F307" i="17" a="1"/>
  <c r="F307" i="17"/>
  <c r="F308" i="17" a="1"/>
  <c r="F308" i="17"/>
  <c r="F309" i="17" a="1"/>
  <c r="F309" i="17"/>
  <c r="F310" i="17" a="1"/>
  <c r="F310" i="17"/>
  <c r="F311" i="17" a="1"/>
  <c r="F311" i="17"/>
  <c r="F312" i="17" a="1"/>
  <c r="F312" i="17"/>
  <c r="F313" i="17" a="1"/>
  <c r="F313" i="17"/>
  <c r="F314" i="17" a="1"/>
  <c r="F314" i="17"/>
  <c r="F315" i="17" a="1"/>
  <c r="F315" i="17"/>
  <c r="F316" i="17" a="1"/>
  <c r="F316" i="17"/>
  <c r="F317" i="17" a="1"/>
  <c r="F317" i="17"/>
  <c r="F318" i="17" a="1"/>
  <c r="F318" i="17"/>
  <c r="F319" i="17" a="1"/>
  <c r="F319" i="17"/>
  <c r="F320" i="17" a="1"/>
  <c r="F320" i="17"/>
  <c r="F321" i="17" a="1"/>
  <c r="F321" i="17"/>
  <c r="F322" i="17" a="1"/>
  <c r="F322" i="17"/>
  <c r="F323" i="17" a="1"/>
  <c r="F323" i="17"/>
  <c r="F324" i="17" a="1"/>
  <c r="F324" i="17"/>
  <c r="F325" i="17" a="1"/>
  <c r="F325" i="17"/>
  <c r="F326" i="17" a="1"/>
  <c r="F326" i="17"/>
  <c r="F327" i="17" a="1"/>
  <c r="F327" i="17"/>
  <c r="F328" i="17" a="1"/>
  <c r="F328" i="17"/>
  <c r="F329" i="17" a="1"/>
  <c r="F329" i="17"/>
  <c r="F330" i="17" a="1"/>
  <c r="F330" i="17"/>
  <c r="F331" i="17" a="1"/>
  <c r="F331" i="17"/>
  <c r="F332" i="17" a="1"/>
  <c r="F332" i="17"/>
  <c r="F333" i="17" a="1"/>
  <c r="F333" i="17"/>
  <c r="F334" i="17" a="1"/>
  <c r="F334" i="17"/>
  <c r="F335" i="17" a="1"/>
  <c r="F335" i="17"/>
  <c r="F336" i="17" a="1"/>
  <c r="F336" i="17"/>
  <c r="F337" i="17" a="1"/>
  <c r="F337" i="17"/>
  <c r="F338" i="17" a="1"/>
  <c r="F338" i="17"/>
  <c r="F339" i="17" a="1"/>
  <c r="F339" i="17"/>
  <c r="F340" i="17" a="1"/>
  <c r="F340" i="17"/>
  <c r="F341" i="17" a="1"/>
  <c r="F341" i="17"/>
  <c r="F342" i="17" a="1"/>
  <c r="F342" i="17"/>
  <c r="F343" i="17" a="1"/>
  <c r="F343" i="17"/>
  <c r="F344" i="17" a="1"/>
  <c r="F344" i="17"/>
  <c r="F345" i="17" a="1"/>
  <c r="F345" i="17"/>
  <c r="F346" i="17" a="1"/>
  <c r="F346" i="17"/>
  <c r="F347" i="17" a="1"/>
  <c r="F347" i="17"/>
  <c r="F348" i="17" a="1"/>
  <c r="F348" i="17"/>
  <c r="F349" i="17" a="1"/>
  <c r="F349" i="17"/>
  <c r="F350" i="17" a="1"/>
  <c r="F350" i="17"/>
  <c r="F351" i="17" a="1"/>
  <c r="F351" i="17"/>
  <c r="F352" i="17" a="1"/>
  <c r="F352" i="17"/>
  <c r="F353" i="17" a="1"/>
  <c r="F353" i="17"/>
  <c r="F354" i="17" a="1"/>
  <c r="F354" i="17"/>
  <c r="F355" i="17" a="1"/>
  <c r="F355" i="17"/>
  <c r="F356" i="17" a="1"/>
  <c r="F356" i="17"/>
  <c r="F357" i="17" a="1"/>
  <c r="F357" i="17"/>
  <c r="F358" i="17" a="1"/>
  <c r="F358" i="17"/>
  <c r="F359" i="17" a="1"/>
  <c r="F359" i="17"/>
  <c r="F360" i="17" a="1"/>
  <c r="F360" i="17"/>
  <c r="F361" i="17" a="1"/>
  <c r="F361" i="17"/>
  <c r="F362" i="17" a="1"/>
  <c r="F362" i="17"/>
  <c r="F363" i="17" a="1"/>
  <c r="F363" i="17"/>
  <c r="F364" i="17" a="1"/>
  <c r="F364" i="17"/>
  <c r="F365" i="17" a="1"/>
  <c r="F365" i="17"/>
  <c r="F366" i="17" a="1"/>
  <c r="F366" i="17"/>
  <c r="F367" i="17" a="1"/>
  <c r="F367" i="17"/>
  <c r="F368" i="17" a="1"/>
  <c r="F368" i="17"/>
  <c r="F369" i="17" a="1"/>
  <c r="F369" i="17"/>
  <c r="F370" i="17" a="1"/>
  <c r="F370" i="17"/>
  <c r="F371" i="17" a="1"/>
  <c r="F371" i="17"/>
  <c r="F372" i="17" a="1"/>
  <c r="F372" i="17"/>
  <c r="F373" i="17" a="1"/>
  <c r="F373" i="17"/>
  <c r="F374" i="17" a="1"/>
  <c r="F374" i="17"/>
  <c r="F375" i="17" a="1"/>
  <c r="F375" i="17"/>
  <c r="F376" i="17" a="1"/>
  <c r="F376" i="17"/>
  <c r="F377" i="17" a="1"/>
  <c r="F377" i="17"/>
  <c r="F378" i="17" a="1"/>
  <c r="F378" i="17"/>
  <c r="F379" i="17" a="1"/>
  <c r="F379" i="17"/>
  <c r="F380" i="17" a="1"/>
  <c r="F380" i="17"/>
  <c r="F381" i="17" a="1"/>
  <c r="F381" i="17"/>
  <c r="F382" i="17" a="1"/>
  <c r="F382" i="17"/>
  <c r="F383" i="17" a="1"/>
  <c r="F383" i="17"/>
  <c r="F384" i="17" a="1"/>
  <c r="F384" i="17"/>
  <c r="F385" i="17" a="1"/>
  <c r="F385" i="17"/>
  <c r="F386" i="17" a="1"/>
  <c r="F386" i="17"/>
  <c r="F387" i="17" a="1"/>
  <c r="F387" i="17"/>
  <c r="F388" i="17" a="1"/>
  <c r="F388" i="17"/>
  <c r="F389" i="17" a="1"/>
  <c r="F389" i="17"/>
  <c r="F390" i="17" a="1"/>
  <c r="F390" i="17"/>
  <c r="F391" i="17" a="1"/>
  <c r="F391" i="17"/>
  <c r="F392" i="17" a="1"/>
  <c r="F392" i="17"/>
  <c r="F393" i="17" a="1"/>
  <c r="F393" i="17"/>
  <c r="F394" i="17" a="1"/>
  <c r="F394" i="17"/>
  <c r="F395" i="17" a="1"/>
  <c r="F395" i="17"/>
  <c r="F396" i="17" a="1"/>
  <c r="F396" i="17"/>
  <c r="F397" i="17" a="1"/>
  <c r="F397" i="17"/>
  <c r="F398" i="17" a="1"/>
  <c r="F398" i="17"/>
  <c r="F399" i="17" a="1"/>
  <c r="F399" i="17"/>
  <c r="F400" i="17" a="1"/>
  <c r="F400" i="17"/>
  <c r="F401" i="17" a="1"/>
  <c r="F401" i="17"/>
  <c r="F402" i="17" a="1"/>
  <c r="F402" i="17"/>
  <c r="F403" i="17" a="1"/>
  <c r="F403" i="17"/>
  <c r="F404" i="17" a="1"/>
  <c r="F404" i="17"/>
  <c r="F405" i="17" a="1"/>
  <c r="F405" i="17"/>
  <c r="F406" i="17" a="1"/>
  <c r="F406" i="17"/>
  <c r="F407" i="17" a="1"/>
  <c r="F407" i="17"/>
  <c r="F408" i="17" a="1"/>
  <c r="F408" i="17"/>
  <c r="F409" i="17" a="1"/>
  <c r="F409" i="17"/>
  <c r="F410" i="17" a="1"/>
  <c r="F410" i="17"/>
  <c r="F411" i="17" a="1"/>
  <c r="F411" i="17"/>
  <c r="F412" i="17" a="1"/>
  <c r="F412" i="17"/>
  <c r="F413" i="17" a="1"/>
  <c r="F413" i="17"/>
  <c r="F414" i="17" a="1"/>
  <c r="F414" i="17"/>
  <c r="F415" i="17" a="1"/>
  <c r="F415" i="17"/>
  <c r="F416" i="17" a="1"/>
  <c r="F416" i="17"/>
  <c r="F417" i="17" a="1"/>
  <c r="F417" i="17"/>
  <c r="F418" i="17" a="1"/>
  <c r="F418" i="17"/>
  <c r="F419" i="17" a="1"/>
  <c r="F419" i="17"/>
  <c r="F420" i="17" a="1"/>
  <c r="F420" i="17"/>
  <c r="F421" i="17" a="1"/>
  <c r="F421" i="17"/>
  <c r="F422" i="17" a="1"/>
  <c r="F422" i="17"/>
  <c r="F423" i="17" a="1"/>
  <c r="F423" i="17"/>
  <c r="F424" i="17" a="1"/>
  <c r="F424" i="17"/>
  <c r="F425" i="17" a="1"/>
  <c r="F425" i="17"/>
  <c r="F426" i="17" a="1"/>
  <c r="F426" i="17"/>
  <c r="F427" i="17" a="1"/>
  <c r="F427" i="17"/>
  <c r="F428" i="17" a="1"/>
  <c r="F428" i="17"/>
  <c r="F429" i="17" a="1"/>
  <c r="F429" i="17"/>
  <c r="F430" i="17" a="1"/>
  <c r="F430" i="17"/>
  <c r="F431" i="17" a="1"/>
  <c r="F431" i="17"/>
  <c r="F432" i="17" a="1"/>
  <c r="F432" i="17"/>
  <c r="F433" i="17" a="1"/>
  <c r="F433" i="17"/>
  <c r="F434" i="17" a="1"/>
  <c r="F434" i="17"/>
  <c r="F435" i="17" a="1"/>
  <c r="F435" i="17"/>
  <c r="F436" i="17" a="1"/>
  <c r="F436" i="17"/>
  <c r="F437" i="17" a="1"/>
  <c r="F437" i="17"/>
  <c r="F438" i="17" a="1"/>
  <c r="F438" i="17"/>
  <c r="F439" i="17" a="1"/>
  <c r="F439" i="17"/>
  <c r="F440" i="17" a="1"/>
  <c r="F440" i="17"/>
  <c r="F441" i="17" a="1"/>
  <c r="F441" i="17"/>
  <c r="F442" i="17" a="1"/>
  <c r="F442" i="17"/>
  <c r="F443" i="17" a="1"/>
  <c r="F443" i="17"/>
  <c r="F444" i="17" a="1"/>
  <c r="F444" i="17"/>
  <c r="F445" i="17" a="1"/>
  <c r="F445" i="17"/>
  <c r="F446" i="17" a="1"/>
  <c r="F446" i="17"/>
  <c r="F447" i="17" a="1"/>
  <c r="F447" i="17"/>
  <c r="F448" i="17" a="1"/>
  <c r="F448" i="17"/>
  <c r="F449" i="17" a="1"/>
  <c r="F449" i="17"/>
  <c r="F450" i="17" a="1"/>
  <c r="F450" i="17"/>
  <c r="F451" i="17" a="1"/>
  <c r="F451" i="17"/>
  <c r="F452" i="17" a="1"/>
  <c r="F452" i="17"/>
  <c r="F453" i="17" a="1"/>
  <c r="F453" i="17"/>
  <c r="F454" i="17" a="1"/>
  <c r="F454" i="17"/>
  <c r="F455" i="17" a="1"/>
  <c r="F455" i="17"/>
  <c r="F456" i="17" a="1"/>
  <c r="F456" i="17"/>
  <c r="F457" i="17" a="1"/>
  <c r="F457" i="17"/>
  <c r="F458" i="17" a="1"/>
  <c r="F458" i="17"/>
  <c r="F459" i="17" a="1"/>
  <c r="F459" i="17"/>
  <c r="F460" i="17" a="1"/>
  <c r="F460" i="17"/>
  <c r="F461" i="17" a="1"/>
  <c r="F461" i="17"/>
  <c r="F462" i="17" a="1"/>
  <c r="F462" i="17"/>
  <c r="F463" i="17" a="1"/>
  <c r="F463" i="17"/>
  <c r="F464" i="17" a="1"/>
  <c r="F464" i="17"/>
  <c r="F465" i="17" a="1"/>
  <c r="F465" i="17"/>
  <c r="F466" i="17" a="1"/>
  <c r="F466" i="17"/>
  <c r="F467" i="17" a="1"/>
  <c r="F467" i="17"/>
  <c r="F468" i="17" a="1"/>
  <c r="F468" i="17"/>
  <c r="F469" i="17" a="1"/>
  <c r="F469" i="17"/>
  <c r="F470" i="17" a="1"/>
  <c r="F470" i="17"/>
  <c r="F471" i="17" a="1"/>
  <c r="F471" i="17"/>
  <c r="F472" i="17" a="1"/>
  <c r="F472" i="17"/>
  <c r="F473" i="17" a="1"/>
  <c r="F473" i="17"/>
  <c r="F474" i="17" a="1"/>
  <c r="F474" i="17"/>
  <c r="F475" i="17" a="1"/>
  <c r="F475" i="17"/>
  <c r="F476" i="17" a="1"/>
  <c r="F476" i="17"/>
  <c r="F477" i="17" a="1"/>
  <c r="F477" i="17"/>
  <c r="F478" i="17" a="1"/>
  <c r="F478" i="17"/>
  <c r="F479" i="17" a="1"/>
  <c r="F479" i="17"/>
  <c r="F480" i="17" a="1"/>
  <c r="F480" i="17"/>
  <c r="F481" i="17" a="1"/>
  <c r="F481" i="17"/>
  <c r="F482" i="17" a="1"/>
  <c r="F482" i="17"/>
  <c r="F483" i="17" a="1"/>
  <c r="F483" i="17"/>
  <c r="F484" i="17" a="1"/>
  <c r="F484" i="17"/>
  <c r="F485" i="17" a="1"/>
  <c r="F485" i="17"/>
  <c r="F486" i="17" a="1"/>
  <c r="F486" i="17"/>
  <c r="F487" i="17" a="1"/>
  <c r="F487" i="17"/>
  <c r="F488" i="17" a="1"/>
  <c r="F488" i="17"/>
  <c r="F489" i="17" a="1"/>
  <c r="F489" i="17"/>
  <c r="F490" i="17" a="1"/>
  <c r="F490" i="17"/>
  <c r="F491" i="17" a="1"/>
  <c r="F491" i="17"/>
  <c r="F492" i="17" a="1"/>
  <c r="F492" i="17"/>
  <c r="F493" i="17" a="1"/>
  <c r="F493" i="17"/>
  <c r="F494" i="17" a="1"/>
  <c r="F494" i="17"/>
  <c r="F495" i="17" a="1"/>
  <c r="F495" i="17"/>
  <c r="F496" i="17" a="1"/>
  <c r="F496" i="17"/>
  <c r="F497" i="17" a="1"/>
  <c r="F497" i="17"/>
  <c r="F498" i="17" a="1"/>
  <c r="F498" i="17"/>
  <c r="F499" i="17" a="1"/>
  <c r="F499" i="17"/>
  <c r="F500" i="17" a="1"/>
  <c r="F500" i="17"/>
  <c r="F501" i="17" a="1"/>
  <c r="F501" i="17"/>
  <c r="F502" i="17" a="1"/>
  <c r="F502" i="17"/>
  <c r="F503" i="17" a="1"/>
  <c r="F503" i="17"/>
  <c r="F504" i="17" a="1"/>
  <c r="F504" i="17"/>
  <c r="F505" i="17" a="1"/>
  <c r="F505" i="17"/>
  <c r="F506" i="17" a="1"/>
  <c r="F506" i="17"/>
  <c r="F507" i="17" a="1"/>
  <c r="F507" i="17"/>
  <c r="F508" i="17" a="1"/>
  <c r="F508" i="17"/>
  <c r="F509" i="17" a="1"/>
  <c r="F509" i="17"/>
  <c r="F510" i="17" a="1"/>
  <c r="F510" i="17"/>
  <c r="F511" i="17" a="1"/>
  <c r="F511" i="17"/>
  <c r="F512" i="17" a="1"/>
  <c r="F512" i="17"/>
  <c r="F513" i="17" a="1"/>
  <c r="F513" i="17"/>
  <c r="F514" i="17" a="1"/>
  <c r="F514" i="17"/>
  <c r="F515" i="17" a="1"/>
  <c r="F515" i="17"/>
  <c r="F516" i="17" a="1"/>
  <c r="F516" i="17"/>
  <c r="F517" i="17" a="1"/>
  <c r="F517" i="17"/>
  <c r="F518" i="17" a="1"/>
  <c r="F518" i="17"/>
  <c r="F519" i="17" a="1"/>
  <c r="F519" i="17"/>
  <c r="F520" i="17" a="1"/>
  <c r="F520" i="17"/>
  <c r="F521" i="17" a="1"/>
  <c r="F521" i="17"/>
  <c r="F522" i="17" a="1"/>
  <c r="F522" i="17"/>
  <c r="F523" i="17" a="1"/>
  <c r="F523" i="17"/>
  <c r="F524" i="17" a="1"/>
  <c r="F524" i="17"/>
  <c r="F525" i="17" a="1"/>
  <c r="F525" i="17"/>
  <c r="F526" i="17" a="1"/>
  <c r="F526" i="17"/>
  <c r="F527" i="17" a="1"/>
  <c r="F527" i="17"/>
  <c r="F528" i="17" a="1"/>
  <c r="F528" i="17"/>
  <c r="F529" i="17" a="1"/>
  <c r="F529" i="17"/>
  <c r="F530" i="17" a="1"/>
  <c r="F530" i="17"/>
  <c r="F531" i="17" a="1"/>
  <c r="F531" i="17"/>
  <c r="F532" i="17" a="1"/>
  <c r="F532" i="17"/>
  <c r="F533" i="17" a="1"/>
  <c r="F533" i="17"/>
  <c r="F534" i="17" a="1"/>
  <c r="F534" i="17"/>
  <c r="F535" i="17" a="1"/>
  <c r="F535" i="17"/>
  <c r="F536" i="17" a="1"/>
  <c r="F536" i="17"/>
  <c r="F537" i="17" a="1"/>
  <c r="F537" i="17"/>
  <c r="F538" i="17" a="1"/>
  <c r="F538" i="17"/>
  <c r="F539" i="17" a="1"/>
  <c r="F539" i="17"/>
  <c r="F540" i="17" a="1"/>
  <c r="F540" i="17"/>
  <c r="F541" i="17" a="1"/>
  <c r="F541" i="17"/>
  <c r="F542" i="17" a="1"/>
  <c r="F542" i="17"/>
  <c r="F543" i="17" a="1"/>
  <c r="F543" i="17"/>
  <c r="F544" i="17" a="1"/>
  <c r="F544" i="17"/>
  <c r="F545" i="17" a="1"/>
  <c r="F545" i="17"/>
  <c r="F546" i="17" a="1"/>
  <c r="F546" i="17"/>
  <c r="F547" i="17" a="1"/>
  <c r="F547" i="17"/>
  <c r="F548" i="17" a="1"/>
  <c r="F548" i="17"/>
  <c r="F549" i="17" a="1"/>
  <c r="F549" i="17"/>
  <c r="F550" i="17" a="1"/>
  <c r="F550" i="17"/>
  <c r="F551" i="17" a="1"/>
  <c r="F551" i="17"/>
  <c r="F552" i="17" a="1"/>
  <c r="F552" i="17"/>
  <c r="F553" i="17" a="1"/>
  <c r="F553" i="17"/>
  <c r="F554" i="17" a="1"/>
  <c r="F554" i="17"/>
  <c r="F555" i="17" a="1"/>
  <c r="F555" i="17"/>
  <c r="F556" i="17" a="1"/>
  <c r="F556" i="17"/>
  <c r="F557" i="17" a="1"/>
  <c r="F557" i="17"/>
  <c r="F558" i="17" a="1"/>
  <c r="F558" i="17"/>
  <c r="F559" i="17" a="1"/>
  <c r="F559" i="17"/>
  <c r="F560" i="17" a="1"/>
  <c r="F560" i="17"/>
  <c r="F561" i="17" a="1"/>
  <c r="F561" i="17"/>
  <c r="F562" i="17" a="1"/>
  <c r="F562" i="17"/>
  <c r="F563" i="17" a="1"/>
  <c r="F563" i="17"/>
  <c r="F564" i="17" a="1"/>
  <c r="F564" i="17"/>
  <c r="F565" i="17" a="1"/>
  <c r="F565" i="17"/>
  <c r="F566" i="17" a="1"/>
  <c r="F566" i="17"/>
  <c r="F567" i="17" a="1"/>
  <c r="F567" i="17"/>
  <c r="F568" i="17" a="1"/>
  <c r="F568" i="17"/>
  <c r="F569" i="17" a="1"/>
  <c r="F569" i="17"/>
  <c r="F570" i="17" a="1"/>
  <c r="F570" i="17"/>
  <c r="F571" i="17" a="1"/>
  <c r="F571" i="17"/>
  <c r="F572" i="17" a="1"/>
  <c r="F572" i="17"/>
  <c r="F573" i="17" a="1"/>
  <c r="F573" i="17"/>
  <c r="F574" i="17" a="1"/>
  <c r="F574" i="17"/>
  <c r="F575" i="17" a="1"/>
  <c r="F575" i="17"/>
  <c r="F576" i="17" a="1"/>
  <c r="F576" i="17"/>
  <c r="F577" i="17" a="1"/>
  <c r="F577" i="17"/>
  <c r="F578" i="17" a="1"/>
  <c r="F578" i="17"/>
  <c r="F579" i="17" a="1"/>
  <c r="F579" i="17"/>
  <c r="F580" i="17" a="1"/>
  <c r="F580" i="17"/>
  <c r="F581" i="17" a="1"/>
  <c r="F581" i="17"/>
  <c r="F582" i="17" a="1"/>
  <c r="F582" i="17"/>
  <c r="F583" i="17" a="1"/>
  <c r="F583" i="17"/>
  <c r="F584" i="17" a="1"/>
  <c r="F584" i="17"/>
  <c r="F585" i="17" a="1"/>
  <c r="F585" i="17"/>
  <c r="F586" i="17" a="1"/>
  <c r="F586" i="17"/>
  <c r="F587" i="17" a="1"/>
  <c r="F587" i="17"/>
  <c r="F588" i="17" a="1"/>
  <c r="F588" i="17"/>
  <c r="F589" i="17" a="1"/>
  <c r="F589" i="17"/>
  <c r="F590" i="17" a="1"/>
  <c r="F590" i="17"/>
  <c r="F591" i="17" a="1"/>
  <c r="F591" i="17"/>
  <c r="F592" i="17" a="1"/>
  <c r="F592" i="17"/>
  <c r="F593" i="17" a="1"/>
  <c r="F593" i="17"/>
  <c r="F594" i="17" a="1"/>
  <c r="F594" i="17"/>
  <c r="F595" i="17" a="1"/>
  <c r="F595" i="17"/>
  <c r="F596" i="17" a="1"/>
  <c r="F596" i="17"/>
  <c r="F597" i="17" a="1"/>
  <c r="F597" i="17"/>
  <c r="F598" i="17" a="1"/>
  <c r="F598" i="17"/>
  <c r="F599" i="17" a="1"/>
  <c r="F599" i="17"/>
  <c r="F600" i="17" a="1"/>
  <c r="F600" i="17"/>
  <c r="F601" i="17" a="1"/>
  <c r="F601" i="17"/>
  <c r="F602" i="17" a="1"/>
  <c r="F602" i="17"/>
  <c r="F603" i="17" a="1"/>
  <c r="F603" i="17"/>
  <c r="F604" i="17" a="1"/>
  <c r="F604" i="17"/>
  <c r="F605" i="17" a="1"/>
  <c r="F605" i="17"/>
  <c r="F606" i="17" a="1"/>
  <c r="F606" i="17"/>
  <c r="F607" i="17" a="1"/>
  <c r="F607" i="17"/>
  <c r="F608" i="17" a="1"/>
  <c r="F608" i="17"/>
  <c r="F609" i="17" a="1"/>
  <c r="F609" i="17"/>
  <c r="F610" i="17" a="1"/>
  <c r="F610" i="17"/>
  <c r="F611" i="17" a="1"/>
  <c r="F611" i="17"/>
  <c r="F612" i="17" a="1"/>
  <c r="F612" i="17"/>
  <c r="F613" i="17" a="1"/>
  <c r="F613" i="17"/>
  <c r="F614" i="17" a="1"/>
  <c r="F614" i="17"/>
  <c r="F615" i="17" a="1"/>
  <c r="F615" i="17"/>
  <c r="F616" i="17" a="1"/>
  <c r="F616" i="17"/>
  <c r="F617" i="17" a="1"/>
  <c r="F617" i="17"/>
  <c r="F618" i="17" a="1"/>
  <c r="F618" i="17"/>
  <c r="F619" i="17" a="1"/>
  <c r="F619" i="17"/>
  <c r="F620" i="17" a="1"/>
  <c r="F620" i="17"/>
  <c r="F621" i="17" a="1"/>
  <c r="F621" i="17"/>
  <c r="F622" i="17" a="1"/>
  <c r="F622" i="17"/>
  <c r="F623" i="17" a="1"/>
  <c r="F623" i="17"/>
  <c r="F624" i="17" a="1"/>
  <c r="F624" i="17"/>
  <c r="F625" i="17" a="1"/>
  <c r="F625" i="17"/>
  <c r="F626" i="17" a="1"/>
  <c r="F626" i="17"/>
  <c r="F627" i="17" a="1"/>
  <c r="F627" i="17"/>
  <c r="F628" i="17" a="1"/>
  <c r="F628" i="17"/>
  <c r="F629" i="17" a="1"/>
  <c r="F629" i="17"/>
  <c r="F630" i="17" a="1"/>
  <c r="F630" i="17"/>
  <c r="F631" i="17" a="1"/>
  <c r="F631" i="17"/>
  <c r="F632" i="17" a="1"/>
  <c r="F632" i="17"/>
  <c r="F633" i="17" a="1"/>
  <c r="F633" i="17"/>
  <c r="F634" i="17" a="1"/>
  <c r="F634" i="17"/>
  <c r="F635" i="17" a="1"/>
  <c r="F635" i="17"/>
  <c r="F636" i="17" a="1"/>
  <c r="F636" i="17"/>
  <c r="F637" i="17" a="1"/>
  <c r="F637" i="17"/>
  <c r="F638" i="17" a="1"/>
  <c r="F638" i="17"/>
  <c r="F639" i="17" a="1"/>
  <c r="F639" i="17"/>
  <c r="F640" i="17" a="1"/>
  <c r="F640" i="17"/>
  <c r="F641" i="17" a="1"/>
  <c r="F641" i="17"/>
  <c r="F642" i="17" a="1"/>
  <c r="F642" i="17"/>
  <c r="F643" i="17" a="1"/>
  <c r="F643" i="17"/>
  <c r="F644" i="17" a="1"/>
  <c r="F644" i="17"/>
  <c r="F645" i="17" a="1"/>
  <c r="F645" i="17"/>
  <c r="F646" i="17" a="1"/>
  <c r="F646" i="17"/>
  <c r="F647" i="17" a="1"/>
  <c r="F647" i="17"/>
  <c r="F648" i="17" a="1"/>
  <c r="F648" i="17"/>
  <c r="F649" i="17" a="1"/>
  <c r="F649" i="17"/>
  <c r="F650" i="17" a="1"/>
  <c r="F650" i="17"/>
  <c r="F651" i="17" a="1"/>
  <c r="F651" i="17"/>
  <c r="F652" i="17" a="1"/>
  <c r="F652" i="17"/>
  <c r="F653" i="17" a="1"/>
  <c r="F653" i="17"/>
  <c r="F654" i="17" a="1"/>
  <c r="F654" i="17"/>
  <c r="F655" i="17" a="1"/>
  <c r="F655" i="17"/>
  <c r="F656" i="17" a="1"/>
  <c r="F656" i="17"/>
  <c r="F657" i="17" a="1"/>
  <c r="F657" i="17"/>
  <c r="F658" i="17" a="1"/>
  <c r="F658" i="17"/>
  <c r="F659" i="17" a="1"/>
  <c r="F659" i="17"/>
  <c r="F660" i="17" a="1"/>
  <c r="F660" i="17"/>
  <c r="F661" i="17" a="1"/>
  <c r="F661" i="17"/>
  <c r="F662" i="17" a="1"/>
  <c r="F662" i="17"/>
  <c r="F663" i="17" a="1"/>
  <c r="F663" i="17"/>
  <c r="F664" i="17" a="1"/>
  <c r="F664" i="17"/>
  <c r="F665" i="17" a="1"/>
  <c r="F665" i="17"/>
  <c r="F666" i="17" a="1"/>
  <c r="F666" i="17"/>
  <c r="F667" i="17" a="1"/>
  <c r="F667" i="17"/>
  <c r="F668" i="17" a="1"/>
  <c r="F668" i="17"/>
  <c r="F669" i="17" a="1"/>
  <c r="F669" i="17"/>
  <c r="F670" i="17" a="1"/>
  <c r="F670" i="17"/>
  <c r="F671" i="17" a="1"/>
  <c r="F671" i="17"/>
  <c r="F672" i="17" a="1"/>
  <c r="F672" i="17"/>
  <c r="F673" i="17" a="1"/>
  <c r="F673" i="17"/>
  <c r="F674" i="17" a="1"/>
  <c r="F674" i="17"/>
  <c r="F675" i="17" a="1"/>
  <c r="F675" i="17"/>
  <c r="F676" i="17" a="1"/>
  <c r="F676" i="17"/>
  <c r="F677" i="17" a="1"/>
  <c r="F677" i="17"/>
  <c r="F678" i="17" a="1"/>
  <c r="F678" i="17"/>
  <c r="F679" i="17" a="1"/>
  <c r="F679" i="17"/>
  <c r="F680" i="17" a="1"/>
  <c r="F680" i="17"/>
  <c r="F681" i="17" a="1"/>
  <c r="F681" i="17"/>
  <c r="F682" i="17" a="1"/>
  <c r="F682" i="17"/>
  <c r="F683" i="17" a="1"/>
  <c r="F683" i="17"/>
  <c r="F684" i="17" a="1"/>
  <c r="F684" i="17"/>
  <c r="F685" i="17" a="1"/>
  <c r="F685" i="17"/>
  <c r="F686" i="17" a="1"/>
  <c r="F686" i="17"/>
  <c r="F687" i="17" a="1"/>
  <c r="F687" i="17"/>
  <c r="F688" i="17" a="1"/>
  <c r="F688" i="17"/>
  <c r="F689" i="17" a="1"/>
  <c r="F689" i="17"/>
  <c r="F690" i="17" a="1"/>
  <c r="F690" i="17"/>
  <c r="F691" i="17" a="1"/>
  <c r="F691" i="17"/>
  <c r="F692" i="17" a="1"/>
  <c r="F692" i="17"/>
  <c r="F693" i="17" a="1"/>
  <c r="F693" i="17"/>
  <c r="F694" i="17" a="1"/>
  <c r="F694" i="17"/>
  <c r="F695" i="17" a="1"/>
  <c r="F695" i="17"/>
  <c r="F696" i="17" a="1"/>
  <c r="F696" i="17"/>
  <c r="F697" i="17" a="1"/>
  <c r="F697" i="17"/>
  <c r="F698" i="17" a="1"/>
  <c r="F698" i="17"/>
  <c r="F699" i="17" a="1"/>
  <c r="F699" i="17"/>
  <c r="F700" i="17" a="1"/>
  <c r="F700" i="17"/>
  <c r="F701" i="17" a="1"/>
  <c r="F701" i="17"/>
  <c r="F702" i="17" a="1"/>
  <c r="F702" i="17"/>
  <c r="F703" i="17" a="1"/>
  <c r="F703" i="17"/>
  <c r="F704" i="17" a="1"/>
  <c r="F704" i="17"/>
  <c r="F705" i="17" a="1"/>
  <c r="F705" i="17"/>
  <c r="F706" i="17" a="1"/>
  <c r="F706" i="17"/>
  <c r="F707" i="17" a="1"/>
  <c r="F707" i="17"/>
  <c r="F708" i="17" a="1"/>
  <c r="F708" i="17"/>
  <c r="F709" i="17" a="1"/>
  <c r="F709" i="17"/>
  <c r="F710" i="17" a="1"/>
  <c r="F710" i="17"/>
  <c r="F711" i="17" a="1"/>
  <c r="F711" i="17"/>
  <c r="F712" i="17" a="1"/>
  <c r="F712" i="17"/>
  <c r="F713" i="17" a="1"/>
  <c r="F713" i="17"/>
  <c r="F714" i="17" a="1"/>
  <c r="F714" i="17"/>
  <c r="F715" i="17" a="1"/>
  <c r="F715" i="17"/>
  <c r="F716" i="17" a="1"/>
  <c r="F716" i="17"/>
  <c r="F717" i="17" a="1"/>
  <c r="F717" i="17"/>
  <c r="F718" i="17" a="1"/>
  <c r="F718" i="17"/>
  <c r="F719" i="17" a="1"/>
  <c r="F719" i="17"/>
  <c r="F720" i="17" a="1"/>
  <c r="F720" i="17"/>
  <c r="F721" i="17" a="1"/>
  <c r="F721" i="17"/>
  <c r="F722" i="17" a="1"/>
  <c r="F722" i="17"/>
  <c r="F723" i="17" a="1"/>
  <c r="F723" i="17"/>
  <c r="F724" i="17" a="1"/>
  <c r="F724" i="17"/>
  <c r="F725" i="17" a="1"/>
  <c r="F725" i="17"/>
  <c r="F726" i="17" a="1"/>
  <c r="F726" i="17"/>
  <c r="F727" i="17" a="1"/>
  <c r="F727" i="17"/>
  <c r="F728" i="17" a="1"/>
  <c r="F728" i="17"/>
  <c r="F729" i="17" a="1"/>
  <c r="F729" i="17"/>
  <c r="F730" i="17" a="1"/>
  <c r="F730" i="17"/>
  <c r="F731" i="17" a="1"/>
  <c r="F731" i="17"/>
  <c r="F732" i="17" a="1"/>
  <c r="F732" i="17"/>
  <c r="F733" i="17" a="1"/>
  <c r="F733" i="17"/>
  <c r="F734" i="17" a="1"/>
  <c r="F734" i="17"/>
  <c r="F735" i="17" a="1"/>
  <c r="F735" i="17"/>
  <c r="F736" i="17" a="1"/>
  <c r="F736" i="17"/>
  <c r="F737" i="17" a="1"/>
  <c r="F737" i="17"/>
  <c r="F738" i="17" a="1"/>
  <c r="F738" i="17"/>
  <c r="F739" i="17" a="1"/>
  <c r="F739" i="17"/>
  <c r="F740" i="17" a="1"/>
  <c r="F740" i="17"/>
  <c r="F741" i="17" a="1"/>
  <c r="F741" i="17"/>
  <c r="F742" i="17" a="1"/>
  <c r="F742" i="17"/>
  <c r="F743" i="17" a="1"/>
  <c r="F743" i="17"/>
  <c r="F744" i="17" a="1"/>
  <c r="F744" i="17"/>
  <c r="F745" i="17" a="1"/>
  <c r="F745" i="17"/>
  <c r="F746" i="17" a="1"/>
  <c r="F746" i="17"/>
  <c r="F747" i="17" a="1"/>
  <c r="F747" i="17"/>
  <c r="F748" i="17" a="1"/>
  <c r="F748" i="17"/>
  <c r="F749" i="17" a="1"/>
  <c r="F749" i="17"/>
  <c r="F750" i="17" a="1"/>
  <c r="F750" i="17"/>
  <c r="F751" i="17" a="1"/>
  <c r="F751" i="17"/>
  <c r="F752" i="17" a="1"/>
  <c r="F752" i="17"/>
  <c r="F753" i="17" a="1"/>
  <c r="F753" i="17"/>
  <c r="F754" i="17" a="1"/>
  <c r="F754" i="17"/>
  <c r="F755" i="17" a="1"/>
  <c r="F755" i="17"/>
  <c r="F756" i="17" a="1"/>
  <c r="F756" i="17"/>
  <c r="F757" i="17" a="1"/>
  <c r="F757" i="17"/>
  <c r="F758" i="17" a="1"/>
  <c r="F758" i="17"/>
  <c r="F759" i="17" a="1"/>
  <c r="F759" i="17"/>
  <c r="F760" i="17" a="1"/>
  <c r="F760" i="17"/>
  <c r="F761" i="17" a="1"/>
  <c r="F761" i="17"/>
  <c r="F762" i="17" a="1"/>
  <c r="F762" i="17"/>
  <c r="F763" i="17" a="1"/>
  <c r="F763" i="17"/>
  <c r="F764" i="17" a="1"/>
  <c r="F764" i="17"/>
  <c r="F765" i="17" a="1"/>
  <c r="F765" i="17"/>
  <c r="F766" i="17" a="1"/>
  <c r="F766" i="17"/>
  <c r="F767" i="17" a="1"/>
  <c r="F767" i="17"/>
  <c r="F768" i="17" a="1"/>
  <c r="F768" i="17"/>
  <c r="F769" i="17" a="1"/>
  <c r="F769" i="17"/>
  <c r="F770" i="17" a="1"/>
  <c r="F770" i="17"/>
  <c r="F771" i="17" a="1"/>
  <c r="F771" i="17"/>
  <c r="F772" i="17" a="1"/>
  <c r="F772" i="17"/>
  <c r="F773" i="17" a="1"/>
  <c r="F773" i="17"/>
  <c r="F774" i="17" a="1"/>
  <c r="F774" i="17"/>
  <c r="F775" i="17" a="1"/>
  <c r="F775" i="17"/>
  <c r="F776" i="17" a="1"/>
  <c r="F776" i="17"/>
  <c r="F777" i="17" a="1"/>
  <c r="F777" i="17"/>
  <c r="F778" i="17" a="1"/>
  <c r="F778" i="17"/>
  <c r="F779" i="17" a="1"/>
  <c r="F779" i="17"/>
  <c r="F780" i="17" a="1"/>
  <c r="F780" i="17"/>
  <c r="F781" i="17" a="1"/>
  <c r="F781" i="17"/>
  <c r="F782" i="17" a="1"/>
  <c r="F782" i="17"/>
  <c r="F783" i="17" a="1"/>
  <c r="F783" i="17"/>
  <c r="F784" i="17" a="1"/>
  <c r="F784" i="17"/>
  <c r="F785" i="17" a="1"/>
  <c r="F785" i="17"/>
  <c r="F786" i="17" a="1"/>
  <c r="F786" i="17"/>
  <c r="F787" i="17" a="1"/>
  <c r="F787" i="17"/>
  <c r="F788" i="17" a="1"/>
  <c r="F788" i="17"/>
  <c r="F789" i="17" a="1"/>
  <c r="F789" i="17"/>
  <c r="F790" i="17" a="1"/>
  <c r="F790" i="17"/>
  <c r="F791" i="17" a="1"/>
  <c r="F791" i="17"/>
  <c r="F792" i="17" a="1"/>
  <c r="F792" i="17"/>
  <c r="F793" i="17" a="1"/>
  <c r="F793" i="17"/>
  <c r="F794" i="17" a="1"/>
  <c r="F794" i="17"/>
  <c r="F795" i="17" a="1"/>
  <c r="F795" i="17"/>
  <c r="F796" i="17" a="1"/>
  <c r="F796" i="17"/>
  <c r="F797" i="17" a="1"/>
  <c r="F797" i="17"/>
  <c r="F798" i="17" a="1"/>
  <c r="F798" i="17"/>
  <c r="F799" i="17" a="1"/>
  <c r="F799" i="17"/>
  <c r="F800" i="17" a="1"/>
  <c r="F800" i="17"/>
  <c r="F801" i="17" a="1"/>
  <c r="F801" i="17"/>
  <c r="F802" i="17" a="1"/>
  <c r="F802" i="17"/>
  <c r="F803" i="17" a="1"/>
  <c r="F803" i="17"/>
  <c r="F804" i="17" a="1"/>
  <c r="F804" i="17"/>
  <c r="F805" i="17" a="1"/>
  <c r="F805" i="17"/>
  <c r="F806" i="17" a="1"/>
  <c r="F806" i="17"/>
  <c r="F807" i="17" a="1"/>
  <c r="F807" i="17"/>
  <c r="F808" i="17" a="1"/>
  <c r="F808" i="17"/>
  <c r="F809" i="17" a="1"/>
  <c r="F809" i="17"/>
  <c r="F810" i="17" a="1"/>
  <c r="F810" i="17"/>
  <c r="F811" i="17" a="1"/>
  <c r="F811" i="17"/>
  <c r="F812" i="17" a="1"/>
  <c r="F812" i="17"/>
  <c r="F813" i="17" a="1"/>
  <c r="F813" i="17"/>
  <c r="F814" i="17" a="1"/>
  <c r="F814" i="17"/>
  <c r="F815" i="17" a="1"/>
  <c r="F815" i="17"/>
  <c r="F816" i="17" a="1"/>
  <c r="F816" i="17"/>
  <c r="F817" i="17" a="1"/>
  <c r="F817" i="17"/>
  <c r="F818" i="17" a="1"/>
  <c r="F818" i="17"/>
  <c r="F819" i="17" a="1"/>
  <c r="F819" i="17"/>
  <c r="F820" i="17" a="1"/>
  <c r="F820" i="17"/>
  <c r="F821" i="17" a="1"/>
  <c r="F821" i="17"/>
  <c r="F822" i="17" a="1"/>
  <c r="F822" i="17"/>
  <c r="F823" i="17" a="1"/>
  <c r="F823" i="17"/>
  <c r="F824" i="17" a="1"/>
  <c r="F824" i="17"/>
  <c r="F825" i="17" a="1"/>
  <c r="F825" i="17"/>
  <c r="F826" i="17" a="1"/>
  <c r="F826" i="17"/>
  <c r="F827" i="17" a="1"/>
  <c r="F827" i="17"/>
  <c r="F828" i="17" a="1"/>
  <c r="F828" i="17"/>
  <c r="F829" i="17" a="1"/>
  <c r="F829" i="17"/>
  <c r="F830" i="17" a="1"/>
  <c r="F830" i="17"/>
  <c r="F831" i="17" a="1"/>
  <c r="F831" i="17"/>
  <c r="F832" i="17" a="1"/>
  <c r="F832" i="17"/>
  <c r="F833" i="17" a="1"/>
  <c r="F833" i="17"/>
  <c r="F834" i="17" a="1"/>
  <c r="F834" i="17"/>
  <c r="F835" i="17" a="1"/>
  <c r="F835" i="17"/>
  <c r="F836" i="17" a="1"/>
  <c r="F836" i="17"/>
  <c r="F837" i="17" a="1"/>
  <c r="F837" i="17"/>
  <c r="F838" i="17" a="1"/>
  <c r="F838" i="17"/>
  <c r="F839" i="17" a="1"/>
  <c r="F839" i="17"/>
  <c r="F840" i="17" a="1"/>
  <c r="F840" i="17"/>
  <c r="F841" i="17" a="1"/>
  <c r="F841" i="17"/>
  <c r="F842" i="17" a="1"/>
  <c r="F842" i="17"/>
  <c r="F843" i="17" a="1"/>
  <c r="F843" i="17"/>
  <c r="F844" i="17" a="1"/>
  <c r="F844" i="17"/>
  <c r="F845" i="17" a="1"/>
  <c r="F845" i="17"/>
  <c r="F846" i="17" a="1"/>
  <c r="F846" i="17"/>
  <c r="F847" i="17" a="1"/>
  <c r="F847" i="17"/>
  <c r="F848" i="17" a="1"/>
  <c r="F848" i="17"/>
  <c r="F849" i="17" a="1"/>
  <c r="F849" i="17"/>
  <c r="F850" i="17" a="1"/>
  <c r="F850" i="17"/>
  <c r="F851" i="17" a="1"/>
  <c r="F851" i="17"/>
  <c r="F852" i="17" a="1"/>
  <c r="F852" i="17"/>
  <c r="F853" i="17" a="1"/>
  <c r="F853" i="17"/>
  <c r="F854" i="17" a="1"/>
  <c r="F854" i="17"/>
  <c r="F855" i="17" a="1"/>
  <c r="F855" i="17"/>
  <c r="F856" i="17" a="1"/>
  <c r="F856" i="17"/>
  <c r="F857" i="17" a="1"/>
  <c r="F857" i="17"/>
  <c r="F858" i="17" a="1"/>
  <c r="F858" i="17"/>
  <c r="F859" i="17" a="1"/>
  <c r="F859" i="17"/>
  <c r="F860" i="17" a="1"/>
  <c r="F860" i="17"/>
  <c r="F861" i="17" a="1"/>
  <c r="F861" i="17"/>
  <c r="F862" i="17" a="1"/>
  <c r="F862" i="17"/>
  <c r="F863" i="17" a="1"/>
  <c r="F863" i="17"/>
  <c r="F864" i="17" a="1"/>
  <c r="F864" i="17"/>
  <c r="F865" i="17" a="1"/>
  <c r="F865" i="17"/>
  <c r="F866" i="17" a="1"/>
  <c r="F866" i="17"/>
  <c r="F867" i="17" a="1"/>
  <c r="F867" i="17"/>
  <c r="F868" i="17" a="1"/>
  <c r="F868" i="17"/>
  <c r="F869" i="17" a="1"/>
  <c r="F869" i="17"/>
  <c r="F870" i="17" a="1"/>
  <c r="F870" i="17"/>
  <c r="F871" i="17" a="1"/>
  <c r="F871" i="17"/>
  <c r="F872" i="17" a="1"/>
  <c r="F872" i="17"/>
  <c r="F873" i="17" a="1"/>
  <c r="F873" i="17"/>
  <c r="F874" i="17" a="1"/>
  <c r="F874" i="17"/>
  <c r="F875" i="17" a="1"/>
  <c r="F875" i="17"/>
  <c r="F876" i="17" a="1"/>
  <c r="F876" i="17"/>
  <c r="F877" i="17" a="1"/>
  <c r="F877" i="17"/>
  <c r="F878" i="17" a="1"/>
  <c r="F878" i="17"/>
  <c r="F879" i="17" a="1"/>
  <c r="F879" i="17"/>
  <c r="F880" i="17" a="1"/>
  <c r="F880" i="17"/>
  <c r="F881" i="17" a="1"/>
  <c r="F881" i="17"/>
  <c r="F882" i="17" a="1"/>
  <c r="F882" i="17"/>
  <c r="F883" i="17" a="1"/>
  <c r="F883" i="17"/>
  <c r="F884" i="17" a="1"/>
  <c r="F884" i="17"/>
  <c r="F885" i="17" a="1"/>
  <c r="F885" i="17"/>
  <c r="F886" i="17" a="1"/>
  <c r="F886" i="17"/>
  <c r="F887" i="17" a="1"/>
  <c r="F887" i="17"/>
  <c r="F888" i="17" a="1"/>
  <c r="F888" i="17"/>
  <c r="F889" i="17" a="1"/>
  <c r="F889" i="17"/>
  <c r="F890" i="17" a="1"/>
  <c r="F890" i="17"/>
  <c r="F891" i="17" a="1"/>
  <c r="F891" i="17"/>
  <c r="F892" i="17" a="1"/>
  <c r="F892" i="17"/>
  <c r="F893" i="17" a="1"/>
  <c r="F893" i="17"/>
  <c r="F894" i="17" a="1"/>
  <c r="F894" i="17"/>
  <c r="F895" i="17" a="1"/>
  <c r="F895" i="17"/>
  <c r="F896" i="17" a="1"/>
  <c r="F896" i="17"/>
  <c r="F897" i="17" a="1"/>
  <c r="F897" i="17"/>
  <c r="F898" i="17" a="1"/>
  <c r="F898" i="17"/>
  <c r="F899" i="17" a="1"/>
  <c r="F899" i="17"/>
  <c r="F900" i="17" a="1"/>
  <c r="F900" i="17"/>
  <c r="F901" i="17" a="1"/>
  <c r="F901" i="17"/>
  <c r="F902" i="17" a="1"/>
  <c r="F902" i="17"/>
  <c r="F903" i="17" a="1"/>
  <c r="F903" i="17"/>
  <c r="F904" i="17" a="1"/>
  <c r="F904" i="17"/>
  <c r="F905" i="17" a="1"/>
  <c r="F905" i="17"/>
  <c r="F906" i="17" a="1"/>
  <c r="F906" i="17"/>
  <c r="F907" i="17" a="1"/>
  <c r="F907" i="17"/>
  <c r="F908" i="17" a="1"/>
  <c r="F908" i="17"/>
  <c r="F909" i="17" a="1"/>
  <c r="F909" i="17"/>
  <c r="F910" i="17" a="1"/>
  <c r="F910" i="17"/>
  <c r="F911" i="17" a="1"/>
  <c r="F911" i="17"/>
  <c r="F912" i="17" a="1"/>
  <c r="F912" i="17"/>
  <c r="F913" i="17" a="1"/>
  <c r="F913" i="17"/>
  <c r="F914" i="17" a="1"/>
  <c r="F914" i="17"/>
  <c r="F915" i="17" a="1"/>
  <c r="F915" i="17"/>
  <c r="F916" i="17" a="1"/>
  <c r="F916" i="17"/>
  <c r="F917" i="17" a="1"/>
  <c r="F917" i="17"/>
  <c r="F918" i="17" a="1"/>
  <c r="F918" i="17"/>
  <c r="F919" i="17" a="1"/>
  <c r="F919" i="17"/>
  <c r="F920" i="17" a="1"/>
  <c r="F920" i="17"/>
  <c r="F921" i="17" a="1"/>
  <c r="F921" i="17"/>
  <c r="F922" i="17" a="1"/>
  <c r="F922" i="17"/>
  <c r="F923" i="17" a="1"/>
  <c r="F923" i="17"/>
  <c r="F924" i="17" a="1"/>
  <c r="F924" i="17"/>
  <c r="F925" i="17" a="1"/>
  <c r="F925" i="17"/>
  <c r="F926" i="17" a="1"/>
  <c r="F926" i="17"/>
  <c r="F927" i="17" a="1"/>
  <c r="F927" i="17"/>
  <c r="F928" i="17" a="1"/>
  <c r="F928" i="17"/>
  <c r="F929" i="17" a="1"/>
  <c r="F929" i="17"/>
  <c r="F930" i="17" a="1"/>
  <c r="F930" i="17"/>
  <c r="F931" i="17" a="1"/>
  <c r="F931" i="17"/>
  <c r="F932" i="17" a="1"/>
  <c r="F932" i="17"/>
  <c r="F933" i="17" a="1"/>
  <c r="F933" i="17"/>
  <c r="F934" i="17" a="1"/>
  <c r="F934" i="17"/>
  <c r="F935" i="17" a="1"/>
  <c r="F935" i="17"/>
  <c r="F936" i="17" a="1"/>
  <c r="F936" i="17"/>
  <c r="F937" i="17" a="1"/>
  <c r="F937" i="17"/>
  <c r="F938" i="17" a="1"/>
  <c r="F938" i="17"/>
  <c r="F939" i="17" a="1"/>
  <c r="F939" i="17"/>
  <c r="F940" i="17" a="1"/>
  <c r="F940" i="17"/>
  <c r="F941" i="17" a="1"/>
  <c r="F941" i="17"/>
  <c r="F942" i="17" a="1"/>
  <c r="F942" i="17"/>
  <c r="F943" i="17" a="1"/>
  <c r="F943" i="17"/>
  <c r="F944" i="17" a="1"/>
  <c r="F944" i="17"/>
  <c r="F945" i="17" a="1"/>
  <c r="F945" i="17"/>
  <c r="F946" i="17" a="1"/>
  <c r="F946" i="17"/>
  <c r="F947" i="17" a="1"/>
  <c r="F947" i="17"/>
  <c r="F948" i="17" a="1"/>
  <c r="F948" i="17"/>
  <c r="F949" i="17" a="1"/>
  <c r="F949" i="17"/>
  <c r="F950" i="17" a="1"/>
  <c r="F950" i="17"/>
  <c r="F951" i="17" a="1"/>
  <c r="F951" i="17"/>
  <c r="F952" i="17" a="1"/>
  <c r="F952" i="17"/>
  <c r="F953" i="17" a="1"/>
  <c r="F953" i="17"/>
  <c r="F954" i="17" a="1"/>
  <c r="F954" i="17"/>
  <c r="F955" i="17" a="1"/>
  <c r="F955" i="17"/>
  <c r="F956" i="17" a="1"/>
  <c r="F956" i="17"/>
  <c r="F957" i="17" a="1"/>
  <c r="F957" i="17"/>
  <c r="F958" i="17" a="1"/>
  <c r="F958" i="17"/>
  <c r="F959" i="17" a="1"/>
  <c r="F959" i="17"/>
  <c r="F960" i="17" a="1"/>
  <c r="F960" i="17"/>
  <c r="F961" i="17" a="1"/>
  <c r="F961" i="17"/>
  <c r="F962" i="17" a="1"/>
  <c r="F962" i="17"/>
  <c r="F963" i="17" a="1"/>
  <c r="F963" i="17"/>
  <c r="F964" i="17" a="1"/>
  <c r="F964" i="17"/>
  <c r="F965" i="17" a="1"/>
  <c r="F965" i="17"/>
  <c r="F966" i="17" a="1"/>
  <c r="F966" i="17"/>
  <c r="F967" i="17" a="1"/>
  <c r="F967" i="17"/>
  <c r="F968" i="17" a="1"/>
  <c r="F968" i="17"/>
  <c r="F969" i="17" a="1"/>
  <c r="F969" i="17"/>
  <c r="F970" i="17" a="1"/>
  <c r="F970" i="17"/>
  <c r="F971" i="17" a="1"/>
  <c r="F971" i="17"/>
  <c r="F972" i="17" a="1"/>
  <c r="F972" i="17"/>
  <c r="F973" i="17" a="1"/>
  <c r="F973" i="17"/>
  <c r="F974" i="17" a="1"/>
  <c r="F974" i="17"/>
  <c r="F975" i="17" a="1"/>
  <c r="F975" i="17"/>
  <c r="F976" i="17" a="1"/>
  <c r="F976" i="17"/>
  <c r="F977" i="17" a="1"/>
  <c r="F977" i="17"/>
  <c r="F978" i="17" a="1"/>
  <c r="F978" i="17"/>
  <c r="F979" i="17" a="1"/>
  <c r="F979" i="17"/>
  <c r="F980" i="17" a="1"/>
  <c r="F980" i="17"/>
  <c r="F981" i="17" a="1"/>
  <c r="F981" i="17"/>
  <c r="F982" i="17" a="1"/>
  <c r="F982" i="17"/>
  <c r="F983" i="17" a="1"/>
  <c r="F983" i="17"/>
  <c r="F984" i="17" a="1"/>
  <c r="F984" i="17"/>
  <c r="F985" i="17" a="1"/>
  <c r="F985" i="17"/>
  <c r="F986" i="17" a="1"/>
  <c r="F986" i="17"/>
  <c r="F987" i="17" a="1"/>
  <c r="F987" i="17"/>
  <c r="F988" i="17" a="1"/>
  <c r="F988" i="17"/>
  <c r="F989" i="17" a="1"/>
  <c r="F989" i="17"/>
  <c r="F990" i="17" a="1"/>
  <c r="F990" i="17"/>
  <c r="F991" i="17" a="1"/>
  <c r="F991" i="17"/>
  <c r="F992" i="17" a="1"/>
  <c r="F992" i="17"/>
  <c r="F993" i="17" a="1"/>
  <c r="F993" i="17"/>
  <c r="F994" i="17" a="1"/>
  <c r="F994" i="17"/>
  <c r="F995" i="17" a="1"/>
  <c r="F995" i="17"/>
  <c r="F996" i="17" a="1"/>
  <c r="F996" i="17"/>
  <c r="F997" i="17" a="1"/>
  <c r="F997" i="17"/>
  <c r="F998" i="17" a="1"/>
  <c r="F998" i="17"/>
  <c r="F999" i="17" a="1"/>
  <c r="F999" i="17"/>
  <c r="F1000" i="17" a="1"/>
  <c r="F1000" i="17"/>
  <c r="F2" i="17" a="1"/>
  <c r="F2" i="17"/>
  <c r="G1001" i="17"/>
  <c r="C1001" i="17"/>
  <c r="F1001" i="17"/>
  <c r="F1001" i="17" a="1"/>
  <c r="H1001" i="17"/>
  <c r="C1001" i="17" a="1"/>
  <c r="P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<sst xmlns="http://schemas.openxmlformats.org/spreadsheetml/2006/main" count="11187" uniqueCount="6225">
  <si>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</si>
  <si>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</si>
  <si>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</si>
  <si>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</si>
  <si>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</si>
  <si>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</si>
  <si>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</si>
  <si>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</si>
  <si>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</si>
  <si>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</si>
  <si>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</si>
  <si>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</si>
  <si>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</si>
  <si>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</si>
  <si>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</si>
  <si>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</si>
  <si>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</si>
  <si>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</si>
  <si>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</si>
  <si>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</si>
  <si>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</si>
  <si>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</si>
  <si>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</si>
  <si>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</si>
  <si>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</si>
  <si>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</si>
  <si>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</si>
  <si>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</si>
  <si>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</si>
  <si>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</si>
  <si>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</si>
  <si>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</si>
  <si>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</si>
  <si>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</si>
  <si>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</si>
  <si>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</si>
  <si>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</si>
  <si>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</si>
  <si>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</si>
  <si>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</si>
  <si>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</si>
  <si>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</si>
  <si>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</si>
  <si>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</si>
  <si>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</si>
  <si>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</si>
  <si>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</si>
  <si>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</si>
  <si>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</si>
  <si>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</si>
  <si>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</si>
  <si>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</si>
  <si>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</si>
  <si>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</si>
  <si>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</si>
  <si>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</si>
  <si>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</si>
  <si>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</si>
  <si>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</si>
  <si>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</si>
  <si>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</si>
  <si>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</si>
  <si>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</si>
  <si>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</si>
  <si>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</si>
  <si>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</si>
  <si>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</si>
  <si>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</si>
  <si>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</si>
  <si>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</si>
  <si>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</si>
  <si>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</si>
  <si>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</si>
  <si>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</si>
  <si>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</si>
  <si>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</si>
  <si>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</si>
  <si>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</si>
  <si>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</si>
  <si>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</si>
  <si>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</si>
  <si>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</si>
  <si>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</si>
  <si>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</si>
  <si>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</si>
  <si>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</si>
  <si>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</si>
  <si>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</si>
  <si>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</si>
  <si>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</si>
  <si>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</si>
  <si>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</si>
  <si>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</si>
  <si>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</si>
  <si>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</si>
  <si>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</si>
  <si>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</si>
  <si>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</si>
  <si>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</si>
  <si>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</si>
  <si>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</si>
  <si>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</si>
  <si>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</si>
  <si>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</si>
  <si>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</si>
  <si>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</si>
  <si>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</si>
  <si>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</si>
  <si>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</si>
  <si>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</si>
  <si>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</si>
  <si>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</si>
  <si>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</si>
  <si>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</si>
  <si>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</si>
  <si>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</si>
  <si>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</si>
  <si>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</si>
  <si>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</si>
  <si>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</si>
  <si>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</si>
  <si>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</si>
  <si>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</si>
  <si>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</si>
  <si>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</si>
  <si>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</si>
  <si>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</si>
  <si>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</si>
  <si>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</si>
  <si>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</si>
  <si>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</si>
  <si>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</si>
  <si>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</si>
  <si>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</si>
  <si>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</si>
  <si>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</si>
  <si>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</si>
  <si>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</si>
  <si>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</si>
  <si>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</si>
  <si>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</si>
  <si>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</si>
  <si>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</si>
  <si>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</si>
  <si>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</si>
  <si>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</si>
  <si>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</si>
  <si>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</si>
  <si>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</si>
  <si>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</si>
  <si>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</si>
  <si>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</si>
  <si>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</si>
  <si>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</si>
  <si>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</si>
  <si>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</si>
  <si>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</si>
  <si>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</si>
  <si>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</si>
  <si>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</si>
  <si>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</si>
  <si>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</si>
  <si>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</si>
  <si>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</si>
  <si>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</si>
  <si>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</si>
  <si>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</si>
  <si>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</si>
  <si>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</si>
  <si>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</si>
  <si>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</si>
  <si>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</si>
  <si>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</si>
  <si>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</si>
  <si>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</si>
  <si>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</si>
  <si>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</si>
  <si>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</si>
  <si>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</si>
  <si>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</si>
  <si>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</si>
  <si>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</si>
  <si>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</si>
  <si>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</si>
  <si>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</si>
  <si>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</si>
  <si>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</si>
  <si>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</si>
  <si>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</si>
  <si>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</si>
  <si>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</si>
  <si>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</si>
  <si>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</si>
  <si>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</si>
  <si>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</si>
  <si>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</si>
  <si>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</si>
  <si>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</si>
  <si>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</si>
  <si>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</si>
  <si>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</si>
  <si>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</si>
  <si>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</si>
  <si>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</si>
  <si>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</si>
  <si>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</si>
  <si>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</si>
  <si>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</si>
  <si>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</si>
  <si>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</si>
  <si>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</si>
  <si>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</si>
  <si>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</si>
  <si>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</si>
  <si>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</si>
  <si>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</si>
  <si>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</si>
  <si>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</si>
  <si>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</si>
  <si>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</si>
  <si>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</si>
  <si>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</si>
  <si>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</si>
  <si>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</si>
  <si>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</si>
  <si>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</si>
  <si>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</si>
  <si>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</si>
  <si>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</si>
  <si>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</si>
  <si>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</si>
  <si>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</si>
  <si>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</si>
  <si>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</si>
  <si>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</si>
  <si>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</si>
  <si>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</si>
  <si>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</si>
  <si>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</si>
  <si>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</si>
  <si>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</si>
  <si>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</si>
  <si>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</si>
  <si>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</si>
  <si>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</si>
  <si>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</si>
  <si>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</si>
  <si>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</si>
  <si>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</si>
  <si>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</si>
  <si>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</si>
  <si>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</si>
  <si>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</si>
  <si>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</si>
  <si>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</si>
  <si>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</si>
  <si>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</si>
  <si>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</si>
  <si>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</si>
  <si>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</si>
  <si>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</si>
  <si>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</si>
  <si>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</si>
  <si>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</si>
  <si>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</si>
  <si>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</si>
  <si>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</si>
  <si>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</si>
  <si>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</si>
  <si>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</si>
  <si>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</si>
  <si>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</si>
  <si>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</si>
  <si>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</si>
  <si>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</si>
  <si>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</si>
  <si>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</si>
  <si>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</si>
  <si>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</si>
  <si>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</si>
  <si>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</si>
  <si>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</si>
  <si>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</si>
  <si>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</si>
  <si>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</si>
  <si>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</si>
  <si>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</si>
  <si>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</si>
  <si>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</si>
  <si>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</si>
  <si>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</si>
  <si>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</si>
  <si>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</si>
  <si>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</si>
  <si>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</si>
  <si>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</si>
  <si>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</si>
  <si>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</si>
  <si>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</si>
  <si>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</si>
  <si>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</si>
  <si>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</si>
  <si>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</si>
  <si>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</si>
  <si>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</si>
  <si>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</si>
  <si>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</si>
  <si>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</si>
  <si>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</si>
  <si>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</si>
  <si>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</si>
  <si>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</si>
  <si>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</si>
  <si>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</si>
  <si>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</si>
  <si>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</si>
  <si>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</si>
  <si>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</si>
  <si>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</si>
  <si>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</si>
  <si>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</si>
  <si>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</si>
  <si>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</si>
  <si>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</si>
  <si>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</si>
  <si>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</si>
  <si>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</si>
  <si>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</si>
  <si>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</si>
  <si>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</si>
  <si>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</si>
  <si>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</si>
  <si>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</si>
  <si>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</si>
  <si>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</si>
  <si>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</si>
  <si>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</si>
  <si>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</si>
  <si>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</si>
  <si>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</si>
  <si>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</si>
  <si>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</si>
  <si>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</si>
  <si>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</si>
  <si>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</si>
  <si>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</si>
  <si>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</si>
  <si>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</si>
  <si>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</si>
  <si>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</si>
  <si>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</si>
  <si>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</si>
  <si>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</si>
  <si>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</si>
  <si>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</si>
  <si>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</si>
  <si>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</si>
  <si>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</si>
  <si>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</si>
  <si>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</si>
  <si>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</si>
  <si>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</si>
  <si>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</si>
  <si>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</si>
  <si>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</si>
  <si>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</si>
  <si>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</si>
  <si>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</si>
  <si>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</si>
  <si>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</si>
  <si>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</si>
  <si>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</si>
  <si>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</si>
  <si>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</si>
  <si>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</si>
  <si>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</si>
  <si>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</si>
  <si>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</si>
  <si>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</si>
  <si>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</si>
  <si>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</si>
  <si>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</si>
  <si>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</si>
  <si>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</si>
  <si>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</si>
  <si>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</si>
  <si>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</si>
  <si>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</si>
  <si>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</si>
  <si>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</si>
  <si>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</si>
  <si>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</si>
  <si>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</si>
  <si>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</si>
  <si>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</si>
  <si>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</si>
  <si>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</si>
  <si>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</si>
  <si>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</si>
  <si>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</si>
  <si>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</si>
  <si>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</si>
  <si>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</si>
  <si>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</si>
  <si>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</si>
  <si>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</si>
  <si>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</si>
  <si>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</si>
  <si>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</si>
  <si>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</si>
  <si>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</si>
  <si>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</si>
  <si>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</si>
  <si>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</si>
  <si>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</si>
  <si>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</si>
  <si>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</si>
  <si>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</si>
  <si>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</si>
  <si>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</si>
  <si>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</si>
  <si>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</si>
  <si>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</si>
  <si>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</si>
  <si>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</si>
  <si>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</si>
  <si>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</si>
  <si>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</si>
  <si>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</si>
  <si>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</si>
  <si>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</si>
  <si>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</si>
  <si>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</si>
  <si>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</si>
  <si>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</si>
  <si>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</si>
  <si>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</si>
  <si>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</si>
  <si>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</si>
  <si>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</si>
  <si>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</si>
  <si>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</si>
  <si>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</si>
  <si>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</si>
  <si>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</si>
  <si>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</si>
  <si>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</si>
  <si>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</si>
  <si>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</si>
  <si>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</si>
  <si>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</si>
  <si>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</si>
  <si>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</si>
  <si>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</si>
  <si>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</si>
  <si>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</si>
  <si>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</si>
  <si>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</si>
  <si>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</si>
  <si>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</si>
  <si>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</si>
  <si>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</si>
  <si>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</si>
  <si>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</si>
  <si>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</si>
  <si>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</si>
  <si>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</si>
  <si>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</si>
  <si>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</si>
  <si>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</si>
  <si>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</si>
  <si>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</si>
  <si>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</si>
  <si>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</si>
  <si>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</si>
  <si>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</si>
  <si>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</si>
  <si>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</si>
  <si>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</si>
  <si>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</si>
  <si>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</si>
  <si>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</si>
  <si>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</si>
  <si>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</si>
  <si>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</si>
  <si>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</si>
  <si>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</si>
  <si>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</si>
  <si>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</si>
  <si>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</si>
  <si>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</si>
  <si>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</si>
  <si>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</si>
  <si>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</si>
  <si>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</si>
  <si>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</si>
  <si>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</si>
  <si>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</si>
  <si>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</si>
  <si>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</si>
  <si>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</si>
  <si>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</si>
  <si>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</si>
  <si>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</si>
  <si>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</si>
  <si>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</si>
  <si>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</si>
  <si>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</si>
  <si>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</si>
  <si>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</si>
  <si>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</si>
  <si>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</si>
  <si>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</si>
  <si>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</si>
  <si>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</si>
  <si>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</si>
  <si>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</si>
  <si>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</si>
  <si>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</si>
  <si>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</si>
  <si>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</si>
  <si>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</si>
  <si>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</si>
  <si>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</si>
  <si>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</si>
  <si>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</si>
  <si>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</si>
  <si>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</si>
  <si>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</si>
  <si>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</si>
  <si>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</si>
  <si>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</si>
  <si>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</si>
  <si>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</si>
  <si>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</si>
  <si>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</si>
  <si>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</si>
  <si>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</si>
  <si>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</si>
  <si>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</si>
  <si>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</si>
  <si>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</si>
  <si>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</si>
  <si>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</si>
  <si>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</si>
  <si>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</si>
  <si>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</si>
  <si>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</si>
  <si>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</si>
  <si>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</si>
  <si>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</si>
  <si>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</si>
  <si>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</si>
  <si>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</si>
  <si>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</si>
  <si>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</si>
  <si>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</si>
  <si>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</si>
  <si>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</si>
  <si>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</si>
  <si>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</si>
  <si>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</si>
  <si>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</si>
  <si>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</si>
  <si>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</si>
  <si>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</si>
  <si>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</si>
  <si>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</si>
  <si>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</si>
  <si>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</si>
  <si>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</si>
  <si>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</si>
  <si>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</si>
  <si>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</si>
  <si>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</si>
  <si>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</si>
  <si>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</si>
  <si>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</si>
  <si>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</si>
  <si>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</si>
  <si>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</si>
  <si>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</si>
  <si>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</si>
  <si>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</si>
  <si>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</si>
  <si>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</si>
  <si>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</si>
  <si>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</si>
  <si>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</si>
  <si>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</si>
  <si>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</si>
  <si>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</si>
  <si>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</si>
  <si>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</si>
  <si>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</si>
  <si>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</si>
  <si>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</si>
  <si>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</si>
  <si>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</si>
  <si>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</si>
  <si>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</si>
  <si>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</si>
  <si>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</si>
  <si>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</si>
  <si>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</si>
  <si>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</si>
  <si>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</si>
  <si>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</si>
  <si>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</si>
  <si>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</si>
  <si>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</si>
  <si>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</si>
  <si>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</si>
  <si>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</si>
  <si>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</si>
  <si>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</si>
  <si>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</si>
  <si>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</si>
  <si>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</si>
  <si>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</si>
  <si>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</si>
  <si>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</si>
  <si>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</si>
  <si>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</si>
  <si>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</si>
  <si>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</si>
  <si>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</si>
  <si>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</si>
  <si>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</si>
  <si>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</si>
  <si>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</si>
  <si>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</si>
  <si>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</si>
  <si>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</si>
  <si>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</si>
  <si>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</si>
  <si>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</si>
  <si>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</si>
  <si>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</si>
  <si>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</si>
  <si>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</si>
  <si>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</si>
  <si>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</si>
  <si>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</si>
  <si>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</si>
  <si>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</si>
  <si>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</si>
  <si>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</si>
  <si>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</si>
  <si>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</si>
  <si>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</si>
  <si>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</si>
  <si>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</si>
  <si>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</si>
  <si>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</si>
  <si>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</si>
  <si>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</si>
  <si>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</si>
  <si>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</si>
  <si>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</si>
  <si>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</si>
  <si>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</si>
  <si>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</si>
  <si>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</si>
  <si>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</si>
  <si>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</si>
  <si>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</si>
  <si>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</si>
  <si>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</si>
  <si>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</si>
  <si>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</si>
  <si>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</si>
  <si>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</si>
  <si>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</si>
  <si>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</si>
  <si>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</si>
  <si>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</si>
  <si>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</si>
  <si>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</si>
  <si>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</si>
  <si>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</si>
  <si>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</si>
  <si>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</si>
  <si>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</si>
  <si>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</si>
  <si>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</si>
  <si>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</si>
  <si>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</si>
  <si>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</si>
  <si>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</si>
  <si>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</si>
  <si>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</si>
  <si>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</si>
  <si>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</si>
  <si>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</si>
  <si>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</si>
  <si>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</si>
  <si>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</si>
  <si>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</si>
  <si>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</si>
  <si>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</si>
  <si>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</si>
  <si>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</si>
  <si>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</si>
  <si>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</si>
  <si>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</si>
  <si>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</si>
  <si>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</si>
  <si>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</si>
  <si>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</si>
  <si>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</si>
  <si>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</si>
  <si>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</si>
  <si>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</si>
  <si>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</si>
  <si>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</si>
  <si>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</si>
  <si>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</si>
  <si>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</si>
  <si>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</si>
  <si>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</si>
  <si>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</si>
  <si>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</si>
  <si>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</si>
  <si>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</si>
  <si>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</si>
  <si>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</si>
  <si>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</si>
  <si>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</si>
  <si>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</si>
  <si>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</si>
  <si>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</si>
  <si>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</si>
  <si>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</si>
  <si>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</si>
  <si>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</si>
  <si>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</si>
  <si>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</si>
  <si>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</si>
  <si>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</si>
  <si>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</si>
  <si>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</si>
  <si>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</si>
  <si>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</si>
  <si>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</si>
  <si>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</si>
  <si>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</si>
  <si>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</si>
  <si>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</si>
  <si>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</si>
  <si>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</si>
  <si>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</si>
  <si>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</si>
  <si>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</si>
  <si>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</si>
  <si>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</si>
  <si>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</si>
  <si>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</si>
  <si>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</si>
  <si>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</si>
  <si>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</si>
  <si>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</si>
  <si>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</si>
  <si>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</si>
  <si>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</si>
  <si>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</si>
  <si>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</si>
  <si>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</si>
  <si>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</si>
  <si>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</si>
  <si>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</si>
  <si>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</si>
  <si>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</si>
  <si>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</si>
  <si>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</si>
  <si>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</si>
  <si>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</si>
  <si>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</si>
  <si>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</si>
  <si>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</si>
  <si>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</si>
  <si>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</si>
  <si>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</si>
  <si>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</si>
  <si>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</si>
  <si>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</si>
  <si>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</si>
  <si>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</si>
  <si>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</si>
  <si>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</si>
  <si>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</si>
  <si>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</si>
  <si>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</si>
  <si>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</si>
  <si>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</si>
  <si>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</si>
  <si>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</si>
  <si>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</si>
  <si>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</si>
  <si>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</si>
  <si>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</si>
  <si>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</si>
  <si>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</si>
  <si>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</si>
  <si>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</si>
  <si>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</si>
  <si>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</si>
  <si>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</si>
  <si>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</si>
  <si>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</si>
  <si>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</si>
  <si>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</si>
  <si>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</si>
  <si>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</si>
  <si>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</si>
  <si>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</si>
  <si>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</si>
  <si>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</si>
  <si>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</si>
  <si>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</si>
  <si>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</si>
  <si>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</si>
  <si>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</si>
  <si>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</si>
  <si>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</si>
  <si>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</si>
  <si>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</si>
  <si>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</si>
  <si>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</si>
  <si>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</si>
  <si>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</si>
  <si>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</si>
  <si>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</si>
  <si>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</si>
  <si>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</si>
  <si>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</si>
  <si>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</si>
  <si>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</si>
  <si>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</si>
  <si>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</si>
  <si>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</si>
  <si>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</si>
  <si>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</si>
  <si>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</si>
  <si>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</si>
  <si>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</si>
  <si>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</si>
  <si>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</si>
  <si>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</si>
  <si>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</si>
  <si>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</si>
  <si>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</si>
  <si>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</si>
  <si>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</si>
  <si>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</si>
  <si>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</si>
  <si>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</si>
  <si>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</si>
  <si>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</si>
  <si>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</si>
  <si>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</si>
  <si>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</si>
  <si>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</si>
  <si>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</si>
  <si>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</si>
  <si>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</si>
  <si>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</si>
  <si>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</si>
  <si>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</si>
  <si>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</si>
  <si>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</si>
  <si>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</si>
  <si>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</si>
  <si>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</si>
  <si>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</si>
  <si>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</si>
  <si>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</si>
  <si>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</si>
  <si>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</si>
  <si>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</si>
  <si>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</si>
  <si>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</si>
  <si>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</si>
  <si>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</si>
  <si>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</si>
  <si>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</si>
  <si>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</si>
  <si>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</si>
  <si>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</si>
  <si>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</si>
  <si>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</si>
  <si>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</si>
  <si>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</si>
  <si>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</si>
  <si>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</si>
  <si>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</si>
  <si>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</si>
  <si>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</si>
  <si>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</si>
  <si>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</si>
  <si>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</si>
  <si>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</si>
  <si>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</si>
  <si>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</si>
  <si>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</si>
  <si>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</si>
  <si>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</si>
  <si>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</si>
  <si>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</si>
  <si>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</si>
  <si>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</si>
  <si>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</si>
  <si>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</si>
  <si>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</si>
  <si>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</si>
  <si>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</si>
  <si>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</si>
  <si>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</si>
  <si>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</si>
  <si>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</si>
  <si>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</si>
  <si>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</si>
  <si>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</si>
  <si>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</si>
  <si>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</si>
  <si>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</si>
  <si>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</si>
  <si>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</si>
  <si>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</si>
  <si>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</si>
  <si>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</si>
  <si>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</si>
  <si>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</si>
  <si>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</si>
  <si>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</si>
  <si>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</si>
  <si>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</si>
  <si>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</si>
  <si>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</si>
  <si>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</si>
  <si>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</si>
  <si>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</si>
  <si>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</si>
  <si>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</si>
  <si>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</si>
  <si>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</si>
  <si>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</si>
  <si>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</si>
  <si>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</si>
  <si>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</si>
  <si>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</si>
  <si>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</si>
  <si>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</si>
  <si>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</si>
  <si>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</si>
  <si>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</si>
  <si>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</si>
  <si>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</si>
  <si>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</si>
  <si>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</si>
  <si>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</si>
  <si>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</si>
  <si>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</si>
  <si>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</si>
  <si>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</si>
  <si>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</si>
  <si>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</si>
  <si>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</si>
  <si>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</si>
  <si>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</si>
  <si>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</si>
  <si>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</si>
  <si>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</si>
  <si>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</si>
  <si>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</si>
  <si>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</si>
  <si>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</si>
  <si>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</si>
  <si>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</si>
  <si>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</si>
  <si>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</si>
  <si>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</si>
  <si>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</si>
  <si>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</si>
  <si>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</si>
  <si>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</si>
  <si>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</si>
  <si>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</si>
  <si>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</si>
  <si>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</si>
  <si>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</si>
  <si>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</si>
  <si>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</si>
  <si>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</si>
  <si>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</si>
  <si>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</si>
  <si>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</si>
  <si>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</si>
  <si>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</si>
  <si>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</si>
  <si>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</si>
  <si>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</si>
  <si>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</si>
  <si>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</si>
  <si>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</si>
  <si>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</si>
  <si>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</si>
  <si>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</si>
  <si>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</si>
  <si>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</si>
  <si>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</si>
  <si>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</si>
  <si>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</si>
  <si>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</si>
  <si>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</si>
  <si>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</si>
  <si>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</si>
  <si>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</si>
  <si>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</si>
  <si>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</si>
  <si>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</si>
  <si>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</si>
  <si>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</si>
  <si>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</si>
  <si>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</si>
  <si>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</si>
  <si>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</si>
  <si>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</si>
  <si>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</si>
  <si>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</si>
  <si>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</si>
  <si>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</si>
  <si>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</si>
  <si>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</si>
  <si>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</si>
  <si>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</si>
  <si>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</si>
  <si>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</si>
  <si>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</si>
  <si>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</si>
  <si>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</si>
  <si>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</si>
  <si>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</si>
  <si>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</si>
  <si>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</si>
  <si>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</si>
  <si>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</si>
  <si>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</si>
  <si>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</si>
  <si>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</si>
  <si>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</si>
  <si>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</si>
  <si>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</si>
  <si>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</si>
  <si>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</si>
  <si>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</si>
  <si>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</si>
  <si>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</si>
  <si>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</si>
  <si>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</si>
  <si>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</si>
  <si>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</si>
  <si>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</si>
  <si>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</si>
  <si>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</si>
  <si>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</si>
  <si>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</si>
  <si>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</si>
  <si>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</si>
  <si>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</si>
  <si>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</si>
  <si>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</si>
  <si>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</si>
  <si>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</si>
  <si>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</si>
  <si>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</si>
  <si>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</si>
  <si>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</si>
  <si>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</si>
  <si>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</si>
  <si>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</si>
  <si>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</si>
  <si>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</si>
  <si>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</si>
  <si>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</si>
  <si>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</si>
  <si>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</si>
  <si>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</si>
  <si>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</si>
  <si>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</si>
  <si>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</si>
  <si>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</si>
  <si>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</si>
  <si>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</si>
  <si>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</si>
  <si>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</si>
  <si>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</si>
  <si>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</si>
  <si>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</si>
  <si>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</si>
  <si>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</si>
  <si>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</si>
  <si>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</si>
  <si>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</si>
  <si>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</si>
  <si>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</si>
  <si>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</si>
  <si>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</si>
  <si>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</si>
  <si>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</si>
  <si>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</si>
  <si>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</si>
  <si>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</si>
  <si>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</si>
  <si>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</si>
  <si>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</si>
  <si>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</si>
  <si>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</si>
  <si>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</si>
  <si>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</si>
  <si>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</si>
  <si>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</si>
  <si>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</si>
  <si>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</si>
  <si>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</si>
  <si>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</si>
  <si>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</si>
  <si>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</si>
  <si>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</si>
  <si>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</si>
  <si>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</si>
  <si>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</si>
  <si>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</si>
  <si>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</si>
  <si>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</si>
  <si>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</si>
  <si>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</si>
  <si>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</si>
  <si>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</si>
  <si>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</si>
  <si>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</si>
  <si>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</si>
  <si>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</si>
  <si>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</si>
  <si>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</si>
  <si>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</si>
  <si>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</si>
  <si>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</si>
  <si>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</si>
  <si>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</si>
  <si>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</si>
  <si>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</si>
  <si>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</si>
  <si>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</si>
  <si>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</si>
  <si>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</si>
  <si>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</si>
  <si>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</si>
  <si>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</si>
  <si>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</si>
  <si>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</si>
  <si>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</si>
  <si>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</si>
  <si>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</si>
  <si>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</si>
  <si>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</si>
  <si>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</si>
  <si>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</si>
  <si>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</si>
  <si>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</si>
  <si>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</si>
  <si>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</si>
  <si>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</si>
  <si>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</si>
  <si>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</si>
  <si>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</si>
  <si>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</si>
  <si>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</si>
  <si>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</si>
  <si>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</si>
  <si>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</si>
  <si>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</si>
  <si>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</si>
  <si>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</si>
  <si>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</si>
  <si>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</si>
  <si>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</si>
  <si>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</si>
  <si>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</si>
  <si>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</si>
  <si>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</si>
  <si>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</si>
  <si>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</si>
  <si>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</si>
  <si>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</si>
  <si>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</si>
  <si>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</si>
  <si>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</si>
  <si>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</si>
  <si>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</si>
  <si>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</si>
  <si>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</si>
  <si>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</si>
  <si>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</si>
  <si>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</si>
  <si>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</si>
  <si>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</si>
  <si>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</si>
  <si>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</si>
  <si>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</si>
  <si>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</si>
  <si>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</si>
  <si>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</si>
  <si>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</si>
  <si>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</si>
  <si>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</si>
  <si>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</si>
  <si>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</si>
  <si>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</si>
  <si>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</si>
  <si>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</si>
  <si>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</si>
  <si>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</si>
  <si>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</si>
  <si>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</si>
  <si>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</si>
  <si>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</si>
  <si>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</si>
  <si>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</si>
  <si>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</si>
  <si>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</si>
  <si>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</si>
  <si>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</si>
  <si>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</si>
  <si>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</si>
  <si>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</si>
  <si>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</si>
  <si>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</si>
  <si>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</si>
  <si>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</si>
  <si>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</si>
  <si>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</si>
  <si>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</si>
  <si>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</si>
  <si>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</si>
  <si>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</si>
  <si>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</si>
  <si>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</si>
  <si>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</si>
  <si>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</si>
  <si>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</si>
  <si>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</si>
  <si>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</si>
  <si>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</si>
  <si>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</si>
  <si>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</si>
  <si>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</si>
  <si>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</si>
  <si>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</si>
  <si>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</si>
  <si>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</si>
  <si>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</si>
  <si>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</si>
  <si>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</si>
  <si>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</si>
  <si>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</si>
  <si>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</si>
  <si>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</si>
  <si>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</si>
  <si>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</si>
  <si>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</si>
  <si>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</si>
  <si>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</si>
  <si>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</si>
  <si>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</si>
  <si>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</si>
  <si>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</si>
  <si>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</si>
  <si>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</si>
  <si>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</si>
  <si>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</si>
  <si>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</si>
  <si>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</si>
  <si>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</si>
  <si>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</si>
  <si>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</si>
  <si>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</si>
  <si>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</si>
  <si>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</si>
  <si>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</si>
  <si>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</si>
  <si>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</si>
  <si>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</si>
  <si>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</si>
  <si>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</si>
  <si>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</si>
  <si>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</si>
  <si>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</si>
  <si>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</si>
  <si>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</si>
  <si>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</si>
  <si>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</si>
  <si>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</si>
  <si>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</si>
  <si>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</si>
  <si>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</si>
  <si>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</si>
  <si>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</si>
  <si>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</si>
  <si>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</si>
  <si>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</si>
  <si>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</si>
  <si>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</si>
  <si>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</si>
  <si>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</si>
  <si>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</si>
  <si>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</si>
  <si>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</si>
  <si>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</si>
  <si>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</si>
  <si>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</si>
  <si>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</si>
  <si>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</si>
  <si>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</si>
  <si>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</si>
  <si>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</si>
  <si>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</si>
  <si>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</si>
  <si>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</si>
  <si>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</si>
  <si>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</si>
  <si>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</si>
  <si>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</si>
  <si>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</si>
  <si>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</si>
  <si>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</si>
  <si>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</si>
  <si>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</si>
  <si>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</si>
  <si>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</si>
  <si>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</si>
  <si>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</si>
  <si>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</si>
  <si>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</si>
  <si>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</si>
  <si>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</si>
  <si>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</si>
  <si>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</si>
  <si>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</si>
  <si>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</si>
  <si>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</si>
  <si>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</si>
  <si>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</si>
  <si>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</si>
  <si>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</si>
  <si>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</si>
  <si>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</si>
  <si>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</si>
  <si>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</si>
  <si>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</si>
  <si>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</si>
  <si>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</si>
  <si>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</si>
  <si>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</si>
  <si>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</si>
  <si>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</si>
  <si>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</si>
  <si>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</si>
  <si>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</si>
  <si>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</si>
  <si>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</si>
  <si>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</si>
  <si>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</si>
  <si>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</si>
  <si>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</si>
  <si>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</si>
  <si>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</si>
  <si>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</si>
  <si>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</si>
  <si>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</si>
  <si>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</si>
  <si>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</si>
  <si>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</si>
  <si>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</si>
  <si>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</si>
  <si>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</si>
  <si>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</si>
  <si>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</si>
  <si>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</si>
  <si>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</si>
  <si>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</si>
  <si>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</si>
  <si>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</si>
  <si>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</si>
  <si>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</si>
  <si>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</si>
  <si>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</si>
  <si>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</si>
  <si>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</si>
  <si>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</si>
  <si>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</si>
  <si>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</si>
  <si>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</si>
  <si>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</si>
  <si>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</si>
  <si>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</si>
  <si>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</si>
  <si>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</si>
  <si>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</si>
  <si>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</si>
  <si>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</si>
  <si>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</si>
  <si>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</si>
  <si>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</si>
  <si>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</si>
  <si>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</si>
  <si>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</si>
  <si>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</si>
  <si>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</si>
  <si>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</si>
  <si>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</si>
  <si>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</si>
  <si>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</si>
  <si>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</si>
  <si>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</si>
  <si>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</si>
  <si>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</si>
  <si>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</si>
  <si>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</si>
  <si>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</si>
  <si>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</si>
  <si>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</si>
  <si>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</si>
  <si>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</si>
  <si>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</si>
  <si>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</si>
  <si>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</si>
  <si>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</si>
  <si>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</si>
  <si>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</si>
  <si>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</si>
  <si>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</si>
  <si>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</si>
  <si>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</si>
  <si>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</si>
  <si>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</si>
  <si>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</si>
  <si>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</si>
  <si>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</si>
  <si>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</si>
  <si>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</si>
  <si>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</si>
  <si>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</si>
  <si>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</si>
  <si>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</si>
  <si>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</si>
  <si>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</si>
  <si>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</si>
  <si>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</si>
  <si>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</si>
  <si>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</si>
  <si>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</si>
  <si>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</si>
  <si>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</si>
  <si>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</si>
  <si>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</si>
  <si>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</si>
  <si>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</si>
  <si>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</si>
  <si>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</si>
  <si>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</si>
  <si>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</si>
  <si>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</si>
  <si>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</si>
  <si>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</si>
  <si>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</si>
  <si>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</si>
  <si>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</si>
  <si>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</si>
  <si>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</si>
  <si>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</si>
  <si>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</si>
  <si>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</si>
  <si>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</si>
  <si>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</si>
  <si>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</si>
  <si>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</si>
  <si>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</si>
  <si>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</si>
  <si>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</si>
  <si>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</si>
  <si>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</si>
  <si>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</si>
  <si>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</si>
  <si>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</si>
  <si>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</si>
  <si>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</si>
  <si>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</si>
  <si>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</si>
  <si>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</si>
  <si>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</si>
  <si>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</si>
  <si>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</si>
  <si>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</si>
  <si>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</si>
  <si>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</si>
  <si>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</si>
  <si>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</si>
  <si>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</si>
  <si>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</si>
  <si>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</si>
  <si>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</si>
  <si>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</si>
  <si>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</si>
  <si>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</si>
  <si>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</si>
  <si>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</si>
  <si>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</si>
  <si>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</si>
  <si>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</si>
  <si>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</si>
  <si>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</si>
  <si>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</si>
  <si>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</si>
  <si>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</si>
  <si>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</si>
  <si>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</si>
  <si>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</si>
  <si>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</si>
  <si>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</si>
  <si>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</si>
  <si>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</si>
  <si>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</si>
  <si>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</si>
  <si>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</si>
  <si>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</si>
  <si>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</si>
  <si>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</si>
  <si>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</si>
  <si>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</si>
  <si>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</si>
  <si>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</si>
  <si>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</si>
  <si>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</si>
  <si>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</si>
  <si>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</si>
  <si>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</si>
  <si>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</si>
  <si>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</si>
  <si>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</si>
  <si>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</si>
  <si>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</si>
  <si>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</si>
  <si>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</si>
  <si>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</si>
  <si>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</si>
  <si>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</si>
  <si>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</si>
  <si>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</si>
  <si>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</si>
  <si>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</si>
  <si>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</si>
  <si>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</si>
  <si>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</si>
  <si>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</si>
  <si>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</si>
  <si>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</si>
  <si>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</si>
  <si>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</si>
  <si>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</si>
  <si>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</si>
  <si>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</si>
  <si>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</si>
  <si>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</si>
  <si>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</si>
  <si>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</si>
  <si>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</si>
  <si>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</si>
  <si>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</si>
  <si>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</si>
  <si>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</si>
  <si>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</si>
  <si>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</si>
  <si>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</si>
  <si>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</si>
  <si>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</si>
  <si>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</si>
  <si>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</si>
  <si>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</si>
  <si>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</si>
  <si>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</si>
  <si>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</si>
  <si>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</si>
  <si>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</si>
  <si>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</si>
  <si>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</si>
  <si>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</si>
  <si>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</si>
  <si>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</si>
  <si>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</si>
  <si>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</si>
  <si>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</si>
  <si>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</si>
  <si>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</si>
  <si>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</si>
  <si>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</si>
  <si>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</si>
  <si>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</si>
  <si>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</si>
  <si>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</si>
  <si>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</si>
  <si>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</si>
  <si>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</si>
  <si>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</si>
  <si>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</si>
  <si>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</si>
  <si>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</si>
  <si>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</si>
  <si>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</si>
  <si>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</si>
  <si>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</si>
  <si>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</si>
  <si>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</si>
  <si>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</si>
  <si>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</si>
  <si>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</si>
  <si>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</si>
  <si>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</si>
  <si>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</si>
  <si>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</si>
  <si>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</si>
  <si>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</si>
  <si>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</si>
  <si>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</si>
  <si>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</si>
  <si>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</si>
  <si>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</si>
  <si>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</si>
  <si>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</si>
  <si>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</si>
  <si>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</si>
  <si>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</si>
  <si>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</si>
  <si>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</si>
  <si>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</si>
  <si>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</si>
  <si>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</si>
  <si>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</si>
  <si>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</si>
  <si>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</si>
  <si>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</si>
  <si>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</si>
  <si>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</si>
  <si>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</si>
  <si>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</si>
  <si>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</si>
  <si>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</si>
  <si>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</si>
  <si>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</si>
  <si>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</si>
  <si>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</si>
  <si>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</si>
  <si>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</si>
  <si>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</si>
  <si>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</si>
  <si>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</si>
  <si>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</si>
  <si>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</si>
  <si>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</si>
  <si>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</si>
  <si>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</si>
  <si>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</si>
  <si>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</si>
  <si>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</si>
  <si>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</si>
  <si>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</si>
  <si>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</si>
  <si>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</si>
  <si>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</si>
  <si>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</si>
  <si>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</si>
  <si>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</si>
  <si>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</si>
  <si>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</si>
  <si>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</si>
  <si>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</si>
  <si>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</si>
  <si>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</si>
  <si>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</si>
  <si>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</si>
  <si>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</si>
  <si>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</si>
  <si>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</si>
  <si>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</si>
  <si>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</si>
  <si>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</si>
  <si>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</si>
  <si>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</si>
  <si>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</si>
  <si>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</si>
  <si>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</si>
  <si>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</si>
  <si>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</si>
  <si>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</si>
  <si>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</si>
  <si>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</si>
  <si>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</si>
  <si>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</si>
  <si>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</si>
  <si>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</si>
  <si>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</si>
  <si>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</si>
  <si>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</si>
  <si>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</si>
  <si>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</si>
  <si>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</si>
  <si>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</si>
  <si>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</si>
  <si>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</si>
  <si>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</si>
  <si>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</si>
  <si>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</si>
  <si>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</si>
  <si>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</si>
  <si>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</si>
  <si>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</si>
  <si>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</si>
  <si>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</si>
  <si>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</si>
  <si>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</si>
  <si>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</si>
  <si>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</si>
  <si>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</si>
  <si>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</si>
  <si>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</si>
  <si>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</si>
  <si>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</si>
  <si>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</si>
  <si>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</si>
  <si>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</si>
  <si>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</si>
  <si>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</si>
  <si>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</si>
  <si>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</si>
  <si>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</si>
  <si>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</si>
  <si>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</si>
  <si>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</si>
  <si>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</si>
  <si>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</si>
  <si>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</si>
  <si>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</si>
  <si>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</si>
  <si>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</si>
  <si>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</si>
  <si>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</si>
  <si>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</si>
  <si>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</si>
  <si>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</si>
  <si>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</si>
  <si>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</si>
  <si>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</si>
  <si>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</si>
  <si>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</si>
  <si>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</si>
  <si>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</si>
  <si>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</si>
  <si>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</si>
  <si>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</si>
  <si>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</si>
  <si>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</si>
  <si>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</si>
  <si>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</si>
  <si>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</si>
  <si>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</si>
  <si>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</si>
  <si>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</si>
  <si>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</si>
  <si>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</si>
  <si>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</si>
  <si>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</si>
  <si>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</si>
  <si>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</si>
  <si>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</si>
  <si>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</si>
  <si>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</si>
  <si>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</si>
  <si>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</si>
  <si>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</si>
  <si>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</si>
  <si>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</si>
  <si>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</si>
  <si>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</si>
  <si>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</si>
  <si>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</si>
  <si>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</si>
  <si>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</si>
  <si>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</si>
  <si>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</si>
  <si>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</si>
  <si>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</si>
  <si>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</si>
  <si>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</si>
  <si>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</si>
  <si>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</si>
  <si>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</si>
  <si>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</si>
  <si>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</si>
  <si>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</si>
  <si>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</si>
  <si>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</si>
  <si>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</si>
  <si>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</si>
  <si>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</si>
  <si>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</si>
  <si>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</si>
  <si>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</si>
  <si>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</si>
  <si>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</si>
  <si>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</si>
  <si>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</si>
  <si>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</si>
  <si>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</si>
  <si>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</si>
  <si>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</si>
  <si>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</si>
  <si>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</si>
  <si>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</si>
  <si>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</si>
  <si>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</si>
  <si>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</si>
  <si>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</si>
  <si>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</si>
  <si>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</si>
  <si>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</si>
  <si>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</si>
  <si>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</si>
  <si>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</si>
  <si>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</si>
  <si>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</si>
  <si>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</si>
  <si>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</si>
  <si>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</si>
  <si>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</si>
  <si>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</si>
  <si>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</si>
  <si>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</si>
  <si>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</si>
  <si>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</si>
  <si>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</si>
  <si>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</si>
  <si>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</si>
  <si>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</si>
  <si>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</si>
  <si>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</si>
  <si>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</si>
  <si>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</si>
  <si>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</si>
  <si>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</si>
  <si>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</si>
  <si>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</si>
  <si>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</si>
  <si>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</si>
  <si>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</si>
  <si>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</si>
  <si>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</si>
  <si>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</si>
  <si>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</si>
  <si>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</si>
  <si>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</si>
  <si>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</si>
  <si>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</si>
  <si>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</si>
  <si>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</si>
  <si>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</si>
  <si>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</si>
  <si>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</si>
  <si>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</si>
  <si>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</si>
  <si>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</si>
  <si>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</si>
  <si>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</si>
  <si>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</si>
  <si>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</si>
  <si>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</si>
  <si>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</si>
  <si>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</si>
  <si>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</si>
  <si>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</si>
  <si>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</si>
  <si>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</si>
  <si>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</si>
  <si>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</si>
  <si>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</si>
  <si>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</si>
  <si>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</si>
  <si>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</si>
  <si>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</si>
  <si>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</si>
  <si>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</si>
  <si>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</si>
  <si>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</si>
  <si>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</si>
  <si>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</si>
  <si>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</si>
  <si>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</si>
  <si>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</si>
  <si>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</si>
  <si>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</si>
  <si>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</si>
  <si>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</si>
  <si>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</si>
  <si>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</si>
  <si>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</si>
  <si>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</si>
  <si>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</si>
  <si>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</si>
  <si>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</si>
  <si>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</si>
  <si>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</si>
  <si>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</si>
  <si>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</si>
  <si>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</si>
  <si>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</si>
  <si>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</si>
  <si>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</si>
  <si>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</si>
  <si>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</si>
  <si>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</si>
  <si>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</si>
  <si>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</si>
  <si>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</si>
  <si>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</si>
  <si>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</si>
  <si>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</si>
  <si>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</si>
  <si>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</si>
  <si>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</si>
  <si>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</si>
  <si>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</si>
  <si>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</si>
  <si>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</si>
  <si>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</si>
  <si>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</si>
  <si>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</si>
  <si>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</si>
  <si>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</si>
  <si>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</si>
  <si>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</si>
  <si>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</si>
  <si>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</si>
  <si>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</si>
  <si>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</si>
  <si>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</si>
  <si>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</si>
  <si>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</si>
  <si>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</si>
  <si>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</si>
  <si>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</si>
  <si>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</si>
  <si>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</si>
  <si>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</si>
  <si>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</si>
  <si>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</si>
  <si>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</si>
  <si>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</si>
  <si>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</si>
  <si>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</si>
  <si>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</si>
  <si>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</si>
  <si>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</si>
  <si>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</si>
  <si>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</si>
  <si>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</si>
  <si>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</si>
  <si>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</si>
  <si>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</si>
  <si>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</si>
  <si>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</si>
  <si>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</si>
  <si>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</si>
  <si>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</si>
  <si>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</si>
  <si>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</si>
  <si>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</si>
  <si>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</si>
  <si>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</si>
  <si>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</si>
  <si>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</si>
  <si>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</si>
  <si>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</si>
  <si>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</si>
  <si>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</si>
  <si>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</si>
  <si>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</si>
  <si>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</si>
  <si>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</si>
  <si>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</si>
  <si>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</si>
  <si>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</si>
  <si>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</si>
  <si>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</si>
  <si>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</si>
  <si>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</si>
  <si>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</si>
  <si>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</si>
  <si>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</si>
  <si>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</si>
  <si>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</si>
  <si>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</si>
  <si>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</si>
  <si>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</si>
  <si>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</si>
  <si>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</si>
  <si>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</si>
  <si>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</si>
  <si>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</si>
  <si>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</si>
  <si>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</si>
  <si>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</si>
  <si>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</si>
  <si>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</si>
  <si>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</si>
  <si>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</si>
  <si>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</si>
  <si>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</si>
  <si>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</si>
  <si>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</si>
  <si>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</si>
  <si>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</si>
  <si>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</si>
  <si>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</si>
  <si>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</si>
  <si>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</si>
  <si>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</si>
  <si>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</si>
  <si>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</si>
  <si>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</si>
  <si>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</si>
  <si>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</si>
  <si>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</si>
  <si>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</si>
  <si>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</si>
  <si>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</si>
  <si>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</si>
  <si>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</si>
  <si>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</si>
  <si>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</si>
  <si>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</si>
  <si>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</si>
  <si>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</si>
  <si>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</si>
  <si>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</si>
  <si>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</si>
  <si>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</si>
  <si>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</si>
  <si>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</si>
  <si>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</si>
  <si>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</si>
  <si>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</si>
  <si>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</si>
  <si>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</si>
  <si>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</si>
  <si>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</si>
  <si>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</si>
  <si>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</si>
  <si>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</si>
  <si>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</si>
  <si>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</si>
  <si>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</si>
  <si>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</si>
  <si>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</si>
  <si>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</si>
  <si>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</si>
  <si>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</si>
  <si>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</si>
  <si>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</si>
  <si>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</si>
  <si>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</si>
  <si>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</si>
  <si>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</si>
  <si>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</si>
  <si>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</si>
  <si>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</si>
  <si>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</si>
  <si>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</si>
  <si>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</si>
  <si>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</si>
  <si>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</si>
  <si>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</si>
  <si>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</si>
  <si>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</si>
  <si>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</si>
  <si>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</si>
  <si>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</si>
  <si>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</si>
  <si>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</si>
  <si>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</si>
  <si>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</si>
  <si>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</si>
  <si>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</si>
  <si>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</si>
  <si>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</si>
  <si>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</si>
  <si>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</si>
  <si>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</si>
  <si>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</si>
  <si>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</si>
  <si>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</si>
  <si>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</si>
  <si>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</si>
  <si>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</si>
  <si>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</si>
  <si>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</si>
  <si>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</si>
  <si>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</si>
  <si>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</si>
  <si>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</si>
  <si>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</si>
  <si>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</si>
  <si>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</si>
  <si>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</si>
  <si>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</si>
  <si>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</si>
  <si>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</si>
  <si>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</si>
  <si>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</si>
  <si>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</si>
  <si>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</si>
  <si>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</si>
  <si>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</si>
  <si>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</si>
  <si>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</si>
  <si>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</si>
  <si>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</si>
  <si>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</si>
  <si>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</si>
  <si>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</si>
  <si>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</si>
  <si>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</si>
  <si>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</si>
  <si>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</si>
  <si>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</si>
  <si>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</si>
  <si>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</si>
  <si>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</si>
  <si>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</si>
  <si>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</si>
  <si>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</si>
  <si>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</si>
  <si>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</si>
  <si>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</si>
  <si>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</si>
  <si>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</si>
  <si>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</si>
  <si>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</si>
  <si>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</si>
  <si>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</si>
  <si>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</si>
  <si>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</si>
  <si>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</si>
  <si>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</si>
  <si>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</si>
  <si>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</si>
  <si>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</si>
  <si>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</si>
  <si>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</si>
  <si>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</si>
  <si>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</si>
  <si>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</si>
  <si>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</si>
  <si>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</si>
  <si>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</si>
  <si>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</si>
  <si>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</si>
  <si>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</si>
  <si>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</si>
  <si>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</si>
  <si>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</si>
  <si>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</si>
  <si>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</si>
  <si>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</si>
  <si>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</si>
  <si>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</si>
  <si>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</si>
  <si>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</si>
  <si>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</si>
  <si>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</si>
  <si>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</si>
  <si>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</si>
  <si>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</si>
  <si>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</si>
  <si>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</si>
  <si>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</si>
  <si>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</si>
  <si>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</si>
  <si>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</si>
  <si>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</si>
  <si>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</si>
  <si>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</si>
  <si>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</si>
  <si>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</si>
  <si>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</si>
  <si>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</si>
  <si>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</si>
  <si>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</si>
  <si>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</si>
  <si>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</si>
  <si>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</si>
  <si>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</si>
  <si>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</si>
  <si>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</si>
  <si>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</si>
  <si>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</si>
  <si>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</si>
  <si>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</si>
  <si>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</si>
  <si>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</si>
  <si>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</si>
  <si>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</si>
  <si>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</si>
  <si>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</si>
  <si>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</si>
  <si>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</si>
  <si>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</si>
  <si>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</si>
  <si>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</si>
  <si>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</si>
  <si>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</si>
  <si>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</si>
  <si>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</si>
  <si>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</si>
  <si>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</si>
  <si>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</si>
  <si>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</si>
  <si>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</si>
  <si>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</si>
  <si>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</si>
  <si>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</si>
  <si>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</si>
  <si>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</si>
  <si>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</si>
  <si>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</si>
  <si>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</si>
  <si>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</si>
  <si>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</si>
  <si>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</si>
  <si>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</si>
  <si>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</si>
  <si>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</si>
  <si>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</si>
  <si>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</si>
  <si>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</si>
  <si>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</si>
  <si>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</si>
  <si>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</si>
  <si>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</si>
  <si>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</si>
  <si>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</si>
  <si>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</si>
  <si>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</si>
  <si>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</si>
  <si>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</si>
  <si>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</si>
  <si>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</si>
  <si>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</si>
  <si>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</si>
  <si>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</si>
  <si>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</si>
  <si>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</si>
  <si>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</si>
  <si>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</si>
  <si>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</si>
  <si>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</si>
  <si>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</si>
  <si>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</si>
  <si>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</si>
  <si>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</si>
  <si>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</si>
  <si>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</si>
  <si>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</si>
  <si>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</si>
  <si>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</si>
  <si>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</si>
  <si>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</si>
  <si>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</si>
  <si>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</si>
  <si>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</si>
  <si>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</si>
  <si>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</si>
  <si>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</si>
  <si>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</si>
  <si>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</si>
  <si>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</si>
  <si>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</si>
  <si>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</si>
  <si>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</si>
  <si>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</si>
  <si>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</si>
  <si>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</si>
  <si>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</si>
  <si>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</si>
  <si>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</si>
  <si>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</si>
  <si>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</si>
  <si>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</si>
  <si>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</si>
  <si>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</si>
  <si>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</si>
  <si>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</si>
  <si>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</si>
  <si>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</si>
  <si>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</si>
  <si>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</si>
  <si>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</si>
  <si>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</si>
  <si>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</si>
  <si>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</si>
  <si>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</si>
  <si>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</si>
  <si>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</si>
  <si>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</si>
  <si>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</si>
  <si>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</si>
  <si>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</si>
  <si>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</si>
  <si>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</si>
  <si>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</si>
  <si>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</si>
  <si>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</si>
  <si>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</si>
  <si>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</si>
  <si>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</si>
  <si>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</si>
  <si>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</si>
  <si>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</si>
  <si>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</si>
  <si>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</si>
  <si>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</si>
  <si>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</si>
  <si>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</si>
  <si>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</si>
  <si>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</si>
  <si>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</si>
  <si>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</si>
  <si>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</si>
  <si>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</si>
  <si>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</si>
  <si>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</si>
  <si>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</si>
  <si>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</si>
  <si>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</si>
  <si>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</si>
  <si>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</si>
  <si>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</si>
  <si>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</si>
  <si>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</si>
  <si>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</si>
  <si>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</si>
  <si>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</si>
  <si>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</si>
  <si>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</si>
  <si>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</si>
  <si>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</si>
  <si>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</si>
  <si>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</si>
  <si>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</si>
  <si>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</si>
  <si>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</si>
  <si>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</si>
  <si>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</si>
  <si>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</si>
  <si>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</si>
  <si>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</si>
  <si>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</si>
  <si>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</si>
  <si>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</si>
  <si>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</si>
  <si>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</si>
  <si>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</si>
  <si>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</si>
  <si>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</si>
  <si>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</si>
  <si>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</si>
  <si>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</si>
  <si>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</si>
  <si>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</si>
  <si>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</si>
  <si>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</si>
  <si>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</si>
  <si>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</si>
  <si>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</si>
  <si>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</si>
  <si>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</si>
  <si>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</si>
  <si>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</si>
  <si>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</si>
  <si>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</si>
  <si>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</si>
  <si>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</si>
  <si>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</si>
  <si>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</si>
  <si>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</si>
  <si>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</si>
  <si>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</si>
  <si>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</si>
  <si>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</si>
  <si>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</si>
  <si>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</si>
  <si>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</si>
  <si>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</si>
  <si>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</si>
  <si>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</si>
  <si>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</si>
  <si>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</si>
  <si>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</si>
  <si>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</si>
  <si>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</si>
  <si>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</si>
  <si>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</si>
  <si>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</si>
  <si>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</si>
  <si>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</si>
  <si>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</si>
  <si>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</si>
  <si>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</si>
  <si>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</si>
  <si>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</si>
  <si>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</si>
  <si>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</si>
  <si>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</si>
  <si>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</si>
  <si>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</si>
  <si>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</si>
  <si>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</si>
  <si>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</si>
  <si>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</si>
  <si>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</si>
  <si>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</si>
  <si>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</si>
  <si>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</si>
  <si>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</si>
  <si>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</si>
  <si>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</si>
  <si>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</si>
  <si>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</si>
  <si>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</si>
  <si>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</si>
  <si>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</si>
  <si>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</si>
  <si>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</si>
  <si>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</si>
  <si>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</si>
  <si>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</si>
  <si>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</si>
  <si>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</si>
  <si>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</si>
  <si>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</si>
  <si>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</si>
  <si>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</si>
  <si>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</si>
  <si>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</si>
  <si>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</si>
  <si>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</si>
  <si>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</si>
  <si>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</si>
  <si>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</si>
  <si>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</si>
  <si>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</si>
  <si>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</si>
  <si>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</si>
  <si>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</si>
  <si>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</si>
  <si>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</si>
  <si>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</si>
  <si>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</si>
  <si>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</si>
  <si>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</si>
  <si>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</si>
  <si>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</si>
  <si>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</si>
  <si>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</si>
  <si>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</si>
  <si>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</si>
  <si>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</si>
  <si>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</si>
  <si>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</si>
  <si>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</si>
  <si>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</si>
  <si>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</si>
  <si>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</si>
  <si>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</si>
  <si>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</si>
  <si>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</si>
  <si>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</si>
  <si>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</si>
  <si>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</si>
  <si>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</si>
  <si>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</si>
  <si>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</si>
  <si>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</si>
  <si>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</si>
  <si>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</si>
  <si>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</si>
  <si>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</si>
  <si>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</si>
  <si>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</si>
  <si>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</si>
  <si>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</si>
  <si>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</si>
  <si>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</si>
  <si>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</si>
  <si>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</si>
  <si>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</si>
  <si>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</si>
  <si>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</si>
  <si>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</si>
  <si>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</si>
  <si>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</si>
  <si>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</si>
  <si>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</si>
  <si>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</si>
  <si>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</si>
  <si>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</si>
  <si>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</si>
  <si>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</si>
  <si>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</si>
  <si>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</si>
  <si>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</si>
  <si>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</si>
  <si>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</si>
  <si>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</si>
  <si>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</si>
  <si>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</si>
  <si>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</si>
  <si>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</si>
  <si>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</si>
  <si>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</si>
  <si>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</si>
  <si>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</si>
  <si>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</si>
  <si>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</si>
  <si>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</si>
  <si>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</si>
  <si>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</si>
  <si>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</si>
  <si>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</si>
  <si>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</si>
  <si>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</si>
  <si>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</si>
  <si>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</si>
  <si>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</si>
  <si>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</si>
  <si>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</si>
  <si>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</si>
  <si>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</si>
  <si>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</si>
  <si>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</si>
  <si>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</si>
  <si>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</si>
  <si>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</si>
  <si>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</si>
  <si>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</si>
  <si>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</si>
  <si>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</si>
  <si>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</si>
  <si>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</si>
  <si>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</si>
  <si>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</si>
  <si>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</si>
  <si>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</si>
  <si>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</si>
  <si>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</si>
  <si>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</si>
  <si>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</si>
  <si>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</si>
  <si>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</si>
  <si>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</si>
  <si>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</si>
  <si>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</si>
  <si>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</si>
  <si>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</si>
  <si>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</si>
  <si>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</si>
  <si>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</si>
  <si>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</si>
  <si>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</si>
  <si>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</si>
  <si>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</si>
  <si>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</si>
  <si>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</si>
  <si>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</si>
  <si>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</si>
  <si>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</si>
  <si>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</si>
  <si>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</si>
  <si>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</si>
  <si>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</si>
  <si>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</si>
  <si>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</si>
  <si>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</si>
  <si>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</si>
  <si>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</si>
  <si>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</si>
  <si>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</si>
  <si>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</si>
  <si>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</si>
  <si>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</si>
  <si>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</si>
  <si>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</si>
  <si>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</si>
  <si>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</si>
  <si>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</si>
  <si>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</si>
  <si>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</si>
  <si>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</si>
  <si>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</si>
  <si>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</si>
  <si>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</si>
  <si>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</si>
  <si>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</si>
  <si>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</si>
  <si>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</si>
  <si>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</si>
  <si>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</si>
  <si>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</si>
  <si>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</si>
  <si>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</si>
  <si>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</si>
  <si>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</si>
  <si>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</si>
  <si>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</si>
  <si>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</si>
  <si>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</si>
  <si>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</si>
  <si>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</si>
  <si>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</si>
  <si>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</si>
  <si>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</si>
  <si>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</si>
  <si>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</si>
  <si>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</si>
  <si>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</si>
  <si>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</si>
  <si>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</si>
  <si>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</si>
  <si>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</si>
  <si>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</si>
  <si>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</si>
  <si>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</si>
  <si>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</si>
  <si>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</si>
  <si>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</si>
  <si>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</si>
  <si>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</si>
  <si>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</si>
  <si>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</si>
  <si>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</si>
  <si>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</si>
  <si>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</si>
  <si>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</si>
  <si>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</si>
  <si>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</si>
  <si>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</si>
  <si>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</si>
  <si>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</si>
  <si>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</si>
  <si>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</si>
  <si>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</si>
  <si>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</si>
  <si>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</si>
  <si>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</si>
  <si>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</si>
  <si>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</si>
  <si>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</si>
  <si>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</si>
  <si>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</si>
  <si>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</si>
  <si>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</si>
  <si>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</si>
  <si>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</si>
  <si>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</si>
  <si>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</si>
  <si>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</si>
  <si>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</si>
  <si>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</si>
  <si>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</si>
  <si>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</si>
  <si>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</si>
  <si>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</si>
  <si>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</si>
  <si>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</si>
  <si>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</si>
  <si>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</si>
  <si>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</si>
  <si>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</si>
  <si>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</si>
  <si>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</si>
  <si>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</si>
  <si>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</si>
  <si>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</si>
  <si>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</si>
  <si>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</si>
  <si>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</si>
  <si>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</si>
  <si>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</si>
  <si>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</si>
  <si>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</si>
  <si>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</si>
  <si>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</si>
  <si>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</si>
  <si>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</si>
  <si>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</si>
  <si>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</si>
  <si>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</si>
  <si>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</si>
  <si>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</si>
  <si>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</si>
  <si>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</si>
  <si>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</si>
  <si>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</si>
  <si>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</si>
  <si>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</si>
  <si>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</si>
  <si>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</si>
  <si>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</si>
  <si>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</si>
  <si>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</si>
  <si>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</si>
  <si>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</si>
  <si>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</si>
  <si>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</si>
  <si>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</si>
  <si>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</si>
  <si>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</si>
  <si>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</si>
  <si>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</si>
  <si>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</si>
  <si>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</si>
  <si>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</si>
  <si>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</si>
  <si>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</si>
  <si>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</si>
  <si>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</si>
  <si>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</si>
  <si>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</si>
  <si>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</si>
  <si>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</si>
  <si>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</si>
  <si>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</si>
  <si>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</si>
  <si>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</si>
  <si>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</si>
  <si>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</si>
  <si>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</si>
  <si>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</si>
  <si>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</si>
  <si>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</si>
  <si>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</si>
  <si>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</si>
  <si>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</si>
  <si>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</si>
  <si>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</si>
  <si>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</si>
  <si>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</si>
  <si>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</si>
  <si>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</si>
  <si>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</si>
  <si>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</si>
  <si>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</si>
  <si>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</si>
  <si>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</si>
  <si>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</si>
  <si>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</si>
  <si>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</si>
  <si>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</si>
  <si>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</si>
  <si>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</si>
  <si>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</si>
  <si>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</si>
  <si>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</si>
  <si>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</si>
  <si>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</si>
  <si>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</si>
  <si>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</si>
  <si>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</si>
  <si>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</si>
  <si>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</si>
  <si>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</si>
  <si>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</si>
  <si>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</si>
  <si>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</si>
  <si>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</si>
  <si>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</si>
  <si>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</si>
  <si>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</si>
  <si>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</si>
  <si>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</si>
  <si>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</si>
  <si>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</si>
  <si>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</si>
  <si>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</si>
  <si>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</si>
  <si>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</si>
  <si>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</si>
  <si>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</si>
  <si>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</si>
  <si>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</si>
  <si>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</si>
  <si>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</si>
  <si>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</si>
  <si>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</si>
  <si>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</si>
  <si>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</si>
  <si>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</si>
  <si>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</si>
  <si>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</si>
  <si>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</si>
  <si>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</si>
  <si>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</si>
  <si>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</si>
  <si>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</si>
  <si>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</si>
  <si>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</si>
  <si>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</si>
  <si>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</si>
  <si>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</si>
  <si>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</si>
  <si>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</si>
  <si>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</si>
  <si>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</si>
  <si>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</si>
  <si>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</si>
  <si>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</si>
  <si>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</si>
  <si>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</si>
  <si>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</si>
  <si>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</si>
  <si>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</si>
  <si>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</si>
  <si>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</si>
  <si>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</si>
  <si>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</si>
  <si>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</si>
  <si>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</si>
  <si>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</si>
  <si>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</si>
  <si>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</si>
  <si>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</si>
  <si>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</si>
  <si>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</si>
  <si>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</si>
  <si>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</si>
  <si>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</si>
  <si>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</si>
  <si>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</si>
  <si>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</si>
  <si>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</si>
  <si>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</si>
  <si>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</si>
  <si>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</si>
  <si>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</si>
  <si>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</si>
  <si>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</si>
  <si>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</si>
  <si>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</si>
  <si>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</si>
  <si>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</si>
  <si>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</si>
  <si>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</si>
  <si>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</si>
  <si>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</si>
  <si>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</si>
  <si>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</si>
  <si>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</si>
  <si>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</si>
  <si>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</si>
  <si>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</si>
  <si>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</si>
  <si>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</si>
  <si>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</si>
  <si>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</si>
  <si>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</si>
  <si>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</si>
  <si>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</si>
  <si>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</si>
  <si>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</si>
  <si>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</si>
  <si>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</si>
  <si>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</si>
  <si>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</si>
  <si>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</si>
  <si>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</si>
  <si>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</si>
  <si>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</si>
  <si>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</si>
  <si>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</si>
  <si>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</si>
  <si>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</si>
  <si>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</si>
  <si>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</si>
  <si>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</si>
  <si>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</si>
  <si>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</si>
  <si>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</si>
  <si>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</si>
  <si>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</si>
  <si>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</si>
  <si>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</si>
  <si>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</si>
  <si>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</si>
  <si>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</si>
  <si>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</si>
  <si>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</si>
  <si>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</si>
  <si>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</si>
  <si>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</si>
  <si>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</si>
  <si>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</si>
  <si>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</si>
  <si>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</si>
  <si>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</si>
  <si>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</si>
  <si>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</si>
  <si>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</si>
  <si>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</si>
  <si>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</si>
  <si>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</si>
  <si>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</si>
  <si>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</si>
  <si>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</si>
  <si>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</si>
  <si>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</si>
  <si>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</si>
  <si>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</si>
  <si>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</si>
  <si>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</si>
  <si>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</si>
  <si>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</si>
  <si>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</si>
  <si>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</si>
  <si>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</si>
  <si>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</si>
  <si>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</si>
  <si>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</si>
  <si>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</si>
  <si>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</si>
  <si>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</si>
  <si>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</si>
  <si>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</si>
  <si>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</si>
  <si>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</si>
  <si>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</si>
  <si>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</si>
  <si>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</si>
  <si>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</si>
  <si>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</si>
  <si>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</si>
  <si>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</si>
  <si>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</si>
  <si>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</si>
  <si>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</si>
  <si>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</si>
  <si>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</si>
  <si>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</si>
  <si>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</si>
  <si>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</si>
  <si>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</si>
  <si>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</si>
  <si>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</si>
  <si>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</si>
  <si>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</si>
  <si>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</si>
  <si>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</si>
  <si>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</si>
  <si>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</si>
  <si>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</si>
  <si>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</si>
  <si>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</si>
  <si>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</si>
  <si>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</si>
  <si>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</si>
  <si>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</si>
  <si>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</si>
  <si>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</si>
  <si>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</si>
  <si>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</si>
  <si>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</si>
  <si>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</si>
  <si>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</si>
  <si>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</si>
  <si>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</si>
  <si>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</si>
  <si>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</si>
  <si>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</si>
  <si>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</si>
  <si>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</si>
  <si>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</si>
  <si>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</si>
  <si>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</si>
  <si>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</si>
  <si>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</si>
  <si>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</si>
  <si>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</si>
  <si>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</si>
  <si>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</si>
  <si>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</si>
  <si>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</si>
  <si>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</si>
  <si>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</si>
  <si>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</si>
  <si>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</si>
  <si>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</si>
  <si>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</si>
  <si>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</si>
  <si>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</si>
  <si>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</si>
  <si>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</si>
  <si>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</si>
  <si>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</si>
  <si>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</si>
  <si>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</si>
  <si>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</si>
  <si>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</si>
  <si>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</si>
  <si>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</si>
  <si>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</si>
  <si>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</si>
  <si>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</si>
  <si>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</si>
  <si>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</si>
  <si>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</si>
  <si>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</si>
  <si>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</si>
  <si>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</si>
  <si>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</si>
  <si>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</si>
  <si>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</si>
  <si>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</si>
  <si>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</si>
  <si>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</si>
  <si>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</si>
  <si>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</si>
  <si>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</si>
  <si>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</si>
  <si>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</si>
  <si>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</si>
  <si>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</si>
  <si>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</si>
  <si>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</si>
  <si>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</si>
  <si>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</si>
  <si>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</si>
  <si>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</si>
  <si>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</si>
  <si>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</si>
  <si>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</si>
  <si>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</si>
  <si>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</si>
  <si>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</si>
  <si>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</si>
  <si>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</si>
  <si>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</si>
  <si>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</si>
  <si>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</si>
  <si>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</si>
  <si>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</si>
  <si>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</si>
  <si>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</si>
  <si>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</si>
  <si>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</si>
  <si>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</si>
  <si>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</si>
  <si>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</si>
  <si>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</si>
  <si>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</si>
  <si>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</si>
  <si>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</si>
  <si>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</si>
  <si>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</si>
  <si>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</si>
  <si>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</si>
  <si>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</si>
  <si>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</si>
  <si>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</si>
  <si>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</si>
  <si>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</si>
  <si>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</si>
  <si>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</si>
  <si>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</si>
  <si>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</si>
  <si>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</si>
  <si>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</si>
  <si>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</si>
  <si>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</si>
  <si>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</si>
  <si>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</si>
  <si>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</si>
  <si>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</si>
  <si>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</si>
  <si>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</si>
  <si>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</si>
  <si>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</si>
  <si>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</si>
  <si>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</si>
  <si>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</si>
  <si>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</si>
  <si>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</si>
  <si>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</si>
  <si>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</si>
  <si>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</si>
  <si>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</si>
  <si>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</si>
  <si>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</si>
  <si>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</si>
  <si>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</si>
  <si>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</si>
  <si>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</si>
  <si>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</si>
  <si>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</si>
  <si>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</si>
  <si>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</si>
  <si>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</si>
  <si>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</si>
  <si>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</si>
  <si>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</si>
  <si>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</si>
  <si>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</si>
  <si>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</si>
  <si>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</si>
  <si>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</si>
  <si>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</si>
  <si>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</si>
  <si>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</si>
  <si>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</si>
  <si>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</si>
  <si>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</si>
  <si>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</si>
  <si>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</si>
  <si>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</si>
  <si>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</si>
  <si>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</si>
  <si>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</si>
  <si>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</si>
  <si>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</si>
  <si>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</si>
  <si>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</si>
  <si>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</si>
  <si>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</si>
  <si>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</si>
  <si>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</si>
  <si>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</si>
  <si>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</si>
  <si>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</si>
  <si>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</si>
  <si>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</si>
  <si>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</si>
  <si>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</si>
  <si>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</si>
  <si>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</si>
  <si>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</si>
  <si>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</si>
  <si>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</si>
  <si>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</si>
  <si>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</si>
  <si>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</si>
  <si>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</si>
  <si>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</si>
  <si>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</si>
  <si>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</si>
  <si>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</si>
  <si>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</si>
  <si>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</si>
  <si>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</si>
  <si>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</si>
  <si>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</si>
  <si>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</si>
  <si>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</si>
  <si>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</si>
  <si>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</si>
  <si>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</si>
  <si>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</si>
  <si>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</si>
  <si>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</si>
  <si>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</si>
  <si>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</si>
  <si>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</si>
  <si>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</si>
  <si>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</si>
  <si>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</si>
  <si>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</si>
  <si>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</si>
  <si>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</si>
  <si>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</si>
  <si>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</si>
  <si>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</si>
  <si>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</si>
  <si>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</si>
  <si>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</si>
  <si>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</si>
  <si>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</si>
  <si>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</si>
  <si>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</si>
  <si>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</si>
  <si>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</si>
  <si>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</si>
  <si>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</si>
  <si>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</si>
  <si>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</si>
  <si>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</si>
  <si>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</si>
  <si>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</si>
  <si>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</si>
  <si>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</si>
  <si>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</si>
  <si>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</si>
  <si>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</si>
  <si>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</si>
  <si>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</si>
  <si>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</si>
  <si>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</si>
  <si>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</si>
  <si>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</si>
  <si>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</si>
  <si>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</si>
  <si>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</si>
  <si>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</si>
  <si>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</si>
  <si>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</si>
  <si>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</si>
  <si>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</si>
  <si>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</si>
  <si>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</si>
  <si>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</si>
  <si>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</si>
  <si>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</si>
  <si>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</si>
  <si>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</si>
  <si>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</si>
  <si>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</si>
  <si>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</si>
  <si>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</si>
  <si>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</si>
  <si>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</si>
  <si>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</si>
  <si>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</si>
  <si>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</si>
  <si>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</si>
  <si>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</si>
  <si>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</si>
  <si>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</si>
  <si>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</si>
  <si>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</si>
  <si>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</si>
  <si>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</si>
  <si>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</si>
  <si>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</si>
  <si>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</si>
  <si>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</si>
  <si>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</si>
  <si>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</si>
  <si>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</si>
  <si>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</si>
  <si>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</si>
  <si>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</si>
  <si>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</si>
  <si>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</si>
  <si>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</si>
  <si>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</si>
  <si>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</si>
  <si>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</si>
  <si>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</si>
  <si>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</si>
  <si>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</si>
  <si>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</si>
  <si>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</si>
  <si>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</si>
  <si>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</si>
  <si>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</si>
  <si>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</si>
  <si>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</si>
  <si>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</si>
  <si>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</si>
  <si>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</si>
  <si>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</si>
  <si>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</si>
  <si>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</si>
  <si>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</si>
  <si>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</si>
  <si>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</si>
  <si>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</si>
  <si>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</si>
  <si>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</si>
  <si>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</si>
  <si>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</si>
  <si>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</si>
  <si>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</si>
  <si>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</si>
  <si>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</si>
  <si>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</si>
  <si>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</si>
  <si>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</si>
  <si>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</si>
  <si>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</si>
  <si>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</si>
  <si>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</si>
  <si>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</si>
  <si>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</si>
  <si>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</si>
  <si>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</si>
  <si>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</si>
  <si>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</si>
  <si>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</si>
  <si>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</si>
  <si>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</si>
  <si>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</si>
  <si>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</si>
  <si>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</si>
  <si>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</si>
  <si>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</si>
  <si>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</si>
  <si>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</si>
  <si>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</si>
  <si>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</si>
  <si>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</si>
  <si>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</si>
  <si>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</si>
  <si>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</si>
  <si>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</si>
  <si>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</si>
  <si>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</si>
  <si>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</si>
  <si>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</si>
  <si>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</si>
  <si>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</si>
  <si>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</si>
  <si>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</si>
  <si>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</si>
  <si>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</si>
  <si>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</si>
  <si>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</si>
  <si>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</si>
  <si>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</si>
  <si>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</si>
  <si>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</si>
  <si>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</si>
  <si>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</si>
  <si>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</si>
  <si>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</si>
  <si>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</si>
  <si>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</si>
  <si>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</si>
  <si>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</si>
  <si>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</si>
  <si>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</si>
  <si>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</si>
  <si>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</si>
  <si>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</si>
  <si>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</si>
  <si>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</si>
  <si>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</si>
  <si>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</si>
  <si>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</si>
  <si>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</si>
  <si>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</si>
  <si>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</si>
  <si>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</si>
  <si>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</si>
  <si>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</si>
  <si>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</si>
  <si>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</si>
  <si>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</si>
  <si>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</si>
  <si>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</si>
  <si>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</si>
  <si>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</si>
  <si>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</si>
  <si>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</si>
  <si>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</si>
  <si>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</si>
  <si>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</si>
  <si>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</si>
  <si>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</si>
  <si>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</si>
  <si>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</si>
  <si>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</si>
  <si>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</si>
  <si>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</si>
  <si>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</si>
  <si>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</si>
  <si>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</si>
  <si>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</si>
  <si>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</si>
  <si>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</si>
  <si>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</si>
  <si>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</si>
  <si>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</si>
  <si>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</si>
  <si>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</si>
  <si>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</si>
  <si>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</si>
  <si>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</si>
  <si>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</si>
  <si>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</si>
  <si>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</si>
  <si>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</si>
  <si>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</si>
  <si>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</si>
  <si>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</si>
  <si>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</si>
  <si>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</si>
  <si>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</si>
  <si>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</si>
  <si>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</si>
  <si>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</si>
  <si>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</si>
  <si>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</si>
  <si>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</si>
  <si>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</si>
  <si>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</si>
  <si>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</si>
  <si>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</si>
  <si>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</si>
  <si>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</si>
  <si>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</si>
  <si>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</si>
  <si>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</si>
  <si>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</si>
  <si>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</si>
  <si>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</si>
  <si>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</si>
  <si>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</si>
  <si>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</si>
  <si>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</si>
  <si>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</si>
  <si>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</si>
  <si>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</si>
  <si>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</si>
  <si>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</si>
  <si>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</si>
  <si>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</si>
  <si>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</si>
  <si>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</si>
  <si>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</si>
  <si>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</si>
  <si>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</si>
  <si>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</si>
  <si>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</si>
  <si>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</si>
  <si>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</si>
  <si>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</si>
  <si>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</si>
  <si>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</si>
  <si>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</si>
  <si>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</si>
  <si>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</si>
  <si>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</si>
  <si>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</si>
  <si>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</si>
  <si>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</si>
  <si>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</si>
  <si>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</si>
  <si>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</si>
  <si>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</si>
  <si>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</si>
  <si>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</si>
  <si>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</si>
  <si>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</si>
  <si>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</si>
  <si>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</si>
  <si>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</si>
  <si>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</si>
  <si>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</si>
  <si>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</si>
  <si>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</si>
  <si>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</si>
  <si>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</si>
  <si>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</si>
  <si>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</si>
  <si>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</si>
  <si>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</si>
  <si>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</si>
  <si>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</si>
  <si>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</si>
  <si>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</si>
  <si>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</si>
  <si>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</si>
  <si>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</si>
  <si>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</si>
  <si>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</si>
  <si>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</si>
  <si>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</si>
  <si>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</si>
  <si>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</si>
  <si>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</si>
  <si>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</si>
  <si>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</si>
  <si>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</si>
  <si>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</si>
  <si>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</si>
  <si>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</si>
  <si>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</si>
  <si>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</si>
  <si>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</si>
  <si>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</si>
  <si>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</si>
  <si>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</si>
  <si>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</si>
  <si>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</si>
  <si>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</si>
  <si>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</si>
  <si>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</si>
  <si>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</si>
  <si>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</si>
  <si>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</si>
  <si>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</si>
  <si>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</si>
  <si>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</si>
  <si>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</si>
  <si>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</si>
  <si>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</si>
  <si>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</si>
  <si>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</si>
  <si>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</si>
  <si>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</si>
  <si>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</si>
  <si>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</si>
  <si>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</si>
  <si>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</si>
  <si>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</si>
  <si>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</si>
  <si>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</si>
  <si>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</si>
  <si>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</si>
  <si>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</si>
  <si>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</si>
  <si>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</si>
  <si>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</si>
  <si>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</si>
  <si>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</si>
  <si>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</si>
  <si>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</si>
  <si>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</si>
  <si>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</si>
  <si>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</si>
  <si>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</si>
  <si>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</si>
  <si>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</si>
  <si>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</si>
  <si>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</si>
  <si>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</si>
  <si>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</si>
  <si>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</si>
  <si>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</si>
  <si>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</si>
  <si>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</si>
  <si>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</si>
  <si>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</si>
  <si>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</si>
  <si>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</si>
  <si>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</si>
  <si>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</si>
  <si>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</si>
  <si>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</si>
  <si>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</si>
  <si>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</si>
  <si>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</si>
  <si>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</si>
  <si>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</si>
  <si>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</si>
  <si>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</si>
  <si>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</si>
  <si>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</si>
  <si>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</si>
  <si>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</si>
  <si>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</si>
  <si>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</si>
  <si>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</si>
  <si>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</si>
  <si>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</si>
  <si>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</si>
  <si>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</si>
  <si>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</si>
  <si>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</si>
  <si>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</si>
  <si>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</si>
  <si>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</si>
  <si>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</si>
  <si>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</si>
  <si>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</si>
  <si>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</si>
  <si>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</si>
  <si>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</si>
  <si>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</si>
  <si>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</si>
  <si>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</si>
  <si>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</si>
  <si>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</si>
  <si>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</si>
  <si>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</si>
  <si>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</si>
  <si>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</si>
  <si>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</si>
  <si>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</si>
  <si>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</si>
  <si>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</si>
  <si>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</si>
  <si>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</si>
  <si>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</si>
  <si>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</si>
  <si>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</si>
  <si>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</si>
  <si>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</si>
  <si>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</si>
  <si>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</si>
  <si>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</si>
  <si>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</si>
  <si>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</si>
  <si>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</si>
  <si>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</si>
  <si>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</si>
  <si>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</si>
  <si>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</si>
  <si>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</si>
  <si>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</si>
  <si>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</si>
  <si>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</si>
  <si>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</si>
  <si>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</si>
  <si>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</si>
  <si>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</si>
  <si>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</si>
  <si>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</si>
  <si>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</si>
  <si>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</si>
  <si>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</si>
  <si>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</si>
  <si>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</si>
  <si>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</si>
  <si>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</si>
  <si>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</si>
  <si>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</si>
  <si>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</si>
  <si>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</si>
  <si>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</si>
  <si>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</si>
  <si>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</si>
  <si>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</si>
  <si>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</si>
  <si>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</si>
  <si>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</si>
  <si>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</si>
  <si>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</si>
  <si>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</si>
  <si>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</si>
  <si>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</si>
  <si>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</si>
  <si>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</si>
  <si>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</si>
  <si>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</si>
  <si>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</si>
  <si>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</si>
  <si>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</si>
  <si>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</si>
  <si>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</si>
  <si>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</si>
  <si>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</si>
  <si>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</si>
  <si>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</si>
  <si>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</si>
  <si>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</si>
  <si>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</si>
  <si>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</si>
  <si>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</si>
  <si>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</si>
  <si>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</si>
  <si>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</si>
  <si>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</si>
  <si>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</si>
  <si>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</si>
  <si>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</si>
  <si>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</si>
  <si>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</si>
  <si>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</si>
  <si>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</si>
  <si>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</si>
  <si>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</si>
  <si>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</si>
  <si>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</si>
  <si>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</si>
  <si>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</si>
  <si>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</si>
  <si>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</si>
  <si>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</si>
  <si>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</si>
  <si>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</si>
  <si>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</si>
  <si>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</si>
  <si>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</si>
  <si>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</si>
  <si>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</si>
  <si>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</si>
  <si>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</si>
  <si>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</si>
  <si>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</si>
  <si>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</si>
  <si>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</si>
  <si>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</si>
  <si>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</si>
  <si>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</si>
  <si>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</si>
  <si>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</si>
  <si>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</si>
  <si>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</si>
  <si>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</si>
  <si>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</si>
  <si>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</si>
  <si>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</si>
  <si>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</si>
  <si>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</si>
  <si>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</si>
  <si>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</si>
  <si>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</si>
  <si>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</si>
  <si>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</si>
  <si>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</si>
  <si>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</si>
  <si>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</si>
  <si>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</si>
  <si>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</si>
  <si>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</si>
  <si>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</si>
  <si>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</si>
  <si>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</si>
  <si>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</si>
  <si>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</si>
  <si>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</si>
  <si>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</si>
  <si>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</si>
  <si>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</si>
  <si>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</si>
  <si>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</si>
  <si>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</si>
  <si>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</si>
  <si>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</si>
  <si>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</si>
  <si>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</si>
  <si>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</si>
  <si>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</si>
  <si>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</si>
  <si>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</si>
  <si>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</si>
  <si>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</si>
  <si>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</si>
  <si>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</si>
  <si>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</si>
  <si>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</si>
  <si>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</si>
  <si>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</si>
  <si>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</si>
  <si>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</si>
  <si>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</si>
  <si>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</si>
  <si>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</si>
  <si>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</si>
  <si>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</si>
  <si>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</si>
  <si>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</si>
  <si>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</si>
  <si>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</si>
  <si>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</si>
  <si>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</si>
  <si>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</si>
  <si>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</si>
  <si>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</si>
  <si>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</si>
  <si>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</si>
  <si>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</si>
  <si>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</si>
  <si>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</si>
  <si>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</si>
  <si>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</si>
  <si>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</si>
  <si>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</si>
  <si>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</si>
  <si>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</si>
  <si>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</si>
  <si>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</si>
  <si>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</si>
  <si>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</si>
  <si>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</si>
  <si>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</si>
  <si>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</si>
  <si>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</si>
  <si>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</si>
  <si>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</si>
  <si>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</si>
  <si>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</si>
  <si>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</si>
  <si>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</si>
  <si>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</si>
  <si>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</si>
  <si>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</si>
  <si>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</si>
  <si>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</si>
  <si>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</si>
  <si>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</si>
  <si>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</si>
  <si>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</si>
  <si>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</si>
  <si>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</si>
  <si>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</si>
  <si>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</si>
  <si>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</si>
  <si>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</si>
  <si>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</si>
  <si>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</si>
  <si>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</si>
  <si>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</si>
  <si>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</si>
  <si>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</si>
  <si>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</si>
  <si>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</si>
  <si>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</si>
  <si>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</si>
  <si>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</si>
  <si>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</si>
  <si>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</si>
  <si>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</si>
  <si>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</si>
  <si>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</si>
  <si>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</si>
  <si>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</si>
  <si>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</si>
  <si>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</si>
  <si>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</si>
  <si>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</si>
  <si>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</si>
  <si>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</si>
  <si>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</si>
  <si>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</si>
  <si>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</si>
  <si>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</si>
  <si>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</si>
  <si>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</si>
  <si>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</si>
  <si>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</si>
  <si>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</si>
  <si>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</si>
  <si>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</si>
  <si>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</si>
  <si>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</si>
  <si>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</si>
  <si>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</si>
  <si>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</si>
  <si>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</si>
  <si>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</si>
  <si>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</si>
  <si>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</si>
  <si>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</si>
  <si>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</si>
  <si>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</si>
  <si>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</si>
  <si>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</si>
  <si>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</si>
  <si>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</si>
  <si>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</si>
  <si>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</si>
  <si>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</si>
  <si>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</si>
  <si>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</si>
  <si>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</si>
  <si>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</si>
  <si>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</si>
  <si>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</si>
  <si>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</si>
  <si>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</si>
  <si>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</si>
  <si>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</si>
  <si>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</si>
  <si>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</si>
  <si>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</si>
  <si>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</si>
  <si>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</si>
  <si>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</si>
  <si>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</si>
  <si>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</si>
  <si>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</si>
  <si>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</si>
  <si>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</si>
  <si>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</si>
  <si>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</si>
  <si>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</si>
  <si>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</si>
  <si>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</si>
  <si>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</si>
  <si>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</si>
  <si>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</si>
  <si>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</si>
  <si>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</si>
  <si>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</si>
  <si>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</si>
  <si>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</si>
  <si>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</si>
  <si>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</si>
  <si>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</si>
  <si>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</si>
  <si>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</si>
  <si>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</si>
  <si>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</si>
  <si>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</si>
  <si>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</si>
  <si>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</si>
  <si>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</si>
  <si>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</si>
  <si>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</si>
  <si>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</si>
  <si>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</si>
  <si>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</si>
  <si>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</si>
  <si>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</si>
  <si>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</si>
  <si>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</si>
  <si>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</si>
  <si>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</si>
  <si>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</si>
  <si>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</si>
  <si>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</si>
  <si>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</si>
  <si>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</si>
  <si>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</si>
  <si>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</si>
  <si>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</si>
  <si>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</si>
  <si>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</si>
  <si>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</si>
  <si>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</si>
  <si>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</si>
  <si>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</si>
  <si>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</si>
  <si>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</si>
  <si>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</si>
  <si>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</si>
  <si>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</si>
  <si>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</si>
  <si>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</si>
  <si>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</si>
  <si>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</si>
  <si>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</si>
  <si>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</si>
  <si>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</si>
  <si>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</si>
  <si>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</si>
  <si>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</si>
  <si>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</si>
  <si>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</si>
  <si>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</si>
  <si>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</si>
  <si>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</si>
  <si>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</si>
  <si>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</si>
  <si>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</si>
  <si>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</si>
  <si>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</si>
  <si>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</si>
  <si>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</si>
  <si>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</si>
  <si>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</si>
  <si>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</si>
  <si>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</si>
  <si>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</si>
  <si>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</si>
  <si>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</si>
  <si>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</si>
  <si>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</si>
  <si>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</si>
  <si>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</si>
  <si>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</si>
  <si>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</si>
  <si>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</si>
  <si>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</si>
  <si>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</si>
  <si>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</si>
  <si>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</si>
  <si>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</si>
  <si>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</si>
  <si>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</si>
  <si>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</si>
  <si>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</si>
  <si>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</si>
  <si>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</si>
  <si>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</si>
  <si>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</si>
  <si>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</si>
  <si>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</si>
  <si>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</si>
  <si>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</si>
  <si>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</si>
  <si>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</si>
  <si>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</si>
  <si>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</si>
  <si>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</si>
  <si>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</si>
  <si>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</si>
  <si>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</si>
  <si>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</si>
  <si>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</si>
  <si>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</si>
  <si>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</si>
  <si>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</si>
  <si>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</si>
  <si>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</si>
  <si>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</si>
  <si>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</si>
  <si>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</si>
  <si>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</si>
  <si>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</si>
  <si>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</si>
  <si>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</si>
  <si>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</si>
  <si>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</si>
  <si>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</si>
  <si>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</si>
  <si>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</si>
  <si>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</si>
  <si>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</si>
  <si>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</si>
  <si>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</si>
  <si>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</si>
  <si>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</si>
  <si>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</si>
  <si>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</si>
  <si>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</si>
  <si>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</si>
  <si>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</si>
  <si>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</si>
  <si>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</si>
  <si>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</si>
  <si>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</si>
  <si>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</si>
  <si>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</si>
  <si>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</si>
  <si>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</si>
  <si>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</si>
  <si>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</si>
  <si>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</si>
  <si>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</si>
  <si>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</si>
  <si>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</si>
  <si>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</si>
  <si>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</si>
  <si>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</si>
  <si>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</si>
  <si>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</si>
  <si>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</si>
  <si>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</si>
  <si>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</si>
  <si>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</si>
  <si>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</si>
  <si>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</si>
  <si>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</si>
  <si>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</si>
  <si>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</si>
  <si>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</si>
  <si>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</si>
  <si>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</si>
  <si>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</si>
  <si>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</si>
  <si>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</si>
  <si>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</si>
  <si>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</si>
  <si>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</si>
  <si>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</si>
  <si>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</si>
  <si>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</si>
  <si>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</si>
  <si>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</si>
  <si>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</si>
  <si>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</si>
  <si>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</si>
  <si>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</si>
  <si>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</si>
  <si>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</si>
  <si>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</si>
  <si>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</si>
  <si>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</si>
  <si>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</si>
  <si>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</si>
  <si>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</si>
  <si>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</si>
  <si>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</si>
  <si>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</si>
  <si>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</si>
  <si>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</si>
  <si>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</si>
  <si>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</si>
  <si>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</si>
  <si>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</si>
  <si>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</si>
  <si>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</si>
  <si>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</si>
  <si>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</si>
  <si>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</si>
  <si>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</si>
  <si>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</si>
  <si>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</si>
  <si>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</si>
  <si>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</si>
  <si>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</si>
  <si>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</si>
  <si>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</si>
  <si>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</si>
  <si>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</si>
  <si>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</si>
  <si>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</si>
  <si>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</si>
  <si>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</si>
  <si>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</si>
  <si>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</si>
  <si>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</si>
  <si>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</si>
  <si>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</si>
  <si>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</si>
  <si>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</si>
  <si>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</si>
  <si>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</si>
  <si>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</si>
  <si>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</si>
  <si>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</si>
  <si>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</si>
  <si>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</si>
  <si>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</si>
  <si>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</si>
  <si>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</si>
  <si>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</si>
  <si>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</si>
  <si>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</si>
  <si>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</si>
  <si>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</si>
  <si>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</si>
  <si>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</si>
  <si>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</si>
  <si>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</si>
  <si>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</si>
  <si>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</si>
  <si>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</si>
  <si>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</si>
  <si>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</si>
  <si>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</si>
  <si>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</si>
  <si>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</si>
  <si>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</si>
  <si>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</si>
  <si>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</si>
  <si>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</si>
  <si>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</si>
  <si>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</si>
  <si>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</si>
  <si>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</si>
  <si>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</si>
  <si>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</si>
  <si>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</si>
  <si>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</si>
  <si>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</si>
  <si>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</si>
  <si>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</si>
  <si>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</si>
  <si>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</si>
  <si>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</si>
  <si>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</si>
  <si>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</si>
  <si>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</si>
  <si>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</si>
  <si>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</si>
  <si>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</si>
  <si>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</si>
  <si>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</si>
  <si>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</si>
  <si>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</si>
  <si>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</si>
  <si>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</si>
  <si>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</si>
  <si>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</si>
  <si>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</si>
  <si>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</si>
  <si>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</si>
  <si>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</si>
  <si>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</si>
  <si>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</si>
  <si>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</si>
  <si>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</si>
  <si>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</si>
  <si>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</si>
  <si>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</si>
  <si>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</si>
  <si>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</si>
  <si>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</si>
  <si>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</si>
  <si>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</si>
  <si>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</si>
  <si>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</si>
  <si>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</si>
  <si>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</si>
  <si>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</si>
  <si>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</si>
  <si>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</si>
  <si>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</si>
  <si>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</si>
  <si>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</si>
  <si>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</si>
  <si>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</si>
  <si>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</si>
  <si>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</si>
  <si>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</si>
  <si>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</si>
  <si>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</si>
  <si>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</si>
  <si>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</si>
  <si>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</si>
  <si>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</si>
  <si>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</si>
  <si>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</si>
  <si>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</si>
  <si>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</si>
  <si>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</si>
  <si>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</si>
  <si>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</si>
  <si>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</si>
  <si>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</si>
  <si>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</si>
  <si>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</si>
  <si>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</si>
  <si>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</si>
  <si>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</si>
  <si>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</si>
  <si>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</si>
  <si>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</si>
  <si>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</si>
  <si>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</si>
  <si>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</si>
  <si>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</si>
  <si>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</si>
  <si>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</si>
  <si>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</si>
  <si>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</si>
  <si>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</si>
  <si>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</si>
  <si>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</si>
  <si>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</si>
  <si>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</si>
  <si>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</si>
  <si>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</si>
  <si>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</si>
  <si>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</si>
  <si>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</si>
  <si>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</si>
  <si>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</si>
  <si>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</si>
  <si>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</si>
  <si>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</si>
  <si>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</si>
  <si>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</si>
  <si>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</si>
  <si>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</si>
  <si>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</si>
  <si>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</si>
  <si>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</si>
  <si>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</si>
  <si>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</si>
  <si>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</si>
  <si>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</si>
  <si>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</si>
  <si>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</si>
  <si>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</si>
  <si>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</si>
  <si>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</si>
  <si>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</si>
  <si>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</si>
  <si>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</si>
  <si>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</si>
  <si>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</si>
  <si>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</si>
  <si>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</si>
  <si>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</si>
  <si>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</si>
  <si>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</si>
  <si>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</si>
  <si>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</si>
  <si>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</si>
  <si>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</si>
  <si>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</si>
  <si>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</si>
  <si>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</si>
  <si>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</si>
  <si>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</si>
  <si>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</si>
  <si>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</si>
  <si>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</si>
  <si>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</si>
  <si>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</si>
  <si>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</si>
  <si>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</si>
  <si>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</si>
  <si>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</si>
  <si>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</si>
  <si>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</si>
  <si>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</si>
  <si>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</si>
  <si>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</si>
  <si>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</si>
  <si>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</si>
  <si>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</si>
  <si>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</si>
  <si>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</si>
  <si>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</si>
  <si>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</si>
  <si>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</si>
  <si>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</si>
  <si>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</si>
  <si>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</si>
  <si>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</si>
  <si>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</si>
  <si>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</si>
  <si>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</si>
  <si>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</si>
  <si>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</si>
  <si>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</si>
  <si>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</si>
  <si>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</si>
  <si>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</si>
  <si>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</si>
  <si>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</si>
  <si>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</si>
  <si>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</si>
  <si>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</si>
  <si>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</si>
  <si>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</si>
  <si>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</si>
  <si>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</si>
  <si>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</si>
  <si>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</si>
  <si>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</si>
  <si>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</si>
  <si>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</si>
  <si>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</si>
  <si>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</si>
  <si>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</si>
  <si>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</si>
  <si>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</si>
  <si>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</si>
  <si>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</si>
  <si>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</si>
  <si>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</si>
  <si>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</si>
  <si>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</si>
  <si>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</si>
  <si>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</si>
  <si>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</si>
  <si>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</si>
  <si>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</si>
  <si>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</si>
  <si>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</si>
  <si>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</si>
  <si>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</si>
  <si>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</si>
  <si>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</si>
  <si>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</si>
  <si>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</si>
  <si>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</si>
  <si>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</si>
  <si>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</si>
  <si>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</si>
  <si>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</si>
  <si>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</si>
  <si>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</si>
  <si>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</si>
  <si>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</si>
  <si>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</si>
  <si>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</si>
  <si>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</si>
  <si>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</si>
  <si>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</si>
  <si>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</si>
  <si>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</si>
  <si>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</si>
  <si>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</si>
  <si>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</si>
  <si>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</si>
  <si>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</si>
  <si>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</si>
  <si>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</si>
  <si>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</si>
  <si>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</si>
  <si>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</si>
  <si>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</si>
  <si>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</si>
  <si>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</si>
  <si>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</si>
  <si>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</si>
  <si>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</si>
  <si>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</si>
  <si>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</si>
  <si>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</si>
  <si>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</si>
  <si>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</si>
  <si>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</si>
  <si>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</si>
  <si>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</si>
  <si>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</si>
  <si>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</si>
  <si>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</si>
  <si>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</si>
  <si>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</si>
  <si>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</si>
  <si>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</si>
  <si>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</si>
  <si>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</si>
  <si>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</si>
  <si>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</si>
  <si>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</si>
  <si>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</si>
  <si>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</si>
  <si>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</si>
  <si>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</si>
  <si>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</si>
  <si>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</si>
  <si>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</si>
  <si>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</si>
  <si>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</si>
  <si>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</si>
  <si>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</si>
  <si>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</si>
  <si>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</si>
  <si>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</si>
  <si>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</si>
  <si>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</si>
  <si>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</si>
  <si>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</si>
  <si>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</si>
  <si>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</si>
  <si>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</si>
  <si>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</si>
  <si>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</si>
  <si>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</si>
  <si>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</si>
  <si>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</si>
  <si>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</si>
  <si>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</si>
  <si>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</si>
  <si>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</si>
  <si>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</si>
  <si>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</si>
  <si>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</si>
  <si>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</si>
  <si>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</si>
  <si>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</si>
  <si>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</si>
  <si>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</si>
  <si>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</si>
  <si>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</si>
  <si>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</si>
  <si>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</si>
  <si>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</si>
  <si>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</si>
  <si>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</si>
  <si>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</si>
  <si>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</si>
  <si>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</si>
  <si>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</si>
  <si>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</si>
  <si>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</si>
  <si>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</si>
  <si>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</si>
  <si>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</si>
  <si>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</si>
  <si>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</si>
  <si>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</si>
  <si>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</si>
  <si>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</si>
  <si>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</si>
  <si>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</si>
  <si>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</si>
  <si>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</si>
  <si>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</si>
  <si>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</si>
  <si>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</si>
  <si>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</si>
  <si>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</si>
  <si>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</si>
  <si>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</si>
  <si>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</si>
  <si>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</si>
  <si>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</si>
  <si>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</si>
  <si>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</si>
  <si>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</si>
  <si>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</si>
  <si>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</si>
  <si>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</si>
  <si>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</si>
  <si>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</si>
  <si>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</si>
  <si>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</si>
  <si>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</si>
  <si>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</si>
  <si>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</si>
  <si>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</si>
  <si>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</si>
  <si>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</si>
  <si>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</si>
  <si>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</si>
  <si>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</si>
  <si>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</si>
  <si>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</si>
  <si>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</si>
  <si>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</si>
  <si>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</si>
  <si>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</si>
  <si>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</si>
  <si>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</si>
  <si>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</si>
  <si>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</si>
  <si>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</si>
  <si>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</si>
  <si>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</si>
  <si>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</si>
  <si>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</si>
  <si>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</si>
  <si>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</si>
  <si>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</si>
  <si>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</si>
  <si>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</si>
  <si>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</si>
  <si>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</si>
  <si>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</si>
  <si>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</si>
  <si>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</si>
  <si>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</si>
  <si>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</si>
  <si>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</si>
  <si>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</si>
  <si>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</si>
  <si>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</si>
  <si>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</si>
  <si>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</si>
  <si>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</si>
  <si>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</si>
  <si>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</si>
  <si>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</si>
  <si>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</si>
  <si>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</si>
  <si>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</si>
  <si>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</si>
  <si>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</si>
  <si>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</si>
  <si>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</si>
  <si>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</si>
  <si>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</si>
  <si>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</si>
  <si>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</si>
  <si>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</si>
  <si>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</si>
  <si>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</si>
  <si>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</si>
  <si>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</si>
  <si>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</si>
  <si>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</si>
  <si>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</si>
  <si>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</si>
  <si>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</si>
  <si>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</si>
  <si>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</si>
  <si>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</si>
  <si>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</si>
  <si>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</si>
  <si>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</si>
  <si>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</si>
  <si>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</si>
  <si>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</si>
  <si>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</si>
  <si>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</si>
  <si>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</si>
  <si>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</si>
  <si>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</si>
  <si>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</si>
  <si>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</si>
  <si>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</si>
  <si>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</si>
  <si>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</si>
  <si>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</si>
  <si>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</si>
  <si>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</si>
  <si>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</si>
  <si>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</si>
  <si>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</si>
  <si>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</si>
  <si>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</si>
  <si>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</si>
  <si>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</si>
  <si>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</si>
  <si>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</si>
  <si>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</si>
  <si>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</si>
  <si>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</si>
  <si>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</si>
  <si>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</si>
  <si>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</si>
  <si>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</si>
  <si>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</si>
  <si>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</si>
  <si>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</si>
  <si>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</si>
  <si>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</si>
  <si>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</si>
  <si>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</si>
  <si>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</si>
  <si>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</si>
  <si>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</si>
  <si>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</si>
  <si>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</si>
  <si>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</si>
  <si>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</si>
  <si>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</si>
  <si>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</si>
  <si>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</si>
  <si>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</si>
  <si>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</si>
  <si>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</si>
  <si>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</si>
  <si>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</si>
  <si>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</si>
  <si>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</si>
  <si>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</si>
  <si>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</si>
  <si>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</si>
  <si>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</si>
  <si>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</si>
  <si>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</si>
  <si>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</si>
  <si>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</si>
  <si>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</si>
  <si>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</si>
  <si>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</si>
  <si>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</si>
  <si>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</si>
  <si>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</si>
  <si>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</si>
  <si>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</si>
  <si>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</si>
  <si>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</si>
  <si>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</si>
  <si>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</si>
  <si>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</si>
  <si>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</si>
  <si>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</si>
  <si>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</si>
  <si>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</si>
  <si>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</si>
  <si>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</si>
  <si>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</si>
  <si>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</si>
  <si>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</si>
  <si>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</si>
  <si>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</si>
  <si>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</si>
  <si>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</si>
  <si>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</si>
  <si>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</si>
  <si>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</si>
  <si>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</si>
  <si>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</si>
  <si>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</si>
  <si>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</si>
  <si>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</si>
  <si>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</si>
  <si>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</si>
  <si>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</si>
  <si>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</si>
  <si>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</si>
  <si>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</si>
  <si>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</si>
  <si>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</si>
  <si>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</si>
  <si>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</si>
  <si>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</si>
  <si>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</si>
  <si>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</si>
  <si>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</si>
  <si>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</si>
  <si>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</si>
  <si>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</si>
  <si>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</si>
  <si>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</si>
  <si>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</si>
  <si>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</si>
  <si>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</si>
  <si>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</si>
  <si>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</si>
  <si>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</si>
  <si>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</si>
  <si>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</si>
  <si>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</si>
  <si>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</si>
  <si>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</si>
  <si>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</si>
  <si>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</si>
  <si>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</si>
  <si>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</si>
  <si>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</si>
  <si>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</si>
  <si>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</si>
  <si>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</si>
  <si>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</si>
  <si>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</si>
  <si>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</si>
  <si>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</si>
  <si>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</si>
  <si>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</si>
  <si>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</si>
  <si>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</si>
  <si>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</si>
  <si>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</si>
  <si>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</si>
  <si>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</si>
  <si>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</si>
  <si>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</si>
  <si>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</si>
  <si>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</si>
  <si>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</si>
  <si>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</si>
  <si>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</si>
  <si>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</si>
  <si>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</si>
  <si>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</si>
  <si>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</si>
  <si>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</si>
  <si>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</si>
  <si>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</si>
  <si>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</si>
  <si>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</si>
  <si>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</si>
  <si>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</si>
  <si>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</si>
  <si>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</si>
  <si>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</si>
  <si>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</si>
  <si>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</si>
  <si>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</si>
  <si>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</si>
  <si>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</si>
  <si>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</si>
  <si>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</si>
  <si>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</si>
  <si>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</si>
  <si>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</si>
  <si>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</si>
  <si>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</si>
  <si>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</si>
  <si>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</si>
  <si>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</si>
  <si>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</si>
  <si>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</si>
  <si>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</si>
  <si>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</si>
  <si>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</si>
  <si>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</si>
  <si>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</si>
  <si>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</si>
  <si>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</si>
  <si>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</si>
  <si>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</si>
  <si>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</si>
  <si>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</si>
  <si>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</si>
  <si>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</si>
  <si>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</si>
  <si>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</si>
  <si>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</si>
  <si>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</si>
  <si>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</si>
  <si>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</si>
  <si>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</si>
  <si>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</si>
  <si>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</si>
  <si>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</si>
  <si>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</si>
  <si>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</si>
  <si>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</si>
  <si>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</si>
  <si>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</si>
  <si>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</si>
  <si>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</si>
  <si>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</si>
  <si>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</si>
  <si>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</si>
  <si>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</si>
  <si>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</si>
  <si>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</si>
  <si>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</si>
  <si>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</si>
  <si>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</si>
  <si>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</si>
  <si>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</si>
  <si>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</si>
  <si>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</si>
  <si>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</si>
  <si>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</si>
  <si>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</si>
  <si>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</si>
  <si>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</si>
  <si>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</si>
  <si>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</si>
  <si>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</si>
  <si>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</si>
  <si>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</si>
  <si>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</si>
  <si>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</si>
  <si>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</si>
  <si>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</si>
  <si>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</si>
  <si>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</si>
  <si>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</si>
  <si>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</si>
  <si>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</si>
  <si>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</si>
  <si>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</si>
  <si>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</si>
  <si>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</si>
  <si>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</si>
  <si>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</si>
  <si>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</si>
  <si>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</si>
  <si>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</si>
  <si>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</si>
  <si>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</si>
  <si>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</si>
  <si>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</si>
  <si>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</si>
  <si>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</si>
  <si>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</si>
  <si>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</si>
  <si>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</si>
  <si>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</si>
  <si>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</si>
  <si>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</si>
  <si>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</si>
  <si>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</si>
  <si>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</si>
  <si>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</si>
  <si>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</si>
  <si>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</si>
  <si>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</si>
  <si>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</si>
  <si>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</si>
  <si>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</si>
  <si>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</si>
  <si>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</si>
  <si>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</si>
  <si>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</si>
  <si>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</si>
  <si>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</si>
  <si>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</si>
  <si>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</si>
  <si>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</si>
  <si>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</si>
  <si>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</si>
  <si>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</si>
  <si>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</si>
  <si>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</si>
  <si>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</si>
  <si>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</si>
  <si>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</si>
  <si>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</si>
  <si>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</si>
  <si>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</si>
  <si>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</si>
  <si>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</si>
  <si>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</si>
  <si>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</si>
  <si>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</si>
  <si>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</si>
  <si>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</si>
  <si>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</si>
  <si>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</si>
  <si>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</si>
  <si>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</si>
  <si>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</si>
  <si>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</si>
  <si>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</si>
  <si>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</si>
  <si>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</si>
  <si>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</si>
  <si>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</si>
  <si>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</si>
  <si>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</si>
  <si>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</si>
  <si>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</si>
  <si>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</si>
  <si>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</si>
  <si>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</si>
  <si>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</si>
  <si>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</si>
  <si>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</si>
  <si>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</si>
  <si>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</si>
  <si>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</si>
  <si>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</si>
  <si>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</si>
  <si>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</si>
  <si>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</si>
  <si>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</si>
  <si>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</si>
  <si>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</si>
  <si>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</si>
  <si>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</si>
  <si>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</si>
  <si>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</si>
  <si>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</si>
  <si>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</si>
  <si>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</si>
  <si>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</si>
  <si>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</si>
  <si>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</si>
  <si>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</si>
  <si>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</si>
  <si>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</si>
  <si>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</si>
  <si>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</si>
  <si>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</si>
  <si>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</si>
  <si>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</si>
  <si>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</si>
  <si>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</si>
  <si>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</si>
  <si>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</si>
  <si>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</si>
  <si>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</si>
  <si>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</si>
  <si>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</si>
  <si>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</si>
  <si>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</si>
  <si>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</si>
  <si>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</si>
  <si>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</si>
  <si>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</si>
  <si>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</si>
  <si>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</si>
  <si>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</si>
  <si>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</si>
  <si>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</si>
  <si>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</si>
  <si>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</si>
  <si>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</si>
  <si>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</si>
  <si>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</si>
  <si>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</si>
  <si>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</si>
  <si>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</si>
  <si>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</si>
  <si>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</si>
  <si>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</si>
  <si>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</si>
  <si>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</si>
  <si>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</si>
  <si>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</si>
  <si>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</si>
  <si>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</si>
  <si>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</si>
  <si>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</si>
  <si>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</si>
  <si>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</si>
  <si>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</si>
  <si>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</si>
  <si>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</si>
  <si>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</si>
  <si>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</si>
  <si>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</si>
  <si>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</si>
  <si>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</si>
  <si>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</si>
  <si>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</si>
  <si>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</si>
  <si>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</si>
  <si>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</si>
  <si>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</si>
  <si>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</si>
  <si>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</si>
  <si>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</si>
  <si>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</si>
  <si>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</si>
  <si>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</si>
  <si>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</si>
  <si>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</si>
  <si>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</si>
  <si>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</si>
  <si>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</si>
  <si>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</si>
  <si>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</si>
  <si>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</si>
  <si>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</si>
  <si>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</si>
  <si>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</si>
  <si>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</si>
  <si>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</si>
  <si>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</si>
  <si>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</si>
  <si>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</si>
  <si>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</si>
  <si>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</si>
  <si>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</si>
  <si>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</si>
  <si>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</si>
  <si>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</si>
  <si>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</si>
  <si>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</si>
  <si>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</si>
  <si>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</si>
  <si>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</si>
  <si>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</si>
  <si>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</si>
  <si>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</si>
  <si>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</si>
  <si>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</si>
  <si>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</si>
  <si>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</si>
  <si>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</si>
  <si>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</si>
  <si>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</si>
  <si>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</si>
  <si>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</si>
  <si>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</si>
  <si>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</si>
  <si>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</si>
  <si>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</si>
  <si>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</si>
  <si>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</si>
  <si>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</si>
  <si>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</si>
  <si>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</si>
  <si>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</si>
  <si>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</si>
  <si>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</si>
  <si>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</si>
  <si>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</si>
  <si>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</si>
  <si>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</si>
  <si>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</si>
  <si>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</si>
  <si>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</si>
  <si>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</si>
  <si>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</si>
  <si>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</si>
  <si>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</si>
  <si>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</si>
  <si>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</si>
  <si>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</si>
  <si>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</si>
  <si>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</si>
  <si>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</si>
  <si>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</si>
  <si>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</si>
  <si>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</si>
  <si>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</si>
  <si>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</si>
  <si>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</si>
  <si>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</si>
  <si>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</si>
  <si>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</si>
  <si>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</si>
  <si>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</si>
  <si>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</si>
  <si>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</si>
  <si>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</si>
  <si>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</si>
  <si>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</si>
  <si>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</si>
  <si>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</si>
  <si>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</si>
  <si>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</si>
  <si>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</si>
  <si>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</si>
  <si>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</si>
  <si>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</si>
  <si>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</si>
  <si>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</si>
  <si>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</si>
  <si>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</si>
  <si>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</si>
  <si>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</si>
  <si>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</si>
  <si>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</si>
  <si>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</si>
  <si>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</si>
  <si>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</si>
  <si>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</si>
  <si>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</si>
  <si>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</si>
  <si>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</si>
  <si>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</si>
  <si>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</si>
  <si>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</si>
  <si>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</si>
  <si>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</si>
  <si>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</si>
  <si>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</si>
  <si>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</si>
  <si>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</si>
  <si>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</si>
  <si>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</si>
  <si>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</si>
  <si>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</si>
  <si>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</si>
  <si>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</si>
  <si>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</si>
  <si>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</si>
  <si>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</si>
  <si>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</si>
  <si>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</si>
  <si>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</si>
  <si>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</si>
  <si>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</si>
  <si>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</si>
  <si>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</si>
  <si>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</si>
  <si>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</si>
  <si>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</si>
  <si>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</si>
  <si>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</si>
  <si>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</si>
  <si>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</si>
  <si>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</si>
  <si>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</si>
  <si>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</si>
  <si>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</si>
  <si>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</si>
  <si>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</si>
  <si>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</si>
  <si>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</si>
  <si>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</si>
  <si>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</si>
  <si>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</si>
  <si>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</si>
  <si>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</si>
  <si>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</si>
  <si>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</si>
  <si>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</si>
  <si>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</si>
  <si>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</si>
  <si>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</si>
  <si>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</si>
  <si>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</si>
  <si>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</si>
  <si>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</si>
  <si>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</si>
  <si>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</si>
  <si>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</si>
  <si>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</si>
  <si>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</si>
  <si>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</si>
  <si>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</si>
  <si>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</si>
  <si>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</si>
  <si>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</si>
  <si>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</si>
  <si>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</si>
  <si>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</si>
  <si>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</si>
  <si>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</si>
  <si>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</si>
  <si>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</si>
  <si>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</si>
  <si>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</si>
  <si>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</si>
  <si>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</si>
  <si>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</si>
  <si>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</si>
  <si>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</si>
  <si>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</si>
  <si>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</si>
  <si>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</si>
  <si>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</si>
  <si>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</si>
  <si>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</si>
  <si>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</si>
  <si>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</si>
  <si>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</si>
  <si>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</si>
  <si>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</si>
  <si>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</si>
  <si>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</si>
  <si>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</si>
  <si>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</si>
  <si>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</si>
  <si>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</si>
  <si>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</si>
  <si>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</si>
  <si>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</si>
  <si>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</si>
  <si>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</si>
  <si>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</si>
  <si>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</si>
  <si>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</si>
  <si>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</si>
  <si>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</si>
  <si>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</si>
  <si>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</si>
  <si>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</si>
  <si>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</si>
  <si>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</si>
  <si>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</si>
  <si>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</si>
  <si>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</si>
  <si>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</si>
  <si>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</si>
  <si>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</si>
  <si>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</si>
  <si>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</si>
  <si>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</si>
  <si>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</si>
  <si>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</si>
  <si>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</si>
  <si>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</si>
  <si>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</si>
  <si>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</si>
  <si>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</si>
  <si>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</si>
  <si>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</si>
  <si>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</si>
  <si>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</si>
  <si>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</si>
  <si>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</si>
  <si>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</si>
  <si>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</si>
  <si>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</si>
  <si>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</si>
  <si>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</si>
  <si>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</si>
  <si>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</si>
  <si>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</si>
  <si>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</si>
  <si>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</si>
  <si>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</si>
  <si>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</si>
  <si>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</si>
  <si>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</si>
  <si>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</si>
  <si>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</si>
  <si>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</si>
  <si>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</si>
  <si>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</si>
  <si>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</si>
  <si>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</si>
  <si>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</si>
  <si>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</si>
  <si>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</si>
  <si>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</si>
  <si>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</si>
  <si>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</si>
  <si>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</si>
  <si>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</si>
  <si>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</si>
  <si>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</si>
  <si>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</si>
  <si>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</si>
  <si>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</si>
  <si>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</si>
  <si>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</si>
  <si>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</si>
  <si>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</si>
  <si>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</si>
  <si>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</si>
  <si>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</si>
  <si>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</si>
  <si>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</si>
  <si>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</si>
  <si>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</si>
  <si>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</si>
  <si>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</si>
  <si>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</si>
  <si>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</si>
  <si>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</si>
  <si>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</si>
  <si>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</si>
  <si>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</si>
  <si>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</si>
  <si>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</si>
  <si>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</si>
  <si>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</si>
  <si>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</si>
  <si>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</si>
  <si>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</si>
  <si>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</si>
  <si>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</si>
  <si>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</si>
  <si>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</si>
  <si>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</si>
  <si>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</si>
  <si>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</si>
  <si>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</si>
  <si>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</si>
  <si>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</si>
  <si>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</si>
  <si>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</si>
  <si>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</si>
  <si>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</si>
  <si>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</si>
  <si>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</si>
  <si>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</si>
  <si>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</si>
  <si>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</si>
  <si>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</si>
  <si>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</si>
  <si>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</si>
  <si>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</si>
  <si>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</si>
  <si>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</si>
  <si>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</si>
  <si>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</si>
  <si>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</si>
  <si>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</si>
  <si>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</si>
  <si>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</si>
  <si>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</si>
  <si>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</si>
  <si>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</si>
  <si>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</si>
  <si>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</si>
  <si>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</si>
  <si>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</si>
  <si>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</si>
  <si>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</si>
  <si>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</si>
  <si>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</si>
  <si>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</si>
  <si>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</si>
  <si>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</si>
  <si>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</si>
  <si>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</si>
  <si>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</si>
  <si>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</si>
  <si>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</si>
  <si>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</si>
  <si>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</si>
  <si>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</si>
  <si>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</si>
  <si>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</si>
  <si>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</si>
  <si>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</si>
  <si>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</si>
  <si>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</si>
  <si>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</si>
  <si>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</si>
  <si>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</si>
  <si>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</si>
  <si>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</si>
  <si>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</si>
  <si>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</si>
  <si>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</si>
  <si>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</si>
  <si>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</si>
  <si>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</si>
  <si>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</si>
  <si>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</si>
  <si>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</si>
  <si>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</si>
  <si>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</si>
  <si>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</si>
  <si>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</si>
  <si>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</si>
  <si>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</si>
  <si>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</si>
  <si>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</si>
  <si>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</si>
  <si>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</si>
  <si>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</si>
  <si>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</si>
  <si>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</si>
  <si>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</si>
  <si>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</si>
  <si>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</si>
  <si>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</si>
  <si>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</si>
  <si>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</si>
  <si>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</si>
  <si>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</si>
  <si>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</si>
  <si>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</si>
  <si>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</si>
  <si>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</si>
  <si>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</si>
  <si>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</si>
  <si>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</si>
  <si>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</si>
  <si>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</si>
  <si>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</si>
  <si>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</si>
  <si>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</si>
  <si>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</si>
  <si>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</si>
  <si>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</si>
  <si>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</si>
  <si>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</si>
  <si>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</si>
  <si>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</si>
  <si>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</si>
  <si>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</si>
  <si>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</si>
  <si>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</si>
  <si>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</si>
  <si>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</si>
  <si>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</si>
  <si>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</si>
  <si>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</si>
  <si>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</si>
  <si>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</si>
  <si>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</si>
  <si>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</si>
  <si>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</si>
  <si>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</si>
  <si>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</si>
  <si>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</si>
  <si>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</si>
  <si>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</si>
  <si>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</si>
  <si>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</si>
  <si>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</si>
  <si>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</si>
  <si>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</si>
  <si>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</si>
  <si>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</si>
  <si>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</si>
  <si>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</si>
  <si>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</si>
  <si>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</si>
  <si>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</si>
  <si>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</si>
  <si>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</si>
  <si>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</si>
  <si>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</si>
  <si>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</si>
  <si>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</si>
  <si>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</si>
  <si>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</si>
  <si>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</si>
  <si>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</si>
  <si>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</si>
  <si>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</si>
  <si>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</si>
  <si>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</si>
  <si>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</si>
  <si>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</si>
  <si>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</si>
  <si>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</si>
  <si>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</si>
  <si>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</si>
  <si>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</si>
  <si>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</si>
  <si>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</si>
  <si>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</si>
  <si>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</si>
  <si>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</si>
  <si>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</si>
  <si>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</si>
  <si>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</si>
  <si>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</si>
  <si>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</si>
  <si>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</si>
  <si>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</si>
  <si>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</si>
  <si>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</si>
  <si>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</si>
  <si>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</si>
  <si>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</si>
  <si>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</si>
  <si>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</si>
  <si>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</si>
  <si>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</si>
  <si>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</si>
  <si>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</si>
  <si>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</si>
  <si>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</si>
  <si>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</si>
  <si>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</si>
  <si>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</si>
  <si>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</si>
  <si>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</si>
  <si>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</si>
  <si>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</si>
  <si>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</si>
  <si>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</si>
  <si>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</si>
  <si>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</si>
  <si>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</si>
  <si>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</si>
  <si>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</si>
  <si>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</si>
  <si>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</si>
  <si>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</si>
  <si>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</si>
  <si>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</si>
  <si>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</si>
  <si>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</si>
  <si>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</si>
  <si>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</si>
  <si>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</si>
  <si>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</si>
  <si>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</si>
  <si>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</si>
  <si>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</si>
  <si>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</si>
  <si>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</si>
  <si>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</si>
  <si>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</si>
  <si>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</si>
  <si>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</si>
  <si>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</si>
  <si>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</si>
  <si>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</si>
  <si>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</si>
  <si>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</si>
  <si>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</si>
  <si>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</si>
  <si>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</si>
  <si>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</si>
  <si>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</si>
  <si>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</si>
  <si>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</si>
  <si>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</si>
  <si>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</si>
  <si>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</si>
  <si>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</si>
  <si>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</si>
  <si>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</si>
  <si>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</si>
  <si>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</si>
  <si>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</si>
  <si>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</si>
  <si>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</si>
  <si>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</si>
  <si>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</si>
  <si>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</si>
  <si>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</si>
  <si>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</si>
  <si>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</si>
  <si>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</si>
  <si>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</si>
  <si>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</si>
  <si>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</si>
  <si>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</si>
  <si>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</si>
  <si>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</si>
  <si>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</si>
  <si>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</si>
  <si>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</si>
  <si>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</si>
  <si>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</si>
  <si>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</si>
  <si>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</si>
  <si>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</si>
  <si>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</si>
  <si>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</si>
  <si>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</si>
  <si>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</si>
  <si>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</si>
  <si>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</si>
  <si>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</si>
  <si>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</si>
  <si>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</si>
  <si>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</si>
  <si>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</si>
  <si>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</si>
  <si>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</si>
  <si>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</si>
  <si>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</si>
  <si>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</si>
  <si>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</si>
  <si>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</si>
  <si>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</si>
  <si>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</si>
  <si>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</si>
  <si>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</si>
  <si>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</si>
  <si>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</si>
  <si>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</si>
  <si>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</si>
  <si>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</si>
  <si>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</si>
  <si>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</si>
  <si>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</si>
  <si>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</si>
  <si>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</si>
  <si>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</si>
  <si>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</si>
  <si>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</si>
  <si>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</si>
  <si>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</si>
  <si>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</si>
  <si>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</si>
  <si>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</si>
  <si>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</si>
  <si>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</si>
  <si>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</si>
  <si>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</si>
  <si>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</si>
  <si>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</si>
  <si>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</si>
  <si>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</si>
  <si>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</si>
  <si>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</si>
  <si>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</si>
  <si>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</si>
  <si>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</si>
  <si>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</si>
  <si>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</si>
  <si>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</si>
  <si>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</si>
  <si>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</si>
  <si>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</si>
  <si>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</si>
  <si>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</si>
  <si>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</si>
  <si>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</si>
  <si>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</si>
  <si>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</si>
  <si>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</si>
  <si>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</si>
  <si>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</si>
  <si>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</si>
  <si>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</si>
  <si>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</si>
  <si>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</si>
  <si>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</si>
  <si>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</si>
  <si>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</si>
  <si>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</si>
  <si>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</si>
  <si>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</si>
  <si>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</si>
  <si>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</si>
  <si>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</si>
  <si>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</si>
  <si>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</si>
  <si>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</si>
  <si>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</si>
  <si>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</si>
  <si>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</si>
  <si>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</si>
  <si>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</si>
  <si>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</si>
  <si>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</si>
  <si>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</si>
  <si>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</si>
  <si>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</si>
  <si>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</si>
  <si>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</si>
  <si>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</si>
  <si>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</si>
  <si>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</si>
  <si>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</si>
  <si>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</si>
  <si>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</si>
  <si>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</si>
  <si>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</si>
  <si>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</si>
  <si>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</si>
  <si>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</si>
  <si>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</si>
  <si>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</si>
  <si>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</si>
  <si>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</si>
  <si>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</si>
  <si>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</si>
  <si>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</si>
  <si>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</si>
  <si>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</si>
  <si>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</si>
  <si>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</si>
  <si>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</si>
  <si>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</si>
  <si>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</si>
  <si>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</si>
  <si>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</si>
  <si>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</si>
  <si>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</si>
  <si>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</si>
  <si>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</si>
  <si>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</si>
  <si>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</si>
  <si>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</si>
  <si>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</si>
  <si>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</si>
  <si>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</si>
  <si>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</si>
  <si>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</si>
  <si>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</si>
  <si>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</si>
  <si>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</si>
  <si>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</si>
  <si>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</si>
  <si>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</si>
  <si>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</si>
  <si>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</si>
  <si>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</si>
  <si>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</si>
  <si>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</si>
  <si>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</si>
  <si>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</si>
  <si>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</si>
  <si>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</si>
  <si>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</si>
  <si>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</si>
  <si>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</si>
  <si>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</si>
  <si>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</si>
  <si>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</si>
  <si>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</si>
  <si>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</si>
  <si>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</si>
  <si>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</si>
  <si>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</si>
  <si>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</si>
  <si>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</si>
  <si>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</si>
  <si>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</si>
  <si>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</si>
  <si>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</si>
  <si>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</si>
  <si>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</si>
  <si>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</si>
  <si>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</si>
  <si>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</si>
  <si>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</si>
  <si>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</si>
  <si>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</si>
  <si>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</si>
  <si>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</si>
  <si>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</si>
  <si>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</si>
  <si>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</si>
  <si>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</si>
  <si>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</si>
  <si>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</si>
  <si>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</si>
  <si>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</si>
  <si>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</si>
  <si>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</si>
  <si>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</si>
  <si>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</si>
  <si>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</si>
  <si>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</si>
  <si>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</si>
  <si>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</si>
  <si>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</si>
  <si>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</si>
  <si>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</si>
  <si>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</si>
  <si>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</si>
  <si>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</si>
  <si>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</si>
  <si>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</si>
  <si>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</si>
  <si>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</si>
  <si>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</si>
  <si>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</si>
  <si>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</si>
  <si>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</si>
  <si>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</si>
  <si>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</si>
  <si>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</si>
  <si>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</si>
  <si>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</si>
  <si>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</si>
  <si>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</si>
  <si>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</si>
  <si>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</si>
  <si>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</si>
  <si>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</si>
  <si>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</si>
  <si>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</si>
  <si>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</si>
  <si>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</si>
  <si>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</si>
  <si>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</si>
  <si>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</si>
  <si>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</si>
  <si>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</si>
  <si>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</si>
  <si>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</si>
  <si>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</si>
  <si>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</si>
  <si>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</si>
  <si>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</si>
  <si>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</si>
  <si>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</si>
  <si>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</si>
  <si>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</si>
  <si>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</si>
  <si>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</si>
  <si>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</si>
  <si>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</si>
  <si>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</si>
  <si>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</si>
  <si>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</si>
  <si>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</si>
  <si>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</si>
  <si>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</si>
  <si>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</si>
  <si>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</si>
  <si>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</si>
  <si>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</si>
  <si>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</si>
  <si>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</si>
  <si>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</si>
  <si>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</si>
  <si>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</si>
  <si>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</si>
  <si>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</si>
  <si>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</si>
  <si>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</si>
  <si>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</si>
  <si>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</si>
  <si>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</si>
  <si>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</si>
  <si>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</si>
  <si>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</si>
  <si>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</si>
  <si>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</si>
  <si>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</si>
  <si>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</si>
  <si>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</si>
  <si>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</si>
  <si>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</si>
  <si>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</si>
  <si>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</si>
  <si>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</si>
  <si>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</si>
  <si>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</si>
  <si>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</si>
  <si>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</si>
  <si>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</si>
  <si>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</si>
  <si>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</si>
  <si>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</si>
  <si>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</si>
  <si>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</si>
  <si>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</si>
  <si>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</si>
  <si>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</si>
  <si>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</si>
  <si>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</si>
  <si>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</si>
  <si>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</si>
  <si>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</si>
  <si>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</si>
  <si>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</si>
  <si>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</si>
  <si>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</si>
  <si>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</si>
  <si>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</si>
  <si>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</si>
  <si>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</si>
  <si>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</si>
  <si>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</si>
  <si>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</si>
  <si>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</si>
  <si>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</si>
  <si>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</si>
  <si>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</si>
  <si>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</si>
  <si>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</si>
  <si>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</si>
  <si>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</si>
  <si>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</si>
  <si>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</si>
  <si>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</si>
  <si>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</si>
  <si>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</si>
  <si>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</si>
  <si>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</si>
  <si>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</si>
  <si>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</si>
  <si>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</si>
  <si>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</si>
  <si>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</si>
  <si>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</si>
  <si>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</si>
  <si>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</si>
  <si>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</si>
  <si>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</si>
  <si>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</si>
  <si>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</si>
  <si>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</si>
  <si>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</si>
  <si>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</si>
  <si>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</si>
  <si>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</si>
  <si>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</si>
  <si>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</si>
  <si>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</si>
  <si>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</si>
  <si>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</si>
  <si>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</si>
  <si>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</si>
  <si>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</si>
  <si>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</si>
  <si>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</si>
  <si>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</si>
  <si>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</si>
  <si>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</si>
  <si>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</si>
  <si>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</si>
  <si>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</si>
  <si>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</si>
  <si>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</si>
  <si>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</si>
  <si>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</si>
  <si>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</si>
  <si>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</si>
  <si>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</si>
  <si>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</si>
  <si>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</si>
  <si>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</si>
  <si>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</si>
  <si>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</si>
  <si>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</si>
  <si>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</si>
  <si>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</si>
  <si>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</si>
  <si>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</si>
  <si>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</si>
  <si>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</si>
  <si>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</si>
  <si>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</si>
  <si>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</si>
  <si>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</si>
  <si>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</si>
  <si>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</si>
  <si>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</si>
  <si>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</si>
  <si>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</si>
  <si>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</si>
  <si>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</si>
  <si>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</si>
  <si>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</si>
  <si>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</si>
  <si>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</si>
  <si>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</si>
  <si>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</si>
  <si>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</si>
  <si>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</si>
  <si>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</si>
  <si>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</si>
  <si>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</si>
  <si>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</si>
  <si>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</si>
  <si>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</si>
  <si>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</si>
  <si>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</si>
  <si>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</si>
  <si>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</si>
  <si>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</si>
  <si>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</si>
  <si>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</si>
  <si>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</si>
  <si>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</si>
  <si>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</si>
  <si>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</si>
  <si>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</si>
  <si>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</si>
  <si>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</si>
  <si>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</si>
  <si>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</si>
  <si>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</si>
  <si>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</si>
  <si>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</si>
  <si>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</si>
  <si>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</si>
  <si>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</si>
  <si>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</si>
  <si>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</si>
  <si>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</si>
  <si>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</si>
  <si>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</si>
  <si>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</si>
  <si>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</si>
  <si>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</si>
  <si>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</si>
  <si>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</si>
  <si>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</si>
  <si>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</si>
  <si>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</si>
  <si>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</si>
  <si>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</si>
  <si>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</si>
  <si>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</si>
  <si>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</si>
  <si>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</si>
  <si>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</si>
  <si>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</si>
  <si>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</si>
  <si>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</si>
  <si>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</si>
  <si>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</si>
  <si>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</si>
  <si>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</si>
  <si>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</si>
  <si>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</si>
  <si>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</si>
  <si>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</si>
  <si>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</si>
  <si>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</si>
  <si>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</si>
  <si>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</si>
  <si>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</si>
  <si>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</si>
  <si>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</si>
  <si>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</si>
  <si>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</si>
  <si>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</si>
  <si>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</si>
  <si>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</si>
  <si>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</si>
  <si>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</si>
  <si>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</si>
  <si>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</si>
  <si>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</si>
  <si>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</si>
  <si>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</si>
  <si>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</si>
  <si>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</si>
  <si>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</si>
  <si>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</si>
  <si>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</si>
  <si>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</si>
  <si>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</si>
  <si>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</si>
  <si>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</si>
  <si>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</si>
  <si>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</si>
  <si>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</si>
  <si>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</si>
  <si>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</si>
  <si>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</si>
  <si>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</si>
  <si>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</si>
  <si>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</si>
  <si>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</si>
  <si>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</si>
  <si>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</si>
  <si>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</si>
  <si>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</si>
  <si>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</si>
  <si>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</si>
  <si>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</si>
  <si>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</si>
  <si>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</si>
  <si>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</si>
  <si>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</si>
  <si>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</si>
  <si>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</si>
  <si>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</si>
  <si>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</si>
  <si>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</si>
  <si>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</si>
  <si>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</si>
  <si>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</si>
  <si>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</si>
  <si>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</si>
  <si>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</si>
  <si>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</si>
  <si>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</si>
  <si>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</si>
  <si>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</si>
  <si>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</si>
  <si>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</si>
  <si>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</si>
  <si>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</si>
  <si>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</si>
  <si>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</si>
  <si>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</si>
  <si>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</si>
  <si>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</si>
  <si>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</si>
  <si>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</si>
  <si>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</si>
  <si>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</si>
  <si>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</si>
  <si>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</si>
  <si>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</si>
  <si>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</si>
  <si>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</si>
  <si>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</si>
  <si>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</si>
  <si>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</si>
  <si>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</si>
  <si>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</si>
  <si>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</si>
  <si>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</si>
  <si>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</si>
  <si>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</si>
  <si>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</si>
  <si>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</si>
  <si>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</si>
  <si>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</si>
  <si>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</si>
  <si>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</si>
  <si>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</si>
  <si>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</si>
  <si>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</si>
  <si>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</si>
  <si>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</si>
  <si>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</si>
  <si>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</si>
  <si>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</si>
  <si>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</si>
  <si>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</si>
  <si>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</si>
  <si>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</si>
  <si>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</si>
  <si>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</si>
  <si>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</si>
  <si>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</si>
  <si>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</si>
  <si>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</si>
  <si>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</si>
  <si>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</si>
  <si>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</si>
  <si>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</si>
  <si>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</si>
  <si>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</si>
  <si>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</si>
  <si>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</si>
  <si>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</si>
  <si>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</si>
  <si>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</si>
  <si>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</si>
  <si>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</si>
  <si>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</si>
  <si>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</si>
  <si>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</si>
  <si>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</si>
  <si>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</si>
  <si>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</si>
  <si>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</si>
  <si>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</si>
  <si>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</si>
  <si>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</si>
  <si>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</si>
  <si>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</si>
  <si>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</si>
  <si>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</si>
  <si>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</si>
  <si>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</si>
  <si>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</si>
  <si>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</si>
  <si>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</si>
  <si>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</si>
  <si>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</si>
  <si>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</si>
  <si>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</si>
  <si>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</si>
  <si>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</si>
  <si>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</si>
  <si>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</si>
  <si>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</si>
  <si>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</si>
  <si>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</si>
  <si>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</si>
  <si>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</si>
  <si>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</si>
  <si>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</si>
  <si>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</si>
  <si>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</si>
  <si>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</si>
  <si>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</si>
  <si>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</si>
  <si>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</si>
  <si>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</si>
  <si>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</si>
  <si>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</si>
  <si>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</si>
  <si>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</si>
  <si>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</si>
  <si>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</si>
  <si>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</si>
  <si>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</si>
  <si>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</si>
  <si>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</si>
  <si>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</si>
  <si>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</si>
  <si>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</si>
  <si>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</si>
  <si>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</si>
  <si>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</si>
  <si>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</si>
  <si>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</si>
  <si>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</si>
  <si>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</si>
  <si>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2019</t>
  </si>
  <si>
    <t>2020</t>
  </si>
  <si>
    <t>2021</t>
  </si>
  <si>
    <t>2022</t>
  </si>
  <si>
    <t>Jan</t>
  </si>
  <si>
    <t>Feb</t>
  </si>
  <si>
    <t>Mar</t>
  </si>
  <si>
    <t>Apr</t>
  </si>
  <si>
    <t>May</t>
  </si>
  <si>
    <t>Jun</t>
  </si>
  <si>
    <t>Jul</t>
  </si>
  <si>
    <t>Aug</t>
  </si>
  <si>
    <t>Sep</t>
  </si>
  <si>
    <t>Oct</t>
  </si>
  <si>
    <t>Nov</t>
  </si>
  <si>
    <t>Dec</t>
  </si>
  <si>
    <t>Sum of Sales</t>
  </si>
  <si>
    <t>Years (Order Date)</t>
  </si>
  <si>
    <t>Months (Order Date)</t>
  </si>
  <si>
    <t>Arabica</t>
  </si>
  <si>
    <t>Excelsa</t>
  </si>
  <si>
    <t>Liberica</t>
  </si>
  <si>
    <t>Robusta</t>
  </si>
  <si>
    <t>Loyalty Type</t>
  </si>
  <si>
    <t>Dark</t>
  </si>
  <si>
    <t>Light</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</si>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</sst>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rgb="FFDEC8F4"/>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169" fontId="0" fillId="0" borderId="0" xfId="0" applyNumberFormat="1"/>
    <xf numFmtId="0" fontId="0" fillId="2" borderId="0" xfId="0" applyFill="1"/>
  </cellXfs>
  <cellStyles count="1">
    <cellStyle name="Normal" xfId="0" builtinId="0"/>
  </cellStyles>
  <dxfs count="15">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8"/>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border>
        <left style="thin">
          <color auto="1"/>
        </left>
        <right style="thin">
          <color auto="1"/>
        </right>
        <top style="thin">
          <color auto="1"/>
        </top>
        <bottom style="thin">
          <color auto="1"/>
        </bottom>
      </border>
    </dxf>
    <dxf>
      <font>
        <b val="0"/>
        <i val="0"/>
        <sz val="9"/>
        <color theme="0"/>
        <name val="Calibri"/>
        <family val="2"/>
        <scheme val="minor"/>
      </font>
      <fill>
        <patternFill>
          <bgColor rgb="FF3C1464"/>
        </patternFill>
      </fill>
      <border>
        <left style="thin">
          <color theme="0"/>
        </left>
        <right style="thin">
          <color theme="0"/>
        </right>
        <top style="thin">
          <color theme="0"/>
        </top>
        <bottom style="thin">
          <color theme="0"/>
        </bottom>
      </border>
    </dxf>
  </dxfs>
  <tableStyles count="2" defaultTableStyle="TableStyleMedium2" defaultPivotStyle="PivotStyleLight16">
    <tableStyle name="purple slicer" pivot="0" table="0" count="6" xr9:uid="{1EADD3DC-80CA-4840-A595-896904D9F922}">
      <tableStyleElement type="wholeTable" dxfId="14"/>
      <tableStyleElement type="headerRow" dxfId="13"/>
    </tableStyle>
    <tableStyle name="Purple Timeline Style" pivot="0" table="0" count="8" xr9:uid="{B188CFA4-00B0-41D7-A042-A0682C44449F}">
      <tableStyleElement type="wholeTable" dxfId="12"/>
      <tableStyleElement type="headerRow" dxfId="11"/>
    </tableStyle>
  </tableStyles>
  <colors>
    <mruColors>
      <color rgb="FFDEC8F4"/>
      <color rgb="FFB685E7"/>
      <color rgb="FF3C1464"/>
      <color rgb="FFC9A5ED"/>
      <color rgb="FFA569E1"/>
      <color rgb="FF944DDB"/>
      <color rgb="FF05F5FB"/>
      <color rgb="FF00FF00"/>
      <color rgb="FFCFAFEF"/>
    </mruColors>
  </colors>
  <extLst>
    <ext xmlns:x14="http://schemas.microsoft.com/office/spreadsheetml/2009/9/main" uri="{46F421CA-312F-682f-3DD2-61675219B42D}">
      <x14:dxfs count="4">
        <dxf>
          <font>
            <b/>
            <i val="0"/>
            <sz val="10"/>
            <color theme="0"/>
            <name val="Calibri"/>
            <family val="2"/>
            <scheme val="minor"/>
          </font>
          <border>
            <left style="thin">
              <color auto="1"/>
            </left>
            <right style="thin">
              <color auto="1"/>
            </right>
            <top style="thin">
              <color auto="1"/>
            </top>
            <bottom style="thin">
              <color auto="1"/>
            </bottom>
          </border>
        </dxf>
        <dxf>
          <font>
            <b/>
            <i val="0"/>
            <sz val="10"/>
            <color theme="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dxf>
          <font>
            <b val="0"/>
            <i val="0"/>
            <sz val="1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auto="1"/>
            </left>
            <right style="thin">
              <color auto="1"/>
            </right>
            <top style="thin">
              <color auto="1"/>
            </top>
            <bottom style="thin">
              <color auto="1"/>
            </bottom>
          </border>
        </dxf>
        <dxf>
          <fill>
            <patternFill patternType="solid">
              <fgColor theme="0"/>
              <bgColor rgb="FFC9A5ED"/>
            </patternFill>
          </fill>
          <border>
            <left style="thin">
              <color theme="0"/>
            </left>
            <right style="thin">
              <color theme="0"/>
            </right>
            <top style="thin">
              <color theme="0"/>
            </top>
            <bottom style="thin">
              <color theme="0"/>
            </bottom>
          </border>
        </dxf>
        <dxf>
          <font>
            <b/>
            <i val="0"/>
            <sz val="20"/>
            <color theme="0"/>
            <name val="Calibri"/>
            <family val="2"/>
            <scheme val="minor"/>
          </font>
        </dxf>
        <dxf>
          <font>
            <b/>
            <i val="0"/>
            <sz val="10"/>
            <color theme="0"/>
            <name val="Calibri"/>
            <family val="2"/>
            <scheme val="minor"/>
          </font>
        </dxf>
        <dxf>
          <font>
            <b/>
            <i val="0"/>
            <sz val="8"/>
            <color theme="0"/>
            <name val="Calibri"/>
            <family val="2"/>
            <scheme val="minor"/>
          </font>
        </dxf>
        <dxf>
          <font>
            <b/>
            <i val="0"/>
            <sz val="8"/>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Sales.xlsx]Top Sales!PivotTable1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solidFill>
            <a:srgbClr val="3C1464"/>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 Sales'!$C$3:$C$4</c:f>
              <c:strCache>
                <c:ptCount val="1"/>
                <c:pt idx="0">
                  <c:v>Arabica</c:v>
                </c:pt>
              </c:strCache>
            </c:strRef>
          </c:tx>
          <c:spPr>
            <a:ln w="28575" cap="rnd">
              <a:solidFill>
                <a:schemeClr val="accent1"/>
              </a:solidFill>
              <a:round/>
            </a:ln>
            <a:effectLst/>
          </c:spPr>
          <c:marker>
            <c:symbol val="none"/>
          </c:marker>
          <c:cat>
            <c:multiLvlStrRef>
              <c:f>'Top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'Top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BE1-4426-B8D0-2B8A7738908C}"/>
            </c:ext>
          </c:extLst>
        </c:ser>
        <c:ser>
          <c:idx val="1"/>
          <c:order val="1"/>
          <c:tx>
            <c:strRef>
              <c:f>'Top Sales'!$D$3:$D$4</c:f>
              <c:strCache>
                <c:ptCount val="1"/>
                <c:pt idx="0">
                  <c:v>Excelsa</c:v>
                </c:pt>
              </c:strCache>
            </c:strRef>
          </c:tx>
          <c:spPr>
            <a:ln w="28575" cap="rnd">
              <a:solidFill>
                <a:srgbClr val="C00000"/>
              </a:solidFill>
              <a:round/>
            </a:ln>
            <a:effectLst/>
          </c:spPr>
          <c:marker>
            <c:symbol val="none"/>
          </c:marker>
          <c:cat>
            <c:multiLvlStrRef>
              <c:f>'Top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'Top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BE1-4426-B8D0-2B8A7738908C}"/>
            </c:ext>
          </c:extLst>
        </c:ser>
        <c:ser>
          <c:idx val="2"/>
          <c:order val="2"/>
          <c:tx>
            <c:strRef>
              <c:f>'Top Sales'!$E$3:$E$4</c:f>
              <c:strCache>
                <c:ptCount val="1"/>
                <c:pt idx="0">
                  <c:v>Liberica</c:v>
                </c:pt>
              </c:strCache>
            </c:strRef>
          </c:tx>
          <c:spPr>
            <a:ln w="28575" cap="rnd">
              <a:solidFill>
                <a:srgbClr val="FFFF00"/>
              </a:solidFill>
              <a:round/>
            </a:ln>
            <a:effectLst/>
          </c:spPr>
          <c:marker>
            <c:symbol val="none"/>
          </c:marker>
          <c:cat>
            <c:multiLvlStrRef>
              <c:f>'Top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'Top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BE1-4426-B8D0-2B8A7738908C}"/>
            </c:ext>
          </c:extLst>
        </c:ser>
        <c:ser>
          <c:idx val="3"/>
          <c:order val="3"/>
          <c:tx>
            <c:strRef>
              <c:f>'Top Sales'!$F$3:$F$4</c:f>
              <c:strCache>
                <c:ptCount val="1"/>
                <c:pt idx="0">
                  <c:v>Robusta</c:v>
                </c:pt>
              </c:strCache>
            </c:strRef>
          </c:tx>
          <c:spPr>
            <a:ln w="28575" cap="rnd">
              <a:solidFill>
                <a:schemeClr val="accent6"/>
              </a:solidFill>
              <a:round/>
            </a:ln>
            <a:effectLst/>
          </c:spPr>
          <c:marker>
            <c:symbol val="none"/>
          </c:marker>
          <c:cat>
            <c:multiLvlStrRef>
              <c:f>'Top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'Top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BE1-4426-B8D0-2B8A7738908C}"/>
            </c:ext>
          </c:extLst>
        </c:ser>
        <c:dLbls>
          <c:showLegendKey val="0"/>
          <c:showVal val="0"/>
          <c:showCatName val="0"/>
          <c:showSerName val="0"/>
          <c:showPercent val="0"/>
          <c:showBubbleSize val="0"/>
        </c:dLbls>
        <c:smooth val="0"/>
        <c:axId val="109759104"/>
        <c:axId val="109759584"/>
      </c:lineChart>
      <c:catAx>
        <c:axId val="1097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9759584"/>
        <c:crosses val="autoZero"/>
        <c:auto val="1"/>
        <c:lblAlgn val="ctr"/>
        <c:lblOffset val="100"/>
        <c:noMultiLvlLbl val="0"/>
      </c:catAx>
      <c:valAx>
        <c:axId val="10975958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r>
                  <a:rPr lang="en-IN" baseline="0"/>
                  <a:t> </a:t>
                </a:r>
                <a:endParaRPr lang="en-IN"/>
              </a:p>
            </c:rich>
          </c:tx>
          <c:overlay val="0"/>
          <c:spPr>
            <a:noFill/>
            <a:ln>
              <a:solidFill>
                <a:srgbClr val="3C1464"/>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bg1">
          <a:lumMod val="95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Sales.xlsx]Total Sales!PivotTable1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solidFill>
            <a:srgbClr val="3C1464"/>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11681655201856"/>
          <c:y val="0.13690097515850552"/>
          <c:w val="0.70331285773458152"/>
          <c:h val="0.73302333967457833"/>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FFA-4AF5-96FA-774F7A13BDA2}"/>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FFA-4AF5-96FA-774F7A13BDA2}"/>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FFA-4AF5-96FA-774F7A13BDA2}"/>
            </c:ext>
          </c:extLst>
        </c:ser>
        <c:ser>
          <c:idx val="3"/>
          <c:order val="3"/>
          <c:tx>
            <c:strRef>
              <c:f>'Total Sales'!$F$3:$F$4</c:f>
              <c:strCache>
                <c:ptCount val="1"/>
                <c:pt idx="0">
                  <c:v>Robusta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FFA-4AF5-96FA-774F7A13BDA2}"/>
            </c:ext>
          </c:extLst>
        </c:ser>
        <c:dLbls>
          <c:showLegendKey val="0"/>
          <c:showVal val="0"/>
          <c:showCatName val="0"/>
          <c:showSerName val="0"/>
          <c:showPercent val="0"/>
          <c:showBubbleSize val="0"/>
        </c:dLbls>
        <c:smooth val="0"/>
        <c:axId val="109759104"/>
        <c:axId val="109759584"/>
      </c:lineChart>
      <c:catAx>
        <c:axId val="1097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9759584"/>
        <c:crosses val="autoZero"/>
        <c:auto val="1"/>
        <c:lblAlgn val="ctr"/>
        <c:lblOffset val="100"/>
        <c:noMultiLvlLbl val="0"/>
      </c:catAx>
      <c:valAx>
        <c:axId val="10975958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r>
                  <a:rPr lang="en-IN" baseline="0"/>
                  <a:t> </a:t>
                </a:r>
                <a:endParaRPr lang="en-IN"/>
              </a:p>
            </c:rich>
          </c:tx>
          <c:overlay val="0"/>
          <c:spPr>
            <a:noFill/>
            <a:ln>
              <a:solidFill>
                <a:srgbClr val="3C1464"/>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bg1">
          <a:lumMod val="95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Sales.xlsx]Counrty sales !PivotTable1</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3C1464"/>
                </a:solidFill>
              </a:rPr>
              <a:t>Total</a:t>
            </a:r>
            <a:r>
              <a:rPr lang="en-US" baseline="0">
                <a:solidFill>
                  <a:srgbClr val="3C1464"/>
                </a:solidFill>
              </a:rPr>
              <a:t> Sales By Country</a:t>
            </a:r>
            <a:endParaRPr lang="en-US">
              <a:solidFill>
                <a:srgbClr val="3C1464"/>
              </a:solidFill>
            </a:endParaRPr>
          </a:p>
        </c:rich>
      </c:tx>
      <c:layout>
        <c:manualLayout>
          <c:xMode val="edge"/>
          <c:yMode val="edge"/>
          <c:x val="0.3068846674904348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'Counrty sales '!$B$3</c:f>
              <c:strCache>
                <c:ptCount val="1"/>
                <c:pt idx="0">
                  <c:v>Total</c:v>
                </c:pt>
              </c:strCache>
            </c:strRef>
          </c:tx>
          <c:spPr>
            <a:solidFill>
              <a:srgbClr val="92D050"/>
            </a:solidFill>
            <a:ln w="158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'Counrty sales '!$A$4:$A$6</c:f>
              <c:strCache>
                <c:ptCount val="3"/>
                <c:pt idx="0">
                  <c:v>United Kingdom</c:v>
                </c:pt>
                <c:pt idx="1">
                  <c:v>Ireland</c:v>
                </c:pt>
                <c:pt idx="2">
                  <c:v>United States</c:v>
                </c:pt>
              </c:strCache>
            </c:strRef>
          </c:cat>
          <c:val>
            <c:numRef>
              <c:f>'Counrty sales '!$B$4:$B$6</c:f>
              <c:numCache>
                <c:formatCode>[$$-409]#,##0_ ;\-[$$-409]#,##0\ </c:formatCode>
                <c:ptCount val="3"/>
                <c:pt idx="0">
                  <c:v>2786.13</c:v>
                </c:pt>
                <c:pt idx="1">
                  <c:v>6696.8649999999989</c:v>
                </c:pt>
                <c:pt idx="2">
                  <c:v>35651.25999999998</c:v>
                </c:pt>
              </c:numCache>
            </c:numRef>
          </c:val>
          <c:extLst>
            <c:ext xmlns:c16="http://schemas.microsoft.com/office/drawing/2014/chart" uri="{C3380CC4-5D6E-409C-BE32-E72D297353CC}">
              <c16:uniqueId val="{00000000-4ADA-402C-A250-C27A94A67092}"/>
            </c:ext>
          </c:extLst>
        </c:ser>
        <c:dLbls>
          <c:showLegendKey val="0"/>
          <c:showVal val="0"/>
          <c:showCatName val="0"/>
          <c:showSerName val="0"/>
          <c:showPercent val="0"/>
          <c:showBubbleSize val="0"/>
        </c:dLbls>
        <c:gapWidth val="182"/>
        <c:axId val="1596271935"/>
        <c:axId val="1596251775"/>
      </c:barChart>
      <c:catAx>
        <c:axId val="1596271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51775"/>
        <c:crosses val="autoZero"/>
        <c:auto val="1"/>
        <c:lblAlgn val="ctr"/>
        <c:lblOffset val="100"/>
        <c:noMultiLvlLbl val="0"/>
      </c:catAx>
      <c:valAx>
        <c:axId val="1596251775"/>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7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Sales.xlsx]Coffee Type Sales!PivotTable1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3C1464"/>
                </a:solidFill>
              </a:rPr>
              <a:t>Coffee</a:t>
            </a:r>
            <a:r>
              <a:rPr lang="en-US" baseline="0">
                <a:solidFill>
                  <a:srgbClr val="3C1464"/>
                </a:solidFill>
              </a:rPr>
              <a:t> Type Sales</a:t>
            </a:r>
            <a:endParaRPr lang="en-US">
              <a:solidFill>
                <a:srgbClr val="3C146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'Coffee Type Sales'!$B$3</c:f>
              <c:strCache>
                <c:ptCount val="1"/>
                <c:pt idx="0">
                  <c:v>Total</c:v>
                </c:pt>
              </c:strCache>
            </c:strRef>
          </c:tx>
          <c:spPr>
            <a:solidFill>
              <a:srgbClr val="92D050"/>
            </a:solidFill>
            <a:ln w="158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'Coffee Type Sales'!$A$4:$A$7</c:f>
              <c:strCache>
                <c:ptCount val="4"/>
                <c:pt idx="0">
                  <c:v>Robusta</c:v>
                </c:pt>
                <c:pt idx="1">
                  <c:v>Arabica</c:v>
                </c:pt>
                <c:pt idx="2">
                  <c:v>Liberica</c:v>
                </c:pt>
                <c:pt idx="3">
                  <c:v>Excelsa</c:v>
                </c:pt>
              </c:strCache>
            </c:strRef>
          </c:cat>
          <c:val>
            <c:numRef>
              <c:f>'Coffee Type Sales'!$B$4:$B$7</c:f>
              <c:numCache>
                <c:formatCode>[$$-409]#,##0_ ;\-[$$-409]#,##0\ </c:formatCode>
                <c:ptCount val="4"/>
                <c:pt idx="0">
                  <c:v>9005.2450000000099</c:v>
                </c:pt>
                <c:pt idx="1">
                  <c:v>11768.494999999997</c:v>
                </c:pt>
                <c:pt idx="2">
                  <c:v>12054.074999999995</c:v>
                </c:pt>
                <c:pt idx="3">
                  <c:v>12306.439999999995</c:v>
                </c:pt>
              </c:numCache>
            </c:numRef>
          </c:val>
          <c:extLst>
            <c:ext xmlns:c16="http://schemas.microsoft.com/office/drawing/2014/chart" uri="{C3380CC4-5D6E-409C-BE32-E72D297353CC}">
              <c16:uniqueId val="{00000000-0E56-4017-B220-F83FFC377F63}"/>
            </c:ext>
          </c:extLst>
        </c:ser>
        <c:dLbls>
          <c:showLegendKey val="0"/>
          <c:showVal val="0"/>
          <c:showCatName val="0"/>
          <c:showSerName val="0"/>
          <c:showPercent val="0"/>
          <c:showBubbleSize val="0"/>
        </c:dLbls>
        <c:gapWidth val="182"/>
        <c:axId val="1596271935"/>
        <c:axId val="1596251775"/>
      </c:barChart>
      <c:catAx>
        <c:axId val="1596271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51775"/>
        <c:crosses val="autoZero"/>
        <c:auto val="1"/>
        <c:lblAlgn val="ctr"/>
        <c:lblOffset val="100"/>
        <c:noMultiLvlLbl val="0"/>
      </c:catAx>
      <c:valAx>
        <c:axId val="1596251775"/>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7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Sales.xlsx]Roast Type Sales!PivotTable1</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3C1464"/>
                </a:solidFill>
              </a:rPr>
              <a:t>Roasting</a:t>
            </a:r>
            <a:r>
              <a:rPr lang="en-US" baseline="0">
                <a:solidFill>
                  <a:srgbClr val="3C1464"/>
                </a:solidFill>
              </a:rPr>
              <a:t> Type Sales</a:t>
            </a:r>
          </a:p>
          <a:p>
            <a:pPr>
              <a:defRPr/>
            </a:pPr>
            <a:endParaRPr lang="en-US">
              <a:solidFill>
                <a:srgbClr val="3C146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'Roast Type Sales'!$B$3</c:f>
              <c:strCache>
                <c:ptCount val="1"/>
                <c:pt idx="0">
                  <c:v>Total</c:v>
                </c:pt>
              </c:strCache>
            </c:strRef>
          </c:tx>
          <c:spPr>
            <a:solidFill>
              <a:srgbClr val="92D050"/>
            </a:solidFill>
            <a:ln w="158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'Roast Type Sales'!$A$4:$A$6</c:f>
              <c:strCache>
                <c:ptCount val="3"/>
                <c:pt idx="0">
                  <c:v>Dark</c:v>
                </c:pt>
                <c:pt idx="1">
                  <c:v>Medium</c:v>
                </c:pt>
                <c:pt idx="2">
                  <c:v>Light</c:v>
                </c:pt>
              </c:strCache>
            </c:strRef>
          </c:cat>
          <c:val>
            <c:numRef>
              <c:f>'Roast Type Sales'!$B$4:$B$6</c:f>
              <c:numCache>
                <c:formatCode>[$$-409]#,##0_ ;\-[$$-409]#,##0\ </c:formatCode>
                <c:ptCount val="3"/>
                <c:pt idx="0">
                  <c:v>13179.315000000013</c:v>
                </c:pt>
                <c:pt idx="1">
                  <c:v>14600.474999999995</c:v>
                </c:pt>
                <c:pt idx="2">
                  <c:v>17354.464999999993</c:v>
                </c:pt>
              </c:numCache>
            </c:numRef>
          </c:val>
          <c:extLst>
            <c:ext xmlns:c16="http://schemas.microsoft.com/office/drawing/2014/chart" uri="{C3380CC4-5D6E-409C-BE32-E72D297353CC}">
              <c16:uniqueId val="{00000000-4384-425E-A625-91A8EFAE1F91}"/>
            </c:ext>
          </c:extLst>
        </c:ser>
        <c:dLbls>
          <c:showLegendKey val="0"/>
          <c:showVal val="0"/>
          <c:showCatName val="0"/>
          <c:showSerName val="0"/>
          <c:showPercent val="0"/>
          <c:showBubbleSize val="0"/>
        </c:dLbls>
        <c:gapWidth val="182"/>
        <c:axId val="1596271935"/>
        <c:axId val="1596251775"/>
      </c:barChart>
      <c:catAx>
        <c:axId val="1596271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51775"/>
        <c:crosses val="autoZero"/>
        <c:auto val="1"/>
        <c:lblAlgn val="ctr"/>
        <c:lblOffset val="100"/>
        <c:noMultiLvlLbl val="0"/>
      </c:catAx>
      <c:valAx>
        <c:axId val="1596251775"/>
        <c:scaling>
          <c:orientation val="minMax"/>
        </c:scaling>
        <c:delete val="0"/>
        <c:axPos val="b"/>
        <c:majorGridlines>
          <c:spPr>
            <a:ln w="9525" cap="flat" cmpd="sng" algn="ctr">
              <a:solidFill>
                <a:schemeClr val="bg1"/>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27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9524</xdr:colOff>
      <xdr:row>1</xdr:row>
      <xdr:rowOff>185737</xdr:rowOff>
    </xdr:from>
    <xdr:to>
      <xdr:col>14</xdr:col>
      <xdr:colOff>609599</xdr:colOff>
      <xdr:row>22</xdr:row>
      <xdr:rowOff>104775</xdr:rowOff>
    </xdr:to>
    <xdr:graphicFrame macro="">
      <xdr:nvGraphicFramePr>
        <xdr:cNvPr id="2" name="Chart 1">
          <a:extLst>
            <a:ext uri="{FF2B5EF4-FFF2-40B4-BE49-F238E27FC236}">
              <a16:creationId xmlns:a16="http://schemas.microsoft.com/office/drawing/2014/main" id="{D4723B1B-E82E-44BD-B315-85485B9DCC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329561</xdr:colOff>
      <xdr:row>23</xdr:row>
      <xdr:rowOff>195507</xdr:rowOff>
    </xdr:from>
    <xdr:to>
      <xdr:col>19</xdr:col>
      <xdr:colOff>310196</xdr:colOff>
      <xdr:row>31</xdr:row>
      <xdr:rowOff>45459</xdr:rowOff>
    </xdr:to>
    <mc:AlternateContent xmlns:mc="http://schemas.openxmlformats.org/markup-compatibility/2006">
      <mc:Choice xmlns:tsle="http://schemas.microsoft.com/office/drawing/2012/timeslicer" Requires="tsle">
        <xdr:graphicFrame macro="">
          <xdr:nvGraphicFramePr>
            <xdr:cNvPr id="3" name="Order Date 2">
              <a:extLst>
                <a:ext uri="{FF2B5EF4-FFF2-40B4-BE49-F238E27FC236}">
                  <a16:creationId xmlns:a16="http://schemas.microsoft.com/office/drawing/2014/main" id="{ACB1BAA0-903B-4BBD-BD61-A32359D939CE}"/>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5815479" y="4622944"/>
              <a:ext cx="7974401" cy="140276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226674</xdr:colOff>
      <xdr:row>3</xdr:row>
      <xdr:rowOff>143520</xdr:rowOff>
    </xdr:from>
    <xdr:to>
      <xdr:col>18</xdr:col>
      <xdr:colOff>225389</xdr:colOff>
      <xdr:row>8</xdr:row>
      <xdr:rowOff>166310</xdr:rowOff>
    </xdr:to>
    <mc:AlternateContent xmlns:mc="http://schemas.openxmlformats.org/markup-compatibility/2006">
      <mc:Choice xmlns:a14="http://schemas.microsoft.com/office/drawing/2010/main" Requires="a14">
        <xdr:graphicFrame macro="">
          <xdr:nvGraphicFramePr>
            <xdr:cNvPr id="4" name="Size 2">
              <a:extLst>
                <a:ext uri="{FF2B5EF4-FFF2-40B4-BE49-F238E27FC236}">
                  <a16:creationId xmlns:a16="http://schemas.microsoft.com/office/drawing/2014/main" id="{322ACC93-EF8F-472A-A4EB-2DC68E62CB98}"/>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dr:sp macro="" textlink="">
          <xdr:nvSpPr>
            <xdr:cNvPr id="0" name=""/>
            <xdr:cNvSpPr>
              <a:spLocks noTextEdit="1"/>
            </xdr:cNvSpPr>
          </xdr:nvSpPr>
          <xdr:spPr>
            <a:xfrm>
              <a:off x="11246737" y="722254"/>
              <a:ext cx="1843430" cy="987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229349</xdr:colOff>
      <xdr:row>11</xdr:row>
      <xdr:rowOff>114087</xdr:rowOff>
    </xdr:from>
    <xdr:to>
      <xdr:col>18</xdr:col>
      <xdr:colOff>228064</xdr:colOff>
      <xdr:row>17</xdr:row>
      <xdr:rowOff>128428</xdr:rowOff>
    </xdr:to>
    <mc:AlternateContent xmlns:mc="http://schemas.openxmlformats.org/markup-compatibility/2006">
      <mc:Choice xmlns:a14="http://schemas.microsoft.com/office/drawing/2010/main" Requires="a14">
        <xdr:graphicFrame macro="">
          <xdr:nvGraphicFramePr>
            <xdr:cNvPr id="5" name="Loyalty Type 2">
              <a:extLst>
                <a:ext uri="{FF2B5EF4-FFF2-40B4-BE49-F238E27FC236}">
                  <a16:creationId xmlns:a16="http://schemas.microsoft.com/office/drawing/2014/main" id="{80D29917-5609-4384-9135-5293B714B262}"/>
                </a:ext>
              </a:extLst>
            </xdr:cNvPr>
            <xdr:cNvGraphicFramePr/>
          </xdr:nvGraphicFramePr>
          <xdr:xfrm>
            <a:off x="0" y="0"/>
            <a:ext cx="0" cy="0"/>
          </xdr:xfrm>
          <a:graphic>
            <a:graphicData uri="http://schemas.microsoft.com/office/drawing/2010/slicer">
              <sle:slicer xmlns:sle="http://schemas.microsoft.com/office/drawing/2010/slicer" name="Loyalty Type 2"/>
            </a:graphicData>
          </a:graphic>
        </xdr:graphicFrame>
      </mc:Choice>
      <mc:Fallback>
        <xdr:sp macro="" textlink="">
          <xdr:nvSpPr>
            <xdr:cNvPr id="0" name=""/>
            <xdr:cNvSpPr>
              <a:spLocks noTextEdit="1"/>
            </xdr:cNvSpPr>
          </xdr:nvSpPr>
          <xdr:spPr>
            <a:xfrm>
              <a:off x="11249412" y="2236112"/>
              <a:ext cx="1843430" cy="1171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84515</xdr:colOff>
      <xdr:row>3</xdr:row>
      <xdr:rowOff>158447</xdr:rowOff>
    </xdr:from>
    <xdr:to>
      <xdr:col>24</xdr:col>
      <xdr:colOff>75596</xdr:colOff>
      <xdr:row>8</xdr:row>
      <xdr:rowOff>30238</xdr:rowOff>
    </xdr:to>
    <mc:AlternateContent xmlns:mc="http://schemas.openxmlformats.org/markup-compatibility/2006">
      <mc:Choice xmlns:a14="http://schemas.microsoft.com/office/drawing/2010/main" Requires="a14">
        <xdr:graphicFrame macro="">
          <xdr:nvGraphicFramePr>
            <xdr:cNvPr id="6" name="Roast Type Name 2">
              <a:extLst>
                <a:ext uri="{FF2B5EF4-FFF2-40B4-BE49-F238E27FC236}">
                  <a16:creationId xmlns:a16="http://schemas.microsoft.com/office/drawing/2014/main" id="{577A7799-945C-4515-8DBB-CA4A5C343C5E}"/>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3564199" y="737181"/>
              <a:ext cx="3065606" cy="8363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59803</xdr:colOff>
      <xdr:row>1</xdr:row>
      <xdr:rowOff>40755</xdr:rowOff>
    </xdr:from>
    <xdr:to>
      <xdr:col>23</xdr:col>
      <xdr:colOff>562131</xdr:colOff>
      <xdr:row>5</xdr:row>
      <xdr:rowOff>40755</xdr:rowOff>
    </xdr:to>
    <xdr:sp macro="" textlink="">
      <xdr:nvSpPr>
        <xdr:cNvPr id="2" name="Rectangle: Rounded Corners 1">
          <a:extLst>
            <a:ext uri="{FF2B5EF4-FFF2-40B4-BE49-F238E27FC236}">
              <a16:creationId xmlns:a16="http://schemas.microsoft.com/office/drawing/2014/main" id="{F7DDCFA2-934B-0834-ABE6-F8C92934968C}"/>
            </a:ext>
          </a:extLst>
        </xdr:cNvPr>
        <xdr:cNvSpPr/>
      </xdr:nvSpPr>
      <xdr:spPr>
        <a:xfrm>
          <a:off x="59803" y="103214"/>
          <a:ext cx="14009090" cy="749508"/>
        </a:xfrm>
        <a:prstGeom prst="round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chemeClr val="bg1"/>
              </a:solidFill>
            </a:rPr>
            <a:t>COFFEE</a:t>
          </a:r>
          <a:r>
            <a:rPr lang="en-IN" sz="2400" baseline="0">
              <a:solidFill>
                <a:schemeClr val="bg1"/>
              </a:solidFill>
            </a:rPr>
            <a:t> SALES DASHBOARD</a:t>
          </a:r>
        </a:p>
        <a:p>
          <a:pPr algn="ctr"/>
          <a:endParaRPr lang="en-IN" sz="2400">
            <a:solidFill>
              <a:schemeClr val="bg1"/>
            </a:solidFill>
          </a:endParaRPr>
        </a:p>
      </xdr:txBody>
    </xdr:sp>
    <xdr:clientData/>
  </xdr:twoCellAnchor>
  <xdr:twoCellAnchor editAs="oneCell">
    <xdr:from>
      <xdr:col>0</xdr:col>
      <xdr:colOff>93687</xdr:colOff>
      <xdr:row>5</xdr:row>
      <xdr:rowOff>106304</xdr:rowOff>
    </xdr:from>
    <xdr:to>
      <xdr:col>16</xdr:col>
      <xdr:colOff>593360</xdr:colOff>
      <xdr:row>14</xdr:row>
      <xdr:rowOff>93688</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A32FEBF7-6281-4F11-88D9-7021ED1211A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3687" y="905175"/>
              <a:ext cx="9824955" cy="164657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70400</xdr:colOff>
      <xdr:row>10</xdr:row>
      <xdr:rowOff>1</xdr:rowOff>
    </xdr:from>
    <xdr:to>
      <xdr:col>21</xdr:col>
      <xdr:colOff>65690</xdr:colOff>
      <xdr:row>15</xdr:row>
      <xdr:rowOff>34848</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8B55BA67-7817-471E-A3F0-1FDD2A81A32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10198" y="1720646"/>
              <a:ext cx="2453355" cy="9566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89995</xdr:colOff>
      <xdr:row>5</xdr:row>
      <xdr:rowOff>93001</xdr:rowOff>
    </xdr:from>
    <xdr:to>
      <xdr:col>23</xdr:col>
      <xdr:colOff>562131</xdr:colOff>
      <xdr:row>9</xdr:row>
      <xdr:rowOff>156149</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B9F68DEE-CD43-45E8-806B-AF36DB3A643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29793" y="891872"/>
              <a:ext cx="4159233" cy="8005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161898</xdr:colOff>
      <xdr:row>10</xdr:row>
      <xdr:rowOff>14985</xdr:rowOff>
    </xdr:from>
    <xdr:to>
      <xdr:col>23</xdr:col>
      <xdr:colOff>530095</xdr:colOff>
      <xdr:row>15</xdr:row>
      <xdr:rowOff>73228</xdr:rowOff>
    </xdr:to>
    <mc:AlternateContent xmlns:mc="http://schemas.openxmlformats.org/markup-compatibility/2006">
      <mc:Choice xmlns:a14="http://schemas.microsoft.com/office/drawing/2010/main" Requires="a14">
        <xdr:graphicFrame macro="">
          <xdr:nvGraphicFramePr>
            <xdr:cNvPr id="6" name="Loyalty Type">
              <a:extLst>
                <a:ext uri="{FF2B5EF4-FFF2-40B4-BE49-F238E27FC236}">
                  <a16:creationId xmlns:a16="http://schemas.microsoft.com/office/drawing/2014/main" id="{90A9C6C6-C98D-4998-BD10-C3DD02821885}"/>
                </a:ext>
              </a:extLst>
            </xdr:cNvPr>
            <xdr:cNvGraphicFramePr/>
          </xdr:nvGraphicFramePr>
          <xdr:xfrm>
            <a:off x="0" y="0"/>
            <a:ext cx="0" cy="0"/>
          </xdr:xfrm>
          <a:graphic>
            <a:graphicData uri="http://schemas.microsoft.com/office/drawing/2010/slicer">
              <sle:slicer xmlns:sle="http://schemas.microsoft.com/office/drawing/2010/slicer" name="Loyalty Type"/>
            </a:graphicData>
          </a:graphic>
        </xdr:graphicFrame>
      </mc:Choice>
      <mc:Fallback>
        <xdr:sp macro="" textlink="">
          <xdr:nvSpPr>
            <xdr:cNvPr id="0" name=""/>
            <xdr:cNvSpPr>
              <a:spLocks noTextEdit="1"/>
            </xdr:cNvSpPr>
          </xdr:nvSpPr>
          <xdr:spPr>
            <a:xfrm>
              <a:off x="12559761" y="1735630"/>
              <a:ext cx="1597229" cy="9800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62458</xdr:colOff>
      <xdr:row>14</xdr:row>
      <xdr:rowOff>138657</xdr:rowOff>
    </xdr:from>
    <xdr:to>
      <xdr:col>9</xdr:col>
      <xdr:colOff>590673</xdr:colOff>
      <xdr:row>44</xdr:row>
      <xdr:rowOff>46843</xdr:rowOff>
    </xdr:to>
    <xdr:graphicFrame macro="">
      <xdr:nvGraphicFramePr>
        <xdr:cNvPr id="7" name="Chart 6">
          <a:extLst>
            <a:ext uri="{FF2B5EF4-FFF2-40B4-BE49-F238E27FC236}">
              <a16:creationId xmlns:a16="http://schemas.microsoft.com/office/drawing/2014/main" id="{60ABE629-F1E7-4957-91B3-E0338B583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31230</xdr:colOff>
      <xdr:row>15</xdr:row>
      <xdr:rowOff>46844</xdr:rowOff>
    </xdr:from>
    <xdr:to>
      <xdr:col>16</xdr:col>
      <xdr:colOff>187377</xdr:colOff>
      <xdr:row>29</xdr:row>
      <xdr:rowOff>123044</xdr:rowOff>
    </xdr:to>
    <xdr:graphicFrame macro="">
      <xdr:nvGraphicFramePr>
        <xdr:cNvPr id="8" name="Chart 7">
          <a:extLst>
            <a:ext uri="{FF2B5EF4-FFF2-40B4-BE49-F238E27FC236}">
              <a16:creationId xmlns:a16="http://schemas.microsoft.com/office/drawing/2014/main" id="{E438A3D2-72F0-42F1-9EC1-F494C89F5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31228</xdr:colOff>
      <xdr:row>29</xdr:row>
      <xdr:rowOff>156148</xdr:rowOff>
    </xdr:from>
    <xdr:to>
      <xdr:col>23</xdr:col>
      <xdr:colOff>530901</xdr:colOff>
      <xdr:row>44</xdr:row>
      <xdr:rowOff>44970</xdr:rowOff>
    </xdr:to>
    <xdr:graphicFrame macro="">
      <xdr:nvGraphicFramePr>
        <xdr:cNvPr id="9" name="Chart 8">
          <a:extLst>
            <a:ext uri="{FF2B5EF4-FFF2-40B4-BE49-F238E27FC236}">
              <a16:creationId xmlns:a16="http://schemas.microsoft.com/office/drawing/2014/main" id="{862DB1A0-CB17-42BE-AFB9-6C69ECF9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218607</xdr:colOff>
      <xdr:row>15</xdr:row>
      <xdr:rowOff>31230</xdr:rowOff>
    </xdr:from>
    <xdr:to>
      <xdr:col>23</xdr:col>
      <xdr:colOff>523407</xdr:colOff>
      <xdr:row>29</xdr:row>
      <xdr:rowOff>107430</xdr:rowOff>
    </xdr:to>
    <xdr:graphicFrame macro="">
      <xdr:nvGraphicFramePr>
        <xdr:cNvPr id="10" name="Chart 9">
          <a:extLst>
            <a:ext uri="{FF2B5EF4-FFF2-40B4-BE49-F238E27FC236}">
              <a16:creationId xmlns:a16="http://schemas.microsoft.com/office/drawing/2014/main" id="{FC79F514-CD60-4B4E-9635-93E2C74712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ni Kapilavai" refreshedDate="45746.714397337964" createdVersion="8" refreshedVersion="8" minRefreshableVersion="3" recordCount="1000" xr:uid="{3E3B1E99-2DA2-4E85-8433-0EE90C2D5B77}">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ntainsMixedTypes="1" containsNumber="1" containsInteger="1" minValue="0" maxValue="0"/>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e v="#N/A"/>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Loyalty Type" numFmtId="0">
      <sharedItems containsMixedTypes="1" containsNumber="1" containsInteger="1" minValue="0" maxValue="0" count="3">
        <s v="Yes"/>
        <s v="No"/>
        <n v="0"/>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71273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8"/>
    <s v=""/>
    <x v="0"/>
    <s v="Lib"/>
    <x v="0"/>
    <x v="1"/>
    <n v="8.73"/>
    <n v="52.38"/>
    <x v="3"/>
    <x v="0"/>
    <x v="1"/>
  </r>
  <r>
    <s v="SCT-60553-454"/>
    <x v="25"/>
    <s v="39123-12846-YJ"/>
    <s v="L-L-0.2"/>
    <n v="5"/>
    <x v="29"/>
    <s v="ggatheralx@123-reg.co.uk"/>
    <x v="0"/>
    <s v="Lib"/>
    <x v="1"/>
    <x v="3"/>
    <n v="4.7549999999999999"/>
    <n v="23.774999999999999"/>
    <x v="3"/>
    <x v="1"/>
    <x v="1"/>
  </r>
  <r>
    <s v="GFK-52063-244"/>
    <x v="26"/>
    <s v="44981-99666-XB"/>
    <s v="L-L-0.5"/>
    <n v="6"/>
    <x v="30"/>
    <s v="uwelberryy@ebay.co.uk"/>
    <x v="2"/>
    <s v="Lib"/>
    <x v="1"/>
    <x v="1"/>
    <n v="9.51"/>
    <n v="57.06"/>
    <x v="3"/>
    <x v="1"/>
    <x v="0"/>
  </r>
  <r>
    <s v="AMM-79521-378"/>
    <x v="27"/>
    <s v="24825-51803-CQ"/>
    <s v="A-D-0.5"/>
    <n v="6"/>
    <x v="31"/>
    <s v="feilhartz@who.int"/>
    <x v="0"/>
    <s v="Ara"/>
    <x v="2"/>
    <x v="1"/>
    <n v="5.97"/>
    <n v="35.82"/>
    <x v="2"/>
    <x v="2"/>
    <x v="1"/>
  </r>
  <r>
    <s v="QUQ-90580-772"/>
    <x v="28"/>
    <s v="77634-13918-GJ"/>
    <s v="L-M-0.2"/>
    <n v="2"/>
    <x v="32"/>
    <s v="zponting10@altervista.org"/>
    <x v="0"/>
    <s v="Lib"/>
    <x v="0"/>
    <x v="3"/>
    <n v="4.3650000000000002"/>
    <n v="8.73"/>
    <x v="3"/>
    <x v="0"/>
    <x v="1"/>
  </r>
  <r>
    <s v="LGD-24408-274"/>
    <x v="29"/>
    <s v="13694-25001-LX"/>
    <s v="L-L-0.5"/>
    <n v="3"/>
    <x v="33"/>
    <s v="sstrase11@booking.com"/>
    <x v="0"/>
    <s v="Lib"/>
    <x v="1"/>
    <x v="1"/>
    <n v="9.51"/>
    <n v="28.53"/>
    <x v="3"/>
    <x v="1"/>
    <x v="1"/>
  </r>
  <r>
    <s v="HCT-95608-959"/>
    <x v="30"/>
    <s v="08523-01791-TI"/>
    <s v="R-M-2.5"/>
    <n v="5"/>
    <x v="34"/>
    <s v="dde12@unesco.org"/>
    <x v="0"/>
    <s v="Rob"/>
    <x v="0"/>
    <x v="2"/>
    <n v="22.884999999999998"/>
    <n v="114.42499999999998"/>
    <x v="0"/>
    <x v="0"/>
    <x v="1"/>
  </r>
  <r>
    <s v="OFX-99147-470"/>
    <x v="31"/>
    <s v="49860-68865-AB"/>
    <s v="R-M-1"/>
    <n v="6"/>
    <x v="35"/>
    <s v=""/>
    <x v="0"/>
    <s v="Rob"/>
    <x v="0"/>
    <x v="0"/>
    <n v="9.9499999999999993"/>
    <n v="59.699999999999996"/>
    <x v="0"/>
    <x v="0"/>
    <x v="0"/>
  </r>
  <r>
    <s v="LUO-37559-016"/>
    <x v="32"/>
    <s v="21240-83132-SP"/>
    <s v="L-M-1"/>
    <n v="3"/>
    <x v="36"/>
    <s v=""/>
    <x v="0"/>
    <s v="Lib"/>
    <x v="0"/>
    <x v="0"/>
    <n v="14.55"/>
    <n v="43.650000000000006"/>
    <x v="3"/>
    <x v="0"/>
    <x v="1"/>
  </r>
  <r>
    <s v="XWC-20610-167"/>
    <x v="33"/>
    <s v="08350-81623-TF"/>
    <s v="E-D-0.2"/>
    <n v="2"/>
    <x v="37"/>
    <s v="lyeoland15@pbs.org"/>
    <x v="0"/>
    <s v="Exc"/>
    <x v="2"/>
    <x v="3"/>
    <n v="3.645"/>
    <n v="7.29"/>
    <x v="1"/>
    <x v="2"/>
    <x v="0"/>
  </r>
  <r>
    <s v="GPU-79113-136"/>
    <x v="34"/>
    <s v="73284-01385-SJ"/>
    <s v="R-D-0.2"/>
    <n v="3"/>
    <x v="38"/>
    <s v="atolworthy16@toplist.cz"/>
    <x v="0"/>
    <s v="Rob"/>
    <x v="2"/>
    <x v="3"/>
    <n v="2.6849999999999996"/>
    <n v="8.0549999999999997"/>
    <x v="0"/>
    <x v="2"/>
    <x v="0"/>
  </r>
  <r>
    <s v="ULR-52653-960"/>
    <x v="35"/>
    <s v="04152-34436-IE"/>
    <s v="L-L-2.5"/>
    <n v="2"/>
    <x v="39"/>
    <s v=""/>
    <x v="0"/>
    <s v="Lib"/>
    <x v="1"/>
    <x v="2"/>
    <n v="36.454999999999998"/>
    <n v="72.91"/>
    <x v="3"/>
    <x v="1"/>
    <x v="1"/>
  </r>
  <r>
    <s v="HPI-42308-142"/>
    <x v="36"/>
    <s v="06631-86965-XP"/>
    <s v="E-M-0.5"/>
    <n v="2"/>
    <x v="40"/>
    <s v="obaudassi18@seesaa.net"/>
    <x v="0"/>
    <s v="Exc"/>
    <x v="0"/>
    <x v="1"/>
    <n v="8.25"/>
    <n v="16.5"/>
    <x v="1"/>
    <x v="0"/>
    <x v="0"/>
  </r>
  <r>
    <s v="XHI-30227-581"/>
    <x v="37"/>
    <s v="54619-08558-ZU"/>
    <s v="L-D-2.5"/>
    <n v="6"/>
    <x v="41"/>
    <s v="pkingsbury19@comcast.net"/>
    <x v="0"/>
    <s v="Lib"/>
    <x v="2"/>
    <x v="2"/>
    <n v="29.784999999999997"/>
    <n v="178.70999999999998"/>
    <x v="3"/>
    <x v="2"/>
    <x v="1"/>
  </r>
  <r>
    <s v="DJH-05202-380"/>
    <x v="38"/>
    <s v="85589-17020-CX"/>
    <s v="E-M-2.5"/>
    <n v="2"/>
    <x v="42"/>
    <s v=""/>
    <x v="0"/>
    <s v="Exc"/>
    <x v="0"/>
    <x v="2"/>
    <n v="31.624999999999996"/>
    <n v="63.249999999999993"/>
    <x v="1"/>
    <x v="0"/>
    <x v="0"/>
  </r>
  <r>
    <s v="VMW-26889-781"/>
    <x v="39"/>
    <s v="36078-91009-WU"/>
    <s v="A-L-0.2"/>
    <n v="2"/>
    <x v="43"/>
    <s v="acurley1b@hao123.com"/>
    <x v="0"/>
    <s v="Ara"/>
    <x v="1"/>
    <x v="3"/>
    <n v="3.8849999999999998"/>
    <n v="7.77"/>
    <x v="2"/>
    <x v="1"/>
    <x v="0"/>
  </r>
  <r>
    <s v="DBU-81099-586"/>
    <x v="40"/>
    <s v="15770-27099-GX"/>
    <s v="A-D-2.5"/>
    <n v="4"/>
    <x v="44"/>
    <s v="rmcgilvary1c@tamu.edu"/>
    <x v="0"/>
    <s v="Ara"/>
    <x v="2"/>
    <x v="2"/>
    <n v="22.884999999999998"/>
    <n v="91.539999999999992"/>
    <x v="2"/>
    <x v="2"/>
    <x v="1"/>
  </r>
  <r>
    <s v="PQA-54820-810"/>
    <x v="41"/>
    <s v="91460-04823-BX"/>
    <s v="A-L-1"/>
    <n v="3"/>
    <x v="45"/>
    <s v="ipikett1d@xinhuanet.com"/>
    <x v="0"/>
    <s v="Ara"/>
    <x v="1"/>
    <x v="0"/>
    <n v="12.95"/>
    <n v="38.849999999999994"/>
    <x v="2"/>
    <x v="1"/>
    <x v="1"/>
  </r>
  <r>
    <s v="XKB-41924-202"/>
    <x v="42"/>
    <s v="45089-52817-WN"/>
    <s v="L-D-0.5"/>
    <n v="2"/>
    <x v="46"/>
    <s v="ibouldon1e@gizmodo.com"/>
    <x v="0"/>
    <s v="Lib"/>
    <x v="2"/>
    <x v="1"/>
    <n v="7.77"/>
    <n v="15.54"/>
    <x v="3"/>
    <x v="2"/>
    <x v="1"/>
  </r>
  <r>
    <s v="DWZ-69106-473"/>
    <x v="43"/>
    <s v="76447-50326-IC"/>
    <s v="L-L-2.5"/>
    <n v="4"/>
    <x v="47"/>
    <s v="kflanders1f@over-blog.com"/>
    <x v="1"/>
    <s v="Lib"/>
    <x v="1"/>
    <x v="2"/>
    <n v="36.454999999999998"/>
    <n v="145.82"/>
    <x v="3"/>
    <x v="1"/>
    <x v="0"/>
  </r>
  <r>
    <s v="YHV-68700-050"/>
    <x v="44"/>
    <s v="26333-67911-OL"/>
    <s v="R-M-0.5"/>
    <n v="5"/>
    <x v="48"/>
    <s v="hmattioli1g@webmd.com"/>
    <x v="2"/>
    <s v="Rob"/>
    <x v="0"/>
    <x v="1"/>
    <n v="5.97"/>
    <n v="29.849999999999998"/>
    <x v="0"/>
    <x v="0"/>
    <x v="1"/>
  </r>
  <r>
    <s v="YHV-68700-050"/>
    <x v="44"/>
    <s v="26333-67911-OL"/>
    <s v="L-L-2.5"/>
    <n v="2"/>
    <x v="48"/>
    <s v=""/>
    <x v="2"/>
    <s v="Lib"/>
    <x v="1"/>
    <x v="2"/>
    <n v="36.454999999999998"/>
    <n v="72.91"/>
    <x v="3"/>
    <x v="1"/>
    <x v="1"/>
  </r>
  <r>
    <s v="KRB-88066-642"/>
    <x v="45"/>
    <s v="22107-86640-SB"/>
    <s v="L-M-1"/>
    <n v="5"/>
    <x v="49"/>
    <s v="agillard1i@issuu.com"/>
    <x v="0"/>
    <s v="Lib"/>
    <x v="0"/>
    <x v="0"/>
    <n v="14.55"/>
    <n v="72.75"/>
    <x v="3"/>
    <x v="0"/>
    <x v="1"/>
  </r>
  <r>
    <s v="LQU-08404-173"/>
    <x v="46"/>
    <s v="09960-34242-LZ"/>
    <s v="L-L-1"/>
    <n v="3"/>
    <x v="50"/>
    <s v=""/>
    <x v="0"/>
    <s v="Lib"/>
    <x v="1"/>
    <x v="0"/>
    <n v="15.85"/>
    <n v="47.55"/>
    <x v="3"/>
    <x v="1"/>
    <x v="1"/>
  </r>
  <r>
    <s v="CWK-60159-881"/>
    <x v="47"/>
    <s v="04671-85591-RT"/>
    <s v="E-D-0.2"/>
    <n v="3"/>
    <x v="51"/>
    <s v="tgrizard1k@odnoklassniki.ru"/>
    <x v="0"/>
    <s v="Exc"/>
    <x v="2"/>
    <x v="3"/>
    <n v="3.645"/>
    <n v="10.935"/>
    <x v="1"/>
    <x v="2"/>
    <x v="0"/>
  </r>
  <r>
    <s v="EEG-74197-843"/>
    <x v="48"/>
    <s v="25729-68859-UA"/>
    <s v="E-L-1"/>
    <n v="4"/>
    <x v="52"/>
    <s v="rrelton1l@stanford.edu"/>
    <x v="0"/>
    <s v="Exc"/>
    <x v="1"/>
    <x v="0"/>
    <n v="14.85"/>
    <n v="59.4"/>
    <x v="1"/>
    <x v="1"/>
    <x v="1"/>
  </r>
  <r>
    <s v="UCZ-59708-525"/>
    <x v="49"/>
    <s v="05501-86351-NX"/>
    <s v="L-D-2.5"/>
    <n v="3"/>
    <x v="53"/>
    <s v=""/>
    <x v="0"/>
    <s v="Lib"/>
    <x v="2"/>
    <x v="2"/>
    <n v="29.784999999999997"/>
    <n v="89.35499999999999"/>
    <x v="3"/>
    <x v="2"/>
    <x v="0"/>
  </r>
  <r>
    <s v="HUB-47311-849"/>
    <x v="50"/>
    <s v="04521-04300-OK"/>
    <s v="L-M-0.5"/>
    <n v="3"/>
    <x v="54"/>
    <s v="sgilroy1n@eepurl.com"/>
    <x v="0"/>
    <s v="Lib"/>
    <x v="0"/>
    <x v="1"/>
    <n v="8.73"/>
    <n v="26.19"/>
    <x v="3"/>
    <x v="0"/>
    <x v="0"/>
  </r>
  <r>
    <s v="WYM-17686-694"/>
    <x v="51"/>
    <s v="58689-55264-VK"/>
    <s v="A-D-2.5"/>
    <n v="5"/>
    <x v="55"/>
    <s v="ccottingham1o@wikipedia.org"/>
    <x v="0"/>
    <s v="Ara"/>
    <x v="2"/>
    <x v="2"/>
    <n v="22.884999999999998"/>
    <n v="114.42499999999998"/>
    <x v="2"/>
    <x v="2"/>
    <x v="1"/>
  </r>
  <r>
    <s v="ZYQ-15797-695"/>
    <x v="52"/>
    <s v="79436-73011-MM"/>
    <s v="R-D-0.5"/>
    <n v="5"/>
    <x v="56"/>
    <s v=""/>
    <x v="2"/>
    <s v="Rob"/>
    <x v="2"/>
    <x v="1"/>
    <n v="5.3699999999999992"/>
    <n v="26.849999999999994"/>
    <x v="0"/>
    <x v="2"/>
    <x v="0"/>
  </r>
  <r>
    <s v="EEJ-16185-108"/>
    <x v="53"/>
    <s v="65552-60476-KY"/>
    <s v="L-L-0.2"/>
    <n v="5"/>
    <x v="57"/>
    <s v=""/>
    <x v="0"/>
    <s v="Lib"/>
    <x v="1"/>
    <x v="3"/>
    <n v="4.7549999999999999"/>
    <n v="23.774999999999999"/>
    <x v="3"/>
    <x v="1"/>
    <x v="0"/>
  </r>
  <r>
    <s v="RWR-77888-800"/>
    <x v="54"/>
    <s v="69904-02729-YS"/>
    <s v="A-M-0.5"/>
    <n v="1"/>
    <x v="58"/>
    <s v="adykes1r@eventbrite.com"/>
    <x v="0"/>
    <s v="Ara"/>
    <x v="0"/>
    <x v="1"/>
    <n v="6.75"/>
    <n v="6.75"/>
    <x v="2"/>
    <x v="0"/>
    <x v="1"/>
  </r>
  <r>
    <s v="LHN-75209-742"/>
    <x v="55"/>
    <s v="01433-04270-AX"/>
    <s v="R-M-0.5"/>
    <n v="6"/>
    <x v="59"/>
    <s v=""/>
    <x v="0"/>
    <s v="Rob"/>
    <x v="0"/>
    <x v="1"/>
    <n v="5.97"/>
    <n v="35.82"/>
    <x v="0"/>
    <x v="0"/>
    <x v="0"/>
  </r>
  <r>
    <s v="TIR-71396-998"/>
    <x v="56"/>
    <s v="14204-14186-LA"/>
    <s v="R-D-2.5"/>
    <n v="4"/>
    <x v="60"/>
    <s v="acockrem1t@engadget.com"/>
    <x v="0"/>
    <s v="Rob"/>
    <x v="2"/>
    <x v="2"/>
    <n v="20.584999999999997"/>
    <n v="82.339999999999989"/>
    <x v="0"/>
    <x v="2"/>
    <x v="0"/>
  </r>
  <r>
    <s v="RXF-37618-213"/>
    <x v="57"/>
    <s v="32948-34398-HC"/>
    <s v="R-L-0.5"/>
    <n v="1"/>
    <x v="61"/>
    <s v="bumpleby1u@soundcloud.com"/>
    <x v="0"/>
    <s v="Rob"/>
    <x v="1"/>
    <x v="1"/>
    <n v="7.169999999999999"/>
    <n v="7.169999999999999"/>
    <x v="0"/>
    <x v="1"/>
    <x v="0"/>
  </r>
  <r>
    <s v="ANM-16388-634"/>
    <x v="58"/>
    <s v="77343-52608-FF"/>
    <s v="L-L-0.2"/>
    <n v="2"/>
    <x v="62"/>
    <s v="nsaleway1v@dedecms.com"/>
    <x v="0"/>
    <s v="Lib"/>
    <x v="1"/>
    <x v="3"/>
    <n v="4.7549999999999999"/>
    <n v="9.51"/>
    <x v="3"/>
    <x v="1"/>
    <x v="1"/>
  </r>
  <r>
    <s v="WYL-29300-070"/>
    <x v="59"/>
    <s v="42770-36274-QA"/>
    <s v="R-M-0.2"/>
    <n v="1"/>
    <x v="63"/>
    <s v="hgoulter1w@abc.net.au"/>
    <x v="0"/>
    <s v="Rob"/>
    <x v="0"/>
    <x v="3"/>
    <n v="2.9849999999999999"/>
    <n v="2.9849999999999999"/>
    <x v="0"/>
    <x v="0"/>
    <x v="1"/>
  </r>
  <r>
    <s v="JHW-74554-805"/>
    <x v="60"/>
    <s v="14103-58987-ZU"/>
    <s v="R-M-1"/>
    <n v="6"/>
    <x v="64"/>
    <s v="grizzello1x@symantec.com"/>
    <x v="2"/>
    <s v="Rob"/>
    <x v="0"/>
    <x v="0"/>
    <n v="9.9499999999999993"/>
    <n v="59.699999999999996"/>
    <x v="0"/>
    <x v="0"/>
    <x v="0"/>
  </r>
  <r>
    <s v="KYS-27063-603"/>
    <x v="61"/>
    <s v="69958-32065-SW"/>
    <s v="E-L-2.5"/>
    <n v="4"/>
    <x v="65"/>
    <s v="slist1y@mapquest.com"/>
    <x v="0"/>
    <s v="Exc"/>
    <x v="1"/>
    <x v="2"/>
    <n v="34.154999999999994"/>
    <n v="136.61999999999998"/>
    <x v="1"/>
    <x v="1"/>
    <x v="1"/>
  </r>
  <r>
    <s v="GAZ-58626-277"/>
    <x v="62"/>
    <s v="69533-84907-FA"/>
    <s v="L-L-0.2"/>
    <n v="2"/>
    <x v="66"/>
    <s v="sedmondson1z@theguardian.com"/>
    <x v="1"/>
    <s v="Lib"/>
    <x v="1"/>
    <x v="3"/>
    <n v="4.7549999999999999"/>
    <n v="9.51"/>
    <x v="3"/>
    <x v="1"/>
    <x v="1"/>
  </r>
  <r>
    <s v="RPJ-37787-335"/>
    <x v="63"/>
    <s v="76005-95461-CI"/>
    <s v="A-M-2.5"/>
    <n v="3"/>
    <x v="67"/>
    <s v=""/>
    <x v="0"/>
    <s v="Ara"/>
    <x v="0"/>
    <x v="2"/>
    <n v="25.874999999999996"/>
    <n v="77.624999999999986"/>
    <x v="2"/>
    <x v="0"/>
    <x v="1"/>
  </r>
  <r>
    <s v="LEF-83057-763"/>
    <x v="64"/>
    <s v="15395-90855-VB"/>
    <s v="L-M-0.2"/>
    <n v="5"/>
    <x v="68"/>
    <s v=""/>
    <x v="0"/>
    <s v="Lib"/>
    <x v="0"/>
    <x v="3"/>
    <n v="4.3650000000000002"/>
    <n v="21.825000000000003"/>
    <x v="3"/>
    <x v="0"/>
    <x v="0"/>
  </r>
  <r>
    <s v="RPW-36123-215"/>
    <x v="65"/>
    <s v="80640-45811-LB"/>
    <s v="E-L-0.5"/>
    <n v="2"/>
    <x v="69"/>
    <s v="jrangall22@newsvine.com"/>
    <x v="0"/>
    <s v="Exc"/>
    <x v="1"/>
    <x v="1"/>
    <n v="8.91"/>
    <n v="17.82"/>
    <x v="1"/>
    <x v="1"/>
    <x v="0"/>
  </r>
  <r>
    <s v="WLL-59044-117"/>
    <x v="66"/>
    <s v="28476-04082-GR"/>
    <s v="R-D-1"/>
    <n v="6"/>
    <x v="70"/>
    <s v="kboorn23@ezinearticles.com"/>
    <x v="1"/>
    <s v="Rob"/>
    <x v="2"/>
    <x v="0"/>
    <n v="8.9499999999999993"/>
    <n v="53.699999999999996"/>
    <x v="0"/>
    <x v="2"/>
    <x v="0"/>
  </r>
  <r>
    <s v="AWT-22827-563"/>
    <x v="67"/>
    <s v="12018-75670-EU"/>
    <s v="R-L-0.2"/>
    <n v="1"/>
    <x v="71"/>
    <s v=""/>
    <x v="1"/>
    <s v="Rob"/>
    <x v="1"/>
    <x v="3"/>
    <n v="3.5849999999999995"/>
    <n v="3.5849999999999995"/>
    <x v="0"/>
    <x v="1"/>
    <x v="0"/>
  </r>
  <r>
    <s v="QLM-07145-668"/>
    <x v="68"/>
    <s v="86437-17399-FK"/>
    <s v="E-D-0.2"/>
    <n v="2"/>
    <x v="72"/>
    <s v="celgey25@webs.com"/>
    <x v="0"/>
    <s v="Exc"/>
    <x v="2"/>
    <x v="3"/>
    <n v="3.645"/>
    <n v="7.29"/>
    <x v="1"/>
    <x v="2"/>
    <x v="1"/>
  </r>
  <r>
    <s v="HVQ-64398-930"/>
    <x v="69"/>
    <s v="62979-53167-ML"/>
    <s v="A-M-0.5"/>
    <n v="6"/>
    <x v="73"/>
    <s v="lmizzi26@rakuten.co.jp"/>
    <x v="0"/>
    <s v="Ara"/>
    <x v="0"/>
    <x v="1"/>
    <n v="6.75"/>
    <n v="40.5"/>
    <x v="2"/>
    <x v="0"/>
    <x v="0"/>
  </r>
  <r>
    <s v="WRT-40778-247"/>
    <x v="70"/>
    <s v="54810-81899-HL"/>
    <s v="R-L-1"/>
    <n v="4"/>
    <x v="74"/>
    <s v="cgiacomazzo27@jigsy.com"/>
    <x v="0"/>
    <s v="Rob"/>
    <x v="1"/>
    <x v="0"/>
    <n v="11.95"/>
    <n v="47.8"/>
    <x v="0"/>
    <x v="1"/>
    <x v="1"/>
  </r>
  <r>
    <s v="SUB-13006-125"/>
    <x v="71"/>
    <s v="26103-41504-IB"/>
    <s v="A-L-0.5"/>
    <n v="5"/>
    <x v="75"/>
    <s v="aarnow28@arizona.edu"/>
    <x v="0"/>
    <s v="Ara"/>
    <x v="1"/>
    <x v="1"/>
    <n v="7.77"/>
    <n v="38.849999999999994"/>
    <x v="2"/>
    <x v="1"/>
    <x v="0"/>
  </r>
  <r>
    <s v="CQM-49696-263"/>
    <x v="72"/>
    <s v="76534-45229-SG"/>
    <s v="L-L-2.5"/>
    <n v="3"/>
    <x v="76"/>
    <s v="syann29@senate.gov"/>
    <x v="0"/>
    <s v="Lib"/>
    <x v="1"/>
    <x v="2"/>
    <n v="36.454999999999998"/>
    <n v="109.36499999999999"/>
    <x v="3"/>
    <x v="1"/>
    <x v="0"/>
  </r>
  <r>
    <s v="KXN-85094-246"/>
    <x v="73"/>
    <s v="81744-27332-RR"/>
    <s v="L-M-2.5"/>
    <n v="3"/>
    <x v="77"/>
    <s v="bnaulls2a@tiny.cc"/>
    <x v="1"/>
    <s v="Lib"/>
    <x v="0"/>
    <x v="2"/>
    <n v="33.464999999999996"/>
    <n v="100.39499999999998"/>
    <x v="3"/>
    <x v="0"/>
    <x v="0"/>
  </r>
  <r>
    <s v="XOQ-12405-419"/>
    <x v="74"/>
    <s v="91513-75657-PH"/>
    <s v="R-D-2.5"/>
    <n v="4"/>
    <x v="78"/>
    <s v=""/>
    <x v="0"/>
    <s v="Rob"/>
    <x v="2"/>
    <x v="2"/>
    <n v="20.584999999999997"/>
    <n v="82.339999999999989"/>
    <x v="0"/>
    <x v="2"/>
    <x v="0"/>
  </r>
  <r>
    <s v="HYF-10254-369"/>
    <x v="75"/>
    <s v="30373-66619-CB"/>
    <s v="L-L-0.5"/>
    <n v="1"/>
    <x v="79"/>
    <s v="zsherewood2c@apache.org"/>
    <x v="0"/>
    <s v="Lib"/>
    <x v="1"/>
    <x v="1"/>
    <n v="9.51"/>
    <n v="9.51"/>
    <x v="3"/>
    <x v="1"/>
    <x v="1"/>
  </r>
  <r>
    <s v="XXJ-47000-307"/>
    <x v="76"/>
    <s v="31582-23562-FM"/>
    <s v="A-L-2.5"/>
    <n v="3"/>
    <x v="80"/>
    <s v="jdufaire2d@fc2.com"/>
    <x v="0"/>
    <s v="Ara"/>
    <x v="1"/>
    <x v="2"/>
    <n v="29.784999999999997"/>
    <n v="89.35499999999999"/>
    <x v="2"/>
    <x v="1"/>
    <x v="1"/>
  </r>
  <r>
    <s v="XXJ-47000-307"/>
    <x v="76"/>
    <s v="31582-23562-FM"/>
    <s v="A-D-0.2"/>
    <n v="4"/>
    <x v="80"/>
    <s v=""/>
    <x v="0"/>
    <s v="Ara"/>
    <x v="2"/>
    <x v="3"/>
    <n v="2.9849999999999999"/>
    <n v="11.94"/>
    <x v="2"/>
    <x v="2"/>
    <x v="1"/>
  </r>
  <r>
    <s v="ZDK-82166-357"/>
    <x v="77"/>
    <s v="81431-12577-VD"/>
    <s v="A-M-1"/>
    <n v="3"/>
    <x v="81"/>
    <s v="bkeaveney2f@netlog.com"/>
    <x v="0"/>
    <s v="Ara"/>
    <x v="0"/>
    <x v="0"/>
    <n v="11.25"/>
    <n v="33.75"/>
    <x v="2"/>
    <x v="0"/>
    <x v="1"/>
  </r>
  <r>
    <s v="IHN-19982-362"/>
    <x v="78"/>
    <s v="68894-91205-MP"/>
    <s v="R-L-1"/>
    <n v="3"/>
    <x v="82"/>
    <s v="egrise2g@cargocollective.com"/>
    <x v="0"/>
    <s v="Rob"/>
    <x v="1"/>
    <x v="0"/>
    <n v="11.95"/>
    <n v="35.849999999999994"/>
    <x v="0"/>
    <x v="1"/>
    <x v="1"/>
  </r>
  <r>
    <s v="VMT-10030-889"/>
    <x v="79"/>
    <s v="87602-55754-VN"/>
    <s v="A-L-1"/>
    <n v="6"/>
    <x v="83"/>
    <s v="tgottelier2h@vistaprint.com"/>
    <x v="0"/>
    <s v="Ara"/>
    <x v="1"/>
    <x v="0"/>
    <n v="12.95"/>
    <n v="77.699999999999989"/>
    <x v="2"/>
    <x v="1"/>
    <x v="1"/>
  </r>
  <r>
    <s v="NHL-11063-100"/>
    <x v="80"/>
    <s v="39181-35745-WH"/>
    <s v="A-L-1"/>
    <n v="4"/>
    <x v="84"/>
    <s v=""/>
    <x v="1"/>
    <s v="Ara"/>
    <x v="1"/>
    <x v="0"/>
    <n v="12.95"/>
    <n v="51.8"/>
    <x v="2"/>
    <x v="1"/>
    <x v="0"/>
  </r>
  <r>
    <s v="ROV-87448-086"/>
    <x v="81"/>
    <s v="30381-64762-NG"/>
    <s v="A-M-2.5"/>
    <n v="4"/>
    <x v="85"/>
    <s v="agreenhead2j@dailymail.co.uk"/>
    <x v="0"/>
    <s v="Ara"/>
    <x v="0"/>
    <x v="2"/>
    <n v="25.874999999999996"/>
    <n v="103.49999999999999"/>
    <x v="2"/>
    <x v="0"/>
    <x v="1"/>
  </r>
  <r>
    <s v="DGY-35773-612"/>
    <x v="82"/>
    <s v="17503-27693-ZH"/>
    <s v="E-L-1"/>
    <n v="3"/>
    <x v="86"/>
    <s v=""/>
    <x v="0"/>
    <s v="Exc"/>
    <x v="1"/>
    <x v="0"/>
    <n v="14.85"/>
    <n v="44.55"/>
    <x v="1"/>
    <x v="1"/>
    <x v="0"/>
  </r>
  <r>
    <s v="YWH-50638-556"/>
    <x v="83"/>
    <s v="89442-35633-HJ"/>
    <s v="E-L-0.5"/>
    <n v="4"/>
    <x v="87"/>
    <s v="elangcaster2l@spotify.com"/>
    <x v="2"/>
    <s v="Exc"/>
    <x v="1"/>
    <x v="1"/>
    <n v="8.91"/>
    <n v="35.64"/>
    <x v="1"/>
    <x v="1"/>
    <x v="0"/>
  </r>
  <r>
    <s v="ISL-11200-600"/>
    <x v="84"/>
    <s v="13654-85265-IL"/>
    <s v="A-D-0.2"/>
    <n v="6"/>
    <x v="88"/>
    <s v=""/>
    <x v="1"/>
    <s v="Ara"/>
    <x v="2"/>
    <x v="3"/>
    <n v="2.9849999999999999"/>
    <n v="17.91"/>
    <x v="2"/>
    <x v="2"/>
    <x v="0"/>
  </r>
  <r>
    <s v="LBZ-75997-047"/>
    <x v="85"/>
    <s v="40946-22090-FP"/>
    <s v="A-M-2.5"/>
    <n v="6"/>
    <x v="89"/>
    <s v="nmagauran2n@51.la"/>
    <x v="0"/>
    <s v="Ara"/>
    <x v="0"/>
    <x v="2"/>
    <n v="25.874999999999996"/>
    <n v="155.24999999999997"/>
    <x v="2"/>
    <x v="0"/>
    <x v="1"/>
  </r>
  <r>
    <s v="EUH-08089-954"/>
    <x v="86"/>
    <s v="29050-93691-TS"/>
    <s v="A-D-0.2"/>
    <n v="2"/>
    <x v="90"/>
    <s v="vkirdsch2o@google.fr"/>
    <x v="0"/>
    <s v="Ara"/>
    <x v="2"/>
    <x v="3"/>
    <n v="2.9849999999999999"/>
    <n v="5.97"/>
    <x v="2"/>
    <x v="2"/>
    <x v="1"/>
  </r>
  <r>
    <s v="BLD-12227-251"/>
    <x v="87"/>
    <s v="64395-74865-WF"/>
    <s v="A-M-0.5"/>
    <n v="2"/>
    <x v="91"/>
    <s v="iwhapple2p@com.com"/>
    <x v="0"/>
    <s v="Ara"/>
    <x v="0"/>
    <x v="1"/>
    <n v="6.75"/>
    <n v="13.5"/>
    <x v="2"/>
    <x v="0"/>
    <x v="1"/>
  </r>
  <r>
    <s v="OPY-30711-853"/>
    <x v="25"/>
    <s v="81861-66046-SU"/>
    <s v="A-D-0.2"/>
    <n v="1"/>
    <x v="92"/>
    <s v=""/>
    <x v="1"/>
    <s v="Ara"/>
    <x v="2"/>
    <x v="3"/>
    <n v="2.9849999999999999"/>
    <n v="2.9849999999999999"/>
    <x v="2"/>
    <x v="2"/>
    <x v="1"/>
  </r>
  <r>
    <s v="DBC-44122-300"/>
    <x v="88"/>
    <s v="13366-78506-KP"/>
    <s v="L-M-0.2"/>
    <n v="3"/>
    <x v="93"/>
    <s v=""/>
    <x v="0"/>
    <s v="Lib"/>
    <x v="0"/>
    <x v="3"/>
    <n v="4.3650000000000002"/>
    <n v="13.095000000000001"/>
    <x v="3"/>
    <x v="0"/>
    <x v="0"/>
  </r>
  <r>
    <s v="FJQ-60035-234"/>
    <x v="89"/>
    <s v="08847-29858-HN"/>
    <s v="A-L-0.2"/>
    <n v="2"/>
    <x v="94"/>
    <s v=""/>
    <x v="0"/>
    <s v="Ara"/>
    <x v="1"/>
    <x v="3"/>
    <n v="3.8849999999999998"/>
    <n v="7.77"/>
    <x v="2"/>
    <x v="1"/>
    <x v="0"/>
  </r>
  <r>
    <s v="HSF-66926-425"/>
    <x v="90"/>
    <s v="00539-42510-RY"/>
    <s v="L-D-2.5"/>
    <n v="5"/>
    <x v="95"/>
    <s v="nyoules2t@reference.com"/>
    <x v="1"/>
    <s v="Lib"/>
    <x v="2"/>
    <x v="2"/>
    <n v="29.784999999999997"/>
    <n v="148.92499999999998"/>
    <x v="3"/>
    <x v="2"/>
    <x v="0"/>
  </r>
  <r>
    <s v="LQG-41416-375"/>
    <x v="91"/>
    <s v="45190-08727-NV"/>
    <s v="L-D-1"/>
    <n v="3"/>
    <x v="96"/>
    <s v="daizikovitz2u@answers.com"/>
    <x v="1"/>
    <s v="Lib"/>
    <x v="2"/>
    <x v="0"/>
    <n v="12.95"/>
    <n v="38.849999999999994"/>
    <x v="3"/>
    <x v="2"/>
    <x v="0"/>
  </r>
  <r>
    <s v="VZO-97265-841"/>
    <x v="92"/>
    <s v="87049-37901-FU"/>
    <s v="R-M-0.2"/>
    <n v="4"/>
    <x v="97"/>
    <s v="brevel2v@fastcompany.com"/>
    <x v="0"/>
    <s v="Rob"/>
    <x v="0"/>
    <x v="3"/>
    <n v="2.9849999999999999"/>
    <n v="11.94"/>
    <x v="0"/>
    <x v="0"/>
    <x v="1"/>
  </r>
  <r>
    <s v="MOR-12987-399"/>
    <x v="93"/>
    <s v="34015-31593-JC"/>
    <s v="L-M-1"/>
    <n v="6"/>
    <x v="98"/>
    <s v="epriddis2w@nationalgeographic.com"/>
    <x v="0"/>
    <s v="Lib"/>
    <x v="0"/>
    <x v="0"/>
    <n v="14.55"/>
    <n v="87.300000000000011"/>
    <x v="3"/>
    <x v="0"/>
    <x v="1"/>
  </r>
  <r>
    <s v="UOA-23786-489"/>
    <x v="94"/>
    <s v="90305-50099-SV"/>
    <s v="A-M-0.5"/>
    <n v="6"/>
    <x v="99"/>
    <s v="qveel2x@jugem.jp"/>
    <x v="0"/>
    <s v="Ara"/>
    <x v="0"/>
    <x v="1"/>
    <n v="6.75"/>
    <n v="40.5"/>
    <x v="2"/>
    <x v="0"/>
    <x v="0"/>
  </r>
  <r>
    <s v="AJL-52941-018"/>
    <x v="95"/>
    <s v="55871-61935-MF"/>
    <s v="E-D-1"/>
    <n v="2"/>
    <x v="100"/>
    <s v="lconyers2y@twitter.com"/>
    <x v="0"/>
    <s v="Exc"/>
    <x v="2"/>
    <x v="0"/>
    <n v="12.15"/>
    <n v="24.3"/>
    <x v="1"/>
    <x v="2"/>
    <x v="1"/>
  </r>
  <r>
    <s v="XSZ-84273-421"/>
    <x v="96"/>
    <s v="15405-60469-TM"/>
    <s v="R-M-0.5"/>
    <n v="3"/>
    <x v="101"/>
    <s v="pwye2z@dagondesign.com"/>
    <x v="0"/>
    <s v="Rob"/>
    <x v="0"/>
    <x v="1"/>
    <n v="5.97"/>
    <n v="17.91"/>
    <x v="0"/>
    <x v="0"/>
    <x v="0"/>
  </r>
  <r>
    <s v="NUN-48214-216"/>
    <x v="97"/>
    <s v="06953-94794-FB"/>
    <s v="A-M-0.5"/>
    <n v="4"/>
    <x v="102"/>
    <s v=""/>
    <x v="0"/>
    <s v="Ara"/>
    <x v="0"/>
    <x v="1"/>
    <n v="6.75"/>
    <n v="27"/>
    <x v="2"/>
    <x v="0"/>
    <x v="1"/>
  </r>
  <r>
    <s v="AKV-93064-769"/>
    <x v="98"/>
    <s v="22305-40299-CY"/>
    <s v="L-D-0.5"/>
    <n v="1"/>
    <x v="103"/>
    <s v="tsheryn31@mtv.com"/>
    <x v="0"/>
    <s v="Lib"/>
    <x v="2"/>
    <x v="1"/>
    <n v="7.77"/>
    <n v="7.77"/>
    <x v="3"/>
    <x v="2"/>
    <x v="0"/>
  </r>
  <r>
    <s v="BRB-40903-533"/>
    <x v="99"/>
    <s v="09020-56774-GU"/>
    <s v="E-L-0.2"/>
    <n v="3"/>
    <x v="104"/>
    <s v="mredgrave32@cargocollective.com"/>
    <x v="0"/>
    <s v="Exc"/>
    <x v="1"/>
    <x v="3"/>
    <n v="4.4550000000000001"/>
    <n v="13.365"/>
    <x v="1"/>
    <x v="1"/>
    <x v="0"/>
  </r>
  <r>
    <s v="GPR-19973-483"/>
    <x v="100"/>
    <s v="92926-08470-YS"/>
    <s v="R-D-0.5"/>
    <n v="5"/>
    <x v="105"/>
    <s v="bfominov33@yale.edu"/>
    <x v="0"/>
    <s v="Rob"/>
    <x v="2"/>
    <x v="1"/>
    <n v="5.3699999999999992"/>
    <n v="26.849999999999994"/>
    <x v="0"/>
    <x v="2"/>
    <x v="1"/>
  </r>
  <r>
    <s v="XIY-43041-882"/>
    <x v="101"/>
    <s v="07250-63194-JO"/>
    <s v="A-M-1"/>
    <n v="1"/>
    <x v="106"/>
    <s v="scritchlow34@un.org"/>
    <x v="0"/>
    <s v="Ara"/>
    <x v="0"/>
    <x v="0"/>
    <n v="11.25"/>
    <n v="11.25"/>
    <x v="2"/>
    <x v="0"/>
    <x v="1"/>
  </r>
  <r>
    <s v="YGY-98425-969"/>
    <x v="102"/>
    <s v="63787-96257-TQ"/>
    <s v="L-M-1"/>
    <n v="1"/>
    <x v="107"/>
    <s v="msteptow35@earthlink.net"/>
    <x v="1"/>
    <s v="Lib"/>
    <x v="0"/>
    <x v="0"/>
    <n v="14.55"/>
    <n v="14.55"/>
    <x v="3"/>
    <x v="0"/>
    <x v="1"/>
  </r>
  <r>
    <s v="MSB-08397-648"/>
    <x v="103"/>
    <s v="49530-25460-RW"/>
    <s v="R-L-0.2"/>
    <n v="4"/>
    <x v="108"/>
    <s v=""/>
    <x v="0"/>
    <s v="Rob"/>
    <x v="1"/>
    <x v="3"/>
    <n v="3.5849999999999995"/>
    <n v="14.339999999999998"/>
    <x v="0"/>
    <x v="1"/>
    <x v="1"/>
  </r>
  <r>
    <s v="WDR-06028-345"/>
    <x v="104"/>
    <s v="66508-21373-OQ"/>
    <s v="L-L-1"/>
    <n v="1"/>
    <x v="109"/>
    <s v="imulliner37@pinterest.com"/>
    <x v="2"/>
    <s v="Lib"/>
    <x v="1"/>
    <x v="0"/>
    <n v="15.85"/>
    <n v="15.85"/>
    <x v="3"/>
    <x v="1"/>
    <x v="1"/>
  </r>
  <r>
    <s v="MXM-42948-061"/>
    <x v="105"/>
    <s v="20203-03950-FY"/>
    <s v="L-L-0.2"/>
    <n v="4"/>
    <x v="110"/>
    <s v="gstandley38@dion.ne.jp"/>
    <x v="1"/>
    <s v="Lib"/>
    <x v="1"/>
    <x v="3"/>
    <n v="4.7549999999999999"/>
    <n v="19.02"/>
    <x v="3"/>
    <x v="1"/>
    <x v="0"/>
  </r>
  <r>
    <s v="MGQ-98961-173"/>
    <x v="11"/>
    <s v="83895-90735-XH"/>
    <s v="L-L-0.5"/>
    <n v="4"/>
    <x v="111"/>
    <s v="bdrage39@youku.com"/>
    <x v="0"/>
    <s v="Lib"/>
    <x v="1"/>
    <x v="1"/>
    <n v="9.51"/>
    <n v="38.04"/>
    <x v="3"/>
    <x v="1"/>
    <x v="1"/>
  </r>
  <r>
    <s v="RFH-64349-897"/>
    <x v="106"/>
    <s v="61954-61462-RJ"/>
    <s v="E-D-0.5"/>
    <n v="3"/>
    <x v="112"/>
    <s v="myallop3a@fema.gov"/>
    <x v="0"/>
    <s v="Exc"/>
    <x v="2"/>
    <x v="1"/>
    <n v="7.29"/>
    <n v="21.87"/>
    <x v="1"/>
    <x v="2"/>
    <x v="0"/>
  </r>
  <r>
    <s v="TKL-20738-660"/>
    <x v="107"/>
    <s v="47939-53158-LS"/>
    <s v="E-M-0.2"/>
    <n v="1"/>
    <x v="113"/>
    <s v="cswitsur3b@chronoengine.com"/>
    <x v="0"/>
    <s v="Exc"/>
    <x v="0"/>
    <x v="3"/>
    <n v="4.125"/>
    <n v="4.125"/>
    <x v="1"/>
    <x v="0"/>
    <x v="1"/>
  </r>
  <r>
    <s v="TKL-20738-660"/>
    <x v="107"/>
    <s v="47939-53158-LS"/>
    <s v="A-L-0.2"/>
    <n v="1"/>
    <x v="113"/>
    <s v=""/>
    <x v="0"/>
    <s v="Ara"/>
    <x v="1"/>
    <x v="3"/>
    <n v="3.8849999999999998"/>
    <n v="3.8849999999999998"/>
    <x v="2"/>
    <x v="1"/>
    <x v="1"/>
  </r>
  <r>
    <s v="TKL-20738-660"/>
    <x v="107"/>
    <s v="47939-53158-LS"/>
    <s v="E-M-1"/>
    <n v="5"/>
    <x v="28"/>
    <s v=""/>
    <x v="0"/>
    <s v="Exc"/>
    <x v="0"/>
    <x v="0"/>
    <n v="13.75"/>
    <n v="68.75"/>
    <x v="1"/>
    <x v="0"/>
    <x v="1"/>
  </r>
  <r>
    <s v="GOW-03198-575"/>
    <x v="108"/>
    <s v="61513-27752-FA"/>
    <s v="A-D-0.5"/>
    <n v="4"/>
    <x v="114"/>
    <s v="mludwell3e@blogger.com"/>
    <x v="0"/>
    <s v="Ara"/>
    <x v="2"/>
    <x v="1"/>
    <n v="5.97"/>
    <n v="23.88"/>
    <x v="2"/>
    <x v="2"/>
    <x v="0"/>
  </r>
  <r>
    <s v="QJB-90477-635"/>
    <x v="109"/>
    <s v="89714-19856-WX"/>
    <s v="L-L-2.5"/>
    <n v="4"/>
    <x v="115"/>
    <s v="dbeauchamp3f@usda.gov"/>
    <x v="0"/>
    <s v="Lib"/>
    <x v="1"/>
    <x v="2"/>
    <n v="36.454999999999998"/>
    <n v="145.82"/>
    <x v="3"/>
    <x v="1"/>
    <x v="1"/>
  </r>
  <r>
    <s v="MWP-46239-785"/>
    <x v="110"/>
    <s v="87979-56781-YV"/>
    <s v="L-M-0.2"/>
    <n v="5"/>
    <x v="116"/>
    <s v="srodliff3g@ted.com"/>
    <x v="0"/>
    <s v="Lib"/>
    <x v="0"/>
    <x v="3"/>
    <n v="4.3650000000000002"/>
    <n v="21.825000000000003"/>
    <x v="3"/>
    <x v="0"/>
    <x v="0"/>
  </r>
  <r>
    <s v="QDV-03406-248"/>
    <x v="111"/>
    <s v="74126-88836-KA"/>
    <s v="L-M-0.5"/>
    <n v="3"/>
    <x v="117"/>
    <s v="swoodham3h@businesswire.com"/>
    <x v="1"/>
    <s v="Lib"/>
    <x v="0"/>
    <x v="1"/>
    <n v="8.73"/>
    <n v="26.19"/>
    <x v="3"/>
    <x v="0"/>
    <x v="0"/>
  </r>
  <r>
    <s v="GPH-40635-105"/>
    <x v="112"/>
    <s v="37397-05992-VO"/>
    <s v="A-M-1"/>
    <n v="1"/>
    <x v="118"/>
    <s v="hsynnot3i@about.com"/>
    <x v="0"/>
    <s v="Ara"/>
    <x v="0"/>
    <x v="0"/>
    <n v="11.25"/>
    <n v="11.25"/>
    <x v="2"/>
    <x v="0"/>
    <x v="1"/>
  </r>
  <r>
    <s v="JOM-80930-071"/>
    <x v="113"/>
    <s v="54904-18397-UD"/>
    <s v="L-D-1"/>
    <n v="6"/>
    <x v="119"/>
    <s v="rlepere3j@shop-pro.jp"/>
    <x v="1"/>
    <s v="Lib"/>
    <x v="2"/>
    <x v="0"/>
    <n v="12.95"/>
    <n v="77.699999999999989"/>
    <x v="3"/>
    <x v="2"/>
    <x v="1"/>
  </r>
  <r>
    <s v="OIL-26493-755"/>
    <x v="114"/>
    <s v="19017-95853-EK"/>
    <s v="A-M-0.5"/>
    <n v="1"/>
    <x v="120"/>
    <s v="twoofinden3k@businesswire.com"/>
    <x v="0"/>
    <s v="Ara"/>
    <x v="0"/>
    <x v="1"/>
    <n v="6.75"/>
    <n v="6.75"/>
    <x v="2"/>
    <x v="0"/>
    <x v="1"/>
  </r>
  <r>
    <s v="CYV-13426-645"/>
    <x v="115"/>
    <s v="88593-59934-VU"/>
    <s v="E-D-1"/>
    <n v="1"/>
    <x v="121"/>
    <s v="edacca3l@google.pl"/>
    <x v="0"/>
    <s v="Exc"/>
    <x v="2"/>
    <x v="0"/>
    <n v="12.15"/>
    <n v="12.15"/>
    <x v="1"/>
    <x v="2"/>
    <x v="0"/>
  </r>
  <r>
    <s v="WRP-39846-614"/>
    <x v="49"/>
    <s v="47493-68564-YM"/>
    <s v="A-L-2.5"/>
    <n v="5"/>
    <x v="122"/>
    <s v=""/>
    <x v="1"/>
    <s v="Ara"/>
    <x v="1"/>
    <x v="2"/>
    <n v="29.784999999999997"/>
    <n v="148.92499999999998"/>
    <x v="2"/>
    <x v="1"/>
    <x v="0"/>
  </r>
  <r>
    <s v="VDZ-76673-968"/>
    <x v="116"/>
    <s v="82246-82543-DW"/>
    <s v="E-D-0.5"/>
    <n v="2"/>
    <x v="123"/>
    <s v="bhindsberg3n@blogs.com"/>
    <x v="0"/>
    <s v="Exc"/>
    <x v="2"/>
    <x v="1"/>
    <n v="7.29"/>
    <n v="14.58"/>
    <x v="1"/>
    <x v="2"/>
    <x v="0"/>
  </r>
  <r>
    <s v="VTV-03546-175"/>
    <x v="117"/>
    <s v="03384-62101-IY"/>
    <s v="A-L-2.5"/>
    <n v="5"/>
    <x v="124"/>
    <s v="orobins3o@salon.com"/>
    <x v="0"/>
    <s v="Ara"/>
    <x v="1"/>
    <x v="2"/>
    <n v="29.784999999999997"/>
    <n v="148.92499999999998"/>
    <x v="2"/>
    <x v="1"/>
    <x v="0"/>
  </r>
  <r>
    <s v="GHR-72274-715"/>
    <x v="118"/>
    <s v="86881-41559-OR"/>
    <s v="L-D-1"/>
    <n v="1"/>
    <x v="125"/>
    <s v="osyseland3p@independent.co.uk"/>
    <x v="0"/>
    <s v="Lib"/>
    <x v="2"/>
    <x v="0"/>
    <n v="12.95"/>
    <n v="12.95"/>
    <x v="3"/>
    <x v="2"/>
    <x v="1"/>
  </r>
  <r>
    <s v="ZGK-97262-313"/>
    <x v="119"/>
    <s v="02536-18494-AQ"/>
    <s v="E-M-2.5"/>
    <n v="3"/>
    <x v="126"/>
    <s v=""/>
    <x v="0"/>
    <s v="Exc"/>
    <x v="0"/>
    <x v="2"/>
    <n v="31.624999999999996"/>
    <n v="94.874999999999986"/>
    <x v="1"/>
    <x v="0"/>
    <x v="0"/>
  </r>
  <r>
    <s v="ZFS-30776-804"/>
    <x v="120"/>
    <s v="58638-01029-CB"/>
    <s v="A-L-0.5"/>
    <n v="5"/>
    <x v="28"/>
    <s v=""/>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
    <x v="0"/>
    <s v="Lib"/>
    <x v="2"/>
    <x v="2"/>
    <n v="29.784999999999997"/>
    <n v="59.569999999999993"/>
    <x v="3"/>
    <x v="2"/>
    <x v="1"/>
  </r>
  <r>
    <s v="NOP-21394-646"/>
    <x v="170"/>
    <s v="16982-35708-BZ"/>
    <s v="L-D-2.5"/>
    <n v="3"/>
    <x v="28"/>
    <s v=""/>
    <x v="0"/>
    <s v="Lib"/>
    <x v="2"/>
    <x v="2"/>
    <n v="29.784999999999997"/>
    <n v="89.35499999999999"/>
    <x v="3"/>
    <x v="2"/>
    <x v="1"/>
  </r>
  <r>
    <s v="NOP-21394-646"/>
    <x v="170"/>
    <s v="16982-35708-BZ"/>
    <s v="L-L-0.5"/>
    <n v="4"/>
    <x v="28"/>
    <s v=""/>
    <x v="0"/>
    <s v="Lib"/>
    <x v="1"/>
    <x v="1"/>
    <n v="9.51"/>
    <n v="38.04"/>
    <x v="3"/>
    <x v="1"/>
    <x v="1"/>
  </r>
  <r>
    <s v="NOP-21394-646"/>
    <x v="170"/>
    <s v="16982-35708-BZ"/>
    <s v="E-M-1"/>
    <n v="3"/>
    <x v="28"/>
    <s v=""/>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28"/>
    <s v=""/>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8"/>
    <s v=""/>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28"/>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28"/>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28"/>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28"/>
    <s v=""/>
    <x v="0"/>
    <s v="Lib"/>
    <x v="2"/>
    <x v="1"/>
    <n v="7.77"/>
    <n v="31.08"/>
    <x v="3"/>
    <x v="2"/>
    <x v="1"/>
  </r>
  <r>
    <s v="WNR-71736-993"/>
    <x v="350"/>
    <s v="16880-78077-FB"/>
    <s v="A-D-2.5"/>
    <n v="6"/>
    <x v="28"/>
    <s v=""/>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28"/>
    <s v=""/>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
    <x v="0"/>
    <s v="Exc"/>
    <x v="0"/>
    <x v="2"/>
    <n v="31.624999999999996"/>
    <n v="126.49999999999999"/>
    <x v="1"/>
    <x v="0"/>
    <x v="0"/>
  </r>
  <r>
    <s v="ZPW-31329-741"/>
    <x v="387"/>
    <s v="27132-68907-RC"/>
    <s v="E-M-0.2"/>
    <n v="1"/>
    <x v="28"/>
    <s v=""/>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
    <x v="2"/>
    <s v="Exc"/>
    <x v="0"/>
    <x v="3"/>
    <n v="4.125"/>
    <n v="16.5"/>
    <x v="1"/>
    <x v="0"/>
    <x v="1"/>
  </r>
  <r>
    <s v="CTE-31437-326"/>
    <x v="6"/>
    <s v="22721-63196-UJ"/>
    <s v="L-D-1"/>
    <n v="4"/>
    <x v="28"/>
    <s v=""/>
    <x v="2"/>
    <s v="Lib"/>
    <x v="2"/>
    <x v="0"/>
    <n v="12.95"/>
    <n v="51.8"/>
    <x v="3"/>
    <x v="2"/>
    <x v="1"/>
  </r>
  <r>
    <s v="CTE-31437-326"/>
    <x v="6"/>
    <s v="22721-63196-UJ"/>
    <s v="L-L-0.2"/>
    <n v="3"/>
    <x v="28"/>
    <s v=""/>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28"/>
    <s v=""/>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28"/>
    <s v=""/>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28"/>
    <s v=""/>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28"/>
    <s v=""/>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28"/>
    <s v=""/>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
    <x v="1"/>
    <s v="Lib"/>
    <x v="2"/>
    <x v="1"/>
    <n v="7.77"/>
    <n v="31.08"/>
    <x v="3"/>
    <x v="2"/>
    <x v="0"/>
  </r>
  <r>
    <s v="PKN-19556-918"/>
    <x v="483"/>
    <s v="00445-42781-KX"/>
    <s v="A-D-0.2"/>
    <n v="1"/>
    <x v="28"/>
    <s v=""/>
    <x v="1"/>
    <s v="Ara"/>
    <x v="2"/>
    <x v="3"/>
    <n v="2.9849999999999999"/>
    <n v="2.9849999999999999"/>
    <x v="2"/>
    <x v="2"/>
    <x v="0"/>
  </r>
  <r>
    <s v="PKN-19556-918"/>
    <x v="483"/>
    <s v="00445-42781-KX"/>
    <s v="R-D-2.5"/>
    <n v="5"/>
    <x v="28"/>
    <s v=""/>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28"/>
    <s v=""/>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28"/>
    <s v=""/>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28"/>
    <s v=""/>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
    <x v="0"/>
    <s v="Ara"/>
    <x v="1"/>
    <x v="1"/>
    <n v="7.77"/>
    <n v="15.54"/>
    <x v="2"/>
    <x v="1"/>
    <x v="0"/>
  </r>
  <r>
    <s v="UEA-72681-629"/>
    <x v="455"/>
    <s v="24972-55878-KX"/>
    <s v="A-L-2.5"/>
    <n v="3"/>
    <x v="28"/>
    <s v=""/>
    <x v="0"/>
    <s v="Ara"/>
    <x v="1"/>
    <x v="2"/>
    <n v="29.784999999999997"/>
    <n v="89.35499999999999"/>
    <x v="2"/>
    <x v="1"/>
    <x v="1"/>
  </r>
  <r>
    <s v="CVE-15042-481"/>
    <x v="575"/>
    <s v="24972-55878-KX"/>
    <s v="R-L-1"/>
    <n v="2"/>
    <x v="28"/>
    <s v=""/>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28"/>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28"/>
    <s v=""/>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28"/>
    <s v=""/>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28"/>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28"/>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28"/>
    <s v=""/>
    <x v="0"/>
    <s v="Ara"/>
    <x v="1"/>
    <x v="3"/>
    <n v="3.8849999999999998"/>
    <n v="3.8849999999999998"/>
    <x v="2"/>
    <x v="1"/>
    <x v="0"/>
  </r>
  <r>
    <s v="HEL-86709-449"/>
    <x v="667"/>
    <s v="86579-92122-OC"/>
    <s v="E-D-2.5"/>
    <n v="1"/>
    <x v="28"/>
    <s v=""/>
    <x v="0"/>
    <s v="Exc"/>
    <x v="2"/>
    <x v="2"/>
    <n v="27.945"/>
    <n v="27.945"/>
    <x v="1"/>
    <x v="2"/>
    <x v="0"/>
  </r>
  <r>
    <s v="NCH-55389-562"/>
    <x v="110"/>
    <s v="86579-92122-OC"/>
    <s v="E-L-2.5"/>
    <n v="5"/>
    <x v="28"/>
    <s v=""/>
    <x v="0"/>
    <s v="Exc"/>
    <x v="1"/>
    <x v="2"/>
    <n v="34.154999999999994"/>
    <n v="170.77499999999998"/>
    <x v="1"/>
    <x v="1"/>
    <x v="0"/>
  </r>
  <r>
    <s v="NCH-55389-562"/>
    <x v="110"/>
    <s v="86579-92122-OC"/>
    <s v="R-L-2.5"/>
    <n v="2"/>
    <x v="28"/>
    <s v=""/>
    <x v="0"/>
    <s v="Rob"/>
    <x v="1"/>
    <x v="2"/>
    <n v="27.484999999999996"/>
    <n v="54.969999999999992"/>
    <x v="0"/>
    <x v="1"/>
    <x v="0"/>
  </r>
  <r>
    <s v="NCH-55389-562"/>
    <x v="110"/>
    <s v="86579-92122-OC"/>
    <s v="E-L-1"/>
    <n v="1"/>
    <x v="28"/>
    <s v=""/>
    <x v="0"/>
    <s v="Exc"/>
    <x v="1"/>
    <x v="0"/>
    <n v="14.85"/>
    <n v="14.85"/>
    <x v="1"/>
    <x v="1"/>
    <x v="0"/>
  </r>
  <r>
    <s v="NCH-55389-562"/>
    <x v="110"/>
    <s v="86579-92122-OC"/>
    <s v="A-L-0.2"/>
    <n v="2"/>
    <x v="28"/>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28"/>
    <s v=""/>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n v="0"/>
    <s v="E-M-0.2"/>
    <n v="3"/>
    <x v="912"/>
    <s v="aallner0@lulu.com"/>
    <x v="0"/>
    <s v="Exc"/>
    <x v="0"/>
    <x v="3"/>
    <n v="4.125"/>
    <n v="12.375"/>
    <x v="1"/>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5F0BB8-2B92-44BC-AD7B-376657C67D40}"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8">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2"/>
          </reference>
        </references>
      </pivotArea>
    </chartFormat>
    <chartFormat chart="6" format="7" series="1">
      <pivotArea type="data" outline="0" fieldPosition="0">
        <references count="2">
          <reference field="4294967294" count="1" selected="0">
            <x v="0"/>
          </reference>
          <reference field="13" count="1" selected="0">
            <x v="3"/>
          </reference>
        </references>
      </pivotArea>
    </chartFormat>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490DC5-DEAA-4F83-9AF7-AE11B6C94583}"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1">
    <chartFormat chart="2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F95C09-EF4D-4FE3-8787-56F1FE1B5115}"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16">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2"/>
          </reference>
        </references>
      </pivotArea>
    </chartFormat>
    <chartFormat chart="6" format="7" series="1">
      <pivotArea type="data" outline="0" fieldPosition="0">
        <references count="2">
          <reference field="4294967294" count="1" selected="0">
            <x v="0"/>
          </reference>
          <reference field="13" count="1" selected="0">
            <x v="3"/>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2"/>
          </reference>
        </references>
      </pivotArea>
    </chartFormat>
    <chartFormat chart="8" format="3" series="1">
      <pivotArea type="data" outline="0" fieldPosition="0">
        <references count="2">
          <reference field="4294967294" count="1" selected="0">
            <x v="0"/>
          </reference>
          <reference field="13" count="1" selected="0">
            <x v="3"/>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 chart="15" format="6" series="1">
      <pivotArea type="data" outline="0" fieldPosition="0">
        <references count="2">
          <reference field="4294967294" count="1" selected="0">
            <x v="0"/>
          </reference>
          <reference field="13" count="1" selected="0">
            <x v="2"/>
          </reference>
        </references>
      </pivotArea>
    </chartFormat>
    <chartFormat chart="15" format="7" series="1">
      <pivotArea type="data" outline="0" fieldPosition="0">
        <references count="2">
          <reference field="4294967294" count="1" selected="0">
            <x v="0"/>
          </reference>
          <reference field="13" count="1" selected="0">
            <x v="3"/>
          </reference>
        </references>
      </pivotArea>
    </chartFormat>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79B8AC-F3AE-4931-A051-871FC3496D12}"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defaultSubtotal="0">
      <items count="913">
        <item x="344"/>
        <item x="521"/>
        <item x="38"/>
        <item x="129"/>
        <item x="170"/>
        <item x="904"/>
        <item x="776"/>
        <item x="394"/>
        <item x="85"/>
        <item x="432"/>
        <item x="763"/>
        <item x="720"/>
        <item x="27"/>
        <item x="186"/>
        <item x="624"/>
        <item x="425"/>
        <item x="294"/>
        <item x="438"/>
        <item x="747"/>
        <item x="439"/>
        <item x="149"/>
        <item x="799"/>
        <item x="466"/>
        <item x="201"/>
        <item x="677"/>
        <item x="68"/>
        <item x="552"/>
        <item x="180"/>
        <item x="745"/>
        <item x="600"/>
        <item x="0"/>
        <item x="658"/>
        <item x="396"/>
        <item x="711"/>
        <item x="428"/>
        <item x="637"/>
        <item x="322"/>
        <item x="75"/>
        <item x="497"/>
        <item x="265"/>
        <item x="210"/>
        <item x="561"/>
        <item x="673"/>
        <item x="363"/>
        <item x="562"/>
        <item x="60"/>
        <item x="174"/>
        <item x="625"/>
        <item x="19"/>
        <item x="392"/>
        <item x="58"/>
        <item x="433"/>
        <item x="608"/>
        <item x="171"/>
        <item x="195"/>
        <item x="366"/>
        <item x="419"/>
        <item x="840"/>
        <item x="247"/>
        <item x="429"/>
        <item x="49"/>
        <item x="43"/>
        <item x="595"/>
        <item x="282"/>
        <item x="701"/>
        <item x="417"/>
        <item x="354"/>
        <item x="177"/>
        <item x="93"/>
        <item x="523"/>
        <item x="379"/>
        <item x="866"/>
        <item x="17"/>
        <item x="554"/>
        <item x="67"/>
        <item x="18"/>
        <item x="678"/>
        <item x="541"/>
        <item x="856"/>
        <item x="252"/>
        <item x="644"/>
        <item x="650"/>
        <item x="162"/>
        <item x="307"/>
        <item x="823"/>
        <item x="753"/>
        <item x="783"/>
        <item x="883"/>
        <item x="629"/>
        <item x="454"/>
        <item x="797"/>
        <item x="81"/>
        <item x="212"/>
        <item x="61"/>
        <item x="376"/>
        <item x="585"/>
        <item x="287"/>
        <item x="829"/>
        <item x="573"/>
        <item x="483"/>
        <item x="724"/>
        <item x="3"/>
        <item x="217"/>
        <item x="507"/>
        <item x="564"/>
        <item x="142"/>
        <item x="105"/>
        <item x="122"/>
        <item x="560"/>
        <item x="498"/>
        <item x="816"/>
        <item x="550"/>
        <item x="456"/>
        <item x="809"/>
        <item x="207"/>
        <item x="835"/>
        <item x="705"/>
        <item x="123"/>
        <item x="431"/>
        <item x="738"/>
        <item x="132"/>
        <item x="97"/>
        <item x="694"/>
        <item x="519"/>
        <item x="857"/>
        <item x="748"/>
        <item x="807"/>
        <item x="391"/>
        <item x="111"/>
        <item x="77"/>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4"/>
        <item x="239"/>
        <item x="241"/>
        <item x="224"/>
        <item x="539"/>
        <item x="72"/>
        <item x="749"/>
        <item x="235"/>
        <item x="216"/>
        <item x="193"/>
        <item x="808"/>
        <item x="113"/>
        <item x="572"/>
        <item x="310"/>
        <item x="345"/>
        <item x="348"/>
        <item x="529"/>
        <item x="759"/>
        <item x="55"/>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2"/>
        <item x="256"/>
        <item x="490"/>
        <item x="647"/>
        <item x="258"/>
        <item x="712"/>
        <item x="830"/>
        <item x="278"/>
        <item x="34"/>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1"/>
        <item x="899"/>
        <item x="867"/>
        <item x="446"/>
        <item x="579"/>
        <item x="59"/>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9"/>
        <item x="445"/>
        <item x="581"/>
        <item x="666"/>
        <item x="64"/>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8"/>
        <item x="86"/>
        <item x="382"/>
        <item x="462"/>
        <item x="842"/>
        <item x="48"/>
        <item x="384"/>
        <item x="723"/>
        <item x="517"/>
        <item x="63"/>
        <item x="692"/>
        <item x="618"/>
        <item x="471"/>
        <item x="503"/>
        <item x="765"/>
        <item x="813"/>
        <item x="442"/>
        <item x="864"/>
        <item x="528"/>
        <item x="619"/>
        <item x="905"/>
        <item x="665"/>
        <item x="143"/>
        <item x="118"/>
        <item x="496"/>
        <item x="764"/>
        <item x="308"/>
        <item x="688"/>
        <item x="35"/>
        <item x="762"/>
        <item x="502"/>
        <item x="200"/>
        <item x="91"/>
        <item x="874"/>
        <item x="109"/>
        <item x="372"/>
        <item x="46"/>
        <item x="569"/>
        <item x="20"/>
        <item x="611"/>
        <item x="242"/>
        <item x="487"/>
        <item x="173"/>
        <item x="766"/>
        <item x="102"/>
        <item x="274"/>
        <item x="841"/>
        <item x="45"/>
        <item x="365"/>
        <item x="806"/>
        <item x="140"/>
        <item x="522"/>
        <item x="675"/>
        <item x="868"/>
        <item x="1"/>
        <item x="741"/>
        <item x="715"/>
        <item x="605"/>
        <item x="773"/>
        <item x="288"/>
        <item x="353"/>
        <item x="803"/>
        <item x="853"/>
        <item x="679"/>
        <item x="253"/>
        <item x="895"/>
        <item x="245"/>
        <item x="734"/>
        <item x="80"/>
        <item x="781"/>
        <item x="910"/>
        <item x="69"/>
        <item x="545"/>
        <item x="587"/>
        <item x="630"/>
        <item x="729"/>
        <item x="612"/>
        <item x="36"/>
        <item x="544"/>
        <item x="875"/>
        <item x="636"/>
        <item x="787"/>
        <item x="144"/>
        <item x="330"/>
        <item x="882"/>
        <item x="641"/>
        <item x="873"/>
        <item x="687"/>
        <item x="557"/>
        <item x="648"/>
        <item x="327"/>
        <item x="351"/>
        <item x="714"/>
        <item x="133"/>
        <item x="437"/>
        <item x="893"/>
        <item x="725"/>
        <item x="338"/>
        <item x="854"/>
        <item x="682"/>
        <item x="761"/>
        <item x="150"/>
        <item x="480"/>
        <item x="263"/>
        <item x="47"/>
        <item x="728"/>
        <item x="168"/>
        <item x="743"/>
        <item x="450"/>
        <item x="280"/>
        <item x="457"/>
        <item x="190"/>
        <item x="515"/>
        <item x="269"/>
        <item x="208"/>
        <item x="633"/>
        <item x="815"/>
        <item x="549"/>
        <item x="499"/>
        <item x="898"/>
        <item x="182"/>
        <item x="70"/>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7"/>
        <item x="903"/>
        <item x="380"/>
        <item x="73"/>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9"/>
        <item x="602"/>
        <item x="793"/>
        <item x="71"/>
        <item x="296"/>
        <item x="710"/>
        <item x="691"/>
        <item x="400"/>
        <item x="5"/>
        <item x="234"/>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2"/>
        <item x="681"/>
        <item x="475"/>
        <item x="645"/>
        <item x="518"/>
        <item x="293"/>
        <item x="185"/>
        <item x="373"/>
        <item x="574"/>
        <item x="191"/>
        <item x="586"/>
        <item x="393"/>
        <item x="404"/>
        <item x="508"/>
        <item x="358"/>
        <item x="95"/>
        <item x="336"/>
        <item x="626"/>
        <item x="667"/>
        <item x="651"/>
        <item x="911"/>
        <item x="664"/>
        <item x="613"/>
        <item x="211"/>
        <item x="320"/>
        <item x="726"/>
        <item x="791"/>
        <item x="57"/>
        <item x="888"/>
        <item x="89"/>
        <item x="760"/>
        <item x="166"/>
        <item x="40"/>
        <item x="163"/>
        <item x="804"/>
        <item x="192"/>
        <item x="449"/>
        <item x="643"/>
        <item x="406"/>
        <item x="124"/>
        <item x="136"/>
        <item x="125"/>
        <item x="16"/>
        <item x="56"/>
        <item x="292"/>
        <item x="339"/>
        <item x="261"/>
        <item x="12"/>
        <item x="819"/>
        <item x="390"/>
        <item x="838"/>
        <item x="147"/>
        <item x="101"/>
        <item x="782"/>
        <item x="284"/>
        <item x="470"/>
        <item x="41"/>
        <item x="553"/>
        <item x="801"/>
        <item x="181"/>
        <item x="532"/>
        <item x="476"/>
        <item x="214"/>
        <item x="355"/>
        <item x="418"/>
        <item x="99"/>
        <item x="311"/>
        <item x="844"/>
        <item x="141"/>
        <item x="568"/>
        <item x="796"/>
        <item x="706"/>
        <item x="119"/>
        <item x="900"/>
        <item x="491"/>
        <item x="367"/>
        <item x="430"/>
        <item x="820"/>
        <item x="414"/>
        <item x="44"/>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2"/>
        <item x="94"/>
        <item x="88"/>
        <item x="504"/>
        <item x="536"/>
        <item x="374"/>
        <item x="92"/>
        <item x="824"/>
        <item x="657"/>
        <item x="891"/>
        <item x="50"/>
        <item x="219"/>
        <item x="686"/>
        <item x="704"/>
        <item x="341"/>
        <item x="189"/>
        <item x="148"/>
        <item x="817"/>
        <item x="455"/>
        <item x="23"/>
        <item x="655"/>
        <item x="672"/>
        <item x="298"/>
        <item x="160"/>
        <item x="65"/>
        <item x="821"/>
        <item x="887"/>
        <item x="703"/>
        <item x="106"/>
        <item x="566"/>
        <item x="4"/>
        <item x="649"/>
        <item x="788"/>
        <item x="652"/>
        <item x="325"/>
        <item x="76"/>
        <item x="156"/>
        <item x="609"/>
        <item x="361"/>
        <item x="66"/>
        <item x="226"/>
        <item x="537"/>
        <item x="513"/>
        <item x="656"/>
        <item x="727"/>
        <item x="250"/>
        <item x="750"/>
        <item x="342"/>
        <item x="33"/>
        <item x="420"/>
        <item x="695"/>
        <item x="215"/>
        <item x="826"/>
        <item x="785"/>
        <item x="459"/>
        <item x="302"/>
        <item x="364"/>
        <item x="780"/>
        <item x="295"/>
        <item x="424"/>
        <item x="116"/>
        <item x="54"/>
        <item x="158"/>
        <item x="448"/>
        <item x="489"/>
        <item x="654"/>
        <item x="117"/>
        <item x="709"/>
        <item x="603"/>
        <item x="187"/>
        <item x="157"/>
        <item x="227"/>
        <item x="243"/>
        <item x="377"/>
        <item x="833"/>
        <item x="257"/>
        <item x="689"/>
        <item x="563"/>
        <item x="11"/>
        <item x="315"/>
        <item x="347"/>
        <item x="620"/>
        <item x="103"/>
        <item x="685"/>
        <item x="758"/>
        <item x="299"/>
        <item x="51"/>
        <item x="413"/>
        <item x="628"/>
        <item x="25"/>
        <item x="169"/>
        <item x="477"/>
        <item x="120"/>
        <item x="495"/>
        <item x="218"/>
        <item x="334"/>
        <item x="83"/>
        <item x="172"/>
        <item x="283"/>
        <item x="305"/>
        <item x="774"/>
        <item x="588"/>
        <item x="533"/>
        <item x="717"/>
        <item x="30"/>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3"/>
        <item x="407"/>
        <item x="660"/>
        <item x="332"/>
        <item x="862"/>
        <item x="632"/>
        <item x="836"/>
        <item x="135"/>
        <item x="570"/>
        <item x="401"/>
        <item x="604"/>
        <item x="732"/>
        <item x="316"/>
        <item x="369"/>
        <item x="589"/>
        <item x="395"/>
        <item x="335"/>
        <item x="880"/>
        <item x="79"/>
        <item x="254"/>
        <item x="233"/>
        <item x="805"/>
        <item x="501"/>
        <item x="884"/>
        <item x="540"/>
        <item x="32"/>
        <item x="28"/>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Row" compact="0" outline="0" showAll="0" sortType="ascending" defaultSubtotal="0">
      <items count="4">
        <item x="2"/>
        <item x="1"/>
        <item x="3"/>
        <item x="0"/>
      </items>
      <autoSortScope>
        <pivotArea dataOnly="0" outline="0" fieldPosition="0">
          <references count="1">
            <reference field="4294967294" count="1" selected="0">
              <x v="0"/>
            </reference>
          </references>
        </pivotArea>
      </autoSortScope>
    </pivotField>
    <pivotField compact="0" outline="0" showAll="0" defaultSubtotal="0">
      <items count="3">
        <item x="2"/>
        <item x="1"/>
        <item x="0"/>
      </items>
    </pivotField>
    <pivotField compact="0" outline="0" subtotalTop="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3"/>
  </rowFields>
  <rowItems count="4">
    <i>
      <x v="3"/>
    </i>
    <i>
      <x/>
    </i>
    <i>
      <x v="2"/>
    </i>
    <i>
      <x v="1"/>
    </i>
  </rowItems>
  <colItems count="1">
    <i/>
  </colItems>
  <dataFields count="1">
    <dataField name="Sum of Sales" fld="12" baseField="7" baseItem="1" numFmtId="169"/>
  </dataFields>
  <chartFormats count="4">
    <chartFormat chart="15"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48723F-8866-49BF-AF02-D2DA6ADC5A25}"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defaultSubtotal="0">
      <items count="913">
        <item x="344"/>
        <item x="521"/>
        <item x="38"/>
        <item x="129"/>
        <item x="170"/>
        <item x="904"/>
        <item x="776"/>
        <item x="394"/>
        <item x="85"/>
        <item x="432"/>
        <item x="763"/>
        <item x="720"/>
        <item x="27"/>
        <item x="186"/>
        <item x="624"/>
        <item x="425"/>
        <item x="294"/>
        <item x="438"/>
        <item x="747"/>
        <item x="439"/>
        <item x="149"/>
        <item x="799"/>
        <item x="466"/>
        <item x="201"/>
        <item x="677"/>
        <item x="68"/>
        <item x="552"/>
        <item x="180"/>
        <item x="745"/>
        <item x="600"/>
        <item x="0"/>
        <item x="658"/>
        <item x="396"/>
        <item x="711"/>
        <item x="428"/>
        <item x="637"/>
        <item x="322"/>
        <item x="75"/>
        <item x="497"/>
        <item x="265"/>
        <item x="210"/>
        <item x="561"/>
        <item x="673"/>
        <item x="363"/>
        <item x="562"/>
        <item x="60"/>
        <item x="174"/>
        <item x="625"/>
        <item x="19"/>
        <item x="392"/>
        <item x="58"/>
        <item x="433"/>
        <item x="608"/>
        <item x="171"/>
        <item x="195"/>
        <item x="366"/>
        <item x="419"/>
        <item x="840"/>
        <item x="247"/>
        <item x="429"/>
        <item x="49"/>
        <item x="43"/>
        <item x="595"/>
        <item x="282"/>
        <item x="701"/>
        <item x="417"/>
        <item x="354"/>
        <item x="177"/>
        <item x="93"/>
        <item x="523"/>
        <item x="379"/>
        <item x="866"/>
        <item x="17"/>
        <item x="554"/>
        <item x="67"/>
        <item x="18"/>
        <item x="678"/>
        <item x="541"/>
        <item x="856"/>
        <item x="252"/>
        <item x="644"/>
        <item x="650"/>
        <item x="162"/>
        <item x="307"/>
        <item x="823"/>
        <item x="753"/>
        <item x="783"/>
        <item x="883"/>
        <item x="629"/>
        <item x="454"/>
        <item x="797"/>
        <item x="81"/>
        <item x="212"/>
        <item x="61"/>
        <item x="376"/>
        <item x="585"/>
        <item x="287"/>
        <item x="829"/>
        <item x="573"/>
        <item x="483"/>
        <item x="724"/>
        <item x="3"/>
        <item x="217"/>
        <item x="507"/>
        <item x="564"/>
        <item x="142"/>
        <item x="105"/>
        <item x="122"/>
        <item x="560"/>
        <item x="498"/>
        <item x="816"/>
        <item x="550"/>
        <item x="456"/>
        <item x="809"/>
        <item x="207"/>
        <item x="835"/>
        <item x="705"/>
        <item x="123"/>
        <item x="431"/>
        <item x="738"/>
        <item x="132"/>
        <item x="97"/>
        <item x="694"/>
        <item x="519"/>
        <item x="857"/>
        <item x="748"/>
        <item x="807"/>
        <item x="391"/>
        <item x="111"/>
        <item x="77"/>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4"/>
        <item x="239"/>
        <item x="241"/>
        <item x="224"/>
        <item x="539"/>
        <item x="72"/>
        <item x="749"/>
        <item x="235"/>
        <item x="216"/>
        <item x="193"/>
        <item x="808"/>
        <item x="113"/>
        <item x="572"/>
        <item x="310"/>
        <item x="345"/>
        <item x="348"/>
        <item x="529"/>
        <item x="759"/>
        <item x="55"/>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2"/>
        <item x="256"/>
        <item x="490"/>
        <item x="647"/>
        <item x="258"/>
        <item x="712"/>
        <item x="830"/>
        <item x="278"/>
        <item x="34"/>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1"/>
        <item x="899"/>
        <item x="867"/>
        <item x="446"/>
        <item x="579"/>
        <item x="59"/>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9"/>
        <item x="445"/>
        <item x="581"/>
        <item x="666"/>
        <item x="64"/>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8"/>
        <item x="86"/>
        <item x="382"/>
        <item x="462"/>
        <item x="842"/>
        <item x="48"/>
        <item x="384"/>
        <item x="723"/>
        <item x="517"/>
        <item x="63"/>
        <item x="692"/>
        <item x="618"/>
        <item x="471"/>
        <item x="503"/>
        <item x="765"/>
        <item x="813"/>
        <item x="442"/>
        <item x="864"/>
        <item x="528"/>
        <item x="619"/>
        <item x="905"/>
        <item x="665"/>
        <item x="143"/>
        <item x="118"/>
        <item x="496"/>
        <item x="764"/>
        <item x="308"/>
        <item x="688"/>
        <item x="35"/>
        <item x="762"/>
        <item x="502"/>
        <item x="200"/>
        <item x="91"/>
        <item x="874"/>
        <item x="109"/>
        <item x="372"/>
        <item x="46"/>
        <item x="569"/>
        <item x="20"/>
        <item x="611"/>
        <item x="242"/>
        <item x="487"/>
        <item x="173"/>
        <item x="766"/>
        <item x="102"/>
        <item x="274"/>
        <item x="841"/>
        <item x="45"/>
        <item x="365"/>
        <item x="806"/>
        <item x="140"/>
        <item x="522"/>
        <item x="675"/>
        <item x="868"/>
        <item x="1"/>
        <item x="741"/>
        <item x="715"/>
        <item x="605"/>
        <item x="773"/>
        <item x="288"/>
        <item x="353"/>
        <item x="803"/>
        <item x="853"/>
        <item x="679"/>
        <item x="253"/>
        <item x="895"/>
        <item x="245"/>
        <item x="734"/>
        <item x="80"/>
        <item x="781"/>
        <item x="910"/>
        <item x="69"/>
        <item x="545"/>
        <item x="587"/>
        <item x="630"/>
        <item x="729"/>
        <item x="612"/>
        <item x="36"/>
        <item x="544"/>
        <item x="875"/>
        <item x="636"/>
        <item x="787"/>
        <item x="144"/>
        <item x="330"/>
        <item x="882"/>
        <item x="641"/>
        <item x="873"/>
        <item x="687"/>
        <item x="557"/>
        <item x="648"/>
        <item x="327"/>
        <item x="351"/>
        <item x="714"/>
        <item x="133"/>
        <item x="437"/>
        <item x="893"/>
        <item x="725"/>
        <item x="338"/>
        <item x="854"/>
        <item x="682"/>
        <item x="761"/>
        <item x="150"/>
        <item x="480"/>
        <item x="263"/>
        <item x="47"/>
        <item x="728"/>
        <item x="168"/>
        <item x="743"/>
        <item x="450"/>
        <item x="280"/>
        <item x="457"/>
        <item x="190"/>
        <item x="515"/>
        <item x="269"/>
        <item x="208"/>
        <item x="633"/>
        <item x="815"/>
        <item x="549"/>
        <item x="499"/>
        <item x="898"/>
        <item x="182"/>
        <item x="70"/>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7"/>
        <item x="903"/>
        <item x="380"/>
        <item x="73"/>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9"/>
        <item x="602"/>
        <item x="793"/>
        <item x="71"/>
        <item x="296"/>
        <item x="710"/>
        <item x="691"/>
        <item x="400"/>
        <item x="5"/>
        <item x="234"/>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2"/>
        <item x="681"/>
        <item x="475"/>
        <item x="645"/>
        <item x="518"/>
        <item x="293"/>
        <item x="185"/>
        <item x="373"/>
        <item x="574"/>
        <item x="191"/>
        <item x="586"/>
        <item x="393"/>
        <item x="404"/>
        <item x="508"/>
        <item x="358"/>
        <item x="95"/>
        <item x="336"/>
        <item x="626"/>
        <item x="667"/>
        <item x="651"/>
        <item x="911"/>
        <item x="664"/>
        <item x="613"/>
        <item x="211"/>
        <item x="320"/>
        <item x="726"/>
        <item x="791"/>
        <item x="57"/>
        <item x="888"/>
        <item x="89"/>
        <item x="760"/>
        <item x="166"/>
        <item x="40"/>
        <item x="163"/>
        <item x="804"/>
        <item x="192"/>
        <item x="449"/>
        <item x="643"/>
        <item x="406"/>
        <item x="124"/>
        <item x="136"/>
        <item x="125"/>
        <item x="16"/>
        <item x="56"/>
        <item x="292"/>
        <item x="339"/>
        <item x="261"/>
        <item x="12"/>
        <item x="819"/>
        <item x="390"/>
        <item x="838"/>
        <item x="147"/>
        <item x="101"/>
        <item x="782"/>
        <item x="284"/>
        <item x="470"/>
        <item x="41"/>
        <item x="553"/>
        <item x="801"/>
        <item x="181"/>
        <item x="532"/>
        <item x="476"/>
        <item x="214"/>
        <item x="355"/>
        <item x="418"/>
        <item x="99"/>
        <item x="311"/>
        <item x="844"/>
        <item x="141"/>
        <item x="568"/>
        <item x="796"/>
        <item x="706"/>
        <item x="119"/>
        <item x="900"/>
        <item x="491"/>
        <item x="367"/>
        <item x="430"/>
        <item x="820"/>
        <item x="414"/>
        <item x="44"/>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2"/>
        <item x="94"/>
        <item x="88"/>
        <item x="504"/>
        <item x="536"/>
        <item x="374"/>
        <item x="92"/>
        <item x="824"/>
        <item x="657"/>
        <item x="891"/>
        <item x="50"/>
        <item x="219"/>
        <item x="686"/>
        <item x="704"/>
        <item x="341"/>
        <item x="189"/>
        <item x="148"/>
        <item x="817"/>
        <item x="455"/>
        <item x="23"/>
        <item x="655"/>
        <item x="672"/>
        <item x="298"/>
        <item x="160"/>
        <item x="65"/>
        <item x="821"/>
        <item x="887"/>
        <item x="703"/>
        <item x="106"/>
        <item x="566"/>
        <item x="4"/>
        <item x="649"/>
        <item x="788"/>
        <item x="652"/>
        <item x="325"/>
        <item x="76"/>
        <item x="156"/>
        <item x="609"/>
        <item x="361"/>
        <item x="66"/>
        <item x="226"/>
        <item x="537"/>
        <item x="513"/>
        <item x="656"/>
        <item x="727"/>
        <item x="250"/>
        <item x="750"/>
        <item x="342"/>
        <item x="33"/>
        <item x="420"/>
        <item x="695"/>
        <item x="215"/>
        <item x="826"/>
        <item x="785"/>
        <item x="459"/>
        <item x="302"/>
        <item x="364"/>
        <item x="780"/>
        <item x="295"/>
        <item x="424"/>
        <item x="116"/>
        <item x="54"/>
        <item x="158"/>
        <item x="448"/>
        <item x="489"/>
        <item x="654"/>
        <item x="117"/>
        <item x="709"/>
        <item x="603"/>
        <item x="187"/>
        <item x="157"/>
        <item x="227"/>
        <item x="243"/>
        <item x="377"/>
        <item x="833"/>
        <item x="257"/>
        <item x="689"/>
        <item x="563"/>
        <item x="11"/>
        <item x="315"/>
        <item x="347"/>
        <item x="620"/>
        <item x="103"/>
        <item x="685"/>
        <item x="758"/>
        <item x="299"/>
        <item x="51"/>
        <item x="413"/>
        <item x="628"/>
        <item x="25"/>
        <item x="169"/>
        <item x="477"/>
        <item x="120"/>
        <item x="495"/>
        <item x="218"/>
        <item x="334"/>
        <item x="83"/>
        <item x="172"/>
        <item x="283"/>
        <item x="305"/>
        <item x="774"/>
        <item x="588"/>
        <item x="533"/>
        <item x="717"/>
        <item x="30"/>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3"/>
        <item x="407"/>
        <item x="660"/>
        <item x="332"/>
        <item x="862"/>
        <item x="632"/>
        <item x="836"/>
        <item x="135"/>
        <item x="570"/>
        <item x="401"/>
        <item x="604"/>
        <item x="732"/>
        <item x="316"/>
        <item x="369"/>
        <item x="589"/>
        <item x="395"/>
        <item x="335"/>
        <item x="880"/>
        <item x="79"/>
        <item x="254"/>
        <item x="233"/>
        <item x="805"/>
        <item x="501"/>
        <item x="884"/>
        <item x="540"/>
        <item x="32"/>
        <item x="28"/>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sortType="ascending" defaultSubtotal="0">
      <items count="4">
        <item x="2"/>
        <item x="1"/>
        <item x="3"/>
        <item x="0"/>
      </items>
      <autoSortScope>
        <pivotArea dataOnly="0" outline="0" fieldPosition="0">
          <references count="1">
            <reference field="4294967294" count="1" selected="0">
              <x v="0"/>
            </reference>
          </references>
        </pivotArea>
      </autoSortScope>
    </pivotField>
    <pivotField axis="axisRow" compact="0" outline="0" showAll="0" sortType="ascending" defaultSubtotal="0">
      <items count="3">
        <item x="2"/>
        <item x="1"/>
        <item x="0"/>
      </items>
      <autoSortScope>
        <pivotArea dataOnly="0" outline="0" fieldPosition="0">
          <references count="1">
            <reference field="4294967294" count="1" selected="0">
              <x v="0"/>
            </reference>
          </references>
        </pivotArea>
      </autoSortScope>
    </pivotField>
    <pivotField compact="0" outline="0" subtotalTop="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4"/>
  </rowFields>
  <rowItems count="3">
    <i>
      <x/>
    </i>
    <i>
      <x v="2"/>
    </i>
    <i>
      <x v="1"/>
    </i>
  </rowItems>
  <colItems count="1">
    <i/>
  </colItems>
  <dataFields count="1">
    <dataField name="Sum of Sales" fld="12" baseField="7" baseItem="1" numFmtId="169"/>
  </dataFields>
  <chartFormats count="5">
    <chartFormat chart="15"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281D909-63B2-4598-9890-A04F533386F4}" sourceName="Size">
  <pivotTables>
    <pivotTable tabId="18" name="PivotTable1"/>
    <pivotTable tabId="21" name="PivotTable1"/>
    <pivotTable tabId="19" name="PivotTable1"/>
    <pivotTable tabId="22" name="PivotTable1"/>
    <pivotTable tabId="20" name="PivotTable1"/>
  </pivotTables>
  <data>
    <tabular pivotCacheId="5712738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38837C2-0CB2-469F-B9D9-456514975E3F}" sourceName="Roast Type Name">
  <pivotTables>
    <pivotTable tabId="18" name="PivotTable1"/>
    <pivotTable tabId="21" name="PivotTable1"/>
    <pivotTable tabId="19" name="PivotTable1"/>
    <pivotTable tabId="22" name="PivotTable1"/>
    <pivotTable tabId="20" name="PivotTable1"/>
  </pivotTables>
  <data>
    <tabular pivotCacheId="5712738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Type" xr10:uid="{448FD0DE-8863-408D-8936-1040DB1485AA}" sourceName="Loyalty Type">
  <pivotTables>
    <pivotTable tabId="18" name="PivotTable1"/>
    <pivotTable tabId="21" name="PivotTable1"/>
    <pivotTable tabId="19" name="PivotTable1"/>
    <pivotTable tabId="22" name="PivotTable1"/>
    <pivotTable tabId="20" name="PivotTable1"/>
  </pivotTables>
  <data>
    <tabular pivotCacheId="57127387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03F8A19A-69DB-45D1-A315-5B85F1ACC3CC}" cache="Slicer_Size" caption="Size" columnCount="2" rowHeight="241300"/>
  <slicer name="Roast Type Name 2" xr10:uid="{4281141B-B56E-447E-B917-1A6F33D5788F}" cache="Slicer_Roast_Type_Name" caption="Roast Type Name" columnCount="3" rowHeight="209550"/>
  <slicer name="Loyalty Type 2" xr10:uid="{25909F49-36DF-49DA-B645-BE5B5D1A4DE3}" cache="Slicer_Loyalty_Type" caption="Loyalty Type"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E155B61-4A42-454F-A98F-6B8E8C0F06D0}" cache="Slicer_Size" caption="Size" columnCount="2" rowHeight="241300"/>
  <slicer name="Roast Type Name" xr10:uid="{A6944326-2B1B-434B-AABD-633DA5725B88}" cache="Slicer_Roast_Type_Name" caption="Roast Type Name" columnCount="3" rowHeight="209550"/>
  <slicer name="Loyalty Type" xr10:uid="{D7DFD767-4895-492E-80AB-37C81CB2818C}" cache="Slicer_Loyalty_Type" caption="Loyalty Type"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EBBCF-3433-4218-B929-81F0F69723CB}" name="Table1" displayName="Table1" ref="A1:P1001" totalsRowShown="0">
  <autoFilter ref="A1:P1001" xr:uid="{074EBBCF-3433-4218-B929-81F0F69723CB}"/>
  <tableColumns count="16">
    <tableColumn id="1" xr3:uid="{2417AED2-727B-4BFD-96CC-B9F473C3BA9F}" name="Order ID" dataDxfId="10"/>
    <tableColumn id="2" xr3:uid="{2F0BC7E2-CEE2-43CE-9AF5-98B6653BBA0A}" name="Order Date" dataDxfId="9"/>
    <tableColumn id="3" xr3:uid="{7813F7CE-A46F-4483-8856-E41D94277932}" name="Customer ID" dataDxfId="8"/>
    <tableColumn id="4" xr3:uid="{A755BF03-F6E7-4341-ABBF-FDA5209D753C}" name="Product ID"/>
    <tableColumn id="5" xr3:uid="{3C610A31-B14E-43FD-BC9F-60D439D2ADCF}" name="Quantity" dataDxfId="7"/>
    <tableColumn id="6" xr3:uid="{47094455-DD58-4D3A-9EBD-5B6EBF4242E1}" name="Customer Name" dataDxfId="6">
      <calculatedColumnFormula array="1">_xlfn.XLOOKUP(C2,customers!A1:$A$1001,customers!B1:$B$1001,,0)</calculatedColumnFormula>
    </tableColumn>
    <tableColumn id="7" xr3:uid="{7EA271B5-B4BE-4345-AEB9-8F508A8D33CD}" name="Email" dataDxfId="5">
      <calculatedColumnFormula>IFERROR(IF(_xlfn.XLOOKUP(C2,customers!A2:A1001,customers!C2:C1001,,0)=0,"",_xlfn.XLOOKUP(C2,customers!A2:A1001,customers!C2:C1001,,0)),"")</calculatedColumnFormula>
    </tableColumn>
    <tableColumn id="8" xr3:uid="{03BCF3A4-AB4D-401A-86EF-1E674B25DF20}" name="Country" dataDxfId="4">
      <calculatedColumnFormula>_xlfn.XLOOKUP(C2,customers!$A$1:$A$1001,customers!$G$1:$G$1001,,0)</calculatedColumnFormula>
    </tableColumn>
    <tableColumn id="9" xr3:uid="{BA29BFEB-FBD2-4D71-835D-6D924D5ADCCA}" name="Coffee Type">
      <calculatedColumnFormula>INDEX(products!$A$1:$G$49,MATCH(orders!$D2,products!$A$1:$A$49,0),MATCH(orders!I$1,products!$A$1:$G$1,0))</calculatedColumnFormula>
    </tableColumn>
    <tableColumn id="10" xr3:uid="{AA5B004C-BFF6-4C78-904E-FAED121AF7FD}" name="Roast Type">
      <calculatedColumnFormula>INDEX(products!$A$1:$G$49,MATCH(orders!$D2,products!$A$1:$A$49,0),MATCH(orders!J$1,products!$A$1:$G$1,0))</calculatedColumnFormula>
    </tableColumn>
    <tableColumn id="11" xr3:uid="{2E51A6B4-130E-46C7-8C6E-4630DB7E5AF7}" name="Size" dataDxfId="3">
      <calculatedColumnFormula>INDEX(products!$A$1:$G$49,MATCH(orders!$D2,products!$A$1:$A$49,0),MATCH(orders!K$1,products!$A$1:$G$1,0))</calculatedColumnFormula>
    </tableColumn>
    <tableColumn id="12" xr3:uid="{EA53D410-3E0D-499B-97BB-AC1B98855F4E}" name="Unit Price" dataDxfId="2">
      <calculatedColumnFormula>INDEX(products!$A$1:$G$49,MATCH(orders!$D2,products!$A$1:$A$49,0),MATCH(orders!L$1,products!$A$1:$G$1,0))</calculatedColumnFormula>
    </tableColumn>
    <tableColumn id="13" xr3:uid="{BB46F66F-38B9-4999-BB5B-EA19B3A54C7B}" name="Sales" dataDxfId="1">
      <calculatedColumnFormula>L2*E2</calculatedColumnFormula>
    </tableColumn>
    <tableColumn id="14" xr3:uid="{9E645104-EC64-4E7C-8F4C-23E7131CFAD6}" name="Coffee Type Name ">
      <calculatedColumnFormula>IF(I2="Rob", "Robusta", IF(I2="Exc", "Excelsa", IF(I2="Ara", "Arabica",IF(I2="Lib", "Liberica",""))))</calculatedColumnFormula>
    </tableColumn>
    <tableColumn id="15" xr3:uid="{1DC20263-7326-4AD3-916A-4C983E6D7D36}" name="Roast Type Name">
      <calculatedColumnFormula>IF(J2="M","Medium",IF(J2="L","Light",IF(J2="D","Dark","")))</calculatedColumnFormula>
    </tableColumn>
    <tableColumn id="16" xr3:uid="{55681B30-9246-4E64-BB8C-2539C086691F}" name="Loyalty Type" dataDxfId="0">
      <calculatedColumnFormula>_xlfn.XLOOKUP(Table1[[#This Row],[Customer ID]],customers!$A$1:$A$1001,customers!$I$1:$I$1001,,0)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05ED86D-91C7-4E1F-8120-1392A201E900}" sourceName="Order Date">
  <pivotTables>
    <pivotTable tabId="18" name="PivotTable1"/>
    <pivotTable tabId="21" name="PivotTable1"/>
    <pivotTable tabId="19" name="PivotTable1"/>
    <pivotTable tabId="22" name="PivotTable1"/>
    <pivotTable tabId="20" name="PivotTable1"/>
  </pivotTables>
  <state minimalRefreshVersion="6" lastRefreshVersion="6" pivotCacheId="5712738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77A8EC97-00E2-476A-A2C8-E178B06DFFEA}"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35E37AB-CC3F-4728-8B67-E34C88D5165C}"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0BFB-FDC0-4AB1-B016-58B787E91DB3}">
  <dimension ref="A3:F48"/>
  <sheetViews>
    <sheetView topLeftCell="B1" zoomScale="79" zoomScaleNormal="100" workbookViewId="0">
      <selection activeCell="H35" sqref="H35"/>
    </sheetView>
  </sheetViews>
  <sheetFormatPr defaultRowHeight="15" x14ac:dyDescent="0.25"/>
  <cols>
    <col min="1" max="1" width="13.140625" bestFit="1" customWidth="1"/>
    <col min="2" max="2" width="23.140625" bestFit="1" customWidth="1"/>
    <col min="3" max="3" width="21.42578125" bestFit="1" customWidth="1"/>
    <col min="4" max="4" width="7.85546875" bestFit="1" customWidth="1"/>
    <col min="5" max="5" width="8.140625" bestFit="1" customWidth="1"/>
    <col min="6" max="6" width="8.42578125" bestFit="1" customWidth="1"/>
  </cols>
  <sheetData>
    <row r="3" spans="1:6" x14ac:dyDescent="0.25">
      <c r="A3" s="8" t="s">
        <v>6214</v>
      </c>
      <c r="C3" s="8" t="s">
        <v>6196</v>
      </c>
    </row>
    <row r="4" spans="1:6" x14ac:dyDescent="0.25">
      <c r="A4" s="8" t="s">
        <v>6215</v>
      </c>
      <c r="B4" s="8" t="s">
        <v>6216</v>
      </c>
      <c r="C4" t="s">
        <v>6217</v>
      </c>
      <c r="D4" t="s">
        <v>6218</v>
      </c>
      <c r="E4" t="s">
        <v>6219</v>
      </c>
      <c r="F4" t="s">
        <v>6220</v>
      </c>
    </row>
    <row r="5" spans="1:6" x14ac:dyDescent="0.25">
      <c r="A5" t="s">
        <v>6198</v>
      </c>
      <c r="B5" t="s">
        <v>6202</v>
      </c>
      <c r="C5" s="9">
        <v>186.85499999999999</v>
      </c>
      <c r="D5" s="9">
        <v>305.97000000000003</v>
      </c>
      <c r="E5" s="9">
        <v>213.15999999999997</v>
      </c>
      <c r="F5" s="9">
        <v>123</v>
      </c>
    </row>
    <row r="6" spans="1:6" x14ac:dyDescent="0.25">
      <c r="B6" t="s">
        <v>6203</v>
      </c>
      <c r="C6" s="9">
        <v>251.96499999999997</v>
      </c>
      <c r="D6" s="9">
        <v>129.46</v>
      </c>
      <c r="E6" s="9">
        <v>434.03999999999996</v>
      </c>
      <c r="F6" s="9">
        <v>171.93999999999997</v>
      </c>
    </row>
    <row r="7" spans="1:6" x14ac:dyDescent="0.25">
      <c r="B7" t="s">
        <v>6204</v>
      </c>
      <c r="C7" s="9">
        <v>224.94499999999999</v>
      </c>
      <c r="D7" s="9">
        <v>349.12</v>
      </c>
      <c r="E7" s="9">
        <v>321.04000000000002</v>
      </c>
      <c r="F7" s="9">
        <v>126.035</v>
      </c>
    </row>
    <row r="8" spans="1:6" x14ac:dyDescent="0.25">
      <c r="B8" t="s">
        <v>6205</v>
      </c>
      <c r="C8" s="9">
        <v>307.12</v>
      </c>
      <c r="D8" s="9">
        <v>681.07499999999993</v>
      </c>
      <c r="E8" s="9">
        <v>533.70499999999993</v>
      </c>
      <c r="F8" s="9">
        <v>158.85</v>
      </c>
    </row>
    <row r="9" spans="1:6" x14ac:dyDescent="0.25">
      <c r="B9" t="s">
        <v>6206</v>
      </c>
      <c r="C9" s="9">
        <v>53.664999999999992</v>
      </c>
      <c r="D9" s="9">
        <v>83.025000000000006</v>
      </c>
      <c r="E9" s="9">
        <v>193.83499999999998</v>
      </c>
      <c r="F9" s="9">
        <v>68.039999999999992</v>
      </c>
    </row>
    <row r="10" spans="1:6" x14ac:dyDescent="0.25">
      <c r="B10" t="s">
        <v>6207</v>
      </c>
      <c r="C10" s="9">
        <v>163.01999999999998</v>
      </c>
      <c r="D10" s="9">
        <v>678.3599999999999</v>
      </c>
      <c r="E10" s="9">
        <v>171.04500000000002</v>
      </c>
      <c r="F10" s="9">
        <v>372.255</v>
      </c>
    </row>
    <row r="11" spans="1:6" x14ac:dyDescent="0.25">
      <c r="B11" t="s">
        <v>6208</v>
      </c>
      <c r="C11" s="9">
        <v>345.02</v>
      </c>
      <c r="D11" s="9">
        <v>273.86999999999995</v>
      </c>
      <c r="E11" s="9">
        <v>184.12999999999997</v>
      </c>
      <c r="F11" s="9">
        <v>201.11499999999998</v>
      </c>
    </row>
    <row r="12" spans="1:6" x14ac:dyDescent="0.25">
      <c r="B12" t="s">
        <v>6209</v>
      </c>
      <c r="C12" s="9">
        <v>334.89</v>
      </c>
      <c r="D12" s="9">
        <v>70.95</v>
      </c>
      <c r="E12" s="9">
        <v>134.23000000000002</v>
      </c>
      <c r="F12" s="9">
        <v>166.27499999999998</v>
      </c>
    </row>
    <row r="13" spans="1:6" x14ac:dyDescent="0.25">
      <c r="B13" t="s">
        <v>6210</v>
      </c>
      <c r="C13" s="9">
        <v>178.70999999999998</v>
      </c>
      <c r="D13" s="9">
        <v>166.1</v>
      </c>
      <c r="E13" s="9">
        <v>439.30999999999995</v>
      </c>
      <c r="F13" s="9">
        <v>492.9</v>
      </c>
    </row>
    <row r="14" spans="1:6" x14ac:dyDescent="0.25">
      <c r="B14" t="s">
        <v>6211</v>
      </c>
      <c r="C14" s="9">
        <v>301.98500000000001</v>
      </c>
      <c r="D14" s="9">
        <v>153.76499999999999</v>
      </c>
      <c r="E14" s="9">
        <v>215.55499999999998</v>
      </c>
      <c r="F14" s="9">
        <v>213.66499999999999</v>
      </c>
    </row>
    <row r="15" spans="1:6" x14ac:dyDescent="0.25">
      <c r="B15" t="s">
        <v>6212</v>
      </c>
      <c r="C15" s="9">
        <v>312.83499999999998</v>
      </c>
      <c r="D15" s="9">
        <v>63.249999999999993</v>
      </c>
      <c r="E15" s="9">
        <v>350.89500000000004</v>
      </c>
      <c r="F15" s="9">
        <v>96.405000000000001</v>
      </c>
    </row>
    <row r="16" spans="1:6" x14ac:dyDescent="0.25">
      <c r="B16" t="s">
        <v>6213</v>
      </c>
      <c r="C16" s="9">
        <v>265.62</v>
      </c>
      <c r="D16" s="9">
        <v>526.51499999999987</v>
      </c>
      <c r="E16" s="9">
        <v>187.06</v>
      </c>
      <c r="F16" s="9">
        <v>210.58999999999997</v>
      </c>
    </row>
    <row r="17" spans="1:6" x14ac:dyDescent="0.25">
      <c r="A17" t="s">
        <v>6199</v>
      </c>
      <c r="B17" t="s">
        <v>6202</v>
      </c>
      <c r="C17" s="9">
        <v>47.25</v>
      </c>
      <c r="D17" s="9">
        <v>65.805000000000007</v>
      </c>
      <c r="E17" s="9">
        <v>274.67500000000001</v>
      </c>
      <c r="F17" s="9">
        <v>179.22</v>
      </c>
    </row>
    <row r="18" spans="1:6" x14ac:dyDescent="0.25">
      <c r="B18" t="s">
        <v>6203</v>
      </c>
      <c r="C18" s="9">
        <v>745.44999999999993</v>
      </c>
      <c r="D18" s="9">
        <v>428.88499999999999</v>
      </c>
      <c r="E18" s="9">
        <v>194.17499999999998</v>
      </c>
      <c r="F18" s="9">
        <v>429.82999999999993</v>
      </c>
    </row>
    <row r="19" spans="1:6" x14ac:dyDescent="0.25">
      <c r="B19" t="s">
        <v>6204</v>
      </c>
      <c r="C19" s="9">
        <v>130.47</v>
      </c>
      <c r="D19" s="9">
        <v>271.48500000000001</v>
      </c>
      <c r="E19" s="9">
        <v>281.20499999999998</v>
      </c>
      <c r="F19" s="9">
        <v>231.63000000000002</v>
      </c>
    </row>
    <row r="20" spans="1:6" x14ac:dyDescent="0.25">
      <c r="B20" t="s">
        <v>6205</v>
      </c>
      <c r="C20" s="9">
        <v>27</v>
      </c>
      <c r="D20" s="9">
        <v>347.26</v>
      </c>
      <c r="E20" s="9">
        <v>147.51</v>
      </c>
      <c r="F20" s="9">
        <v>240.04</v>
      </c>
    </row>
    <row r="21" spans="1:6" x14ac:dyDescent="0.25">
      <c r="B21" t="s">
        <v>6206</v>
      </c>
      <c r="C21" s="9">
        <v>255.11499999999995</v>
      </c>
      <c r="D21" s="9">
        <v>541.73</v>
      </c>
      <c r="E21" s="9">
        <v>83.43</v>
      </c>
      <c r="F21" s="9">
        <v>59.079999999999991</v>
      </c>
    </row>
    <row r="22" spans="1:6" x14ac:dyDescent="0.25">
      <c r="B22" t="s">
        <v>6207</v>
      </c>
      <c r="C22" s="9">
        <v>584.78999999999985</v>
      </c>
      <c r="D22" s="9">
        <v>357.42999999999995</v>
      </c>
      <c r="E22" s="9">
        <v>355.34</v>
      </c>
      <c r="F22" s="9">
        <v>140.88</v>
      </c>
    </row>
    <row r="23" spans="1:6" x14ac:dyDescent="0.25">
      <c r="B23" t="s">
        <v>6208</v>
      </c>
      <c r="C23" s="9">
        <v>430.62</v>
      </c>
      <c r="D23" s="9">
        <v>227.42500000000001</v>
      </c>
      <c r="E23" s="9">
        <v>236.315</v>
      </c>
      <c r="F23" s="9">
        <v>414.58499999999992</v>
      </c>
    </row>
    <row r="24" spans="1:6" x14ac:dyDescent="0.25">
      <c r="B24" t="s">
        <v>6209</v>
      </c>
      <c r="C24" s="9">
        <v>22.5</v>
      </c>
      <c r="D24" s="9">
        <v>77.72</v>
      </c>
      <c r="E24" s="9">
        <v>60.5</v>
      </c>
      <c r="F24" s="9">
        <v>139.67999999999998</v>
      </c>
    </row>
    <row r="25" spans="1:6" x14ac:dyDescent="0.25">
      <c r="B25" t="s">
        <v>6210</v>
      </c>
      <c r="C25" s="9">
        <v>126.14999999999999</v>
      </c>
      <c r="D25" s="9">
        <v>195.11</v>
      </c>
      <c r="E25" s="9">
        <v>89.13</v>
      </c>
      <c r="F25" s="9">
        <v>302.65999999999997</v>
      </c>
    </row>
    <row r="26" spans="1:6" x14ac:dyDescent="0.25">
      <c r="B26" t="s">
        <v>6211</v>
      </c>
      <c r="C26" s="9">
        <v>376.03</v>
      </c>
      <c r="D26" s="9">
        <v>523.24</v>
      </c>
      <c r="E26" s="9">
        <v>440.96499999999997</v>
      </c>
      <c r="F26" s="9">
        <v>174.46999999999997</v>
      </c>
    </row>
    <row r="27" spans="1:6" x14ac:dyDescent="0.25">
      <c r="B27" t="s">
        <v>6212</v>
      </c>
      <c r="C27" s="9">
        <v>515.17999999999995</v>
      </c>
      <c r="D27" s="9">
        <v>142.56</v>
      </c>
      <c r="E27" s="9">
        <v>347.03999999999996</v>
      </c>
      <c r="F27" s="9">
        <v>104.08499999999999</v>
      </c>
    </row>
    <row r="28" spans="1:6" x14ac:dyDescent="0.25">
      <c r="B28" t="s">
        <v>6213</v>
      </c>
      <c r="C28" s="9">
        <v>95.859999999999985</v>
      </c>
      <c r="D28" s="9">
        <v>484.76</v>
      </c>
      <c r="E28" s="9">
        <v>94.17</v>
      </c>
      <c r="F28" s="9">
        <v>77.10499999999999</v>
      </c>
    </row>
    <row r="29" spans="1:6" x14ac:dyDescent="0.25">
      <c r="A29" t="s">
        <v>6200</v>
      </c>
      <c r="B29" t="s">
        <v>6202</v>
      </c>
      <c r="C29" s="9">
        <v>258.34500000000003</v>
      </c>
      <c r="D29" s="9">
        <v>139.625</v>
      </c>
      <c r="E29" s="9">
        <v>279.52000000000004</v>
      </c>
      <c r="F29" s="9">
        <v>160.19499999999999</v>
      </c>
    </row>
    <row r="30" spans="1:6" x14ac:dyDescent="0.25">
      <c r="B30" t="s">
        <v>6203</v>
      </c>
      <c r="C30" s="9">
        <v>342.2</v>
      </c>
      <c r="D30" s="9">
        <v>284.24999999999994</v>
      </c>
      <c r="E30" s="9">
        <v>251.83</v>
      </c>
      <c r="F30" s="9">
        <v>80.550000000000011</v>
      </c>
    </row>
    <row r="31" spans="1:6" x14ac:dyDescent="0.25">
      <c r="B31" t="s">
        <v>6204</v>
      </c>
      <c r="C31" s="9">
        <v>418.30499999999989</v>
      </c>
      <c r="D31" s="9">
        <v>468.125</v>
      </c>
      <c r="E31" s="9">
        <v>405.05500000000006</v>
      </c>
      <c r="F31" s="9">
        <v>253.15499999999997</v>
      </c>
    </row>
    <row r="32" spans="1:6" x14ac:dyDescent="0.25">
      <c r="B32" t="s">
        <v>6205</v>
      </c>
      <c r="C32" s="9">
        <v>102.32999999999998</v>
      </c>
      <c r="D32" s="9">
        <v>242.14000000000001</v>
      </c>
      <c r="E32" s="9">
        <v>554.875</v>
      </c>
      <c r="F32" s="9">
        <v>106.23999999999998</v>
      </c>
    </row>
    <row r="33" spans="1:6" x14ac:dyDescent="0.25">
      <c r="B33" t="s">
        <v>6206</v>
      </c>
      <c r="C33" s="9">
        <v>234.71999999999997</v>
      </c>
      <c r="D33" s="9">
        <v>133.08000000000001</v>
      </c>
      <c r="E33" s="9">
        <v>267.2</v>
      </c>
      <c r="F33" s="9">
        <v>272.68999999999994</v>
      </c>
    </row>
    <row r="34" spans="1:6" x14ac:dyDescent="0.25">
      <c r="B34" t="s">
        <v>6207</v>
      </c>
      <c r="C34" s="9">
        <v>430.39</v>
      </c>
      <c r="D34" s="9">
        <v>136.20500000000001</v>
      </c>
      <c r="E34" s="9">
        <v>209.6</v>
      </c>
      <c r="F34" s="9">
        <v>88.334999999999994</v>
      </c>
    </row>
    <row r="35" spans="1:6" x14ac:dyDescent="0.25">
      <c r="B35" t="s">
        <v>6208</v>
      </c>
      <c r="C35" s="9">
        <v>109.005</v>
      </c>
      <c r="D35" s="9">
        <v>393.57499999999999</v>
      </c>
      <c r="E35" s="9">
        <v>61.034999999999997</v>
      </c>
      <c r="F35" s="9">
        <v>199.48999999999998</v>
      </c>
    </row>
    <row r="36" spans="1:6" x14ac:dyDescent="0.25">
      <c r="B36" t="s">
        <v>6209</v>
      </c>
      <c r="C36" s="9">
        <v>287.52499999999998</v>
      </c>
      <c r="D36" s="9">
        <v>288.67</v>
      </c>
      <c r="E36" s="9">
        <v>125.58</v>
      </c>
      <c r="F36" s="9">
        <v>374.13499999999999</v>
      </c>
    </row>
    <row r="37" spans="1:6" x14ac:dyDescent="0.25">
      <c r="B37" t="s">
        <v>6210</v>
      </c>
      <c r="C37" s="9">
        <v>840.92999999999984</v>
      </c>
      <c r="D37" s="9">
        <v>409.875</v>
      </c>
      <c r="E37" s="9">
        <v>171.32999999999998</v>
      </c>
      <c r="F37" s="9">
        <v>221.43999999999997</v>
      </c>
    </row>
    <row r="38" spans="1:6" x14ac:dyDescent="0.25">
      <c r="B38" t="s">
        <v>6211</v>
      </c>
      <c r="C38" s="9">
        <v>299.07</v>
      </c>
      <c r="D38" s="9">
        <v>260.32499999999999</v>
      </c>
      <c r="E38" s="9">
        <v>584.64</v>
      </c>
      <c r="F38" s="9">
        <v>256.36500000000001</v>
      </c>
    </row>
    <row r="39" spans="1:6" x14ac:dyDescent="0.25">
      <c r="B39" t="s">
        <v>6212</v>
      </c>
      <c r="C39" s="9">
        <v>323.32499999999999</v>
      </c>
      <c r="D39" s="9">
        <v>565.57000000000005</v>
      </c>
      <c r="E39" s="9">
        <v>537.80999999999995</v>
      </c>
      <c r="F39" s="9">
        <v>189.47499999999999</v>
      </c>
    </row>
    <row r="40" spans="1:6" x14ac:dyDescent="0.25">
      <c r="B40" t="s">
        <v>6213</v>
      </c>
      <c r="C40" s="9">
        <v>399.48499999999996</v>
      </c>
      <c r="D40" s="9">
        <v>148.19999999999999</v>
      </c>
      <c r="E40" s="9">
        <v>388.21999999999997</v>
      </c>
      <c r="F40" s="9">
        <v>212.07499999999999</v>
      </c>
    </row>
    <row r="41" spans="1:6" x14ac:dyDescent="0.25">
      <c r="A41" t="s">
        <v>6201</v>
      </c>
      <c r="B41" t="s">
        <v>6202</v>
      </c>
      <c r="C41" s="9">
        <v>112.69499999999999</v>
      </c>
      <c r="D41" s="9">
        <v>166.32</v>
      </c>
      <c r="E41" s="9">
        <v>843.71499999999992</v>
      </c>
      <c r="F41" s="9">
        <v>146.685</v>
      </c>
    </row>
    <row r="42" spans="1:6" x14ac:dyDescent="0.25">
      <c r="B42" t="s">
        <v>6203</v>
      </c>
      <c r="C42" s="9">
        <v>114.87999999999998</v>
      </c>
      <c r="D42" s="9">
        <v>133.815</v>
      </c>
      <c r="E42" s="9">
        <v>91.175000000000011</v>
      </c>
      <c r="F42" s="9">
        <v>53.759999999999991</v>
      </c>
    </row>
    <row r="43" spans="1:6" x14ac:dyDescent="0.25">
      <c r="B43" t="s">
        <v>6204</v>
      </c>
      <c r="C43" s="9">
        <v>277.76</v>
      </c>
      <c r="D43" s="9">
        <v>175.41</v>
      </c>
      <c r="E43" s="9">
        <v>462.50999999999993</v>
      </c>
      <c r="F43" s="9">
        <v>399.52499999999998</v>
      </c>
    </row>
    <row r="44" spans="1:6" x14ac:dyDescent="0.25">
      <c r="B44" t="s">
        <v>6205</v>
      </c>
      <c r="C44" s="9">
        <v>197.89499999999998</v>
      </c>
      <c r="D44" s="9">
        <v>289.755</v>
      </c>
      <c r="E44" s="9">
        <v>88.545000000000002</v>
      </c>
      <c r="F44" s="9">
        <v>200.25499999999997</v>
      </c>
    </row>
    <row r="45" spans="1:6" x14ac:dyDescent="0.25">
      <c r="B45" t="s">
        <v>6206</v>
      </c>
      <c r="C45" s="9">
        <v>193.11499999999998</v>
      </c>
      <c r="D45" s="9">
        <v>212.49499999999998</v>
      </c>
      <c r="E45" s="9">
        <v>292.29000000000002</v>
      </c>
      <c r="F45" s="9">
        <v>304.46999999999997</v>
      </c>
    </row>
    <row r="46" spans="1:6" x14ac:dyDescent="0.25">
      <c r="B46" t="s">
        <v>6207</v>
      </c>
      <c r="C46" s="9">
        <v>179.79</v>
      </c>
      <c r="D46" s="9">
        <v>426.2</v>
      </c>
      <c r="E46" s="9">
        <v>170.08999999999997</v>
      </c>
      <c r="F46" s="9">
        <v>379.31</v>
      </c>
    </row>
    <row r="47" spans="1:6" x14ac:dyDescent="0.25">
      <c r="B47" t="s">
        <v>6208</v>
      </c>
      <c r="C47" s="9">
        <v>247.28999999999996</v>
      </c>
      <c r="D47" s="9">
        <v>246.685</v>
      </c>
      <c r="E47" s="9">
        <v>271.05499999999995</v>
      </c>
      <c r="F47" s="9">
        <v>141.69999999999999</v>
      </c>
    </row>
    <row r="48" spans="1:6" x14ac:dyDescent="0.25">
      <c r="B48" t="s">
        <v>6209</v>
      </c>
      <c r="C48" s="9">
        <v>116.39499999999998</v>
      </c>
      <c r="D48" s="9">
        <v>41.25</v>
      </c>
      <c r="E48" s="9">
        <v>15.54</v>
      </c>
      <c r="F48" s="9">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744D1-EAAE-4CAB-9B20-1A1F7CE5047E}">
  <dimension ref="A3:B6"/>
  <sheetViews>
    <sheetView zoomScale="79" zoomScaleNormal="100" workbookViewId="0">
      <selection activeCell="O12" sqref="O12"/>
    </sheetView>
  </sheetViews>
  <sheetFormatPr defaultRowHeight="15" x14ac:dyDescent="0.25"/>
  <cols>
    <col min="1" max="1" width="17.140625" bestFit="1" customWidth="1"/>
    <col min="2" max="3" width="12.85546875" bestFit="1" customWidth="1"/>
    <col min="4" max="4" width="7.85546875" bestFit="1" customWidth="1"/>
    <col min="5" max="5" width="8.140625" bestFit="1" customWidth="1"/>
    <col min="6" max="6" width="8.42578125" bestFit="1" customWidth="1"/>
  </cols>
  <sheetData>
    <row r="3" spans="1:2" x14ac:dyDescent="0.25">
      <c r="A3" s="8" t="s">
        <v>7</v>
      </c>
      <c r="B3" t="s">
        <v>6214</v>
      </c>
    </row>
    <row r="4" spans="1:2" x14ac:dyDescent="0.25">
      <c r="A4" t="s">
        <v>28</v>
      </c>
      <c r="B4" s="10">
        <v>2786.13</v>
      </c>
    </row>
    <row r="5" spans="1:2" x14ac:dyDescent="0.25">
      <c r="A5" t="s">
        <v>318</v>
      </c>
      <c r="B5" s="10">
        <v>6696.8649999999989</v>
      </c>
    </row>
    <row r="6" spans="1:2" x14ac:dyDescent="0.25">
      <c r="A6" t="s">
        <v>19</v>
      </c>
      <c r="B6" s="10">
        <v>35651.25999999998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7836-AD84-4D0B-98A2-76FD3F0EC261}">
  <dimension ref="A3:F48"/>
  <sheetViews>
    <sheetView topLeftCell="A13" zoomScale="79" zoomScaleNormal="100" workbookViewId="0">
      <selection activeCell="H35" sqref="H35"/>
    </sheetView>
  </sheetViews>
  <sheetFormatPr defaultRowHeight="15" x14ac:dyDescent="0.25"/>
  <cols>
    <col min="1" max="1" width="13.140625" bestFit="1" customWidth="1"/>
    <col min="2" max="2" width="23.140625" bestFit="1" customWidth="1"/>
    <col min="3" max="3" width="21.42578125" bestFit="1" customWidth="1"/>
    <col min="4" max="4" width="7.85546875" bestFit="1" customWidth="1"/>
    <col min="5" max="5" width="8.140625" bestFit="1" customWidth="1"/>
    <col min="6" max="6" width="8.42578125" bestFit="1" customWidth="1"/>
  </cols>
  <sheetData>
    <row r="3" spans="1:6" x14ac:dyDescent="0.25">
      <c r="A3" s="8" t="s">
        <v>6214</v>
      </c>
      <c r="C3" s="8" t="s">
        <v>6196</v>
      </c>
    </row>
    <row r="4" spans="1:6" x14ac:dyDescent="0.25">
      <c r="A4" s="8" t="s">
        <v>6215</v>
      </c>
      <c r="B4" s="8" t="s">
        <v>6216</v>
      </c>
      <c r="C4" t="s">
        <v>6217</v>
      </c>
      <c r="D4" t="s">
        <v>6218</v>
      </c>
      <c r="E4" t="s">
        <v>6219</v>
      </c>
      <c r="F4" t="s">
        <v>6220</v>
      </c>
    </row>
    <row r="5" spans="1:6" x14ac:dyDescent="0.25">
      <c r="A5" t="s">
        <v>6198</v>
      </c>
      <c r="B5" t="s">
        <v>6202</v>
      </c>
      <c r="C5" s="9">
        <v>186.85499999999999</v>
      </c>
      <c r="D5" s="9">
        <v>305.97000000000003</v>
      </c>
      <c r="E5" s="9">
        <v>213.15999999999997</v>
      </c>
      <c r="F5" s="9">
        <v>123</v>
      </c>
    </row>
    <row r="6" spans="1:6" x14ac:dyDescent="0.25">
      <c r="B6" t="s">
        <v>6203</v>
      </c>
      <c r="C6" s="9">
        <v>251.96499999999997</v>
      </c>
      <c r="D6" s="9">
        <v>129.46</v>
      </c>
      <c r="E6" s="9">
        <v>434.03999999999996</v>
      </c>
      <c r="F6" s="9">
        <v>171.93999999999997</v>
      </c>
    </row>
    <row r="7" spans="1:6" x14ac:dyDescent="0.25">
      <c r="B7" t="s">
        <v>6204</v>
      </c>
      <c r="C7" s="9">
        <v>224.94499999999999</v>
      </c>
      <c r="D7" s="9">
        <v>349.12</v>
      </c>
      <c r="E7" s="9">
        <v>321.04000000000002</v>
      </c>
      <c r="F7" s="9">
        <v>126.035</v>
      </c>
    </row>
    <row r="8" spans="1:6" x14ac:dyDescent="0.25">
      <c r="B8" t="s">
        <v>6205</v>
      </c>
      <c r="C8" s="9">
        <v>307.12</v>
      </c>
      <c r="D8" s="9">
        <v>681.07499999999993</v>
      </c>
      <c r="E8" s="9">
        <v>533.70499999999993</v>
      </c>
      <c r="F8" s="9">
        <v>158.85</v>
      </c>
    </row>
    <row r="9" spans="1:6" x14ac:dyDescent="0.25">
      <c r="B9" t="s">
        <v>6206</v>
      </c>
      <c r="C9" s="9">
        <v>53.664999999999992</v>
      </c>
      <c r="D9" s="9">
        <v>83.025000000000006</v>
      </c>
      <c r="E9" s="9">
        <v>193.83499999999998</v>
      </c>
      <c r="F9" s="9">
        <v>68.039999999999992</v>
      </c>
    </row>
    <row r="10" spans="1:6" x14ac:dyDescent="0.25">
      <c r="B10" t="s">
        <v>6207</v>
      </c>
      <c r="C10" s="9">
        <v>163.01999999999998</v>
      </c>
      <c r="D10" s="9">
        <v>678.3599999999999</v>
      </c>
      <c r="E10" s="9">
        <v>171.04500000000002</v>
      </c>
      <c r="F10" s="9">
        <v>372.255</v>
      </c>
    </row>
    <row r="11" spans="1:6" x14ac:dyDescent="0.25">
      <c r="B11" t="s">
        <v>6208</v>
      </c>
      <c r="C11" s="9">
        <v>345.02</v>
      </c>
      <c r="D11" s="9">
        <v>273.86999999999995</v>
      </c>
      <c r="E11" s="9">
        <v>184.12999999999997</v>
      </c>
      <c r="F11" s="9">
        <v>201.11499999999998</v>
      </c>
    </row>
    <row r="12" spans="1:6" x14ac:dyDescent="0.25">
      <c r="B12" t="s">
        <v>6209</v>
      </c>
      <c r="C12" s="9">
        <v>334.89</v>
      </c>
      <c r="D12" s="9">
        <v>70.95</v>
      </c>
      <c r="E12" s="9">
        <v>134.23000000000002</v>
      </c>
      <c r="F12" s="9">
        <v>166.27499999999998</v>
      </c>
    </row>
    <row r="13" spans="1:6" x14ac:dyDescent="0.25">
      <c r="B13" t="s">
        <v>6210</v>
      </c>
      <c r="C13" s="9">
        <v>178.70999999999998</v>
      </c>
      <c r="D13" s="9">
        <v>166.1</v>
      </c>
      <c r="E13" s="9">
        <v>439.30999999999995</v>
      </c>
      <c r="F13" s="9">
        <v>492.9</v>
      </c>
    </row>
    <row r="14" spans="1:6" x14ac:dyDescent="0.25">
      <c r="B14" t="s">
        <v>6211</v>
      </c>
      <c r="C14" s="9">
        <v>301.98500000000001</v>
      </c>
      <c r="D14" s="9">
        <v>153.76499999999999</v>
      </c>
      <c r="E14" s="9">
        <v>215.55499999999998</v>
      </c>
      <c r="F14" s="9">
        <v>213.66499999999999</v>
      </c>
    </row>
    <row r="15" spans="1:6" x14ac:dyDescent="0.25">
      <c r="B15" t="s">
        <v>6212</v>
      </c>
      <c r="C15" s="9">
        <v>312.83499999999998</v>
      </c>
      <c r="D15" s="9">
        <v>63.249999999999993</v>
      </c>
      <c r="E15" s="9">
        <v>350.89500000000004</v>
      </c>
      <c r="F15" s="9">
        <v>96.405000000000001</v>
      </c>
    </row>
    <row r="16" spans="1:6" x14ac:dyDescent="0.25">
      <c r="B16" t="s">
        <v>6213</v>
      </c>
      <c r="C16" s="9">
        <v>265.62</v>
      </c>
      <c r="D16" s="9">
        <v>526.51499999999987</v>
      </c>
      <c r="E16" s="9">
        <v>187.06</v>
      </c>
      <c r="F16" s="9">
        <v>210.58999999999997</v>
      </c>
    </row>
    <row r="17" spans="1:6" x14ac:dyDescent="0.25">
      <c r="A17" t="s">
        <v>6199</v>
      </c>
      <c r="B17" t="s">
        <v>6202</v>
      </c>
      <c r="C17" s="9">
        <v>47.25</v>
      </c>
      <c r="D17" s="9">
        <v>65.805000000000007</v>
      </c>
      <c r="E17" s="9">
        <v>274.67500000000001</v>
      </c>
      <c r="F17" s="9">
        <v>179.22</v>
      </c>
    </row>
    <row r="18" spans="1:6" x14ac:dyDescent="0.25">
      <c r="B18" t="s">
        <v>6203</v>
      </c>
      <c r="C18" s="9">
        <v>745.44999999999993</v>
      </c>
      <c r="D18" s="9">
        <v>428.88499999999999</v>
      </c>
      <c r="E18" s="9">
        <v>194.17499999999998</v>
      </c>
      <c r="F18" s="9">
        <v>429.82999999999993</v>
      </c>
    </row>
    <row r="19" spans="1:6" x14ac:dyDescent="0.25">
      <c r="B19" t="s">
        <v>6204</v>
      </c>
      <c r="C19" s="9">
        <v>130.47</v>
      </c>
      <c r="D19" s="9">
        <v>271.48500000000001</v>
      </c>
      <c r="E19" s="9">
        <v>281.20499999999998</v>
      </c>
      <c r="F19" s="9">
        <v>231.63000000000002</v>
      </c>
    </row>
    <row r="20" spans="1:6" x14ac:dyDescent="0.25">
      <c r="B20" t="s">
        <v>6205</v>
      </c>
      <c r="C20" s="9">
        <v>27</v>
      </c>
      <c r="D20" s="9">
        <v>347.26</v>
      </c>
      <c r="E20" s="9">
        <v>147.51</v>
      </c>
      <c r="F20" s="9">
        <v>240.04</v>
      </c>
    </row>
    <row r="21" spans="1:6" x14ac:dyDescent="0.25">
      <c r="B21" t="s">
        <v>6206</v>
      </c>
      <c r="C21" s="9">
        <v>255.11499999999995</v>
      </c>
      <c r="D21" s="9">
        <v>541.73</v>
      </c>
      <c r="E21" s="9">
        <v>83.43</v>
      </c>
      <c r="F21" s="9">
        <v>59.079999999999991</v>
      </c>
    </row>
    <row r="22" spans="1:6" x14ac:dyDescent="0.25">
      <c r="B22" t="s">
        <v>6207</v>
      </c>
      <c r="C22" s="9">
        <v>584.78999999999985</v>
      </c>
      <c r="D22" s="9">
        <v>357.42999999999995</v>
      </c>
      <c r="E22" s="9">
        <v>355.34</v>
      </c>
      <c r="F22" s="9">
        <v>140.88</v>
      </c>
    </row>
    <row r="23" spans="1:6" x14ac:dyDescent="0.25">
      <c r="B23" t="s">
        <v>6208</v>
      </c>
      <c r="C23" s="9">
        <v>430.62</v>
      </c>
      <c r="D23" s="9">
        <v>227.42500000000001</v>
      </c>
      <c r="E23" s="9">
        <v>236.315</v>
      </c>
      <c r="F23" s="9">
        <v>414.58499999999992</v>
      </c>
    </row>
    <row r="24" spans="1:6" x14ac:dyDescent="0.25">
      <c r="B24" t="s">
        <v>6209</v>
      </c>
      <c r="C24" s="9">
        <v>22.5</v>
      </c>
      <c r="D24" s="9">
        <v>77.72</v>
      </c>
      <c r="E24" s="9">
        <v>60.5</v>
      </c>
      <c r="F24" s="9">
        <v>139.67999999999998</v>
      </c>
    </row>
    <row r="25" spans="1:6" x14ac:dyDescent="0.25">
      <c r="B25" t="s">
        <v>6210</v>
      </c>
      <c r="C25" s="9">
        <v>126.14999999999999</v>
      </c>
      <c r="D25" s="9">
        <v>195.11</v>
      </c>
      <c r="E25" s="9">
        <v>89.13</v>
      </c>
      <c r="F25" s="9">
        <v>302.65999999999997</v>
      </c>
    </row>
    <row r="26" spans="1:6" x14ac:dyDescent="0.25">
      <c r="B26" t="s">
        <v>6211</v>
      </c>
      <c r="C26" s="9">
        <v>376.03</v>
      </c>
      <c r="D26" s="9">
        <v>523.24</v>
      </c>
      <c r="E26" s="9">
        <v>440.96499999999997</v>
      </c>
      <c r="F26" s="9">
        <v>174.46999999999997</v>
      </c>
    </row>
    <row r="27" spans="1:6" x14ac:dyDescent="0.25">
      <c r="B27" t="s">
        <v>6212</v>
      </c>
      <c r="C27" s="9">
        <v>515.17999999999995</v>
      </c>
      <c r="D27" s="9">
        <v>142.56</v>
      </c>
      <c r="E27" s="9">
        <v>347.03999999999996</v>
      </c>
      <c r="F27" s="9">
        <v>104.08499999999999</v>
      </c>
    </row>
    <row r="28" spans="1:6" x14ac:dyDescent="0.25">
      <c r="B28" t="s">
        <v>6213</v>
      </c>
      <c r="C28" s="9">
        <v>95.859999999999985</v>
      </c>
      <c r="D28" s="9">
        <v>484.76</v>
      </c>
      <c r="E28" s="9">
        <v>94.17</v>
      </c>
      <c r="F28" s="9">
        <v>77.10499999999999</v>
      </c>
    </row>
    <row r="29" spans="1:6" x14ac:dyDescent="0.25">
      <c r="A29" t="s">
        <v>6200</v>
      </c>
      <c r="B29" t="s">
        <v>6202</v>
      </c>
      <c r="C29" s="9">
        <v>258.34500000000003</v>
      </c>
      <c r="D29" s="9">
        <v>139.625</v>
      </c>
      <c r="E29" s="9">
        <v>279.52000000000004</v>
      </c>
      <c r="F29" s="9">
        <v>160.19499999999999</v>
      </c>
    </row>
    <row r="30" spans="1:6" x14ac:dyDescent="0.25">
      <c r="B30" t="s">
        <v>6203</v>
      </c>
      <c r="C30" s="9">
        <v>342.2</v>
      </c>
      <c r="D30" s="9">
        <v>284.24999999999994</v>
      </c>
      <c r="E30" s="9">
        <v>251.83</v>
      </c>
      <c r="F30" s="9">
        <v>80.550000000000011</v>
      </c>
    </row>
    <row r="31" spans="1:6" x14ac:dyDescent="0.25">
      <c r="B31" t="s">
        <v>6204</v>
      </c>
      <c r="C31" s="9">
        <v>418.30499999999989</v>
      </c>
      <c r="D31" s="9">
        <v>468.125</v>
      </c>
      <c r="E31" s="9">
        <v>405.05500000000006</v>
      </c>
      <c r="F31" s="9">
        <v>253.15499999999997</v>
      </c>
    </row>
    <row r="32" spans="1:6" x14ac:dyDescent="0.25">
      <c r="B32" t="s">
        <v>6205</v>
      </c>
      <c r="C32" s="9">
        <v>102.32999999999998</v>
      </c>
      <c r="D32" s="9">
        <v>242.14000000000001</v>
      </c>
      <c r="E32" s="9">
        <v>554.875</v>
      </c>
      <c r="F32" s="9">
        <v>106.23999999999998</v>
      </c>
    </row>
    <row r="33" spans="1:6" x14ac:dyDescent="0.25">
      <c r="B33" t="s">
        <v>6206</v>
      </c>
      <c r="C33" s="9">
        <v>234.71999999999997</v>
      </c>
      <c r="D33" s="9">
        <v>133.08000000000001</v>
      </c>
      <c r="E33" s="9">
        <v>267.2</v>
      </c>
      <c r="F33" s="9">
        <v>272.68999999999994</v>
      </c>
    </row>
    <row r="34" spans="1:6" x14ac:dyDescent="0.25">
      <c r="B34" t="s">
        <v>6207</v>
      </c>
      <c r="C34" s="9">
        <v>430.39</v>
      </c>
      <c r="D34" s="9">
        <v>136.20500000000001</v>
      </c>
      <c r="E34" s="9">
        <v>209.6</v>
      </c>
      <c r="F34" s="9">
        <v>88.334999999999994</v>
      </c>
    </row>
    <row r="35" spans="1:6" x14ac:dyDescent="0.25">
      <c r="B35" t="s">
        <v>6208</v>
      </c>
      <c r="C35" s="9">
        <v>109.005</v>
      </c>
      <c r="D35" s="9">
        <v>393.57499999999999</v>
      </c>
      <c r="E35" s="9">
        <v>61.034999999999997</v>
      </c>
      <c r="F35" s="9">
        <v>199.48999999999998</v>
      </c>
    </row>
    <row r="36" spans="1:6" x14ac:dyDescent="0.25">
      <c r="B36" t="s">
        <v>6209</v>
      </c>
      <c r="C36" s="9">
        <v>287.52499999999998</v>
      </c>
      <c r="D36" s="9">
        <v>288.67</v>
      </c>
      <c r="E36" s="9">
        <v>125.58</v>
      </c>
      <c r="F36" s="9">
        <v>374.13499999999999</v>
      </c>
    </row>
    <row r="37" spans="1:6" x14ac:dyDescent="0.25">
      <c r="B37" t="s">
        <v>6210</v>
      </c>
      <c r="C37" s="9">
        <v>840.92999999999984</v>
      </c>
      <c r="D37" s="9">
        <v>409.875</v>
      </c>
      <c r="E37" s="9">
        <v>171.32999999999998</v>
      </c>
      <c r="F37" s="9">
        <v>221.43999999999997</v>
      </c>
    </row>
    <row r="38" spans="1:6" x14ac:dyDescent="0.25">
      <c r="B38" t="s">
        <v>6211</v>
      </c>
      <c r="C38" s="9">
        <v>299.07</v>
      </c>
      <c r="D38" s="9">
        <v>260.32499999999999</v>
      </c>
      <c r="E38" s="9">
        <v>584.64</v>
      </c>
      <c r="F38" s="9">
        <v>256.36500000000001</v>
      </c>
    </row>
    <row r="39" spans="1:6" x14ac:dyDescent="0.25">
      <c r="B39" t="s">
        <v>6212</v>
      </c>
      <c r="C39" s="9">
        <v>323.32499999999999</v>
      </c>
      <c r="D39" s="9">
        <v>565.57000000000005</v>
      </c>
      <c r="E39" s="9">
        <v>537.80999999999995</v>
      </c>
      <c r="F39" s="9">
        <v>189.47499999999999</v>
      </c>
    </row>
    <row r="40" spans="1:6" x14ac:dyDescent="0.25">
      <c r="B40" t="s">
        <v>6213</v>
      </c>
      <c r="C40" s="9">
        <v>399.48499999999996</v>
      </c>
      <c r="D40" s="9">
        <v>148.19999999999999</v>
      </c>
      <c r="E40" s="9">
        <v>388.21999999999997</v>
      </c>
      <c r="F40" s="9">
        <v>212.07499999999999</v>
      </c>
    </row>
    <row r="41" spans="1:6" x14ac:dyDescent="0.25">
      <c r="A41" t="s">
        <v>6201</v>
      </c>
      <c r="B41" t="s">
        <v>6202</v>
      </c>
      <c r="C41" s="9">
        <v>112.69499999999999</v>
      </c>
      <c r="D41" s="9">
        <v>166.32</v>
      </c>
      <c r="E41" s="9">
        <v>843.71499999999992</v>
      </c>
      <c r="F41" s="9">
        <v>146.685</v>
      </c>
    </row>
    <row r="42" spans="1:6" x14ac:dyDescent="0.25">
      <c r="B42" t="s">
        <v>6203</v>
      </c>
      <c r="C42" s="9">
        <v>114.87999999999998</v>
      </c>
      <c r="D42" s="9">
        <v>133.815</v>
      </c>
      <c r="E42" s="9">
        <v>91.175000000000011</v>
      </c>
      <c r="F42" s="9">
        <v>53.759999999999991</v>
      </c>
    </row>
    <row r="43" spans="1:6" x14ac:dyDescent="0.25">
      <c r="B43" t="s">
        <v>6204</v>
      </c>
      <c r="C43" s="9">
        <v>277.76</v>
      </c>
      <c r="D43" s="9">
        <v>175.41</v>
      </c>
      <c r="E43" s="9">
        <v>462.50999999999993</v>
      </c>
      <c r="F43" s="9">
        <v>399.52499999999998</v>
      </c>
    </row>
    <row r="44" spans="1:6" x14ac:dyDescent="0.25">
      <c r="B44" t="s">
        <v>6205</v>
      </c>
      <c r="C44" s="9">
        <v>197.89499999999998</v>
      </c>
      <c r="D44" s="9">
        <v>289.755</v>
      </c>
      <c r="E44" s="9">
        <v>88.545000000000002</v>
      </c>
      <c r="F44" s="9">
        <v>200.25499999999997</v>
      </c>
    </row>
    <row r="45" spans="1:6" x14ac:dyDescent="0.25">
      <c r="B45" t="s">
        <v>6206</v>
      </c>
      <c r="C45" s="9">
        <v>193.11499999999998</v>
      </c>
      <c r="D45" s="9">
        <v>212.49499999999998</v>
      </c>
      <c r="E45" s="9">
        <v>292.29000000000002</v>
      </c>
      <c r="F45" s="9">
        <v>304.46999999999997</v>
      </c>
    </row>
    <row r="46" spans="1:6" x14ac:dyDescent="0.25">
      <c r="B46" t="s">
        <v>6207</v>
      </c>
      <c r="C46" s="9">
        <v>179.79</v>
      </c>
      <c r="D46" s="9">
        <v>426.2</v>
      </c>
      <c r="E46" s="9">
        <v>170.08999999999997</v>
      </c>
      <c r="F46" s="9">
        <v>379.31</v>
      </c>
    </row>
    <row r="47" spans="1:6" x14ac:dyDescent="0.25">
      <c r="B47" t="s">
        <v>6208</v>
      </c>
      <c r="C47" s="9">
        <v>247.28999999999996</v>
      </c>
      <c r="D47" s="9">
        <v>246.685</v>
      </c>
      <c r="E47" s="9">
        <v>271.05499999999995</v>
      </c>
      <c r="F47" s="9">
        <v>141.69999999999999</v>
      </c>
    </row>
    <row r="48" spans="1:6" x14ac:dyDescent="0.25">
      <c r="B48" t="s">
        <v>6209</v>
      </c>
      <c r="C48" s="9">
        <v>116.39499999999998</v>
      </c>
      <c r="D48" s="9">
        <v>41.25</v>
      </c>
      <c r="E48" s="9">
        <v>15.54</v>
      </c>
      <c r="F48" s="9">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5D6A-944C-4987-BEC6-812FDCDD4A1F}">
  <dimension ref="A3:B7"/>
  <sheetViews>
    <sheetView zoomScale="79" zoomScaleNormal="100" workbookViewId="0">
      <selection activeCell="D4" sqref="D4"/>
    </sheetView>
  </sheetViews>
  <sheetFormatPr defaultRowHeight="15" x14ac:dyDescent="0.25"/>
  <cols>
    <col min="1" max="1" width="21.42578125" bestFit="1" customWidth="1"/>
    <col min="2" max="3" width="12.85546875" bestFit="1" customWidth="1"/>
    <col min="4" max="4" width="7.85546875" bestFit="1" customWidth="1"/>
    <col min="5" max="5" width="8.140625" bestFit="1" customWidth="1"/>
    <col min="6" max="6" width="8.42578125" bestFit="1" customWidth="1"/>
  </cols>
  <sheetData>
    <row r="3" spans="1:2" x14ac:dyDescent="0.25">
      <c r="A3" s="8" t="s">
        <v>6196</v>
      </c>
      <c r="B3" t="s">
        <v>6214</v>
      </c>
    </row>
    <row r="4" spans="1:2" x14ac:dyDescent="0.25">
      <c r="A4" t="s">
        <v>6220</v>
      </c>
      <c r="B4" s="10">
        <v>9005.2450000000099</v>
      </c>
    </row>
    <row r="5" spans="1:2" x14ac:dyDescent="0.25">
      <c r="A5" t="s">
        <v>6217</v>
      </c>
      <c r="B5" s="10">
        <v>11768.494999999997</v>
      </c>
    </row>
    <row r="6" spans="1:2" x14ac:dyDescent="0.25">
      <c r="A6" t="s">
        <v>6219</v>
      </c>
      <c r="B6" s="10">
        <v>12054.074999999995</v>
      </c>
    </row>
    <row r="7" spans="1:2" x14ac:dyDescent="0.25">
      <c r="A7" t="s">
        <v>6218</v>
      </c>
      <c r="B7" s="10">
        <v>12306.439999999995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AB63-D3EF-449B-B497-F695986E3CEF}">
  <dimension ref="A3:B6"/>
  <sheetViews>
    <sheetView zoomScale="79" zoomScaleNormal="100" workbookViewId="0">
      <selection activeCell="Q19" sqref="Q19"/>
    </sheetView>
  </sheetViews>
  <sheetFormatPr defaultRowHeight="15" x14ac:dyDescent="0.25"/>
  <cols>
    <col min="1" max="1" width="20.28515625" bestFit="1" customWidth="1"/>
    <col min="2" max="3" width="12.85546875" bestFit="1" customWidth="1"/>
    <col min="4" max="4" width="7.85546875" bestFit="1" customWidth="1"/>
    <col min="5" max="5" width="8.140625" bestFit="1" customWidth="1"/>
    <col min="6" max="6" width="8.42578125" bestFit="1" customWidth="1"/>
  </cols>
  <sheetData>
    <row r="3" spans="1:2" x14ac:dyDescent="0.25">
      <c r="A3" s="8" t="s">
        <v>6197</v>
      </c>
      <c r="B3" t="s">
        <v>6214</v>
      </c>
    </row>
    <row r="4" spans="1:2" x14ac:dyDescent="0.25">
      <c r="A4" t="s">
        <v>6222</v>
      </c>
      <c r="B4" s="10">
        <v>13179.315000000013</v>
      </c>
    </row>
    <row r="5" spans="1:2" x14ac:dyDescent="0.25">
      <c r="A5" t="s">
        <v>6224</v>
      </c>
      <c r="B5" s="10">
        <v>14600.474999999995</v>
      </c>
    </row>
    <row r="6" spans="1:2" x14ac:dyDescent="0.25">
      <c r="A6" t="s">
        <v>6223</v>
      </c>
      <c r="B6" s="10">
        <v>17354.464999999993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8422-4D9F-40B2-AFED-4B3BF157AC2C}">
  <dimension ref="A1"/>
  <sheetViews>
    <sheetView showGridLines="0" showRowColHeaders="0" tabSelected="1" zoomScale="62" zoomScaleNormal="97" workbookViewId="0">
      <selection activeCell="Y16" sqref="Y16"/>
    </sheetView>
  </sheetViews>
  <sheetFormatPr defaultRowHeight="15" x14ac:dyDescent="0.25"/>
  <cols>
    <col min="1" max="1" width="1.7109375" style="11" customWidth="1"/>
    <col min="2" max="16384" width="9.140625" style="11"/>
  </cols>
  <sheetData>
    <row r="1" s="1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01" zoomScaleNormal="115" workbookViewId="0">
      <pane ySplit="1" topLeftCell="A2" activePane="bottomLeft" state="frozen"/>
      <selection pane="bottomLeft" activeCell="O8" sqref="O8"/>
    </sheetView>
  </sheetViews>
  <sheetFormatPr defaultRowHeight="15" x14ac:dyDescent="0.25"/>
  <cols>
    <col min="1" max="1" width="16.5703125" bestFit="1" customWidth="1"/>
    <col min="2" max="2" width="12.7109375" customWidth="1"/>
    <col min="3" max="3" width="16.28515625" bestFit="1" customWidth="1"/>
    <col min="4" max="4" width="12.140625" customWidth="1"/>
    <col min="5" max="5" width="10.7109375" customWidth="1"/>
    <col min="6" max="6" width="23.7109375" bestFit="1" customWidth="1"/>
    <col min="7" max="7" width="39.42578125" bestFit="1" customWidth="1"/>
    <col min="8" max="8" width="15.42578125" bestFit="1" customWidth="1"/>
    <col min="9" max="9" width="13.7109375" customWidth="1"/>
    <col min="10" max="10" width="12.5703125" customWidth="1"/>
    <col min="11" max="11" width="6.7109375" customWidth="1"/>
    <col min="12" max="12" width="12.85546875" style="7" customWidth="1"/>
    <col min="13" max="13" width="8.7109375" style="7" bestFit="1" customWidth="1"/>
    <col min="14" max="14" width="19.85546875" customWidth="1"/>
    <col min="15" max="15" width="18.28515625" customWidth="1"/>
    <col min="16" max="16" width="14.28515625" bestFit="1" customWidth="1"/>
  </cols>
  <sheetData>
    <row r="1" spans="1:16" x14ac:dyDescent="0.25">
      <c r="A1" s="2" t="s">
        <v>0</v>
      </c>
      <c r="B1" s="3" t="s">
        <v>1</v>
      </c>
      <c r="C1" s="2" t="s">
        <v>3</v>
      </c>
      <c r="D1" s="2" t="s">
        <v>11</v>
      </c>
      <c r="E1" s="2" t="s">
        <v>14</v>
      </c>
      <c r="F1" s="2" t="s">
        <v>4</v>
      </c>
      <c r="G1" s="2" t="s">
        <v>2</v>
      </c>
      <c r="H1" s="2" t="s">
        <v>7</v>
      </c>
      <c r="I1" s="2" t="s">
        <v>9</v>
      </c>
      <c r="J1" s="2" t="s">
        <v>10</v>
      </c>
      <c r="K1" s="4" t="s">
        <v>12</v>
      </c>
      <c r="L1" s="6" t="s">
        <v>13</v>
      </c>
      <c r="M1" s="6" t="s">
        <v>15</v>
      </c>
      <c r="N1" s="2" t="s">
        <v>6196</v>
      </c>
      <c r="O1" s="2" t="s">
        <v>6197</v>
      </c>
      <c r="P1" t="s">
        <v>6221</v>
      </c>
    </row>
    <row r="2" spans="1:16" x14ac:dyDescent="0.25">
      <c r="A2" s="2" t="s">
        <v>490</v>
      </c>
      <c r="B2" s="3">
        <v>43713</v>
      </c>
      <c r="C2" s="2" t="s">
        <v>491</v>
      </c>
      <c r="D2" t="s">
        <v>6138</v>
      </c>
      <c r="E2" s="2">
        <v>2</v>
      </c>
      <c r="F2" s="2" t="str" cm="1">
        <f t="array" ref="F2">_xlfn.XLOOKUP(C2,customers!A1:$A$1001,customers!B1:$B$1001,,0)</f>
        <v>Aloisia Allner</v>
      </c>
      <c r="G2" s="2" t="str">
        <f>IFERROR(IF(_xlfn.XLOOKUP(C2,customers!A2:A1001,customers!C2:C1001,,0)=0,"",_xlfn.XLOOKUP(C2,customers!A2:A1001,customers!C2:C1001,,0)),"")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7">
        <f>INDEX(products!$A$1:$G$49,MATCH(orders!$D2,products!$A$1:$A$49,0),MATCH(orders!L$1,products!$A$1:$G$1,0))</f>
        <v>9.9499999999999993</v>
      </c>
      <c r="M2" s="7">
        <f>L2*E2</f>
        <v>19.899999999999999</v>
      </c>
      <c r="N2" t="str">
        <f>IF(I2="Rob", "Robusta", IF(I2="Exc", "Excelsa", IF(I2="Ara", "Arabica",IF(I2="Lib", "Liberica",""))))</f>
        <v>Robusta</v>
      </c>
      <c r="O2" t="str">
        <f>IF(J2="M","Medium",IF(J2="L","Light",IF(J2="D","Dark","")))</f>
        <v>Medium</v>
      </c>
      <c r="P2" t="str">
        <f>_xlfn.XLOOKUP(Table1[[#This Row],[Customer ID]],customers!$A$1:$A$1001,customers!$I$1:$I$1001,,0)</f>
        <v>Yes</v>
      </c>
    </row>
    <row r="3" spans="1:16" x14ac:dyDescent="0.25">
      <c r="A3" s="2" t="s">
        <v>490</v>
      </c>
      <c r="B3" s="3">
        <v>43713</v>
      </c>
      <c r="C3" s="2" t="s">
        <v>491</v>
      </c>
      <c r="D3" t="s">
        <v>6139</v>
      </c>
      <c r="E3" s="2">
        <v>5</v>
      </c>
      <c r="F3" s="2" t="str" cm="1">
        <f t="array" ref="F3">_xlfn.XLOOKUP(C3,customers!A2:$A$1001,customers!B2:$B$1001,,0)</f>
        <v>Aloisia Allner</v>
      </c>
      <c r="G3" s="2" t="str">
        <f>IFERROR(IF(_xlfn.XLOOKUP(C3,customers!A3:A1002,customers!C3:C1002,,0)=0,"",_xlfn.XLOOKUP(C3,customers!A3:A1002,customers!C3:C1002,,0)),"")</f>
        <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7">
        <f>INDEX(products!$A$1:$G$49,MATCH(orders!$D3,products!$A$1:$A$49,0),MATCH(orders!L$1,products!$A$1:$G$1,0))</f>
        <v>8.25</v>
      </c>
      <c r="M3" s="7">
        <f t="shared" ref="M3:M66" si="0">L3*E3</f>
        <v>41.25</v>
      </c>
      <c r="N3" t="str">
        <f t="shared" ref="N3:N66" si="1">IF(I3="Rob", "Robusta", IF(I3="Exc", "Excelsa", IF(I3="Ara", "Arabica",IF(I3="Lib", "Liberica",""))))</f>
        <v>Excelsa</v>
      </c>
      <c r="O3" t="str">
        <f t="shared" ref="O3:O66" si="2">IF(J3="M","Medium",IF(J3="L","Light",IF(J3="D","Dark","")))</f>
        <v>Medium</v>
      </c>
      <c r="P3" t="str">
        <f>_xlfn.XLOOKUP(Table1[[#This Row],[Customer ID]],customers!$A$1:$A$1001,customers!$I$1:$I$1001,,0)</f>
        <v>Yes</v>
      </c>
    </row>
    <row r="4" spans="1:16" x14ac:dyDescent="0.25">
      <c r="A4" s="2" t="s">
        <v>501</v>
      </c>
      <c r="B4" s="3">
        <v>44364</v>
      </c>
      <c r="C4" s="2" t="s">
        <v>502</v>
      </c>
      <c r="D4" t="s">
        <v>6140</v>
      </c>
      <c r="E4" s="2">
        <v>1</v>
      </c>
      <c r="F4" s="2" t="str" cm="1">
        <f t="array" ref="F4">_xlfn.XLOOKUP(C4,customers!A3:$A$1001,customers!B3:$B$1001,,0)</f>
        <v>Jami Redholes</v>
      </c>
      <c r="G4" s="2" t="str">
        <f>IFERROR(IF(_xlfn.XLOOKUP(C4,customers!A4:A1003,customers!C4:C1003,,0)=0,"",_xlfn.XLOOKUP(C4,customers!A4:A1003,customers!C4:C1003,,0)),"")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f>_xlfn.XLOOKUP(Table1[[#This Row],[Customer ID]],customers!$A$1:$A$1001,customers!$I$1:$I$1001,,0)</f>
        <v>Yes</v>
      </c>
    </row>
    <row r="5" spans="1:16" x14ac:dyDescent="0.25">
      <c r="A5" s="2" t="s">
        <v>512</v>
      </c>
      <c r="B5" s="3">
        <v>44392</v>
      </c>
      <c r="C5" s="2" t="s">
        <v>513</v>
      </c>
      <c r="D5" t="s">
        <v>6141</v>
      </c>
      <c r="E5" s="2">
        <v>2</v>
      </c>
      <c r="F5" s="2" t="str" cm="1">
        <f t="array" ref="F5">_xlfn.XLOOKUP(C5,customers!A4:$A$1001,customers!B4:$B$1001,,0)</f>
        <v>Christoffer O' Shea</v>
      </c>
      <c r="G5" s="2" t="str">
        <f>IFERROR(IF(_xlfn.XLOOKUP(C5,customers!A5:A1004,customers!C5:C1004,,0)=0,"",_xlfn.XLOOKUP(C5,customers!A5:A1004,customers!C5:C1004,,0)),"")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f>_xlfn.XLOOKUP(Table1[[#This Row],[Customer ID]],customers!$A$1:$A$1001,customers!$I$1:$I$1001,,0)</f>
        <v>No</v>
      </c>
    </row>
    <row r="6" spans="1:16" x14ac:dyDescent="0.25">
      <c r="A6" s="2" t="s">
        <v>512</v>
      </c>
      <c r="B6" s="3">
        <v>44392</v>
      </c>
      <c r="C6" s="2" t="s">
        <v>513</v>
      </c>
      <c r="D6" t="s">
        <v>6142</v>
      </c>
      <c r="E6" s="2">
        <v>2</v>
      </c>
      <c r="F6" s="2" t="str" cm="1">
        <f t="array" ref="F6">_xlfn.XLOOKUP(C6,customers!A5:$A$1001,customers!B5:$B$1001,,0)</f>
        <v>Christoffer O' Shea</v>
      </c>
      <c r="G6" s="2" t="str">
        <f>IFERROR(IF(_xlfn.XLOOKUP(C6,customers!A6:A1005,customers!C6:C1005,,0)=0,"",_xlfn.XLOOKUP(C6,customers!A6:A1005,customers!C6:C1005,,0)),"")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f>_xlfn.XLOOKUP(Table1[[#This Row],[Customer ID]],customers!$A$1:$A$1001,customers!$I$1:$I$1001,,0)</f>
        <v>No</v>
      </c>
    </row>
    <row r="7" spans="1:16" x14ac:dyDescent="0.25">
      <c r="A7" s="2" t="s">
        <v>519</v>
      </c>
      <c r="B7" s="3">
        <v>44412</v>
      </c>
      <c r="C7" s="2" t="s">
        <v>520</v>
      </c>
      <c r="D7" t="s">
        <v>6143</v>
      </c>
      <c r="E7" s="2">
        <v>3</v>
      </c>
      <c r="F7" s="2" t="str" cm="1">
        <f t="array" ref="F7">_xlfn.XLOOKUP(C7,customers!A6:$A$1001,customers!B6:$B$1001,,0)</f>
        <v>Beryle Cottier</v>
      </c>
      <c r="G7" s="2" t="str">
        <f>IFERROR(IF(_xlfn.XLOOKUP(C7,customers!A7:A1006,customers!C7:C1006,,0)=0,"",_xlfn.XLOOKUP(C7,customers!A7:A1006,customers!C7:C1006,,0)),"")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f>_xlfn.XLOOKUP(Table1[[#This Row],[Customer ID]],customers!$A$1:$A$1001,customers!$I$1:$I$1001,,0)</f>
        <v>No</v>
      </c>
    </row>
    <row r="8" spans="1:16" x14ac:dyDescent="0.25">
      <c r="A8" s="2" t="s">
        <v>524</v>
      </c>
      <c r="B8" s="3">
        <v>44582</v>
      </c>
      <c r="C8" s="2" t="s">
        <v>525</v>
      </c>
      <c r="D8" t="s">
        <v>6144</v>
      </c>
      <c r="E8" s="2">
        <v>3</v>
      </c>
      <c r="F8" s="2" t="str" cm="1">
        <f t="array" ref="F8">_xlfn.XLOOKUP(C8,customers!A7:$A$1001,customers!B7:$B$1001,,0)</f>
        <v>Shaylynn Lobe</v>
      </c>
      <c r="G8" s="2" t="str">
        <f>IFERROR(IF(_xlfn.XLOOKUP(C8,customers!A8:A1007,customers!C8:C1007,,0)=0,"",_xlfn.XLOOKUP(C8,customers!A8:A1007,customers!C8:C1007,,0)),"")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f>_xlfn.XLOOKUP(Table1[[#This Row],[Customer ID]],customers!$A$1:$A$1001,customers!$I$1:$I$1001,,0)</f>
        <v>Yes</v>
      </c>
    </row>
    <row r="9" spans="1:16" x14ac:dyDescent="0.25">
      <c r="A9" s="2" t="s">
        <v>530</v>
      </c>
      <c r="B9" s="3">
        <v>44701</v>
      </c>
      <c r="C9" s="2" t="s">
        <v>531</v>
      </c>
      <c r="D9" t="s">
        <v>6145</v>
      </c>
      <c r="E9" s="2">
        <v>1</v>
      </c>
      <c r="F9" s="2" t="str" cm="1">
        <f t="array" ref="F9">_xlfn.XLOOKUP(C9,customers!A8:$A$1001,customers!B8:$B$1001,,0)</f>
        <v>Melvin Wharfe</v>
      </c>
      <c r="G9" s="2" t="str">
        <f>IFERROR(IF(_xlfn.XLOOKUP(C9,customers!A9:A1008,customers!C9:C1008,,0)=0,"",_xlfn.XLOOKUP(C9,customers!A9:A1008,customers!C9:C1008,,0)),"")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f>_xlfn.XLOOKUP(Table1[[#This Row],[Customer ID]],customers!$A$1:$A$1001,customers!$I$1:$I$1001,,0)</f>
        <v>Yes</v>
      </c>
    </row>
    <row r="10" spans="1:16" x14ac:dyDescent="0.25">
      <c r="A10" s="2" t="s">
        <v>535</v>
      </c>
      <c r="B10" s="3">
        <v>43467</v>
      </c>
      <c r="C10" s="2" t="s">
        <v>536</v>
      </c>
      <c r="D10" t="s">
        <v>6146</v>
      </c>
      <c r="E10" s="2">
        <v>3</v>
      </c>
      <c r="F10" s="2" t="str" cm="1">
        <f t="array" ref="F10">_xlfn.XLOOKUP(C10,customers!A9:$A$1001,customers!B9:$B$1001,,0)</f>
        <v>Guthrey Petracci</v>
      </c>
      <c r="G10" s="2" t="str">
        <f>IFERROR(IF(_xlfn.XLOOKUP(C10,customers!A10:A1009,customers!C10:C1009,,0)=0,"",_xlfn.XLOOKUP(C10,customers!A10:A1009,customers!C10:C1009,,0)),"")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f>_xlfn.XLOOKUP(Table1[[#This Row],[Customer ID]],customers!$A$1:$A$1001,customers!$I$1:$I$1001,,0)</f>
        <v>No</v>
      </c>
    </row>
    <row r="11" spans="1:16" x14ac:dyDescent="0.25">
      <c r="A11" s="2" t="s">
        <v>541</v>
      </c>
      <c r="B11" s="3">
        <v>43713</v>
      </c>
      <c r="C11" s="2" t="s">
        <v>542</v>
      </c>
      <c r="D11" t="s">
        <v>6146</v>
      </c>
      <c r="E11" s="2">
        <v>1</v>
      </c>
      <c r="F11" s="2" t="str" cm="1">
        <f t="array" ref="F11">_xlfn.XLOOKUP(C11,customers!A10:$A$1001,customers!B10:$B$1001,,0)</f>
        <v>Rodger Raven</v>
      </c>
      <c r="G11" s="2" t="str">
        <f>IFERROR(IF(_xlfn.XLOOKUP(C11,customers!A11:A1010,customers!C11:C1010,,0)=0,"",_xlfn.XLOOKUP(C11,customers!A11:A1010,customers!C11:C1010,,0)),"")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f>_xlfn.XLOOKUP(Table1[[#This Row],[Customer ID]],customers!$A$1:$A$1001,customers!$I$1:$I$1001,,0)</f>
        <v>No</v>
      </c>
    </row>
    <row r="12" spans="1:16" x14ac:dyDescent="0.25">
      <c r="A12" s="2" t="s">
        <v>547</v>
      </c>
      <c r="B12" s="3">
        <v>44263</v>
      </c>
      <c r="C12" s="2" t="s">
        <v>548</v>
      </c>
      <c r="D12" t="s">
        <v>6147</v>
      </c>
      <c r="E12" s="2">
        <v>4</v>
      </c>
      <c r="F12" s="2" t="str" cm="1">
        <f t="array" ref="F12">_xlfn.XLOOKUP(C12,customers!A11:$A$1001,customers!B11:$B$1001,,0)</f>
        <v>Ferrell Ferber</v>
      </c>
      <c r="G12" s="2" t="str">
        <f>IFERROR(IF(_xlfn.XLOOKUP(C12,customers!A12:A1011,customers!C12:C1011,,0)=0,"",_xlfn.XLOOKUP(C12,customers!A12:A1011,customers!C12:C1011,,0)),"")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f>_xlfn.XLOOKUP(Table1[[#This Row],[Customer ID]],customers!$A$1:$A$1001,customers!$I$1:$I$1001,,0)</f>
        <v>No</v>
      </c>
    </row>
    <row r="13" spans="1:16" x14ac:dyDescent="0.25">
      <c r="A13" s="2" t="s">
        <v>553</v>
      </c>
      <c r="B13" s="3">
        <v>44132</v>
      </c>
      <c r="C13" s="2" t="s">
        <v>554</v>
      </c>
      <c r="D13" t="s">
        <v>6148</v>
      </c>
      <c r="E13" s="2">
        <v>5</v>
      </c>
      <c r="F13" s="2" t="str" cm="1">
        <f t="array" ref="F13">_xlfn.XLOOKUP(C13,customers!A12:$A$1001,customers!B12:$B$1001,,0)</f>
        <v>Duky Phizackerly</v>
      </c>
      <c r="G13" s="2" t="str">
        <f>IFERROR(IF(_xlfn.XLOOKUP(C13,customers!A13:A1012,customers!C13:C1012,,0)=0,"",_xlfn.XLOOKUP(C13,customers!A13:A1012,customers!C13:C1012,,0)),"")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f>_xlfn.XLOOKUP(Table1[[#This Row],[Customer ID]],customers!$A$1:$A$1001,customers!$I$1:$I$1001,,0)</f>
        <v>Yes</v>
      </c>
    </row>
    <row r="14" spans="1:16" x14ac:dyDescent="0.25">
      <c r="A14" s="2" t="s">
        <v>559</v>
      </c>
      <c r="B14" s="3">
        <v>44744</v>
      </c>
      <c r="C14" s="2" t="s">
        <v>560</v>
      </c>
      <c r="D14" t="s">
        <v>6138</v>
      </c>
      <c r="E14" s="2">
        <v>5</v>
      </c>
      <c r="F14" s="2" t="str" cm="1">
        <f t="array" ref="F14">_xlfn.XLOOKUP(C14,customers!A13:$A$1001,customers!B13:$B$1001,,0)</f>
        <v>Rosaleen Scholar</v>
      </c>
      <c r="G14" s="2" t="str">
        <f>IFERROR(IF(_xlfn.XLOOKUP(C14,customers!A14:A1013,customers!C14:C1013,,0)=0,"",_xlfn.XLOOKUP(C14,customers!A14:A1013,customers!C14:C1013,,0)),"")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f>_xlfn.XLOOKUP(Table1[[#This Row],[Customer ID]],customers!$A$1:$A$1001,customers!$I$1:$I$1001,,0)</f>
        <v>No</v>
      </c>
    </row>
    <row r="15" spans="1:16" x14ac:dyDescent="0.25">
      <c r="A15" s="2" t="s">
        <v>565</v>
      </c>
      <c r="B15" s="3">
        <v>43973</v>
      </c>
      <c r="C15" s="2" t="s">
        <v>566</v>
      </c>
      <c r="D15" t="s">
        <v>6149</v>
      </c>
      <c r="E15" s="2">
        <v>2</v>
      </c>
      <c r="F15" s="2" t="str" cm="1">
        <f t="array" ref="F15">_xlfn.XLOOKUP(C15,customers!A14:$A$1001,customers!B14:$B$1001,,0)</f>
        <v>Terence Vanyutin</v>
      </c>
      <c r="G15" s="2" t="str">
        <f>IFERROR(IF(_xlfn.XLOOKUP(C15,customers!A15:A1014,customers!C15:C1014,,0)=0,"",_xlfn.XLOOKUP(C15,customers!A15:A1014,customers!C15:C1014,,0)),"")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f>_xlfn.XLOOKUP(Table1[[#This Row],[Customer ID]],customers!$A$1:$A$1001,customers!$I$1:$I$1001,,0)</f>
        <v>No</v>
      </c>
    </row>
    <row r="16" spans="1:16" x14ac:dyDescent="0.25">
      <c r="A16" s="2" t="s">
        <v>570</v>
      </c>
      <c r="B16" s="3">
        <v>44656</v>
      </c>
      <c r="C16" s="2" t="s">
        <v>571</v>
      </c>
      <c r="D16" t="s">
        <v>6150</v>
      </c>
      <c r="E16" s="2">
        <v>3</v>
      </c>
      <c r="F16" s="2" t="str" cm="1">
        <f t="array" ref="F16">_xlfn.XLOOKUP(C16,customers!A15:$A$1001,customers!B15:$B$1001,,0)</f>
        <v>Patrice Trobe</v>
      </c>
      <c r="G16" s="2" t="str">
        <f>IFERROR(IF(_xlfn.XLOOKUP(C16,customers!A16:A1015,customers!C16:C1015,,0)=0,"",_xlfn.XLOOKUP(C16,customers!A16:A1015,customers!C16:C1015,,0)),"")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f>_xlfn.XLOOKUP(Table1[[#This Row],[Customer ID]],customers!$A$1:$A$1001,customers!$I$1:$I$1001,,0)</f>
        <v>Yes</v>
      </c>
    </row>
    <row r="17" spans="1:16" x14ac:dyDescent="0.25">
      <c r="A17" s="2" t="s">
        <v>576</v>
      </c>
      <c r="B17" s="3">
        <v>44719</v>
      </c>
      <c r="C17" s="2" t="s">
        <v>577</v>
      </c>
      <c r="D17" t="s">
        <v>6151</v>
      </c>
      <c r="E17" s="2">
        <v>5</v>
      </c>
      <c r="F17" s="2" t="str" cm="1">
        <f t="array" ref="F17">_xlfn.XLOOKUP(C17,customers!A16:$A$1001,customers!B16:$B$1001,,0)</f>
        <v>Llywellyn Oscroft</v>
      </c>
      <c r="G17" s="2" t="str">
        <f>IFERROR(IF(_xlfn.XLOOKUP(C17,customers!A17:A1016,customers!C17:C1016,,0)=0,"",_xlfn.XLOOKUP(C17,customers!A17:A1016,customers!C17:C1016,,0)),"")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f>_xlfn.XLOOKUP(Table1[[#This Row],[Customer ID]],customers!$A$1:$A$1001,customers!$I$1:$I$1001,,0)</f>
        <v>No</v>
      </c>
    </row>
    <row r="18" spans="1:16" x14ac:dyDescent="0.25">
      <c r="A18" s="2" t="s">
        <v>581</v>
      </c>
      <c r="B18" s="3">
        <v>43544</v>
      </c>
      <c r="C18" s="2" t="s">
        <v>582</v>
      </c>
      <c r="D18" t="s">
        <v>6152</v>
      </c>
      <c r="E18" s="2">
        <v>6</v>
      </c>
      <c r="F18" s="2" t="str" cm="1">
        <f t="array" ref="F18">_xlfn.XLOOKUP(C18,customers!A17:$A$1001,customers!B17:$B$1001,,0)</f>
        <v>Minni Alabaster</v>
      </c>
      <c r="G18" s="2" t="str">
        <f>IFERROR(IF(_xlfn.XLOOKUP(C18,customers!A18:A1017,customers!C18:C1017,,0)=0,"",_xlfn.XLOOKUP(C18,customers!A18:A1017,customers!C18:C1017,,0)),"")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f>_xlfn.XLOOKUP(Table1[[#This Row],[Customer ID]],customers!$A$1:$A$1001,customers!$I$1:$I$1001,,0)</f>
        <v>No</v>
      </c>
    </row>
    <row r="19" spans="1:16" x14ac:dyDescent="0.25">
      <c r="A19" s="2" t="s">
        <v>587</v>
      </c>
      <c r="B19" s="3">
        <v>43757</v>
      </c>
      <c r="C19" s="2" t="s">
        <v>588</v>
      </c>
      <c r="D19" t="s">
        <v>6140</v>
      </c>
      <c r="E19" s="2">
        <v>6</v>
      </c>
      <c r="F19" s="2" t="str" cm="1">
        <f t="array" ref="F19">_xlfn.XLOOKUP(C19,customers!A18:$A$1001,customers!B18:$B$1001,,0)</f>
        <v>Rhianon Broxup</v>
      </c>
      <c r="G19" s="2" t="str">
        <f>IFERROR(IF(_xlfn.XLOOKUP(C19,customers!A19:A1018,customers!C19:C1018,,0)=0,"",_xlfn.XLOOKUP(C19,customers!A19:A1018,customers!C19:C1018,,0)),"")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f>_xlfn.XLOOKUP(Table1[[#This Row],[Customer ID]],customers!$A$1:$A$1001,customers!$I$1:$I$1001,,0)</f>
        <v>No</v>
      </c>
    </row>
    <row r="20" spans="1:16" x14ac:dyDescent="0.25">
      <c r="A20" s="2" t="s">
        <v>593</v>
      </c>
      <c r="B20" s="3">
        <v>43629</v>
      </c>
      <c r="C20" s="2" t="s">
        <v>594</v>
      </c>
      <c r="D20" t="s">
        <v>6149</v>
      </c>
      <c r="E20" s="2">
        <v>4</v>
      </c>
      <c r="F20" s="2" t="str" cm="1">
        <f t="array" ref="F20">_xlfn.XLOOKUP(C20,customers!A19:$A$1001,customers!B19:$B$1001,,0)</f>
        <v>Pall Redford</v>
      </c>
      <c r="G20" s="2" t="str">
        <f>IFERROR(IF(_xlfn.XLOOKUP(C20,customers!A20:A1019,customers!C20:C1019,,0)=0,"",_xlfn.XLOOKUP(C20,customers!A20:A1019,customers!C20:C1019,,0)),"")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f>_xlfn.XLOOKUP(Table1[[#This Row],[Customer ID]],customers!$A$1:$A$1001,customers!$I$1:$I$1001,,0)</f>
        <v>Yes</v>
      </c>
    </row>
    <row r="21" spans="1:16" x14ac:dyDescent="0.25">
      <c r="A21" s="2" t="s">
        <v>598</v>
      </c>
      <c r="B21" s="3">
        <v>44169</v>
      </c>
      <c r="C21" s="2" t="s">
        <v>599</v>
      </c>
      <c r="D21" t="s">
        <v>6152</v>
      </c>
      <c r="E21" s="2">
        <v>5</v>
      </c>
      <c r="F21" s="2" t="str" cm="1">
        <f t="array" ref="F21">_xlfn.XLOOKUP(C21,customers!A20:$A$1001,customers!B20:$B$1001,,0)</f>
        <v>Aurea Corradino</v>
      </c>
      <c r="G21" s="2" t="str">
        <f>IFERROR(IF(_xlfn.XLOOKUP(C21,customers!A21:A1020,customers!C21:C1020,,0)=0,"",_xlfn.XLOOKUP(C21,customers!A21:A1020,customers!C21:C1020,,0)),"")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f>_xlfn.XLOOKUP(Table1[[#This Row],[Customer ID]],customers!$A$1:$A$1001,customers!$I$1:$I$1001,,0)</f>
        <v>Yes</v>
      </c>
    </row>
    <row r="22" spans="1:16" x14ac:dyDescent="0.25">
      <c r="A22" s="2" t="s">
        <v>598</v>
      </c>
      <c r="B22" s="3">
        <v>44169</v>
      </c>
      <c r="C22" s="2" t="s">
        <v>599</v>
      </c>
      <c r="D22" t="s">
        <v>6153</v>
      </c>
      <c r="E22" s="2">
        <v>4</v>
      </c>
      <c r="F22" s="2" t="str" cm="1">
        <f t="array" ref="F22">_xlfn.XLOOKUP(C22,customers!A21:$A$1001,customers!B21:$B$1001,,0)</f>
        <v>Aurea Corradino</v>
      </c>
      <c r="G22" s="2" t="str">
        <f>IFERROR(IF(_xlfn.XLOOKUP(C22,customers!A22:A1021,customers!C22:C1021,,0)=0,"",_xlfn.XLOOKUP(C22,customers!A22:A1021,customers!C22:C1021,,0)),"")</f>
        <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f>_xlfn.XLOOKUP(Table1[[#This Row],[Customer ID]],customers!$A$1:$A$1001,customers!$I$1:$I$1001,,0)</f>
        <v>Yes</v>
      </c>
    </row>
    <row r="23" spans="1:16" x14ac:dyDescent="0.25">
      <c r="A23" s="2" t="s">
        <v>608</v>
      </c>
      <c r="B23" s="3">
        <v>44169</v>
      </c>
      <c r="C23" s="2" t="s">
        <v>609</v>
      </c>
      <c r="D23" t="s">
        <v>6154</v>
      </c>
      <c r="E23" s="2">
        <v>6</v>
      </c>
      <c r="F23" s="2" t="str" cm="1">
        <f t="array" ref="F23">_xlfn.XLOOKUP(C23,customers!A22:$A$1001,customers!B22:$B$1001,,0)</f>
        <v>Avrit Davidowsky</v>
      </c>
      <c r="G23" s="2" t="str">
        <f>IFERROR(IF(_xlfn.XLOOKUP(C23,customers!A23:A1022,customers!C23:C1022,,0)=0,"",_xlfn.XLOOKUP(C23,customers!A23:A1022,customers!C23:C1022,,0)),"")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f>_xlfn.XLOOKUP(Table1[[#This Row],[Customer ID]],customers!$A$1:$A$1001,customers!$I$1:$I$1001,,0)</f>
        <v>No</v>
      </c>
    </row>
    <row r="24" spans="1:16" x14ac:dyDescent="0.25">
      <c r="A24" s="2" t="s">
        <v>614</v>
      </c>
      <c r="B24" s="3">
        <v>44218</v>
      </c>
      <c r="C24" s="2" t="s">
        <v>615</v>
      </c>
      <c r="D24" t="s">
        <v>6151</v>
      </c>
      <c r="E24" s="2">
        <v>4</v>
      </c>
      <c r="F24" s="2" t="str" cm="1">
        <f t="array" ref="F24">_xlfn.XLOOKUP(C24,customers!A23:$A$1001,customers!B23:$B$1001,,0)</f>
        <v>Annabel Antuk</v>
      </c>
      <c r="G24" s="2" t="str">
        <f>IFERROR(IF(_xlfn.XLOOKUP(C24,customers!A24:A1023,customers!C24:C1023,,0)=0,"",_xlfn.XLOOKUP(C24,customers!A24:A1023,customers!C24:C1023,,0)),"")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f>_xlfn.XLOOKUP(Table1[[#This Row],[Customer ID]],customers!$A$1:$A$1001,customers!$I$1:$I$1001,,0)</f>
        <v>Yes</v>
      </c>
    </row>
    <row r="25" spans="1:16" x14ac:dyDescent="0.25">
      <c r="A25" s="2" t="s">
        <v>620</v>
      </c>
      <c r="B25" s="3">
        <v>44603</v>
      </c>
      <c r="C25" s="2" t="s">
        <v>621</v>
      </c>
      <c r="D25" t="s">
        <v>6154</v>
      </c>
      <c r="E25" s="2">
        <v>4</v>
      </c>
      <c r="F25" s="2" t="str" cm="1">
        <f t="array" ref="F25">_xlfn.XLOOKUP(C25,customers!A24:$A$1001,customers!B24:$B$1001,,0)</f>
        <v>Iorgo Kleinert</v>
      </c>
      <c r="G25" s="2" t="str">
        <f>IFERROR(IF(_xlfn.XLOOKUP(C25,customers!A25:A1024,customers!C25:C1024,,0)=0,"",_xlfn.XLOOKUP(C25,customers!A25:A1024,customers!C25:C1024,,0)),"")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f>_xlfn.XLOOKUP(Table1[[#This Row],[Customer ID]],customers!$A$1:$A$1001,customers!$I$1:$I$1001,,0)</f>
        <v>Yes</v>
      </c>
    </row>
    <row r="26" spans="1:16" x14ac:dyDescent="0.25">
      <c r="A26" s="2" t="s">
        <v>626</v>
      </c>
      <c r="B26" s="3">
        <v>44454</v>
      </c>
      <c r="C26" s="2" t="s">
        <v>627</v>
      </c>
      <c r="D26" t="s">
        <v>6155</v>
      </c>
      <c r="E26" s="2">
        <v>1</v>
      </c>
      <c r="F26" s="2" t="str" cm="1">
        <f t="array" ref="F26">_xlfn.XLOOKUP(C26,customers!A25:$A$1001,customers!B25:$B$1001,,0)</f>
        <v>Chrisy Blofeld</v>
      </c>
      <c r="G26" s="2" t="str">
        <f>IFERROR(IF(_xlfn.XLOOKUP(C26,customers!A26:A1025,customers!C26:C1025,,0)=0,"",_xlfn.XLOOKUP(C26,customers!A26:A1025,customers!C26:C1025,,0)),"")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f>_xlfn.XLOOKUP(Table1[[#This Row],[Customer ID]],customers!$A$1:$A$1001,customers!$I$1:$I$1001,,0)</f>
        <v>No</v>
      </c>
    </row>
    <row r="27" spans="1:16" x14ac:dyDescent="0.25">
      <c r="A27" s="2" t="s">
        <v>632</v>
      </c>
      <c r="B27" s="3">
        <v>44128</v>
      </c>
      <c r="C27" s="2" t="s">
        <v>633</v>
      </c>
      <c r="D27" t="s">
        <v>6156</v>
      </c>
      <c r="E27" s="2">
        <v>3</v>
      </c>
      <c r="F27" s="2" t="str" cm="1">
        <f t="array" ref="F27">_xlfn.XLOOKUP(C27,customers!A26:$A$1001,customers!B26:$B$1001,,0)</f>
        <v>Culley Farris</v>
      </c>
      <c r="G27" s="2" t="str">
        <f>IFERROR(IF(_xlfn.XLOOKUP(C27,customers!A27:A1026,customers!C27:C1026,,0)=0,"",_xlfn.XLOOKUP(C27,customers!A27:A1026,customers!C27:C1026,,0)),"")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f>_xlfn.XLOOKUP(Table1[[#This Row],[Customer ID]],customers!$A$1:$A$1001,customers!$I$1:$I$1001,,0)</f>
        <v>Yes</v>
      </c>
    </row>
    <row r="28" spans="1:16" x14ac:dyDescent="0.25">
      <c r="A28" s="2" t="s">
        <v>637</v>
      </c>
      <c r="B28" s="3">
        <v>43516</v>
      </c>
      <c r="C28" s="2" t="s">
        <v>638</v>
      </c>
      <c r="D28" t="s">
        <v>6157</v>
      </c>
      <c r="E28" s="2">
        <v>4</v>
      </c>
      <c r="F28" s="2" t="str" cm="1">
        <f t="array" ref="F28">_xlfn.XLOOKUP(C28,customers!A27:$A$1001,customers!B27:$B$1001,,0)</f>
        <v>Selene Shales</v>
      </c>
      <c r="G28" s="2" t="str">
        <f>IFERROR(IF(_xlfn.XLOOKUP(C28,customers!A28:A1027,customers!C28:C1027,,0)=0,"",_xlfn.XLOOKUP(C28,customers!A28:A1027,customers!C28:C1027,,0)),"")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f>_xlfn.XLOOKUP(Table1[[#This Row],[Customer ID]],customers!$A$1:$A$1001,customers!$I$1:$I$1001,,0)</f>
        <v>Yes</v>
      </c>
    </row>
    <row r="29" spans="1:16" x14ac:dyDescent="0.25">
      <c r="A29" s="2" t="s">
        <v>643</v>
      </c>
      <c r="B29" s="3">
        <v>43746</v>
      </c>
      <c r="C29" s="2" t="s">
        <v>644</v>
      </c>
      <c r="D29" t="s">
        <v>6152</v>
      </c>
      <c r="E29" s="2">
        <v>5</v>
      </c>
      <c r="F29" s="2" t="str" cm="1">
        <f t="array" ref="F29">_xlfn.XLOOKUP(C29,customers!A28:$A$1001,customers!B28:$B$1001,,0)</f>
        <v>Vivie Danneil</v>
      </c>
      <c r="G29" s="2" t="str">
        <f>IFERROR(IF(_xlfn.XLOOKUP(C29,customers!A29:A1028,customers!C29:C1028,,0)=0,"",_xlfn.XLOOKUP(C29,customers!A29:A1028,customers!C29:C1028,,0)),"")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f>_xlfn.XLOOKUP(Table1[[#This Row],[Customer ID]],customers!$A$1:$A$1001,customers!$I$1:$I$1001,,0)</f>
        <v>No</v>
      </c>
    </row>
    <row r="30" spans="1:16" x14ac:dyDescent="0.25">
      <c r="A30" s="2" t="s">
        <v>649</v>
      </c>
      <c r="B30" s="3">
        <v>44775</v>
      </c>
      <c r="C30" s="2" t="s">
        <v>650</v>
      </c>
      <c r="D30" t="s">
        <v>6158</v>
      </c>
      <c r="E30" s="2">
        <v>3</v>
      </c>
      <c r="F30" s="2" t="str" cm="1">
        <f t="array" ref="F30">_xlfn.XLOOKUP(C30,customers!A29:$A$1001,customers!B29:$B$1001,,0)</f>
        <v>Theresita Newbury</v>
      </c>
      <c r="G30" s="2" t="str">
        <f>IFERROR(IF(_xlfn.XLOOKUP(C30,customers!A30:A1029,customers!C30:C1029,,0)=0,"",_xlfn.XLOOKUP(C30,customers!A30:A1029,customers!C30:C1029,,0)),"")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f>_xlfn.XLOOKUP(Table1[[#This Row],[Customer ID]],customers!$A$1:$A$1001,customers!$I$1:$I$1001,,0)</f>
        <v>No</v>
      </c>
    </row>
    <row r="31" spans="1:16" x14ac:dyDescent="0.25">
      <c r="A31" s="2" t="s">
        <v>655</v>
      </c>
      <c r="B31" s="3">
        <v>43516</v>
      </c>
      <c r="C31" s="2" t="s">
        <v>656</v>
      </c>
      <c r="D31" t="s">
        <v>6147</v>
      </c>
      <c r="E31" s="2">
        <v>4</v>
      </c>
      <c r="F31" s="2" t="str" cm="1">
        <f t="array" ref="F31">_xlfn.XLOOKUP(C31,customers!A30:$A$1001,customers!B30:$B$1001,,0)</f>
        <v>Mozelle Calcutt</v>
      </c>
      <c r="G31" s="2" t="str">
        <f>IFERROR(IF(_xlfn.XLOOKUP(C31,customers!A31:A1030,customers!C31:C1030,,0)=0,"",_xlfn.XLOOKUP(C31,customers!A31:A1030,customers!C31:C1030,,0)),"")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f>_xlfn.XLOOKUP(Table1[[#This Row],[Customer ID]],customers!$A$1:$A$1001,customers!$I$1:$I$1001,,0)</f>
        <v>Yes</v>
      </c>
    </row>
    <row r="32" spans="1:16" x14ac:dyDescent="0.25">
      <c r="A32" s="2" t="s">
        <v>661</v>
      </c>
      <c r="B32" s="3">
        <v>44464</v>
      </c>
      <c r="C32" s="2" t="s">
        <v>662</v>
      </c>
      <c r="D32" t="s">
        <v>6159</v>
      </c>
      <c r="E32" s="2">
        <v>5</v>
      </c>
      <c r="F32" s="2" t="str" cm="1">
        <f t="array" ref="F32">_xlfn.XLOOKUP(C32,customers!A31:$A$1001,customers!B31:$B$1001,,0)</f>
        <v>Adrian Swaine</v>
      </c>
      <c r="G32" s="2" t="str">
        <f>IFERROR(IF(_xlfn.XLOOKUP(C32,customers!A32:A1031,customers!C32:C1031,,0)=0,"",_xlfn.XLOOKUP(C32,customers!A32:A1031,customers!C32:C1031,,0)),"")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f>_xlfn.XLOOKUP(Table1[[#This Row],[Customer ID]],customers!$A$1:$A$1001,customers!$I$1:$I$1001,,0)</f>
        <v>No</v>
      </c>
    </row>
    <row r="33" spans="1:16" x14ac:dyDescent="0.25">
      <c r="A33" s="2" t="s">
        <v>661</v>
      </c>
      <c r="B33" s="3">
        <v>44464</v>
      </c>
      <c r="C33" s="2" t="s">
        <v>662</v>
      </c>
      <c r="D33" t="s">
        <v>6158</v>
      </c>
      <c r="E33" s="2">
        <v>6</v>
      </c>
      <c r="F33" s="2" t="str" cm="1">
        <f t="array" ref="F33">_xlfn.XLOOKUP(C33,customers!A32:$A$1001,customers!B32:$B$1001,,0)</f>
        <v>Adrian Swaine</v>
      </c>
      <c r="G33" s="2" t="str">
        <f>IFERROR(IF(_xlfn.XLOOKUP(C33,customers!A33:A1032,customers!C33:C1032,,0)=0,"",_xlfn.XLOOKUP(C33,customers!A33:A1032,customers!C33:C1032,,0)),"")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f>_xlfn.XLOOKUP(Table1[[#This Row],[Customer ID]],customers!$A$1:$A$1001,customers!$I$1:$I$1001,,0)</f>
        <v>No</v>
      </c>
    </row>
    <row r="34" spans="1:16" x14ac:dyDescent="0.25">
      <c r="A34" s="2" t="s">
        <v>661</v>
      </c>
      <c r="B34" s="3">
        <v>44464</v>
      </c>
      <c r="C34" s="2" t="s">
        <v>662</v>
      </c>
      <c r="D34" t="s">
        <v>6160</v>
      </c>
      <c r="E34" s="2">
        <v>6</v>
      </c>
      <c r="F34" s="2" t="e" cm="1">
        <f t="array" ref="F34">_xlfn.XLOOKUP(C34,customers!A33:$A$1001,customers!B33:$B$1001,,0)</f>
        <v>#N/A</v>
      </c>
      <c r="G34" s="2" t="str">
        <f>IFERROR(IF(_xlfn.XLOOKUP(C34,customers!A34:A1033,customers!C34:C1033,,0)=0,"",_xlfn.XLOOKUP(C34,customers!A34:A1033,customers!C34:C1033,,0)),"")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f>_xlfn.XLOOKUP(Table1[[#This Row],[Customer ID]],customers!$A$1:$A$1001,customers!$I$1:$I$1001,,0)</f>
        <v>No</v>
      </c>
    </row>
    <row r="35" spans="1:16" x14ac:dyDescent="0.25">
      <c r="A35" s="2" t="s">
        <v>676</v>
      </c>
      <c r="B35" s="3">
        <v>44394</v>
      </c>
      <c r="C35" s="2" t="s">
        <v>677</v>
      </c>
      <c r="D35" t="s">
        <v>6145</v>
      </c>
      <c r="E35" s="2">
        <v>5</v>
      </c>
      <c r="F35" s="2" t="str" cm="1">
        <f t="array" ref="F35">_xlfn.XLOOKUP(C35,customers!A34:$A$1001,customers!B34:$B$1001,,0)</f>
        <v>Gallard Gatheral</v>
      </c>
      <c r="G35" s="2" t="str">
        <f>IFERROR(IF(_xlfn.XLOOKUP(C35,customers!A35:A1034,customers!C35:C1034,,0)=0,"",_xlfn.XLOOKUP(C35,customers!A35:A1034,customers!C35:C1034,,0)),"")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f>_xlfn.XLOOKUP(Table1[[#This Row],[Customer ID]],customers!$A$1:$A$1001,customers!$I$1:$I$1001,,0)</f>
        <v>No</v>
      </c>
    </row>
    <row r="36" spans="1:16" x14ac:dyDescent="0.25">
      <c r="A36" s="2" t="s">
        <v>681</v>
      </c>
      <c r="B36" s="3">
        <v>44011</v>
      </c>
      <c r="C36" s="2" t="s">
        <v>682</v>
      </c>
      <c r="D36" t="s">
        <v>6161</v>
      </c>
      <c r="E36" s="2">
        <v>6</v>
      </c>
      <c r="F36" s="2" t="str" cm="1">
        <f t="array" ref="F36">_xlfn.XLOOKUP(C36,customers!A35:$A$1001,customers!B35:$B$1001,,0)</f>
        <v>Una Welberry</v>
      </c>
      <c r="G36" s="2" t="str">
        <f>IFERROR(IF(_xlfn.XLOOKUP(C36,customers!A36:A1035,customers!C36:C1035,,0)=0,"",_xlfn.XLOOKUP(C36,customers!A36:A1035,customers!C36:C1035,,0)),"")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f>_xlfn.XLOOKUP(Table1[[#This Row],[Customer ID]],customers!$A$1:$A$1001,customers!$I$1:$I$1001,,0)</f>
        <v>Yes</v>
      </c>
    </row>
    <row r="37" spans="1:16" x14ac:dyDescent="0.25">
      <c r="A37" s="2" t="s">
        <v>687</v>
      </c>
      <c r="B37" s="3">
        <v>44348</v>
      </c>
      <c r="C37" s="2" t="s">
        <v>688</v>
      </c>
      <c r="D37" t="s">
        <v>6158</v>
      </c>
      <c r="E37" s="2">
        <v>6</v>
      </c>
      <c r="F37" s="2" t="str" cm="1">
        <f t="array" ref="F37">_xlfn.XLOOKUP(C37,customers!A36:$A$1001,customers!B36:$B$1001,,0)</f>
        <v>Faber Eilhart</v>
      </c>
      <c r="G37" s="2" t="str">
        <f>IFERROR(IF(_xlfn.XLOOKUP(C37,customers!A37:A1036,customers!C37:C1036,,0)=0,"",_xlfn.XLOOKUP(C37,customers!A37:A1036,customers!C37:C1036,,0)),"")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f>_xlfn.XLOOKUP(Table1[[#This Row],[Customer ID]],customers!$A$1:$A$1001,customers!$I$1:$I$1001,,0)</f>
        <v>No</v>
      </c>
    </row>
    <row r="38" spans="1:16" x14ac:dyDescent="0.25">
      <c r="A38" s="2" t="s">
        <v>693</v>
      </c>
      <c r="B38" s="3">
        <v>44233</v>
      </c>
      <c r="C38" s="2" t="s">
        <v>694</v>
      </c>
      <c r="D38" t="s">
        <v>6159</v>
      </c>
      <c r="E38" s="2">
        <v>2</v>
      </c>
      <c r="F38" s="2" t="str" cm="1">
        <f t="array" ref="F38">_xlfn.XLOOKUP(C38,customers!A37:$A$1001,customers!B37:$B$1001,,0)</f>
        <v>Zorina Ponting</v>
      </c>
      <c r="G38" s="2" t="str">
        <f>IFERROR(IF(_xlfn.XLOOKUP(C38,customers!A38:A1037,customers!C38:C1037,,0)=0,"",_xlfn.XLOOKUP(C38,customers!A38:A1037,customers!C38:C1037,,0)),"")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f>_xlfn.XLOOKUP(Table1[[#This Row],[Customer ID]],customers!$A$1:$A$1001,customers!$I$1:$I$1001,,0)</f>
        <v>No</v>
      </c>
    </row>
    <row r="39" spans="1:16" x14ac:dyDescent="0.25">
      <c r="A39" s="2" t="s">
        <v>699</v>
      </c>
      <c r="B39" s="3">
        <v>43580</v>
      </c>
      <c r="C39" s="2" t="s">
        <v>700</v>
      </c>
      <c r="D39" t="s">
        <v>6161</v>
      </c>
      <c r="E39" s="2">
        <v>3</v>
      </c>
      <c r="F39" s="2" t="str" cm="1">
        <f t="array" ref="F39">_xlfn.XLOOKUP(C39,customers!A38:$A$1001,customers!B38:$B$1001,,0)</f>
        <v>Silvio Strase</v>
      </c>
      <c r="G39" s="2" t="str">
        <f>IFERROR(IF(_xlfn.XLOOKUP(C39,customers!A39:A1038,customers!C39:C1038,,0)=0,"",_xlfn.XLOOKUP(C39,customers!A39:A1038,customers!C39:C1038,,0)),"")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f>_xlfn.XLOOKUP(Table1[[#This Row],[Customer ID]],customers!$A$1:$A$1001,customers!$I$1:$I$1001,,0)</f>
        <v>No</v>
      </c>
    </row>
    <row r="40" spans="1:16" x14ac:dyDescent="0.25">
      <c r="A40" s="2" t="s">
        <v>705</v>
      </c>
      <c r="B40" s="3">
        <v>43946</v>
      </c>
      <c r="C40" s="2" t="s">
        <v>706</v>
      </c>
      <c r="D40" t="s">
        <v>6151</v>
      </c>
      <c r="E40" s="2">
        <v>5</v>
      </c>
      <c r="F40" s="2" t="str" cm="1">
        <f t="array" ref="F40">_xlfn.XLOOKUP(C40,customers!A39:$A$1001,customers!B39:$B$1001,,0)</f>
        <v>Dorie de la Tremoille</v>
      </c>
      <c r="G40" s="2" t="str">
        <f>IFERROR(IF(_xlfn.XLOOKUP(C40,customers!A40:A1039,customers!C40:C1039,,0)=0,"",_xlfn.XLOOKUP(C40,customers!A40:A1039,customers!C40:C1039,,0)),"")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f>_xlfn.XLOOKUP(Table1[[#This Row],[Customer ID]],customers!$A$1:$A$1001,customers!$I$1:$I$1001,,0)</f>
        <v>No</v>
      </c>
    </row>
    <row r="41" spans="1:16" x14ac:dyDescent="0.25">
      <c r="A41" s="2" t="s">
        <v>711</v>
      </c>
      <c r="B41" s="3">
        <v>44524</v>
      </c>
      <c r="C41" s="2" t="s">
        <v>712</v>
      </c>
      <c r="D41" t="s">
        <v>6138</v>
      </c>
      <c r="E41" s="2">
        <v>6</v>
      </c>
      <c r="F41" s="2" t="str" cm="1">
        <f t="array" ref="F41">_xlfn.XLOOKUP(C41,customers!A40:$A$1001,customers!B40:$B$1001,,0)</f>
        <v>Hy Zanetto</v>
      </c>
      <c r="G41" s="2" t="str">
        <f>IFERROR(IF(_xlfn.XLOOKUP(C41,customers!A41:A1040,customers!C41:C1040,,0)=0,"",_xlfn.XLOOKUP(C41,customers!A41:A1040,customers!C41:C1040,,0)),"")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f>_xlfn.XLOOKUP(Table1[[#This Row],[Customer ID]],customers!$A$1:$A$1001,customers!$I$1:$I$1001,,0)</f>
        <v>Yes</v>
      </c>
    </row>
    <row r="42" spans="1:16" x14ac:dyDescent="0.25">
      <c r="A42" s="2" t="s">
        <v>715</v>
      </c>
      <c r="B42" s="3">
        <v>44305</v>
      </c>
      <c r="C42" s="2" t="s">
        <v>716</v>
      </c>
      <c r="D42" t="s">
        <v>6162</v>
      </c>
      <c r="E42" s="2">
        <v>3</v>
      </c>
      <c r="F42" s="2" t="str" cm="1">
        <f t="array" ref="F42">_xlfn.XLOOKUP(C42,customers!A41:$A$1001,customers!B41:$B$1001,,0)</f>
        <v>Jessica McNess</v>
      </c>
      <c r="G42" s="2" t="str">
        <f>IFERROR(IF(_xlfn.XLOOKUP(C42,customers!A42:A1041,customers!C42:C1041,,0)=0,"",_xlfn.XLOOKUP(C42,customers!A42:A1041,customers!C42:C1041,,0)),"")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f>_xlfn.XLOOKUP(Table1[[#This Row],[Customer ID]],customers!$A$1:$A$1001,customers!$I$1:$I$1001,,0)</f>
        <v>No</v>
      </c>
    </row>
    <row r="43" spans="1:16" x14ac:dyDescent="0.25">
      <c r="A43" s="2" t="s">
        <v>720</v>
      </c>
      <c r="B43" s="3">
        <v>44749</v>
      </c>
      <c r="C43" s="2" t="s">
        <v>721</v>
      </c>
      <c r="D43" t="s">
        <v>6153</v>
      </c>
      <c r="E43" s="2">
        <v>2</v>
      </c>
      <c r="F43" s="2" t="str" cm="1">
        <f t="array" ref="F43">_xlfn.XLOOKUP(C43,customers!A42:$A$1001,customers!B42:$B$1001,,0)</f>
        <v>Lorenzo Yeoland</v>
      </c>
      <c r="G43" s="2" t="str">
        <f>IFERROR(IF(_xlfn.XLOOKUP(C43,customers!A43:A1042,customers!C43:C1042,,0)=0,"",_xlfn.XLOOKUP(C43,customers!A43:A1042,customers!C43:C1042,,0)),"")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f>_xlfn.XLOOKUP(Table1[[#This Row],[Customer ID]],customers!$A$1:$A$1001,customers!$I$1:$I$1001,,0)</f>
        <v>Yes</v>
      </c>
    </row>
    <row r="44" spans="1:16" x14ac:dyDescent="0.25">
      <c r="A44" s="2" t="s">
        <v>726</v>
      </c>
      <c r="B44" s="3">
        <v>43607</v>
      </c>
      <c r="C44" s="2" t="s">
        <v>727</v>
      </c>
      <c r="D44" t="s">
        <v>6163</v>
      </c>
      <c r="E44" s="2">
        <v>3</v>
      </c>
      <c r="F44" s="2" t="str" cm="1">
        <f t="array" ref="F44">_xlfn.XLOOKUP(C44,customers!A43:$A$1001,customers!B43:$B$1001,,0)</f>
        <v>Abigail Tolworthy</v>
      </c>
      <c r="G44" s="2" t="str">
        <f>IFERROR(IF(_xlfn.XLOOKUP(C44,customers!A44:A1043,customers!C44:C1043,,0)=0,"",_xlfn.XLOOKUP(C44,customers!A44:A1043,customers!C44:C1043,,0)),"")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f>_xlfn.XLOOKUP(Table1[[#This Row],[Customer ID]],customers!$A$1:$A$1001,customers!$I$1:$I$1001,,0)</f>
        <v>Yes</v>
      </c>
    </row>
    <row r="45" spans="1:16" x14ac:dyDescent="0.25">
      <c r="A45" s="2" t="s">
        <v>733</v>
      </c>
      <c r="B45" s="3">
        <v>44473</v>
      </c>
      <c r="C45" s="2" t="s">
        <v>734</v>
      </c>
      <c r="D45" t="s">
        <v>6164</v>
      </c>
      <c r="E45" s="2">
        <v>2</v>
      </c>
      <c r="F45" s="2" t="str" cm="1">
        <f t="array" ref="F45">_xlfn.XLOOKUP(C45,customers!A44:$A$1001,customers!B44:$B$1001,,0)</f>
        <v>Maurie Bartol</v>
      </c>
      <c r="G45" s="2" t="str">
        <f>IFERROR(IF(_xlfn.XLOOKUP(C45,customers!A45:A1044,customers!C45:C1044,,0)=0,"",_xlfn.XLOOKUP(C45,customers!A45:A1044,customers!C45:C1044,,0)),"")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f>_xlfn.XLOOKUP(Table1[[#This Row],[Customer ID]],customers!$A$1:$A$1001,customers!$I$1:$I$1001,,0)</f>
        <v>No</v>
      </c>
    </row>
    <row r="46" spans="1:16" x14ac:dyDescent="0.25">
      <c r="A46" s="2" t="s">
        <v>738</v>
      </c>
      <c r="B46" s="3">
        <v>43932</v>
      </c>
      <c r="C46" s="2" t="s">
        <v>739</v>
      </c>
      <c r="D46" t="s">
        <v>6139</v>
      </c>
      <c r="E46" s="2">
        <v>2</v>
      </c>
      <c r="F46" s="2" t="str" cm="1">
        <f t="array" ref="F46">_xlfn.XLOOKUP(C46,customers!A45:$A$1001,customers!B45:$B$1001,,0)</f>
        <v>Olag Baudassi</v>
      </c>
      <c r="G46" s="2" t="str">
        <f>IFERROR(IF(_xlfn.XLOOKUP(C46,customers!A46:A1045,customers!C46:C1045,,0)=0,"",_xlfn.XLOOKUP(C46,customers!A46:A1045,customers!C46:C1045,,0)),"")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f>_xlfn.XLOOKUP(Table1[[#This Row],[Customer ID]],customers!$A$1:$A$1001,customers!$I$1:$I$1001,,0)</f>
        <v>Yes</v>
      </c>
    </row>
    <row r="47" spans="1:16" x14ac:dyDescent="0.25">
      <c r="A47" s="2" t="s">
        <v>744</v>
      </c>
      <c r="B47" s="3">
        <v>44592</v>
      </c>
      <c r="C47" s="2" t="s">
        <v>745</v>
      </c>
      <c r="D47" t="s">
        <v>6165</v>
      </c>
      <c r="E47" s="2">
        <v>6</v>
      </c>
      <c r="F47" s="2" t="str" cm="1">
        <f t="array" ref="F47">_xlfn.XLOOKUP(C47,customers!A46:$A$1001,customers!B46:$B$1001,,0)</f>
        <v>Petey Kingsbury</v>
      </c>
      <c r="G47" s="2" t="str">
        <f>IFERROR(IF(_xlfn.XLOOKUP(C47,customers!A47:A1046,customers!C47:C1046,,0)=0,"",_xlfn.XLOOKUP(C47,customers!A47:A1046,customers!C47:C1046,,0)),"")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f>_xlfn.XLOOKUP(Table1[[#This Row],[Customer ID]],customers!$A$1:$A$1001,customers!$I$1:$I$1001,,0)</f>
        <v>No</v>
      </c>
    </row>
    <row r="48" spans="1:16" x14ac:dyDescent="0.25">
      <c r="A48" s="2" t="s">
        <v>750</v>
      </c>
      <c r="B48" s="3">
        <v>43776</v>
      </c>
      <c r="C48" s="2" t="s">
        <v>751</v>
      </c>
      <c r="D48" t="s">
        <v>6166</v>
      </c>
      <c r="E48" s="2">
        <v>2</v>
      </c>
      <c r="F48" s="2" t="str" cm="1">
        <f t="array" ref="F48">_xlfn.XLOOKUP(C48,customers!A47:$A$1001,customers!B47:$B$1001,,0)</f>
        <v>Donna Baskeyfied</v>
      </c>
      <c r="G48" s="2" t="str">
        <f>IFERROR(IF(_xlfn.XLOOKUP(C48,customers!A48:A1047,customers!C48:C1047,,0)=0,"",_xlfn.XLOOKUP(C48,customers!A48:A1047,customers!C48:C1047,,0)),"")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f>_xlfn.XLOOKUP(Table1[[#This Row],[Customer ID]],customers!$A$1:$A$1001,customers!$I$1:$I$1001,,0)</f>
        <v>Yes</v>
      </c>
    </row>
    <row r="49" spans="1:16" x14ac:dyDescent="0.25">
      <c r="A49" s="2" t="s">
        <v>755</v>
      </c>
      <c r="B49" s="3">
        <v>43644</v>
      </c>
      <c r="C49" s="2" t="s">
        <v>756</v>
      </c>
      <c r="D49" t="s">
        <v>6167</v>
      </c>
      <c r="E49" s="2">
        <v>2</v>
      </c>
      <c r="F49" s="2" t="str" cm="1">
        <f t="array" ref="F49">_xlfn.XLOOKUP(C49,customers!A48:$A$1001,customers!B48:$B$1001,,0)</f>
        <v>Arda Curley</v>
      </c>
      <c r="G49" s="2" t="str">
        <f>IFERROR(IF(_xlfn.XLOOKUP(C49,customers!A49:A1048,customers!C49:C1048,,0)=0,"",_xlfn.XLOOKUP(C49,customers!A49:A1048,customers!C49:C1048,,0)),"")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f>_xlfn.XLOOKUP(Table1[[#This Row],[Customer ID]],customers!$A$1:$A$1001,customers!$I$1:$I$1001,,0)</f>
        <v>Yes</v>
      </c>
    </row>
    <row r="50" spans="1:16" x14ac:dyDescent="0.25">
      <c r="A50" s="2" t="s">
        <v>761</v>
      </c>
      <c r="B50" s="3">
        <v>44085</v>
      </c>
      <c r="C50" s="2" t="s">
        <v>762</v>
      </c>
      <c r="D50" t="s">
        <v>6168</v>
      </c>
      <c r="E50" s="2">
        <v>4</v>
      </c>
      <c r="F50" s="2" t="str" cm="1">
        <f t="array" ref="F50">_xlfn.XLOOKUP(C50,customers!A49:$A$1001,customers!B49:$B$1001,,0)</f>
        <v>Raynor McGilvary</v>
      </c>
      <c r="G50" s="2" t="str">
        <f>IFERROR(IF(_xlfn.XLOOKUP(C50,customers!A50:A1049,customers!C50:C1049,,0)=0,"",_xlfn.XLOOKUP(C50,customers!A50:A1049,customers!C50:C1049,,0)),"")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f>_xlfn.XLOOKUP(Table1[[#This Row],[Customer ID]],customers!$A$1:$A$1001,customers!$I$1:$I$1001,,0)</f>
        <v>No</v>
      </c>
    </row>
    <row r="51" spans="1:16" x14ac:dyDescent="0.25">
      <c r="A51" s="2" t="s">
        <v>766</v>
      </c>
      <c r="B51" s="3">
        <v>44790</v>
      </c>
      <c r="C51" s="2" t="s">
        <v>767</v>
      </c>
      <c r="D51" t="s">
        <v>6140</v>
      </c>
      <c r="E51" s="2">
        <v>3</v>
      </c>
      <c r="F51" s="2" t="str" cm="1">
        <f t="array" ref="F51">_xlfn.XLOOKUP(C51,customers!A50:$A$1001,customers!B50:$B$1001,,0)</f>
        <v>Isis Pikett</v>
      </c>
      <c r="G51" s="2" t="str">
        <f>IFERROR(IF(_xlfn.XLOOKUP(C51,customers!A51:A1050,customers!C51:C1050,,0)=0,"",_xlfn.XLOOKUP(C51,customers!A51:A1050,customers!C51:C1050,,0)),"")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f>_xlfn.XLOOKUP(Table1[[#This Row],[Customer ID]],customers!$A$1:$A$1001,customers!$I$1:$I$1001,,0)</f>
        <v>No</v>
      </c>
    </row>
    <row r="52" spans="1:16" x14ac:dyDescent="0.25">
      <c r="A52" s="2" t="s">
        <v>772</v>
      </c>
      <c r="B52" s="3">
        <v>44792</v>
      </c>
      <c r="C52" s="2" t="s">
        <v>773</v>
      </c>
      <c r="D52" t="s">
        <v>6169</v>
      </c>
      <c r="E52" s="2">
        <v>2</v>
      </c>
      <c r="F52" s="2" t="str" cm="1">
        <f t="array" ref="F52">_xlfn.XLOOKUP(C52,customers!A51:$A$1001,customers!B51:$B$1001,,0)</f>
        <v>Inger Bouldon</v>
      </c>
      <c r="G52" s="2" t="str">
        <f>IFERROR(IF(_xlfn.XLOOKUP(C52,customers!A52:A1051,customers!C52:C1051,,0)=0,"",_xlfn.XLOOKUP(C52,customers!A52:A1051,customers!C52:C1051,,0)),"")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f>_xlfn.XLOOKUP(Table1[[#This Row],[Customer ID]],customers!$A$1:$A$1001,customers!$I$1:$I$1001,,0)</f>
        <v>No</v>
      </c>
    </row>
    <row r="53" spans="1:16" x14ac:dyDescent="0.25">
      <c r="A53" s="2" t="s">
        <v>778</v>
      </c>
      <c r="B53" s="3">
        <v>43600</v>
      </c>
      <c r="C53" s="2" t="s">
        <v>779</v>
      </c>
      <c r="D53" t="s">
        <v>6164</v>
      </c>
      <c r="E53" s="2">
        <v>4</v>
      </c>
      <c r="F53" s="2" t="str" cm="1">
        <f t="array" ref="F53">_xlfn.XLOOKUP(C53,customers!A52:$A$1001,customers!B52:$B$1001,,0)</f>
        <v>Karry Flanders</v>
      </c>
      <c r="G53" s="2" t="str">
        <f>IFERROR(IF(_xlfn.XLOOKUP(C53,customers!A53:A1052,customers!C53:C1052,,0)=0,"",_xlfn.XLOOKUP(C53,customers!A53:A1052,customers!C53:C1052,,0)),"")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f>_xlfn.XLOOKUP(Table1[[#This Row],[Customer ID]],customers!$A$1:$A$1001,customers!$I$1:$I$1001,,0)</f>
        <v>Yes</v>
      </c>
    </row>
    <row r="54" spans="1:16" x14ac:dyDescent="0.25">
      <c r="A54" s="2" t="s">
        <v>784</v>
      </c>
      <c r="B54" s="3">
        <v>43719</v>
      </c>
      <c r="C54" s="2" t="s">
        <v>785</v>
      </c>
      <c r="D54" t="s">
        <v>6146</v>
      </c>
      <c r="E54" s="2">
        <v>5</v>
      </c>
      <c r="F54" s="2" t="str" cm="1">
        <f t="array" ref="F54">_xlfn.XLOOKUP(C54,customers!A53:$A$1001,customers!B53:$B$1001,,0)</f>
        <v>Hartley Mattioli</v>
      </c>
      <c r="G54" s="2" t="str">
        <f>IFERROR(IF(_xlfn.XLOOKUP(C54,customers!A54:A1053,customers!C54:C1053,,0)=0,"",_xlfn.XLOOKUP(C54,customers!A54:A1053,customers!C54:C1053,,0)),"")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f>_xlfn.XLOOKUP(Table1[[#This Row],[Customer ID]],customers!$A$1:$A$1001,customers!$I$1:$I$1001,,0)</f>
        <v>No</v>
      </c>
    </row>
    <row r="55" spans="1:16" x14ac:dyDescent="0.25">
      <c r="A55" s="2" t="s">
        <v>784</v>
      </c>
      <c r="B55" s="3">
        <v>43719</v>
      </c>
      <c r="C55" s="2" t="s">
        <v>785</v>
      </c>
      <c r="D55" t="s">
        <v>6164</v>
      </c>
      <c r="E55" s="2">
        <v>2</v>
      </c>
      <c r="F55" s="2" t="str" cm="1">
        <f t="array" ref="F55">_xlfn.XLOOKUP(C55,customers!A54:$A$1001,customers!B54:$B$1001,,0)</f>
        <v>Hartley Mattioli</v>
      </c>
      <c r="G55" s="2" t="str">
        <f>IFERROR(IF(_xlfn.XLOOKUP(C55,customers!A55:A1054,customers!C55:C1054,,0)=0,"",_xlfn.XLOOKUP(C55,customers!A55:A1054,customers!C55:C1054,,0)),"")</f>
        <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f>_xlfn.XLOOKUP(Table1[[#This Row],[Customer ID]],customers!$A$1:$A$1001,customers!$I$1:$I$1001,,0)</f>
        <v>No</v>
      </c>
    </row>
    <row r="56" spans="1:16" x14ac:dyDescent="0.25">
      <c r="A56" s="2" t="s">
        <v>794</v>
      </c>
      <c r="B56" s="3">
        <v>44271</v>
      </c>
      <c r="C56" s="2" t="s">
        <v>795</v>
      </c>
      <c r="D56" t="s">
        <v>6162</v>
      </c>
      <c r="E56" s="2">
        <v>5</v>
      </c>
      <c r="F56" s="2" t="str" cm="1">
        <f t="array" ref="F56">_xlfn.XLOOKUP(C56,customers!A55:$A$1001,customers!B55:$B$1001,,0)</f>
        <v>Archambault Gillard</v>
      </c>
      <c r="G56" s="2" t="str">
        <f>IFERROR(IF(_xlfn.XLOOKUP(C56,customers!A56:A1055,customers!C56:C1055,,0)=0,"",_xlfn.XLOOKUP(C56,customers!A56:A1055,customers!C56:C1055,,0)),"")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f>_xlfn.XLOOKUP(Table1[[#This Row],[Customer ID]],customers!$A$1:$A$1001,customers!$I$1:$I$1001,,0)</f>
        <v>No</v>
      </c>
    </row>
    <row r="57" spans="1:16" x14ac:dyDescent="0.25">
      <c r="A57" s="2" t="s">
        <v>800</v>
      </c>
      <c r="B57" s="3">
        <v>44168</v>
      </c>
      <c r="C57" s="2" t="s">
        <v>801</v>
      </c>
      <c r="D57" t="s">
        <v>6170</v>
      </c>
      <c r="E57" s="2">
        <v>3</v>
      </c>
      <c r="F57" s="2" t="str" cm="1">
        <f t="array" ref="F57">_xlfn.XLOOKUP(C57,customers!A56:$A$1001,customers!B56:$B$1001,,0)</f>
        <v>Salomo Cushworth</v>
      </c>
      <c r="G57" s="2" t="str">
        <f>IFERROR(IF(_xlfn.XLOOKUP(C57,customers!A57:A1056,customers!C57:C1056,,0)=0,"",_xlfn.XLOOKUP(C57,customers!A57:A1056,customers!C57:C1056,,0)),"")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f>_xlfn.XLOOKUP(Table1[[#This Row],[Customer ID]],customers!$A$1:$A$1001,customers!$I$1:$I$1001,,0)</f>
        <v>No</v>
      </c>
    </row>
    <row r="58" spans="1:16" x14ac:dyDescent="0.25">
      <c r="A58" s="2" t="s">
        <v>805</v>
      </c>
      <c r="B58" s="3">
        <v>43857</v>
      </c>
      <c r="C58" s="2" t="s">
        <v>806</v>
      </c>
      <c r="D58" t="s">
        <v>6153</v>
      </c>
      <c r="E58" s="2">
        <v>3</v>
      </c>
      <c r="F58" s="2" t="str" cm="1">
        <f t="array" ref="F58">_xlfn.XLOOKUP(C58,customers!A57:$A$1001,customers!B57:$B$1001,,0)</f>
        <v>Theda Grizard</v>
      </c>
      <c r="G58" s="2" t="str">
        <f>IFERROR(IF(_xlfn.XLOOKUP(C58,customers!A58:A1057,customers!C58:C1057,,0)=0,"",_xlfn.XLOOKUP(C58,customers!A58:A1057,customers!C58:C1057,,0)),"")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f>_xlfn.XLOOKUP(Table1[[#This Row],[Customer ID]],customers!$A$1:$A$1001,customers!$I$1:$I$1001,,0)</f>
        <v>Yes</v>
      </c>
    </row>
    <row r="59" spans="1:16" x14ac:dyDescent="0.25">
      <c r="A59" s="2" t="s">
        <v>811</v>
      </c>
      <c r="B59" s="3">
        <v>44759</v>
      </c>
      <c r="C59" s="2" t="s">
        <v>812</v>
      </c>
      <c r="D59" t="s">
        <v>6171</v>
      </c>
      <c r="E59" s="2">
        <v>4</v>
      </c>
      <c r="F59" s="2" t="str" cm="1">
        <f t="array" ref="F59">_xlfn.XLOOKUP(C59,customers!A58:$A$1001,customers!B58:$B$1001,,0)</f>
        <v>Rozele Relton</v>
      </c>
      <c r="G59" s="2" t="str">
        <f>IFERROR(IF(_xlfn.XLOOKUP(C59,customers!A59:A1058,customers!C59:C1058,,0)=0,"",_xlfn.XLOOKUP(C59,customers!A59:A1058,customers!C59:C1058,,0)),"")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f>_xlfn.XLOOKUP(Table1[[#This Row],[Customer ID]],customers!$A$1:$A$1001,customers!$I$1:$I$1001,,0)</f>
        <v>No</v>
      </c>
    </row>
    <row r="60" spans="1:16" x14ac:dyDescent="0.25">
      <c r="A60" s="2" t="s">
        <v>817</v>
      </c>
      <c r="B60" s="3">
        <v>44624</v>
      </c>
      <c r="C60" s="2" t="s">
        <v>818</v>
      </c>
      <c r="D60" t="s">
        <v>6165</v>
      </c>
      <c r="E60" s="2">
        <v>3</v>
      </c>
      <c r="F60" s="2" t="str" cm="1">
        <f t="array" ref="F60">_xlfn.XLOOKUP(C60,customers!A59:$A$1001,customers!B59:$B$1001,,0)</f>
        <v>Willa Rolling</v>
      </c>
      <c r="G60" s="2" t="str">
        <f>IFERROR(IF(_xlfn.XLOOKUP(C60,customers!A60:A1059,customers!C60:C1059,,0)=0,"",_xlfn.XLOOKUP(C60,customers!A60:A1059,customers!C60:C1059,,0)),"")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f>_xlfn.XLOOKUP(Table1[[#This Row],[Customer ID]],customers!$A$1:$A$1001,customers!$I$1:$I$1001,,0)</f>
        <v>Yes</v>
      </c>
    </row>
    <row r="61" spans="1:16" x14ac:dyDescent="0.25">
      <c r="A61" s="2" t="s">
        <v>822</v>
      </c>
      <c r="B61" s="3">
        <v>44537</v>
      </c>
      <c r="C61" s="2" t="s">
        <v>823</v>
      </c>
      <c r="D61" t="s">
        <v>6160</v>
      </c>
      <c r="E61" s="2">
        <v>3</v>
      </c>
      <c r="F61" s="2" t="str" cm="1">
        <f t="array" ref="F61">_xlfn.XLOOKUP(C61,customers!A60:$A$1001,customers!B60:$B$1001,,0)</f>
        <v>Stanislaus Gilroy</v>
      </c>
      <c r="G61" s="2" t="str">
        <f>IFERROR(IF(_xlfn.XLOOKUP(C61,customers!A61:A1060,customers!C61:C1060,,0)=0,"",_xlfn.XLOOKUP(C61,customers!A61:A1060,customers!C61:C1060,,0)),"")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f>_xlfn.XLOOKUP(Table1[[#This Row],[Customer ID]],customers!$A$1:$A$1001,customers!$I$1:$I$1001,,0)</f>
        <v>Yes</v>
      </c>
    </row>
    <row r="62" spans="1:16" x14ac:dyDescent="0.25">
      <c r="A62" s="2" t="s">
        <v>827</v>
      </c>
      <c r="B62" s="3">
        <v>44252</v>
      </c>
      <c r="C62" s="2" t="s">
        <v>828</v>
      </c>
      <c r="D62" t="s">
        <v>6168</v>
      </c>
      <c r="E62" s="2">
        <v>5</v>
      </c>
      <c r="F62" s="2" t="str" cm="1">
        <f t="array" ref="F62">_xlfn.XLOOKUP(C62,customers!A61:$A$1001,customers!B61:$B$1001,,0)</f>
        <v>Correy Cottingham</v>
      </c>
      <c r="G62" s="2" t="str">
        <f>IFERROR(IF(_xlfn.XLOOKUP(C62,customers!A62:A1061,customers!C62:C1061,,0)=0,"",_xlfn.XLOOKUP(C62,customers!A62:A1061,customers!C62:C1061,,0)),"")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f>_xlfn.XLOOKUP(Table1[[#This Row],[Customer ID]],customers!$A$1:$A$1001,customers!$I$1:$I$1001,,0)</f>
        <v>No</v>
      </c>
    </row>
    <row r="63" spans="1:16" x14ac:dyDescent="0.25">
      <c r="A63" s="2" t="s">
        <v>833</v>
      </c>
      <c r="B63" s="3">
        <v>43521</v>
      </c>
      <c r="C63" s="2" t="s">
        <v>834</v>
      </c>
      <c r="D63" t="s">
        <v>6172</v>
      </c>
      <c r="E63" s="2">
        <v>5</v>
      </c>
      <c r="F63" s="2" t="str" cm="1">
        <f t="array" ref="F63">_xlfn.XLOOKUP(C63,customers!A62:$A$1001,customers!B62:$B$1001,,0)</f>
        <v>Pammi Endacott</v>
      </c>
      <c r="G63" s="2" t="str">
        <f>IFERROR(IF(_xlfn.XLOOKUP(C63,customers!A63:A1062,customers!C63:C1062,,0)=0,"",_xlfn.XLOOKUP(C63,customers!A63:A1062,customers!C63:C1062,,0)),"")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f>_xlfn.XLOOKUP(Table1[[#This Row],[Customer ID]],customers!$A$1:$A$1001,customers!$I$1:$I$1001,,0)</f>
        <v>Yes</v>
      </c>
    </row>
    <row r="64" spans="1:16" x14ac:dyDescent="0.25">
      <c r="A64" s="2" t="s">
        <v>838</v>
      </c>
      <c r="B64" s="3">
        <v>43505</v>
      </c>
      <c r="C64" s="2" t="s">
        <v>839</v>
      </c>
      <c r="D64" t="s">
        <v>6145</v>
      </c>
      <c r="E64" s="2">
        <v>5</v>
      </c>
      <c r="F64" s="2" t="str" cm="1">
        <f t="array" ref="F64">_xlfn.XLOOKUP(C64,customers!A63:$A$1001,customers!B63:$B$1001,,0)</f>
        <v>Nona Linklater</v>
      </c>
      <c r="G64" s="2" t="str">
        <f>IFERROR(IF(_xlfn.XLOOKUP(C64,customers!A64:A1063,customers!C64:C1063,,0)=0,"",_xlfn.XLOOKUP(C64,customers!A64:A1063,customers!C64:C1063,,0)),"")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f>_xlfn.XLOOKUP(Table1[[#This Row],[Customer ID]],customers!$A$1:$A$1001,customers!$I$1:$I$1001,,0)</f>
        <v>Yes</v>
      </c>
    </row>
    <row r="65" spans="1:16" x14ac:dyDescent="0.25">
      <c r="A65" s="2" t="s">
        <v>843</v>
      </c>
      <c r="B65" s="3">
        <v>43868</v>
      </c>
      <c r="C65" s="2" t="s">
        <v>844</v>
      </c>
      <c r="D65" t="s">
        <v>6157</v>
      </c>
      <c r="E65" s="2">
        <v>1</v>
      </c>
      <c r="F65" s="2" t="str" cm="1">
        <f t="array" ref="F65">_xlfn.XLOOKUP(C65,customers!A64:$A$1001,customers!B64:$B$1001,,0)</f>
        <v>Annadiane Dykes</v>
      </c>
      <c r="G65" s="2" t="str">
        <f>IFERROR(IF(_xlfn.XLOOKUP(C65,customers!A65:A1064,customers!C65:C1064,,0)=0,"",_xlfn.XLOOKUP(C65,customers!A65:A1064,customers!C65:C1064,,0)),"")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f>_xlfn.XLOOKUP(Table1[[#This Row],[Customer ID]],customers!$A$1:$A$1001,customers!$I$1:$I$1001,,0)</f>
        <v>No</v>
      </c>
    </row>
    <row r="66" spans="1:16" x14ac:dyDescent="0.25">
      <c r="A66" s="2" t="s">
        <v>849</v>
      </c>
      <c r="B66" s="3">
        <v>43913</v>
      </c>
      <c r="C66" s="2" t="s">
        <v>850</v>
      </c>
      <c r="D66" t="s">
        <v>6146</v>
      </c>
      <c r="E66" s="2">
        <v>6</v>
      </c>
      <c r="F66" s="2" t="str" cm="1">
        <f t="array" ref="F66">_xlfn.XLOOKUP(C66,customers!A65:$A$1001,customers!B65:$B$1001,,0)</f>
        <v>Felecia Dodgson</v>
      </c>
      <c r="G66" s="2" t="str">
        <f>IFERROR(IF(_xlfn.XLOOKUP(C66,customers!A66:A1065,customers!C66:C1065,,0)=0,"",_xlfn.XLOOKUP(C66,customers!A66:A1065,customers!C66:C1065,,0)),"")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f>_xlfn.XLOOKUP(Table1[[#This Row],[Customer ID]],customers!$A$1:$A$1001,customers!$I$1:$I$1001,,0)</f>
        <v>Yes</v>
      </c>
    </row>
    <row r="67" spans="1:16" x14ac:dyDescent="0.25">
      <c r="A67" s="2" t="s">
        <v>854</v>
      </c>
      <c r="B67" s="3">
        <v>44626</v>
      </c>
      <c r="C67" s="2" t="s">
        <v>855</v>
      </c>
      <c r="D67" t="s">
        <v>6149</v>
      </c>
      <c r="E67" s="2">
        <v>4</v>
      </c>
      <c r="F67" s="2" t="str" cm="1">
        <f t="array" ref="F67">_xlfn.XLOOKUP(C67,customers!A66:$A$1001,customers!B66:$B$1001,,0)</f>
        <v>Angelia Cockrem</v>
      </c>
      <c r="G67" s="2" t="str">
        <f>IFERROR(IF(_xlfn.XLOOKUP(C67,customers!A67:A1066,customers!C67:C1066,,0)=0,"",_xlfn.XLOOKUP(C67,customers!A67:A1066,customers!C67:C1066,,0)),"")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 "Robusta", IF(I67="Exc", "Excelsa", IF(I67="Ara", "Arabica",IF(I67="Lib", "Liberica",""))))</f>
        <v>Robusta</v>
      </c>
      <c r="O67" t="str">
        <f t="shared" ref="O67:O130" si="5">IF(J67="M","Medium",IF(J67="L","Light",IF(J67="D","Dark","")))</f>
        <v>Dark</v>
      </c>
      <c r="P67" t="str">
        <f>_xlfn.XLOOKUP(Table1[[#This Row],[Customer ID]],customers!$A$1:$A$1001,customers!$I$1:$I$1001,,0)</f>
        <v>Yes</v>
      </c>
    </row>
    <row r="68" spans="1:16" x14ac:dyDescent="0.25">
      <c r="A68" s="2" t="s">
        <v>860</v>
      </c>
      <c r="B68" s="3">
        <v>44666</v>
      </c>
      <c r="C68" s="2" t="s">
        <v>861</v>
      </c>
      <c r="D68" t="s">
        <v>6173</v>
      </c>
      <c r="E68" s="2">
        <v>1</v>
      </c>
      <c r="F68" s="2" t="str" cm="1">
        <f t="array" ref="F68">_xlfn.XLOOKUP(C68,customers!A67:$A$1001,customers!B67:$B$1001,,0)</f>
        <v>Belvia Umpleby</v>
      </c>
      <c r="G68" s="2" t="str">
        <f>IFERROR(IF(_xlfn.XLOOKUP(C68,customers!A68:A1067,customers!C68:C1067,,0)=0,"",_xlfn.XLOOKUP(C68,customers!A68:A1067,customers!C68:C1067,,0)),"")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f>_xlfn.XLOOKUP(Table1[[#This Row],[Customer ID]],customers!$A$1:$A$1001,customers!$I$1:$I$1001,,0)</f>
        <v>Yes</v>
      </c>
    </row>
    <row r="69" spans="1:16" x14ac:dyDescent="0.25">
      <c r="A69" s="2" t="s">
        <v>866</v>
      </c>
      <c r="B69" s="3">
        <v>44519</v>
      </c>
      <c r="C69" s="2" t="s">
        <v>867</v>
      </c>
      <c r="D69" t="s">
        <v>6145</v>
      </c>
      <c r="E69" s="2">
        <v>2</v>
      </c>
      <c r="F69" s="2" t="str" cm="1">
        <f t="array" ref="F69">_xlfn.XLOOKUP(C69,customers!A68:$A$1001,customers!B68:$B$1001,,0)</f>
        <v>Nat Saleway</v>
      </c>
      <c r="G69" s="2" t="str">
        <f>IFERROR(IF(_xlfn.XLOOKUP(C69,customers!A69:A1068,customers!C69:C1068,,0)=0,"",_xlfn.XLOOKUP(C69,customers!A69:A1068,customers!C69:C1068,,0)),"")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f>_xlfn.XLOOKUP(Table1[[#This Row],[Customer ID]],customers!$A$1:$A$1001,customers!$I$1:$I$1001,,0)</f>
        <v>No</v>
      </c>
    </row>
    <row r="70" spans="1:16" x14ac:dyDescent="0.25">
      <c r="A70" s="2" t="s">
        <v>872</v>
      </c>
      <c r="B70" s="3">
        <v>43754</v>
      </c>
      <c r="C70" s="2" t="s">
        <v>873</v>
      </c>
      <c r="D70" t="s">
        <v>6174</v>
      </c>
      <c r="E70" s="2">
        <v>1</v>
      </c>
      <c r="F70" s="2" t="str" cm="1">
        <f t="array" ref="F70">_xlfn.XLOOKUP(C70,customers!A69:$A$1001,customers!B69:$B$1001,,0)</f>
        <v>Hayward Goulter</v>
      </c>
      <c r="G70" s="2" t="str">
        <f>IFERROR(IF(_xlfn.XLOOKUP(C70,customers!A70:A1069,customers!C70:C1069,,0)=0,"",_xlfn.XLOOKUP(C70,customers!A70:A1069,customers!C70:C1069,,0)),"")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f>_xlfn.XLOOKUP(Table1[[#This Row],[Customer ID]],customers!$A$1:$A$1001,customers!$I$1:$I$1001,,0)</f>
        <v>No</v>
      </c>
    </row>
    <row r="71" spans="1:16" x14ac:dyDescent="0.25">
      <c r="A71" s="2" t="s">
        <v>878</v>
      </c>
      <c r="B71" s="3">
        <v>43795</v>
      </c>
      <c r="C71" s="2" t="s">
        <v>879</v>
      </c>
      <c r="D71" t="s">
        <v>6138</v>
      </c>
      <c r="E71" s="2">
        <v>6</v>
      </c>
      <c r="F71" s="2" t="str" cm="1">
        <f t="array" ref="F71">_xlfn.XLOOKUP(C71,customers!A70:$A$1001,customers!B70:$B$1001,,0)</f>
        <v>Gay Rizzello</v>
      </c>
      <c r="G71" s="2" t="str">
        <f>IFERROR(IF(_xlfn.XLOOKUP(C71,customers!A71:A1070,customers!C71:C1070,,0)=0,"",_xlfn.XLOOKUP(C71,customers!A71:A1070,customers!C71:C1070,,0)),"")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f>_xlfn.XLOOKUP(Table1[[#This Row],[Customer ID]],customers!$A$1:$A$1001,customers!$I$1:$I$1001,,0)</f>
        <v>Yes</v>
      </c>
    </row>
    <row r="72" spans="1:16" x14ac:dyDescent="0.25">
      <c r="A72" s="2" t="s">
        <v>885</v>
      </c>
      <c r="B72" s="3">
        <v>43646</v>
      </c>
      <c r="C72" s="2" t="s">
        <v>886</v>
      </c>
      <c r="D72" t="s">
        <v>6148</v>
      </c>
      <c r="E72" s="2">
        <v>4</v>
      </c>
      <c r="F72" s="2" t="str" cm="1">
        <f t="array" ref="F72">_xlfn.XLOOKUP(C72,customers!A71:$A$1001,customers!B71:$B$1001,,0)</f>
        <v>Shannon List</v>
      </c>
      <c r="G72" s="2" t="str">
        <f>IFERROR(IF(_xlfn.XLOOKUP(C72,customers!A72:A1071,customers!C72:C1071,,0)=0,"",_xlfn.XLOOKUP(C72,customers!A72:A1071,customers!C72:C1071,,0)),"")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f>_xlfn.XLOOKUP(Table1[[#This Row],[Customer ID]],customers!$A$1:$A$1001,customers!$I$1:$I$1001,,0)</f>
        <v>No</v>
      </c>
    </row>
    <row r="73" spans="1:16" x14ac:dyDescent="0.25">
      <c r="A73" s="2" t="s">
        <v>891</v>
      </c>
      <c r="B73" s="3">
        <v>44200</v>
      </c>
      <c r="C73" s="2" t="s">
        <v>892</v>
      </c>
      <c r="D73" t="s">
        <v>6145</v>
      </c>
      <c r="E73" s="2">
        <v>2</v>
      </c>
      <c r="F73" s="2" t="str" cm="1">
        <f t="array" ref="F73">_xlfn.XLOOKUP(C73,customers!A72:$A$1001,customers!B72:$B$1001,,0)</f>
        <v>Shirlene Edmondson</v>
      </c>
      <c r="G73" s="2" t="str">
        <f>IFERROR(IF(_xlfn.XLOOKUP(C73,customers!A73:A1072,customers!C73:C1072,,0)=0,"",_xlfn.XLOOKUP(C73,customers!A73:A1072,customers!C73:C1072,,0)),"")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f>_xlfn.XLOOKUP(Table1[[#This Row],[Customer ID]],customers!$A$1:$A$1001,customers!$I$1:$I$1001,,0)</f>
        <v>No</v>
      </c>
    </row>
    <row r="74" spans="1:16" x14ac:dyDescent="0.25">
      <c r="A74" s="2" t="s">
        <v>897</v>
      </c>
      <c r="B74" s="3">
        <v>44131</v>
      </c>
      <c r="C74" s="2" t="s">
        <v>898</v>
      </c>
      <c r="D74" t="s">
        <v>6175</v>
      </c>
      <c r="E74" s="2">
        <v>3</v>
      </c>
      <c r="F74" s="2" t="str" cm="1">
        <f t="array" ref="F74">_xlfn.XLOOKUP(C74,customers!A73:$A$1001,customers!B73:$B$1001,,0)</f>
        <v>Aurlie McCarl</v>
      </c>
      <c r="G74" s="2" t="str">
        <f>IFERROR(IF(_xlfn.XLOOKUP(C74,customers!A74:A1073,customers!C74:C1073,,0)=0,"",_xlfn.XLOOKUP(C74,customers!A74:A1073,customers!C74:C1073,,0)),"")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f>_xlfn.XLOOKUP(Table1[[#This Row],[Customer ID]],customers!$A$1:$A$1001,customers!$I$1:$I$1001,,0)</f>
        <v>No</v>
      </c>
    </row>
    <row r="75" spans="1:16" x14ac:dyDescent="0.25">
      <c r="A75" s="2" t="s">
        <v>902</v>
      </c>
      <c r="B75" s="3">
        <v>44362</v>
      </c>
      <c r="C75" s="2" t="s">
        <v>903</v>
      </c>
      <c r="D75" t="s">
        <v>6159</v>
      </c>
      <c r="E75" s="2">
        <v>5</v>
      </c>
      <c r="F75" s="2" t="str" cm="1">
        <f t="array" ref="F75">_xlfn.XLOOKUP(C75,customers!A74:$A$1001,customers!B74:$B$1001,,0)</f>
        <v>Alikee Carryer</v>
      </c>
      <c r="G75" s="2" t="str">
        <f>IFERROR(IF(_xlfn.XLOOKUP(C75,customers!A75:A1074,customers!C75:C1074,,0)=0,"",_xlfn.XLOOKUP(C75,customers!A75:A1074,customers!C75:C1074,,0)),"")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f>_xlfn.XLOOKUP(Table1[[#This Row],[Customer ID]],customers!$A$1:$A$1001,customers!$I$1:$I$1001,,0)</f>
        <v>Yes</v>
      </c>
    </row>
    <row r="76" spans="1:16" x14ac:dyDescent="0.25">
      <c r="A76" s="2" t="s">
        <v>907</v>
      </c>
      <c r="B76" s="3">
        <v>44396</v>
      </c>
      <c r="C76" s="2" t="s">
        <v>908</v>
      </c>
      <c r="D76" t="s">
        <v>6176</v>
      </c>
      <c r="E76" s="2">
        <v>2</v>
      </c>
      <c r="F76" s="2" t="str" cm="1">
        <f t="array" ref="F76">_xlfn.XLOOKUP(C76,customers!A75:$A$1001,customers!B75:$B$1001,,0)</f>
        <v>Jennifer Rangall</v>
      </c>
      <c r="G76" s="2" t="str">
        <f>IFERROR(IF(_xlfn.XLOOKUP(C76,customers!A76:A1075,customers!C76:C1075,,0)=0,"",_xlfn.XLOOKUP(C76,customers!A76:A1075,customers!C76:C1075,,0)),"")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f>_xlfn.XLOOKUP(Table1[[#This Row],[Customer ID]],customers!$A$1:$A$1001,customers!$I$1:$I$1001,,0)</f>
        <v>Yes</v>
      </c>
    </row>
    <row r="77" spans="1:16" x14ac:dyDescent="0.25">
      <c r="A77" s="2" t="s">
        <v>913</v>
      </c>
      <c r="B77" s="3">
        <v>44400</v>
      </c>
      <c r="C77" s="2" t="s">
        <v>914</v>
      </c>
      <c r="D77" t="s">
        <v>6177</v>
      </c>
      <c r="E77" s="2">
        <v>6</v>
      </c>
      <c r="F77" s="2" t="str" cm="1">
        <f t="array" ref="F77">_xlfn.XLOOKUP(C77,customers!A76:$A$1001,customers!B76:$B$1001,,0)</f>
        <v>Kipper Boorn</v>
      </c>
      <c r="G77" s="2" t="str">
        <f>IFERROR(IF(_xlfn.XLOOKUP(C77,customers!A77:A1076,customers!C77:C1076,,0)=0,"",_xlfn.XLOOKUP(C77,customers!A77:A1076,customers!C77:C1076,,0)),"")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f>_xlfn.XLOOKUP(Table1[[#This Row],[Customer ID]],customers!$A$1:$A$1001,customers!$I$1:$I$1001,,0)</f>
        <v>Yes</v>
      </c>
    </row>
    <row r="78" spans="1:16" x14ac:dyDescent="0.25">
      <c r="A78" s="2" t="s">
        <v>919</v>
      </c>
      <c r="B78" s="3">
        <v>43855</v>
      </c>
      <c r="C78" s="2" t="s">
        <v>920</v>
      </c>
      <c r="D78" t="s">
        <v>6178</v>
      </c>
      <c r="E78" s="2">
        <v>1</v>
      </c>
      <c r="F78" s="2" t="str" cm="1">
        <f t="array" ref="F78">_xlfn.XLOOKUP(C78,customers!A77:$A$1001,customers!B77:$B$1001,,0)</f>
        <v>Melania Beadle</v>
      </c>
      <c r="G78" s="2" t="str">
        <f>IFERROR(IF(_xlfn.XLOOKUP(C78,customers!A78:A1077,customers!C78:C1077,,0)=0,"",_xlfn.XLOOKUP(C78,customers!A78:A1077,customers!C78:C1077,,0)),"")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f>_xlfn.XLOOKUP(Table1[[#This Row],[Customer ID]],customers!$A$1:$A$1001,customers!$I$1:$I$1001,,0)</f>
        <v>Yes</v>
      </c>
    </row>
    <row r="79" spans="1:16" x14ac:dyDescent="0.25">
      <c r="A79" s="2" t="s">
        <v>924</v>
      </c>
      <c r="B79" s="3">
        <v>43594</v>
      </c>
      <c r="C79" s="2" t="s">
        <v>925</v>
      </c>
      <c r="D79" t="s">
        <v>6153</v>
      </c>
      <c r="E79" s="2">
        <v>2</v>
      </c>
      <c r="F79" s="2" t="str" cm="1">
        <f t="array" ref="F79">_xlfn.XLOOKUP(C79,customers!A78:$A$1001,customers!B78:$B$1001,,0)</f>
        <v>Colene Elgey</v>
      </c>
      <c r="G79" s="2" t="str">
        <f>IFERROR(IF(_xlfn.XLOOKUP(C79,customers!A79:A1078,customers!C79:C1078,,0)=0,"",_xlfn.XLOOKUP(C79,customers!A79:A1078,customers!C79:C1078,,0)),"")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f>_xlfn.XLOOKUP(Table1[[#This Row],[Customer ID]],customers!$A$1:$A$1001,customers!$I$1:$I$1001,,0)</f>
        <v>No</v>
      </c>
    </row>
    <row r="80" spans="1:16" x14ac:dyDescent="0.25">
      <c r="A80" s="2" t="s">
        <v>930</v>
      </c>
      <c r="B80" s="3">
        <v>43920</v>
      </c>
      <c r="C80" s="2" t="s">
        <v>931</v>
      </c>
      <c r="D80" t="s">
        <v>6157</v>
      </c>
      <c r="E80" s="2">
        <v>6</v>
      </c>
      <c r="F80" s="2" t="str" cm="1">
        <f t="array" ref="F80">_xlfn.XLOOKUP(C80,customers!A79:$A$1001,customers!B79:$B$1001,,0)</f>
        <v>Lothaire Mizzi</v>
      </c>
      <c r="G80" s="2" t="str">
        <f>IFERROR(IF(_xlfn.XLOOKUP(C80,customers!A80:A1079,customers!C80:C1079,,0)=0,"",_xlfn.XLOOKUP(C80,customers!A80:A1079,customers!C80:C1079,,0)),"")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f>_xlfn.XLOOKUP(Table1[[#This Row],[Customer ID]],customers!$A$1:$A$1001,customers!$I$1:$I$1001,,0)</f>
        <v>Yes</v>
      </c>
    </row>
    <row r="81" spans="1:16" x14ac:dyDescent="0.25">
      <c r="A81" s="2" t="s">
        <v>936</v>
      </c>
      <c r="B81" s="3">
        <v>44633</v>
      </c>
      <c r="C81" s="2" t="s">
        <v>937</v>
      </c>
      <c r="D81" t="s">
        <v>6179</v>
      </c>
      <c r="E81" s="2">
        <v>4</v>
      </c>
      <c r="F81" s="2" t="str" cm="1">
        <f t="array" ref="F81">_xlfn.XLOOKUP(C81,customers!A80:$A$1001,customers!B80:$B$1001,,0)</f>
        <v>Cletis Giacomazzo</v>
      </c>
      <c r="G81" s="2" t="str">
        <f>IFERROR(IF(_xlfn.XLOOKUP(C81,customers!A81:A1080,customers!C81:C1080,,0)=0,"",_xlfn.XLOOKUP(C81,customers!A81:A1080,customers!C81:C1080,,0)),"")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f>_xlfn.XLOOKUP(Table1[[#This Row],[Customer ID]],customers!$A$1:$A$1001,customers!$I$1:$I$1001,,0)</f>
        <v>No</v>
      </c>
    </row>
    <row r="82" spans="1:16" x14ac:dyDescent="0.25">
      <c r="A82" s="2" t="s">
        <v>942</v>
      </c>
      <c r="B82" s="3">
        <v>43572</v>
      </c>
      <c r="C82" s="2" t="s">
        <v>943</v>
      </c>
      <c r="D82" t="s">
        <v>6180</v>
      </c>
      <c r="E82" s="2">
        <v>5</v>
      </c>
      <c r="F82" s="2" t="str" cm="1">
        <f t="array" ref="F82">_xlfn.XLOOKUP(C82,customers!A81:$A$1001,customers!B81:$B$1001,,0)</f>
        <v>Ami Arnow</v>
      </c>
      <c r="G82" s="2" t="str">
        <f>IFERROR(IF(_xlfn.XLOOKUP(C82,customers!A82:A1081,customers!C82:C1081,,0)=0,"",_xlfn.XLOOKUP(C82,customers!A82:A1081,customers!C82:C1081,,0)),"")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f>_xlfn.XLOOKUP(Table1[[#This Row],[Customer ID]],customers!$A$1:$A$1001,customers!$I$1:$I$1001,,0)</f>
        <v>Yes</v>
      </c>
    </row>
    <row r="83" spans="1:16" x14ac:dyDescent="0.25">
      <c r="A83" s="2" t="s">
        <v>948</v>
      </c>
      <c r="B83" s="3">
        <v>43763</v>
      </c>
      <c r="C83" s="2" t="s">
        <v>949</v>
      </c>
      <c r="D83" t="s">
        <v>6164</v>
      </c>
      <c r="E83" s="2">
        <v>3</v>
      </c>
      <c r="F83" s="2" t="str" cm="1">
        <f t="array" ref="F83">_xlfn.XLOOKUP(C83,customers!A82:$A$1001,customers!B82:$B$1001,,0)</f>
        <v>Sheppard Yann</v>
      </c>
      <c r="G83" s="2" t="str">
        <f>IFERROR(IF(_xlfn.XLOOKUP(C83,customers!A83:A1082,customers!C83:C1082,,0)=0,"",_xlfn.XLOOKUP(C83,customers!A83:A1082,customers!C83:C1082,,0)),"")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f>_xlfn.XLOOKUP(Table1[[#This Row],[Customer ID]],customers!$A$1:$A$1001,customers!$I$1:$I$1001,,0)</f>
        <v>Yes</v>
      </c>
    </row>
    <row r="84" spans="1:16" x14ac:dyDescent="0.25">
      <c r="A84" s="2" t="s">
        <v>954</v>
      </c>
      <c r="B84" s="3">
        <v>43721</v>
      </c>
      <c r="C84" s="2" t="s">
        <v>955</v>
      </c>
      <c r="D84" t="s">
        <v>6181</v>
      </c>
      <c r="E84" s="2">
        <v>3</v>
      </c>
      <c r="F84" s="2" t="str" cm="1">
        <f t="array" ref="F84">_xlfn.XLOOKUP(C84,customers!A83:$A$1001,customers!B83:$B$1001,,0)</f>
        <v>Bunny Naulls</v>
      </c>
      <c r="G84" s="2" t="str">
        <f>IFERROR(IF(_xlfn.XLOOKUP(C84,customers!A84:A1083,customers!C84:C1083,,0)=0,"",_xlfn.XLOOKUP(C84,customers!A84:A1083,customers!C84:C1083,,0)),"")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f>_xlfn.XLOOKUP(Table1[[#This Row],[Customer ID]],customers!$A$1:$A$1001,customers!$I$1:$I$1001,,0)</f>
        <v>Yes</v>
      </c>
    </row>
    <row r="85" spans="1:16" x14ac:dyDescent="0.25">
      <c r="A85" s="2" t="s">
        <v>960</v>
      </c>
      <c r="B85" s="3">
        <v>43933</v>
      </c>
      <c r="C85" s="2" t="s">
        <v>961</v>
      </c>
      <c r="D85" t="s">
        <v>6149</v>
      </c>
      <c r="E85" s="2">
        <v>4</v>
      </c>
      <c r="F85" s="2" t="str" cm="1">
        <f t="array" ref="F85">_xlfn.XLOOKUP(C85,customers!A84:$A$1001,customers!B84:$B$1001,,0)</f>
        <v>Hally Lorait</v>
      </c>
      <c r="G85" s="2" t="str">
        <f>IFERROR(IF(_xlfn.XLOOKUP(C85,customers!A85:A1084,customers!C85:C1084,,0)=0,"",_xlfn.XLOOKUP(C85,customers!A85:A1084,customers!C85:C1084,,0)),"")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f>_xlfn.XLOOKUP(Table1[[#This Row],[Customer ID]],customers!$A$1:$A$1001,customers!$I$1:$I$1001,,0)</f>
        <v>Yes</v>
      </c>
    </row>
    <row r="86" spans="1:16" x14ac:dyDescent="0.25">
      <c r="A86" s="2" t="s">
        <v>965</v>
      </c>
      <c r="B86" s="3">
        <v>43783</v>
      </c>
      <c r="C86" s="2" t="s">
        <v>966</v>
      </c>
      <c r="D86" t="s">
        <v>6161</v>
      </c>
      <c r="E86" s="2">
        <v>1</v>
      </c>
      <c r="F86" s="2" t="str" cm="1">
        <f t="array" ref="F86">_xlfn.XLOOKUP(C86,customers!A85:$A$1001,customers!B85:$B$1001,,0)</f>
        <v>Zaccaria Sherewood</v>
      </c>
      <c r="G86" s="2" t="str">
        <f>IFERROR(IF(_xlfn.XLOOKUP(C86,customers!A86:A1085,customers!C86:C1085,,0)=0,"",_xlfn.XLOOKUP(C86,customers!A86:A1085,customers!C86:C1085,,0)),"")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f>_xlfn.XLOOKUP(Table1[[#This Row],[Customer ID]],customers!$A$1:$A$1001,customers!$I$1:$I$1001,,0)</f>
        <v>No</v>
      </c>
    </row>
    <row r="87" spans="1:16" x14ac:dyDescent="0.25">
      <c r="A87" s="2" t="s">
        <v>971</v>
      </c>
      <c r="B87" s="3">
        <v>43664</v>
      </c>
      <c r="C87" s="2" t="s">
        <v>972</v>
      </c>
      <c r="D87" t="s">
        <v>6182</v>
      </c>
      <c r="E87" s="2">
        <v>3</v>
      </c>
      <c r="F87" s="2" t="str" cm="1">
        <f t="array" ref="F87">_xlfn.XLOOKUP(C87,customers!A86:$A$1001,customers!B86:$B$1001,,0)</f>
        <v>Jeffrey Dufaire</v>
      </c>
      <c r="G87" s="2" t="str">
        <f>IFERROR(IF(_xlfn.XLOOKUP(C87,customers!A87:A1086,customers!C87:C1086,,0)=0,"",_xlfn.XLOOKUP(C87,customers!A87:A1086,customers!C87:C1086,,0)),"")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f>_xlfn.XLOOKUP(Table1[[#This Row],[Customer ID]],customers!$A$1:$A$1001,customers!$I$1:$I$1001,,0)</f>
        <v>No</v>
      </c>
    </row>
    <row r="88" spans="1:16" x14ac:dyDescent="0.25">
      <c r="A88" s="2" t="s">
        <v>971</v>
      </c>
      <c r="B88" s="3">
        <v>43664</v>
      </c>
      <c r="C88" s="2" t="s">
        <v>972</v>
      </c>
      <c r="D88" t="s">
        <v>6154</v>
      </c>
      <c r="E88" s="2">
        <v>4</v>
      </c>
      <c r="F88" s="2" t="str" cm="1">
        <f t="array" ref="F88">_xlfn.XLOOKUP(C88,customers!A87:$A$1001,customers!B87:$B$1001,,0)</f>
        <v>Jeffrey Dufaire</v>
      </c>
      <c r="G88" s="2" t="str">
        <f>IFERROR(IF(_xlfn.XLOOKUP(C88,customers!A88:A1087,customers!C88:C1087,,0)=0,"",_xlfn.XLOOKUP(C88,customers!A88:A1087,customers!C88:C1087,,0)),"")</f>
        <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f>_xlfn.XLOOKUP(Table1[[#This Row],[Customer ID]],customers!$A$1:$A$1001,customers!$I$1:$I$1001,,0)</f>
        <v>No</v>
      </c>
    </row>
    <row r="89" spans="1:16" x14ac:dyDescent="0.25">
      <c r="A89" s="2" t="s">
        <v>980</v>
      </c>
      <c r="B89" s="3">
        <v>44289</v>
      </c>
      <c r="C89" s="2" t="s">
        <v>981</v>
      </c>
      <c r="D89" t="s">
        <v>6155</v>
      </c>
      <c r="E89" s="2">
        <v>3</v>
      </c>
      <c r="F89" s="2" t="str" cm="1">
        <f t="array" ref="F89">_xlfn.XLOOKUP(C89,customers!A88:$A$1001,customers!B88:$B$1001,,0)</f>
        <v>Beitris Keaveney</v>
      </c>
      <c r="G89" s="2" t="str">
        <f>IFERROR(IF(_xlfn.XLOOKUP(C89,customers!A89:A1088,customers!C89:C1088,,0)=0,"",_xlfn.XLOOKUP(C89,customers!A89:A1088,customers!C89:C1088,,0)),"")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f>_xlfn.XLOOKUP(Table1[[#This Row],[Customer ID]],customers!$A$1:$A$1001,customers!$I$1:$I$1001,,0)</f>
        <v>No</v>
      </c>
    </row>
    <row r="90" spans="1:16" x14ac:dyDescent="0.25">
      <c r="A90" s="2" t="s">
        <v>985</v>
      </c>
      <c r="B90" s="3">
        <v>44284</v>
      </c>
      <c r="C90" s="2" t="s">
        <v>986</v>
      </c>
      <c r="D90" t="s">
        <v>6179</v>
      </c>
      <c r="E90" s="2">
        <v>3</v>
      </c>
      <c r="F90" s="2" t="str" cm="1">
        <f t="array" ref="F90">_xlfn.XLOOKUP(C90,customers!A89:$A$1001,customers!B89:$B$1001,,0)</f>
        <v>Elna Grise</v>
      </c>
      <c r="G90" s="2" t="str">
        <f>IFERROR(IF(_xlfn.XLOOKUP(C90,customers!A90:A1089,customers!C90:C1089,,0)=0,"",_xlfn.XLOOKUP(C90,customers!A90:A1089,customers!C90:C1089,,0)),"")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f>_xlfn.XLOOKUP(Table1[[#This Row],[Customer ID]],customers!$A$1:$A$1001,customers!$I$1:$I$1001,,0)</f>
        <v>No</v>
      </c>
    </row>
    <row r="91" spans="1:16" x14ac:dyDescent="0.25">
      <c r="A91" s="2" t="s">
        <v>990</v>
      </c>
      <c r="B91" s="3">
        <v>44545</v>
      </c>
      <c r="C91" s="2" t="s">
        <v>991</v>
      </c>
      <c r="D91" t="s">
        <v>6140</v>
      </c>
      <c r="E91" s="2">
        <v>6</v>
      </c>
      <c r="F91" s="2" t="str" cm="1">
        <f t="array" ref="F91">_xlfn.XLOOKUP(C91,customers!A90:$A$1001,customers!B90:$B$1001,,0)</f>
        <v>Torie Gottelier</v>
      </c>
      <c r="G91" s="2" t="str">
        <f>IFERROR(IF(_xlfn.XLOOKUP(C91,customers!A91:A1090,customers!C91:C1090,,0)=0,"",_xlfn.XLOOKUP(C91,customers!A91:A1090,customers!C91:C1090,,0)),"")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f>_xlfn.XLOOKUP(Table1[[#This Row],[Customer ID]],customers!$A$1:$A$1001,customers!$I$1:$I$1001,,0)</f>
        <v>No</v>
      </c>
    </row>
    <row r="92" spans="1:16" x14ac:dyDescent="0.25">
      <c r="A92" s="2" t="s">
        <v>996</v>
      </c>
      <c r="B92" s="3">
        <v>43971</v>
      </c>
      <c r="C92" s="2" t="s">
        <v>997</v>
      </c>
      <c r="D92" t="s">
        <v>6140</v>
      </c>
      <c r="E92" s="2">
        <v>4</v>
      </c>
      <c r="F92" s="2" t="str" cm="1">
        <f t="array" ref="F92">_xlfn.XLOOKUP(C92,customers!A91:$A$1001,customers!B91:$B$1001,,0)</f>
        <v>Loydie Langlais</v>
      </c>
      <c r="G92" s="2" t="str">
        <f>IFERROR(IF(_xlfn.XLOOKUP(C92,customers!A92:A1091,customers!C92:C1091,,0)=0,"",_xlfn.XLOOKUP(C92,customers!A92:A1091,customers!C92:C1091,,0)),"")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f>_xlfn.XLOOKUP(Table1[[#This Row],[Customer ID]],customers!$A$1:$A$1001,customers!$I$1:$I$1001,,0)</f>
        <v>Yes</v>
      </c>
    </row>
    <row r="93" spans="1:16" x14ac:dyDescent="0.25">
      <c r="A93" s="2" t="s">
        <v>1001</v>
      </c>
      <c r="B93" s="3">
        <v>44137</v>
      </c>
      <c r="C93" s="2" t="s">
        <v>1002</v>
      </c>
      <c r="D93" t="s">
        <v>6175</v>
      </c>
      <c r="E93" s="2">
        <v>4</v>
      </c>
      <c r="F93" s="2" t="str" cm="1">
        <f t="array" ref="F93">_xlfn.XLOOKUP(C93,customers!A92:$A$1001,customers!B92:$B$1001,,0)</f>
        <v>Adham Greenhead</v>
      </c>
      <c r="G93" s="2" t="str">
        <f>IFERROR(IF(_xlfn.XLOOKUP(C93,customers!A93:A1092,customers!C93:C1092,,0)=0,"",_xlfn.XLOOKUP(C93,customers!A93:A1092,customers!C93:C1092,,0)),"")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f>_xlfn.XLOOKUP(Table1[[#This Row],[Customer ID]],customers!$A$1:$A$1001,customers!$I$1:$I$1001,,0)</f>
        <v>No</v>
      </c>
    </row>
    <row r="94" spans="1:16" x14ac:dyDescent="0.25">
      <c r="A94" s="2" t="s">
        <v>1007</v>
      </c>
      <c r="B94" s="3">
        <v>44037</v>
      </c>
      <c r="C94" s="2" t="s">
        <v>1008</v>
      </c>
      <c r="D94" t="s">
        <v>6171</v>
      </c>
      <c r="E94" s="2">
        <v>3</v>
      </c>
      <c r="F94" s="2" t="str" cm="1">
        <f t="array" ref="F94">_xlfn.XLOOKUP(C94,customers!A93:$A$1001,customers!B93:$B$1001,,0)</f>
        <v>Hamish MacSherry</v>
      </c>
      <c r="G94" s="2" t="str">
        <f>IFERROR(IF(_xlfn.XLOOKUP(C94,customers!A94:A1093,customers!C94:C1093,,0)=0,"",_xlfn.XLOOKUP(C94,customers!A94:A1093,customers!C94:C1093,,0)),"")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f>_xlfn.XLOOKUP(Table1[[#This Row],[Customer ID]],customers!$A$1:$A$1001,customers!$I$1:$I$1001,,0)</f>
        <v>Yes</v>
      </c>
    </row>
    <row r="95" spans="1:16" x14ac:dyDescent="0.25">
      <c r="A95" s="2" t="s">
        <v>1012</v>
      </c>
      <c r="B95" s="3">
        <v>43538</v>
      </c>
      <c r="C95" s="2" t="s">
        <v>1013</v>
      </c>
      <c r="D95" t="s">
        <v>6176</v>
      </c>
      <c r="E95" s="2">
        <v>4</v>
      </c>
      <c r="F95" s="2" t="str" cm="1">
        <f t="array" ref="F95">_xlfn.XLOOKUP(C95,customers!A94:$A$1001,customers!B94:$B$1001,,0)</f>
        <v>Else Langcaster</v>
      </c>
      <c r="G95" s="2" t="str">
        <f>IFERROR(IF(_xlfn.XLOOKUP(C95,customers!A95:A1094,customers!C95:C1094,,0)=0,"",_xlfn.XLOOKUP(C95,customers!A95:A1094,customers!C95:C1094,,0)),"")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f>_xlfn.XLOOKUP(Table1[[#This Row],[Customer ID]],customers!$A$1:$A$1001,customers!$I$1:$I$1001,,0)</f>
        <v>Yes</v>
      </c>
    </row>
    <row r="96" spans="1:16" x14ac:dyDescent="0.25">
      <c r="A96" s="2" t="s">
        <v>1018</v>
      </c>
      <c r="B96" s="3">
        <v>44014</v>
      </c>
      <c r="C96" s="2" t="s">
        <v>1019</v>
      </c>
      <c r="D96" t="s">
        <v>6154</v>
      </c>
      <c r="E96" s="2">
        <v>6</v>
      </c>
      <c r="F96" s="2" t="str" cm="1">
        <f t="array" ref="F96">_xlfn.XLOOKUP(C96,customers!A95:$A$1001,customers!B95:$B$1001,,0)</f>
        <v>Rudy Farquharson</v>
      </c>
      <c r="G96" s="2" t="str">
        <f>IFERROR(IF(_xlfn.XLOOKUP(C96,customers!A96:A1095,customers!C96:C1095,,0)=0,"",_xlfn.XLOOKUP(C96,customers!A96:A1095,customers!C96:C1095,,0)),"")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f>_xlfn.XLOOKUP(Table1[[#This Row],[Customer ID]],customers!$A$1:$A$1001,customers!$I$1:$I$1001,,0)</f>
        <v>Yes</v>
      </c>
    </row>
    <row r="97" spans="1:16" x14ac:dyDescent="0.25">
      <c r="A97" s="2" t="s">
        <v>1022</v>
      </c>
      <c r="B97" s="3">
        <v>43816</v>
      </c>
      <c r="C97" s="2" t="s">
        <v>1023</v>
      </c>
      <c r="D97" t="s">
        <v>6175</v>
      </c>
      <c r="E97" s="2">
        <v>6</v>
      </c>
      <c r="F97" s="2" t="str" cm="1">
        <f t="array" ref="F97">_xlfn.XLOOKUP(C97,customers!A96:$A$1001,customers!B96:$B$1001,,0)</f>
        <v>Norene Magauran</v>
      </c>
      <c r="G97" s="2" t="str">
        <f>IFERROR(IF(_xlfn.XLOOKUP(C97,customers!A97:A1096,customers!C97:C1096,,0)=0,"",_xlfn.XLOOKUP(C97,customers!A97:A1096,customers!C97:C1096,,0)),"")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f>_xlfn.XLOOKUP(Table1[[#This Row],[Customer ID]],customers!$A$1:$A$1001,customers!$I$1:$I$1001,,0)</f>
        <v>No</v>
      </c>
    </row>
    <row r="98" spans="1:16" x14ac:dyDescent="0.25">
      <c r="A98" s="2" t="s">
        <v>1027</v>
      </c>
      <c r="B98" s="3">
        <v>44171</v>
      </c>
      <c r="C98" s="2" t="s">
        <v>1028</v>
      </c>
      <c r="D98" t="s">
        <v>6154</v>
      </c>
      <c r="E98" s="2">
        <v>2</v>
      </c>
      <c r="F98" s="2" t="str" cm="1">
        <f t="array" ref="F98">_xlfn.XLOOKUP(C98,customers!A97:$A$1001,customers!B97:$B$1001,,0)</f>
        <v>Vicki Kirdsch</v>
      </c>
      <c r="G98" s="2" t="str">
        <f>IFERROR(IF(_xlfn.XLOOKUP(C98,customers!A98:A1097,customers!C98:C1097,,0)=0,"",_xlfn.XLOOKUP(C98,customers!A98:A1097,customers!C98:C1097,,0)),"")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f>_xlfn.XLOOKUP(Table1[[#This Row],[Customer ID]],customers!$A$1:$A$1001,customers!$I$1:$I$1001,,0)</f>
        <v>No</v>
      </c>
    </row>
    <row r="99" spans="1:16" x14ac:dyDescent="0.25">
      <c r="A99" s="2" t="s">
        <v>1032</v>
      </c>
      <c r="B99" s="3">
        <v>44259</v>
      </c>
      <c r="C99" s="2" t="s">
        <v>1033</v>
      </c>
      <c r="D99" t="s">
        <v>6157</v>
      </c>
      <c r="E99" s="2">
        <v>2</v>
      </c>
      <c r="F99" s="2" t="str" cm="1">
        <f t="array" ref="F99">_xlfn.XLOOKUP(C99,customers!A98:$A$1001,customers!B98:$B$1001,,0)</f>
        <v>Ilysa Whapple</v>
      </c>
      <c r="G99" s="2" t="str">
        <f>IFERROR(IF(_xlfn.XLOOKUP(C99,customers!A99:A1098,customers!C99:C1098,,0)=0,"",_xlfn.XLOOKUP(C99,customers!A99:A1098,customers!C99:C1098,,0)),"")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f>_xlfn.XLOOKUP(Table1[[#This Row],[Customer ID]],customers!$A$1:$A$1001,customers!$I$1:$I$1001,,0)</f>
        <v>No</v>
      </c>
    </row>
    <row r="100" spans="1:16" x14ac:dyDescent="0.25">
      <c r="A100" s="2" t="s">
        <v>1038</v>
      </c>
      <c r="B100" s="3">
        <v>44394</v>
      </c>
      <c r="C100" s="2" t="s">
        <v>1039</v>
      </c>
      <c r="D100" t="s">
        <v>6154</v>
      </c>
      <c r="E100" s="2">
        <v>1</v>
      </c>
      <c r="F100" s="2" t="str" cm="1">
        <f t="array" ref="F100">_xlfn.XLOOKUP(C100,customers!A99:$A$1001,customers!B99:$B$1001,,0)</f>
        <v>Ruy Cancellieri</v>
      </c>
      <c r="G100" s="2" t="str">
        <f>IFERROR(IF(_xlfn.XLOOKUP(C100,customers!A100:A1099,customers!C100:C1099,,0)=0,"",_xlfn.XLOOKUP(C100,customers!A100:A1099,customers!C100:C1099,,0)),"")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f>_xlfn.XLOOKUP(Table1[[#This Row],[Customer ID]],customers!$A$1:$A$1001,customers!$I$1:$I$1001,,0)</f>
        <v>No</v>
      </c>
    </row>
    <row r="101" spans="1:16" x14ac:dyDescent="0.25">
      <c r="A101" s="2" t="s">
        <v>1043</v>
      </c>
      <c r="B101" s="3">
        <v>44139</v>
      </c>
      <c r="C101" s="2" t="s">
        <v>1044</v>
      </c>
      <c r="D101" t="s">
        <v>6159</v>
      </c>
      <c r="E101" s="2">
        <v>3</v>
      </c>
      <c r="F101" s="2" t="str" cm="1">
        <f t="array" ref="F101">_xlfn.XLOOKUP(C101,customers!A100:$A$1001,customers!B100:$B$1001,,0)</f>
        <v>Aube Follett</v>
      </c>
      <c r="G101" s="2" t="str">
        <f>IFERROR(IF(_xlfn.XLOOKUP(C101,customers!A101:A1100,customers!C101:C1100,,0)=0,"",_xlfn.XLOOKUP(C101,customers!A101:A1100,customers!C101:C1100,,0)),"")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f>_xlfn.XLOOKUP(Table1[[#This Row],[Customer ID]],customers!$A$1:$A$1001,customers!$I$1:$I$1001,,0)</f>
        <v>Yes</v>
      </c>
    </row>
    <row r="102" spans="1:16" x14ac:dyDescent="0.25">
      <c r="A102" s="2" t="s">
        <v>1048</v>
      </c>
      <c r="B102" s="3">
        <v>44291</v>
      </c>
      <c r="C102" s="2" t="s">
        <v>1049</v>
      </c>
      <c r="D102" t="s">
        <v>6167</v>
      </c>
      <c r="E102" s="2">
        <v>2</v>
      </c>
      <c r="F102" s="2" t="str" cm="1">
        <f t="array" ref="F102">_xlfn.XLOOKUP(C102,customers!A101:$A$1001,customers!B101:$B$1001,,0)</f>
        <v>Rudiger Di Bartolomeo</v>
      </c>
      <c r="G102" s="2" t="str">
        <f>IFERROR(IF(_xlfn.XLOOKUP(C102,customers!A102:A1101,customers!C102:C1101,,0)=0,"",_xlfn.XLOOKUP(C102,customers!A102:A1101,customers!C102:C1101,,0)),"")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f>_xlfn.XLOOKUP(Table1[[#This Row],[Customer ID]],customers!$A$1:$A$1001,customers!$I$1:$I$1001,,0)</f>
        <v>Yes</v>
      </c>
    </row>
    <row r="103" spans="1:16" x14ac:dyDescent="0.25">
      <c r="A103" s="2" t="s">
        <v>1053</v>
      </c>
      <c r="B103" s="3">
        <v>43891</v>
      </c>
      <c r="C103" s="2" t="s">
        <v>1054</v>
      </c>
      <c r="D103" t="s">
        <v>6165</v>
      </c>
      <c r="E103" s="2">
        <v>5</v>
      </c>
      <c r="F103" s="2" t="str" cm="1">
        <f t="array" ref="F103">_xlfn.XLOOKUP(C103,customers!A102:$A$1001,customers!B102:$B$1001,,0)</f>
        <v>Nickey Youles</v>
      </c>
      <c r="G103" s="2" t="str">
        <f>IFERROR(IF(_xlfn.XLOOKUP(C103,customers!A103:A1102,customers!C103:C1102,,0)=0,"",_xlfn.XLOOKUP(C103,customers!A103:A1102,customers!C103:C1102,,0)),"")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f>_xlfn.XLOOKUP(Table1[[#This Row],[Customer ID]],customers!$A$1:$A$1001,customers!$I$1:$I$1001,,0)</f>
        <v>Yes</v>
      </c>
    </row>
    <row r="104" spans="1:16" x14ac:dyDescent="0.25">
      <c r="A104" s="2" t="s">
        <v>1059</v>
      </c>
      <c r="B104" s="3">
        <v>44488</v>
      </c>
      <c r="C104" s="2" t="s">
        <v>1060</v>
      </c>
      <c r="D104" t="s">
        <v>6143</v>
      </c>
      <c r="E104" s="2">
        <v>3</v>
      </c>
      <c r="F104" s="2" t="str" cm="1">
        <f t="array" ref="F104">_xlfn.XLOOKUP(C104,customers!A103:$A$1001,customers!B103:$B$1001,,0)</f>
        <v>Dyanna Aizikovitz</v>
      </c>
      <c r="G104" s="2" t="str">
        <f>IFERROR(IF(_xlfn.XLOOKUP(C104,customers!A104:A1103,customers!C104:C1103,,0)=0,"",_xlfn.XLOOKUP(C104,customers!A104:A1103,customers!C104:C1103,,0)),"")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f>_xlfn.XLOOKUP(Table1[[#This Row],[Customer ID]],customers!$A$1:$A$1001,customers!$I$1:$I$1001,,0)</f>
        <v>Yes</v>
      </c>
    </row>
    <row r="105" spans="1:16" x14ac:dyDescent="0.25">
      <c r="A105" s="2" t="s">
        <v>1065</v>
      </c>
      <c r="B105" s="3">
        <v>44750</v>
      </c>
      <c r="C105" s="2" t="s">
        <v>1066</v>
      </c>
      <c r="D105" t="s">
        <v>6174</v>
      </c>
      <c r="E105" s="2">
        <v>4</v>
      </c>
      <c r="F105" s="2" t="str" cm="1">
        <f t="array" ref="F105">_xlfn.XLOOKUP(C105,customers!A104:$A$1001,customers!B104:$B$1001,,0)</f>
        <v>Bram Revel</v>
      </c>
      <c r="G105" s="2" t="str">
        <f>IFERROR(IF(_xlfn.XLOOKUP(C105,customers!A105:A1104,customers!C105:C1104,,0)=0,"",_xlfn.XLOOKUP(C105,customers!A105:A1104,customers!C105:C1104,,0)),"")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f>_xlfn.XLOOKUP(Table1[[#This Row],[Customer ID]],customers!$A$1:$A$1001,customers!$I$1:$I$1001,,0)</f>
        <v>No</v>
      </c>
    </row>
    <row r="106" spans="1:16" x14ac:dyDescent="0.25">
      <c r="A106" s="2" t="s">
        <v>1071</v>
      </c>
      <c r="B106" s="3">
        <v>43694</v>
      </c>
      <c r="C106" s="2" t="s">
        <v>1072</v>
      </c>
      <c r="D106" t="s">
        <v>6162</v>
      </c>
      <c r="E106" s="2">
        <v>6</v>
      </c>
      <c r="F106" s="2" t="str" cm="1">
        <f t="array" ref="F106">_xlfn.XLOOKUP(C106,customers!A105:$A$1001,customers!B105:$B$1001,,0)</f>
        <v>Emiline Priddis</v>
      </c>
      <c r="G106" s="2" t="str">
        <f>IFERROR(IF(_xlfn.XLOOKUP(C106,customers!A106:A1105,customers!C106:C1105,,0)=0,"",_xlfn.XLOOKUP(C106,customers!A106:A1105,customers!C106:C1105,,0)),"")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f>_xlfn.XLOOKUP(Table1[[#This Row],[Customer ID]],customers!$A$1:$A$1001,customers!$I$1:$I$1001,,0)</f>
        <v>No</v>
      </c>
    </row>
    <row r="107" spans="1:16" x14ac:dyDescent="0.25">
      <c r="A107" s="2" t="s">
        <v>1077</v>
      </c>
      <c r="B107" s="3">
        <v>43982</v>
      </c>
      <c r="C107" s="2" t="s">
        <v>1078</v>
      </c>
      <c r="D107" t="s">
        <v>6157</v>
      </c>
      <c r="E107" s="2">
        <v>6</v>
      </c>
      <c r="F107" s="2" t="str" cm="1">
        <f t="array" ref="F107">_xlfn.XLOOKUP(C107,customers!A106:$A$1001,customers!B106:$B$1001,,0)</f>
        <v>Queenie Veel</v>
      </c>
      <c r="G107" s="2" t="str">
        <f>IFERROR(IF(_xlfn.XLOOKUP(C107,customers!A107:A1106,customers!C107:C1106,,0)=0,"",_xlfn.XLOOKUP(C107,customers!A107:A1106,customers!C107:C1106,,0)),"")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f>_xlfn.XLOOKUP(Table1[[#This Row],[Customer ID]],customers!$A$1:$A$1001,customers!$I$1:$I$1001,,0)</f>
        <v>Yes</v>
      </c>
    </row>
    <row r="108" spans="1:16" x14ac:dyDescent="0.25">
      <c r="A108" s="2" t="s">
        <v>1083</v>
      </c>
      <c r="B108" s="3">
        <v>43956</v>
      </c>
      <c r="C108" s="2" t="s">
        <v>1084</v>
      </c>
      <c r="D108" t="s">
        <v>6183</v>
      </c>
      <c r="E108" s="2">
        <v>2</v>
      </c>
      <c r="F108" s="2" t="str" cm="1">
        <f t="array" ref="F108">_xlfn.XLOOKUP(C108,customers!A107:$A$1001,customers!B107:$B$1001,,0)</f>
        <v>Lind Conyers</v>
      </c>
      <c r="G108" s="2" t="str">
        <f>IFERROR(IF(_xlfn.XLOOKUP(C108,customers!A108:A1107,customers!C108:C1107,,0)=0,"",_xlfn.XLOOKUP(C108,customers!A108:A1107,customers!C108:C1107,,0)),"")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f>_xlfn.XLOOKUP(Table1[[#This Row],[Customer ID]],customers!$A$1:$A$1001,customers!$I$1:$I$1001,,0)</f>
        <v>No</v>
      </c>
    </row>
    <row r="109" spans="1:16" x14ac:dyDescent="0.25">
      <c r="A109" s="2" t="s">
        <v>1089</v>
      </c>
      <c r="B109" s="3">
        <v>43569</v>
      </c>
      <c r="C109" s="2" t="s">
        <v>1090</v>
      </c>
      <c r="D109" t="s">
        <v>6146</v>
      </c>
      <c r="E109" s="2">
        <v>3</v>
      </c>
      <c r="F109" s="2" t="str" cm="1">
        <f t="array" ref="F109">_xlfn.XLOOKUP(C109,customers!A108:$A$1001,customers!B108:$B$1001,,0)</f>
        <v>Pen Wye</v>
      </c>
      <c r="G109" s="2" t="str">
        <f>IFERROR(IF(_xlfn.XLOOKUP(C109,customers!A109:A1108,customers!C109:C1108,,0)=0,"",_xlfn.XLOOKUP(C109,customers!A109:A1108,customers!C109:C1108,,0)),"")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f>_xlfn.XLOOKUP(Table1[[#This Row],[Customer ID]],customers!$A$1:$A$1001,customers!$I$1:$I$1001,,0)</f>
        <v>Yes</v>
      </c>
    </row>
    <row r="110" spans="1:16" x14ac:dyDescent="0.25">
      <c r="A110" s="2" t="s">
        <v>1095</v>
      </c>
      <c r="B110" s="3">
        <v>44041</v>
      </c>
      <c r="C110" s="2" t="s">
        <v>1096</v>
      </c>
      <c r="D110" t="s">
        <v>6157</v>
      </c>
      <c r="E110" s="2">
        <v>4</v>
      </c>
      <c r="F110" s="2" t="str" cm="1">
        <f t="array" ref="F110">_xlfn.XLOOKUP(C110,customers!A109:$A$1001,customers!B109:$B$1001,,0)</f>
        <v>Isahella Hagland</v>
      </c>
      <c r="G110" s="2" t="str">
        <f>IFERROR(IF(_xlfn.XLOOKUP(C110,customers!A110:A1109,customers!C110:C1109,,0)=0,"",_xlfn.XLOOKUP(C110,customers!A110:A1109,customers!C110:C1109,,0)),"")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f>_xlfn.XLOOKUP(Table1[[#This Row],[Customer ID]],customers!$A$1:$A$1001,customers!$I$1:$I$1001,,0)</f>
        <v>No</v>
      </c>
    </row>
    <row r="111" spans="1:16" x14ac:dyDescent="0.25">
      <c r="A111" s="2" t="s">
        <v>1100</v>
      </c>
      <c r="B111" s="3">
        <v>43811</v>
      </c>
      <c r="C111" s="2" t="s">
        <v>1101</v>
      </c>
      <c r="D111" t="s">
        <v>6169</v>
      </c>
      <c r="E111" s="2">
        <v>1</v>
      </c>
      <c r="F111" s="2" t="str" cm="1">
        <f t="array" ref="F111">_xlfn.XLOOKUP(C111,customers!A110:$A$1001,customers!B110:$B$1001,,0)</f>
        <v>Terry Sheryn</v>
      </c>
      <c r="G111" s="2" t="str">
        <f>IFERROR(IF(_xlfn.XLOOKUP(C111,customers!A111:A1110,customers!C111:C1110,,0)=0,"",_xlfn.XLOOKUP(C111,customers!A111:A1110,customers!C111:C1110,,0)),"")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f>_xlfn.XLOOKUP(Table1[[#This Row],[Customer ID]],customers!$A$1:$A$1001,customers!$I$1:$I$1001,,0)</f>
        <v>Yes</v>
      </c>
    </row>
    <row r="112" spans="1:16" x14ac:dyDescent="0.25">
      <c r="A112" s="2" t="s">
        <v>1106</v>
      </c>
      <c r="B112" s="3">
        <v>44727</v>
      </c>
      <c r="C112" s="2" t="s">
        <v>1107</v>
      </c>
      <c r="D112" t="s">
        <v>6184</v>
      </c>
      <c r="E112" s="2">
        <v>3</v>
      </c>
      <c r="F112" s="2" t="str" cm="1">
        <f t="array" ref="F112">_xlfn.XLOOKUP(C112,customers!A111:$A$1001,customers!B111:$B$1001,,0)</f>
        <v>Marie-jeanne Redgrave</v>
      </c>
      <c r="G112" s="2" t="str">
        <f>IFERROR(IF(_xlfn.XLOOKUP(C112,customers!A112:A1111,customers!C112:C1111,,0)=0,"",_xlfn.XLOOKUP(C112,customers!A112:A1111,customers!C112:C1111,,0)),"")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f>_xlfn.XLOOKUP(Table1[[#This Row],[Customer ID]],customers!$A$1:$A$1001,customers!$I$1:$I$1001,,0)</f>
        <v>Yes</v>
      </c>
    </row>
    <row r="113" spans="1:16" x14ac:dyDescent="0.25">
      <c r="A113" s="2" t="s">
        <v>1112</v>
      </c>
      <c r="B113" s="3">
        <v>43642</v>
      </c>
      <c r="C113" s="2" t="s">
        <v>1113</v>
      </c>
      <c r="D113" t="s">
        <v>6172</v>
      </c>
      <c r="E113" s="2">
        <v>5</v>
      </c>
      <c r="F113" s="2" t="str" cm="1">
        <f t="array" ref="F113">_xlfn.XLOOKUP(C113,customers!A112:$A$1001,customers!B112:$B$1001,,0)</f>
        <v>Betty Fominov</v>
      </c>
      <c r="G113" s="2" t="str">
        <f>IFERROR(IF(_xlfn.XLOOKUP(C113,customers!A113:A1112,customers!C113:C1112,,0)=0,"",_xlfn.XLOOKUP(C113,customers!A113:A1112,customers!C113:C1112,,0)),"")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f>_xlfn.XLOOKUP(Table1[[#This Row],[Customer ID]],customers!$A$1:$A$1001,customers!$I$1:$I$1001,,0)</f>
        <v>No</v>
      </c>
    </row>
    <row r="114" spans="1:16" x14ac:dyDescent="0.25">
      <c r="A114" s="2" t="s">
        <v>1117</v>
      </c>
      <c r="B114" s="3">
        <v>44481</v>
      </c>
      <c r="C114" s="2" t="s">
        <v>1118</v>
      </c>
      <c r="D114" t="s">
        <v>6155</v>
      </c>
      <c r="E114" s="2">
        <v>1</v>
      </c>
      <c r="F114" s="2" t="str" cm="1">
        <f t="array" ref="F114">_xlfn.XLOOKUP(C114,customers!A113:$A$1001,customers!B113:$B$1001,,0)</f>
        <v>Shawnee Critchlow</v>
      </c>
      <c r="G114" s="2" t="str">
        <f>IFERROR(IF(_xlfn.XLOOKUP(C114,customers!A114:A1113,customers!C114:C1113,,0)=0,"",_xlfn.XLOOKUP(C114,customers!A114:A1113,customers!C114:C1113,,0)),"")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f>_xlfn.XLOOKUP(Table1[[#This Row],[Customer ID]],customers!$A$1:$A$1001,customers!$I$1:$I$1001,,0)</f>
        <v>No</v>
      </c>
    </row>
    <row r="115" spans="1:16" x14ac:dyDescent="0.25">
      <c r="A115" s="2" t="s">
        <v>1123</v>
      </c>
      <c r="B115" s="3">
        <v>43556</v>
      </c>
      <c r="C115" s="2" t="s">
        <v>1124</v>
      </c>
      <c r="D115" t="s">
        <v>6162</v>
      </c>
      <c r="E115" s="2">
        <v>1</v>
      </c>
      <c r="F115" s="2" t="str" cm="1">
        <f t="array" ref="F115">_xlfn.XLOOKUP(C115,customers!A114:$A$1001,customers!B114:$B$1001,,0)</f>
        <v>Merrel Steptow</v>
      </c>
      <c r="G115" s="2" t="str">
        <f>IFERROR(IF(_xlfn.XLOOKUP(C115,customers!A115:A1114,customers!C115:C1114,,0)=0,"",_xlfn.XLOOKUP(C115,customers!A115:A1114,customers!C115:C1114,,0)),"")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f>_xlfn.XLOOKUP(Table1[[#This Row],[Customer ID]],customers!$A$1:$A$1001,customers!$I$1:$I$1001,,0)</f>
        <v>No</v>
      </c>
    </row>
    <row r="116" spans="1:16" x14ac:dyDescent="0.25">
      <c r="A116" s="2" t="s">
        <v>1129</v>
      </c>
      <c r="B116" s="3">
        <v>44265</v>
      </c>
      <c r="C116" s="2" t="s">
        <v>1130</v>
      </c>
      <c r="D116" t="s">
        <v>6178</v>
      </c>
      <c r="E116" s="2">
        <v>4</v>
      </c>
      <c r="F116" s="2" t="str" cm="1">
        <f t="array" ref="F116">_xlfn.XLOOKUP(C116,customers!A115:$A$1001,customers!B115:$B$1001,,0)</f>
        <v>Carmina Hubbuck</v>
      </c>
      <c r="G116" s="2" t="str">
        <f>IFERROR(IF(_xlfn.XLOOKUP(C116,customers!A116:A1115,customers!C116:C1115,,0)=0,"",_xlfn.XLOOKUP(C116,customers!A116:A1115,customers!C116:C1115,,0)),"")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f>_xlfn.XLOOKUP(Table1[[#This Row],[Customer ID]],customers!$A$1:$A$1001,customers!$I$1:$I$1001,,0)</f>
        <v>No</v>
      </c>
    </row>
    <row r="117" spans="1:16" x14ac:dyDescent="0.25">
      <c r="A117" s="2" t="s">
        <v>1134</v>
      </c>
      <c r="B117" s="3">
        <v>43693</v>
      </c>
      <c r="C117" s="2" t="s">
        <v>1135</v>
      </c>
      <c r="D117" t="s">
        <v>6170</v>
      </c>
      <c r="E117" s="2">
        <v>1</v>
      </c>
      <c r="F117" s="2" t="str" cm="1">
        <f t="array" ref="F117">_xlfn.XLOOKUP(C117,customers!A116:$A$1001,customers!B116:$B$1001,,0)</f>
        <v>Ingeberg Mulliner</v>
      </c>
      <c r="G117" s="2" t="str">
        <f>IFERROR(IF(_xlfn.XLOOKUP(C117,customers!A117:A1116,customers!C117:C1116,,0)=0,"",_xlfn.XLOOKUP(C117,customers!A117:A1116,customers!C117:C1116,,0)),"")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f>_xlfn.XLOOKUP(Table1[[#This Row],[Customer ID]],customers!$A$1:$A$1001,customers!$I$1:$I$1001,,0)</f>
        <v>No</v>
      </c>
    </row>
    <row r="118" spans="1:16" x14ac:dyDescent="0.25">
      <c r="A118" s="2" t="s">
        <v>1140</v>
      </c>
      <c r="B118" s="3">
        <v>44054</v>
      </c>
      <c r="C118" s="2" t="s">
        <v>1141</v>
      </c>
      <c r="D118" t="s">
        <v>6145</v>
      </c>
      <c r="E118" s="2">
        <v>4</v>
      </c>
      <c r="F118" s="2" t="str" cm="1">
        <f t="array" ref="F118">_xlfn.XLOOKUP(C118,customers!A117:$A$1001,customers!B117:$B$1001,,0)</f>
        <v>Geneva Standley</v>
      </c>
      <c r="G118" s="2" t="str">
        <f>IFERROR(IF(_xlfn.XLOOKUP(C118,customers!A118:A1117,customers!C118:C1117,,0)=0,"",_xlfn.XLOOKUP(C118,customers!A118:A1117,customers!C118:C1117,,0)),"")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f>_xlfn.XLOOKUP(Table1[[#This Row],[Customer ID]],customers!$A$1:$A$1001,customers!$I$1:$I$1001,,0)</f>
        <v>Yes</v>
      </c>
    </row>
    <row r="119" spans="1:16" x14ac:dyDescent="0.25">
      <c r="A119" s="2" t="s">
        <v>1146</v>
      </c>
      <c r="B119" s="3">
        <v>44656</v>
      </c>
      <c r="C119" s="2" t="s">
        <v>1147</v>
      </c>
      <c r="D119" t="s">
        <v>6161</v>
      </c>
      <c r="E119" s="2">
        <v>4</v>
      </c>
      <c r="F119" s="2" t="str" cm="1">
        <f t="array" ref="F119">_xlfn.XLOOKUP(C119,customers!A118:$A$1001,customers!B118:$B$1001,,0)</f>
        <v>Brook Drage</v>
      </c>
      <c r="G119" s="2" t="str">
        <f>IFERROR(IF(_xlfn.XLOOKUP(C119,customers!A119:A1118,customers!C119:C1118,,0)=0,"",_xlfn.XLOOKUP(C119,customers!A119:A1118,customers!C119:C1118,,0)),"")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f>_xlfn.XLOOKUP(Table1[[#This Row],[Customer ID]],customers!$A$1:$A$1001,customers!$I$1:$I$1001,,0)</f>
        <v>No</v>
      </c>
    </row>
    <row r="120" spans="1:16" x14ac:dyDescent="0.25">
      <c r="A120" s="2" t="s">
        <v>1152</v>
      </c>
      <c r="B120" s="3">
        <v>43760</v>
      </c>
      <c r="C120" s="2" t="s">
        <v>1153</v>
      </c>
      <c r="D120" t="s">
        <v>6144</v>
      </c>
      <c r="E120" s="2">
        <v>3</v>
      </c>
      <c r="F120" s="2" t="str" cm="1">
        <f t="array" ref="F120">_xlfn.XLOOKUP(C120,customers!A119:$A$1001,customers!B119:$B$1001,,0)</f>
        <v>Muffin Yallop</v>
      </c>
      <c r="G120" s="2" t="str">
        <f>IFERROR(IF(_xlfn.XLOOKUP(C120,customers!A120:A1119,customers!C120:C1119,,0)=0,"",_xlfn.XLOOKUP(C120,customers!A120:A1119,customers!C120:C1119,,0)),"")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f>_xlfn.XLOOKUP(Table1[[#This Row],[Customer ID]],customers!$A$1:$A$1001,customers!$I$1:$I$1001,,0)</f>
        <v>Yes</v>
      </c>
    </row>
    <row r="121" spans="1:16" x14ac:dyDescent="0.25">
      <c r="A121" s="2" t="s">
        <v>1158</v>
      </c>
      <c r="B121" s="3">
        <v>44471</v>
      </c>
      <c r="C121" s="2" t="s">
        <v>1159</v>
      </c>
      <c r="D121" t="s">
        <v>6156</v>
      </c>
      <c r="E121" s="2">
        <v>1</v>
      </c>
      <c r="F121" s="2" t="str" cm="1">
        <f t="array" ref="F121">_xlfn.XLOOKUP(C121,customers!A120:$A$1001,customers!B120:$B$1001,,0)</f>
        <v>Cordi Switsur</v>
      </c>
      <c r="G121" s="2" t="str">
        <f>IFERROR(IF(_xlfn.XLOOKUP(C121,customers!A121:A1120,customers!C121:C1120,,0)=0,"",_xlfn.XLOOKUP(C121,customers!A121:A1120,customers!C121:C1120,,0)),"")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f>_xlfn.XLOOKUP(Table1[[#This Row],[Customer ID]],customers!$A$1:$A$1001,customers!$I$1:$I$1001,,0)</f>
        <v>No</v>
      </c>
    </row>
    <row r="122" spans="1:16" x14ac:dyDescent="0.25">
      <c r="A122" s="2" t="s">
        <v>1158</v>
      </c>
      <c r="B122" s="3">
        <v>44471</v>
      </c>
      <c r="C122" s="2" t="s">
        <v>1159</v>
      </c>
      <c r="D122" t="s">
        <v>6167</v>
      </c>
      <c r="E122" s="2">
        <v>1</v>
      </c>
      <c r="F122" s="2" t="str" cm="1">
        <f t="array" ref="F122">_xlfn.XLOOKUP(C122,customers!A121:$A$1001,customers!B121:$B$1001,,0)</f>
        <v>Cordi Switsur</v>
      </c>
      <c r="G122" s="2" t="str">
        <f>IFERROR(IF(_xlfn.XLOOKUP(C122,customers!A122:A1121,customers!C122:C1121,,0)=0,"",_xlfn.XLOOKUP(C122,customers!A122:A1121,customers!C122:C1121,,0)),"")</f>
        <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f>_xlfn.XLOOKUP(Table1[[#This Row],[Customer ID]],customers!$A$1:$A$1001,customers!$I$1:$I$1001,,0)</f>
        <v>No</v>
      </c>
    </row>
    <row r="123" spans="1:16" x14ac:dyDescent="0.25">
      <c r="A123" s="2" t="s">
        <v>1158</v>
      </c>
      <c r="B123" s="3">
        <v>44471</v>
      </c>
      <c r="C123" s="2" t="s">
        <v>1159</v>
      </c>
      <c r="D123" t="s">
        <v>6141</v>
      </c>
      <c r="E123" s="2">
        <v>5</v>
      </c>
      <c r="F123" s="2" t="e" cm="1">
        <f t="array" ref="F123">_xlfn.XLOOKUP(C123,customers!A122:$A$1001,customers!B122:$B$1001,,0)</f>
        <v>#N/A</v>
      </c>
      <c r="G123" s="2" t="str">
        <f>IFERROR(IF(_xlfn.XLOOKUP(C123,customers!A123:A1122,customers!C123:C1122,,0)=0,"",_xlfn.XLOOKUP(C123,customers!A123:A1122,customers!C123:C1122,,0)),"")</f>
        <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f>_xlfn.XLOOKUP(Table1[[#This Row],[Customer ID]],customers!$A$1:$A$1001,customers!$I$1:$I$1001,,0)</f>
        <v>No</v>
      </c>
    </row>
    <row r="124" spans="1:16" x14ac:dyDescent="0.25">
      <c r="A124" s="2" t="s">
        <v>1174</v>
      </c>
      <c r="B124" s="3">
        <v>44268</v>
      </c>
      <c r="C124" s="2" t="s">
        <v>1175</v>
      </c>
      <c r="D124" t="s">
        <v>6158</v>
      </c>
      <c r="E124" s="2">
        <v>4</v>
      </c>
      <c r="F124" s="2" t="str" cm="1">
        <f t="array" ref="F124">_xlfn.XLOOKUP(C124,customers!A123:$A$1001,customers!B123:$B$1001,,0)</f>
        <v>Mahala Ludwell</v>
      </c>
      <c r="G124" s="2" t="str">
        <f>IFERROR(IF(_xlfn.XLOOKUP(C124,customers!A124:A1123,customers!C124:C1123,,0)=0,"",_xlfn.XLOOKUP(C124,customers!A124:A1123,customers!C124:C1123,,0)),"")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f>_xlfn.XLOOKUP(Table1[[#This Row],[Customer ID]],customers!$A$1:$A$1001,customers!$I$1:$I$1001,,0)</f>
        <v>Yes</v>
      </c>
    </row>
    <row r="125" spans="1:16" x14ac:dyDescent="0.25">
      <c r="A125" s="2" t="s">
        <v>1180</v>
      </c>
      <c r="B125" s="3">
        <v>44724</v>
      </c>
      <c r="C125" s="2" t="s">
        <v>1181</v>
      </c>
      <c r="D125" t="s">
        <v>6164</v>
      </c>
      <c r="E125" s="2">
        <v>4</v>
      </c>
      <c r="F125" s="2" t="str" cm="1">
        <f t="array" ref="F125">_xlfn.XLOOKUP(C125,customers!A124:$A$1001,customers!B124:$B$1001,,0)</f>
        <v>Doll Beauchamp</v>
      </c>
      <c r="G125" s="2" t="str">
        <f>IFERROR(IF(_xlfn.XLOOKUP(C125,customers!A125:A1124,customers!C125:C1124,,0)=0,"",_xlfn.XLOOKUP(C125,customers!A125:A1124,customers!C125:C1124,,0)),"")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f>_xlfn.XLOOKUP(Table1[[#This Row],[Customer ID]],customers!$A$1:$A$1001,customers!$I$1:$I$1001,,0)</f>
        <v>No</v>
      </c>
    </row>
    <row r="126" spans="1:16" x14ac:dyDescent="0.25">
      <c r="A126" s="2" t="s">
        <v>1186</v>
      </c>
      <c r="B126" s="3">
        <v>43582</v>
      </c>
      <c r="C126" s="2" t="s">
        <v>1187</v>
      </c>
      <c r="D126" t="s">
        <v>6159</v>
      </c>
      <c r="E126" s="2">
        <v>5</v>
      </c>
      <c r="F126" s="2" t="str" cm="1">
        <f t="array" ref="F126">_xlfn.XLOOKUP(C126,customers!A125:$A$1001,customers!B125:$B$1001,,0)</f>
        <v>Stanford Rodliff</v>
      </c>
      <c r="G126" s="2" t="str">
        <f>IFERROR(IF(_xlfn.XLOOKUP(C126,customers!A126:A1125,customers!C126:C1125,,0)=0,"",_xlfn.XLOOKUP(C126,customers!A126:A1125,customers!C126:C1125,,0)),"")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f>_xlfn.XLOOKUP(Table1[[#This Row],[Customer ID]],customers!$A$1:$A$1001,customers!$I$1:$I$1001,,0)</f>
        <v>Yes</v>
      </c>
    </row>
    <row r="127" spans="1:16" x14ac:dyDescent="0.25">
      <c r="A127" s="2" t="s">
        <v>1192</v>
      </c>
      <c r="B127" s="3">
        <v>43608</v>
      </c>
      <c r="C127" s="2" t="s">
        <v>1193</v>
      </c>
      <c r="D127" t="s">
        <v>6160</v>
      </c>
      <c r="E127" s="2">
        <v>3</v>
      </c>
      <c r="F127" s="2" t="str" cm="1">
        <f t="array" ref="F127">_xlfn.XLOOKUP(C127,customers!A126:$A$1001,customers!B126:$B$1001,,0)</f>
        <v>Stevana Woodham</v>
      </c>
      <c r="G127" s="2" t="str">
        <f>IFERROR(IF(_xlfn.XLOOKUP(C127,customers!A127:A1126,customers!C127:C1126,,0)=0,"",_xlfn.XLOOKUP(C127,customers!A127:A1126,customers!C127:C1126,,0)),"")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f>_xlfn.XLOOKUP(Table1[[#This Row],[Customer ID]],customers!$A$1:$A$1001,customers!$I$1:$I$1001,,0)</f>
        <v>Yes</v>
      </c>
    </row>
    <row r="128" spans="1:16" x14ac:dyDescent="0.25">
      <c r="A128" s="2" t="s">
        <v>1198</v>
      </c>
      <c r="B128" s="3">
        <v>44026</v>
      </c>
      <c r="C128" s="2" t="s">
        <v>1199</v>
      </c>
      <c r="D128" t="s">
        <v>6155</v>
      </c>
      <c r="E128" s="2">
        <v>1</v>
      </c>
      <c r="F128" s="2" t="str" cm="1">
        <f t="array" ref="F128">_xlfn.XLOOKUP(C128,customers!A127:$A$1001,customers!B127:$B$1001,,0)</f>
        <v>Hewet Synnot</v>
      </c>
      <c r="G128" s="2" t="str">
        <f>IFERROR(IF(_xlfn.XLOOKUP(C128,customers!A128:A1127,customers!C128:C1127,,0)=0,"",_xlfn.XLOOKUP(C128,customers!A128:A1127,customers!C128:C1127,,0)),"")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f>_xlfn.XLOOKUP(Table1[[#This Row],[Customer ID]],customers!$A$1:$A$1001,customers!$I$1:$I$1001,,0)</f>
        <v>No</v>
      </c>
    </row>
    <row r="129" spans="1:16" x14ac:dyDescent="0.25">
      <c r="A129" s="2" t="s">
        <v>1204</v>
      </c>
      <c r="B129" s="3">
        <v>44510</v>
      </c>
      <c r="C129" s="2" t="s">
        <v>1205</v>
      </c>
      <c r="D129" t="s">
        <v>6143</v>
      </c>
      <c r="E129" s="2">
        <v>6</v>
      </c>
      <c r="F129" s="2" t="str" cm="1">
        <f t="array" ref="F129">_xlfn.XLOOKUP(C129,customers!A128:$A$1001,customers!B128:$B$1001,,0)</f>
        <v>Raleigh Lepere</v>
      </c>
      <c r="G129" s="2" t="str">
        <f>IFERROR(IF(_xlfn.XLOOKUP(C129,customers!A129:A1128,customers!C129:C1128,,0)=0,"",_xlfn.XLOOKUP(C129,customers!A129:A1128,customers!C129:C1128,,0)),"")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f>_xlfn.XLOOKUP(Table1[[#This Row],[Customer ID]],customers!$A$1:$A$1001,customers!$I$1:$I$1001,,0)</f>
        <v>No</v>
      </c>
    </row>
    <row r="130" spans="1:16" x14ac:dyDescent="0.25">
      <c r="A130" s="2" t="s">
        <v>1210</v>
      </c>
      <c r="B130" s="3">
        <v>44439</v>
      </c>
      <c r="C130" s="2" t="s">
        <v>1211</v>
      </c>
      <c r="D130" t="s">
        <v>6157</v>
      </c>
      <c r="E130" s="2">
        <v>1</v>
      </c>
      <c r="F130" s="2" t="str" cm="1">
        <f t="array" ref="F130">_xlfn.XLOOKUP(C130,customers!A129:$A$1001,customers!B129:$B$1001,,0)</f>
        <v>Timofei Woofinden</v>
      </c>
      <c r="G130" s="2" t="str">
        <f>IFERROR(IF(_xlfn.XLOOKUP(C130,customers!A130:A1129,customers!C130:C1129,,0)=0,"",_xlfn.XLOOKUP(C130,customers!A130:A1129,customers!C130:C1129,,0)),"")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f>_xlfn.XLOOKUP(Table1[[#This Row],[Customer ID]],customers!$A$1:$A$1001,customers!$I$1:$I$1001,,0)</f>
        <v>No</v>
      </c>
    </row>
    <row r="131" spans="1:16" x14ac:dyDescent="0.25">
      <c r="A131" s="2" t="s">
        <v>1216</v>
      </c>
      <c r="B131" s="3">
        <v>43652</v>
      </c>
      <c r="C131" s="2" t="s">
        <v>1217</v>
      </c>
      <c r="D131" t="s">
        <v>6183</v>
      </c>
      <c r="E131" s="2">
        <v>1</v>
      </c>
      <c r="F131" s="2" t="str" cm="1">
        <f t="array" ref="F131">_xlfn.XLOOKUP(C131,customers!A130:$A$1001,customers!B130:$B$1001,,0)</f>
        <v>Evelina Dacca</v>
      </c>
      <c r="G131" s="2" t="str">
        <f>IFERROR(IF(_xlfn.XLOOKUP(C131,customers!A131:A1130,customers!C131:C1130,,0)=0,"",_xlfn.XLOOKUP(C131,customers!A131:A1130,customers!C131:C1130,,0)),"")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 "Robusta", IF(I131="Exc", "Excelsa", IF(I131="Ara", "Arabica",IF(I131="Lib", "Liberica",""))))</f>
        <v>Excelsa</v>
      </c>
      <c r="O131" t="str">
        <f t="shared" ref="O131:O194" si="8">IF(J131="M","Medium",IF(J131="L","Light",IF(J131="D","Dark","")))</f>
        <v>Dark</v>
      </c>
      <c r="P131" t="str">
        <f>_xlfn.XLOOKUP(Table1[[#This Row],[Customer ID]],customers!$A$1:$A$1001,customers!$I$1:$I$1001,,0)</f>
        <v>Yes</v>
      </c>
    </row>
    <row r="132" spans="1:16" x14ac:dyDescent="0.25">
      <c r="A132" s="2" t="s">
        <v>1222</v>
      </c>
      <c r="B132" s="3">
        <v>44624</v>
      </c>
      <c r="C132" s="2" t="s">
        <v>1223</v>
      </c>
      <c r="D132" t="s">
        <v>6182</v>
      </c>
      <c r="E132" s="2">
        <v>5</v>
      </c>
      <c r="F132" s="2" t="str" cm="1">
        <f t="array" ref="F132">_xlfn.XLOOKUP(C132,customers!A131:$A$1001,customers!B131:$B$1001,,0)</f>
        <v>Bidget Tremellier</v>
      </c>
      <c r="G132" s="2" t="str">
        <f>IFERROR(IF(_xlfn.XLOOKUP(C132,customers!A132:A1131,customers!C132:C1131,,0)=0,"",_xlfn.XLOOKUP(C132,customers!A132:A1131,customers!C132:C1131,,0)),"")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f>_xlfn.XLOOKUP(Table1[[#This Row],[Customer ID]],customers!$A$1:$A$1001,customers!$I$1:$I$1001,,0)</f>
        <v>Yes</v>
      </c>
    </row>
    <row r="133" spans="1:16" x14ac:dyDescent="0.25">
      <c r="A133" s="2" t="s">
        <v>1227</v>
      </c>
      <c r="B133" s="3">
        <v>44196</v>
      </c>
      <c r="C133" s="2" t="s">
        <v>1228</v>
      </c>
      <c r="D133" t="s">
        <v>6144</v>
      </c>
      <c r="E133" s="2">
        <v>2</v>
      </c>
      <c r="F133" s="2" t="str" cm="1">
        <f t="array" ref="F133">_xlfn.XLOOKUP(C133,customers!A132:$A$1001,customers!B132:$B$1001,,0)</f>
        <v>Bobinette Hindsberg</v>
      </c>
      <c r="G133" s="2" t="str">
        <f>IFERROR(IF(_xlfn.XLOOKUP(C133,customers!A133:A1132,customers!C133:C1132,,0)=0,"",_xlfn.XLOOKUP(C133,customers!A133:A1132,customers!C133:C1132,,0)),"")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f>_xlfn.XLOOKUP(Table1[[#This Row],[Customer ID]],customers!$A$1:$A$1001,customers!$I$1:$I$1001,,0)</f>
        <v>Yes</v>
      </c>
    </row>
    <row r="134" spans="1:16" x14ac:dyDescent="0.25">
      <c r="A134" s="2" t="s">
        <v>1233</v>
      </c>
      <c r="B134" s="3">
        <v>44043</v>
      </c>
      <c r="C134" s="2" t="s">
        <v>1234</v>
      </c>
      <c r="D134" t="s">
        <v>6182</v>
      </c>
      <c r="E134" s="2">
        <v>5</v>
      </c>
      <c r="F134" s="2" t="str" cm="1">
        <f t="array" ref="F134">_xlfn.XLOOKUP(C134,customers!A133:$A$1001,customers!B133:$B$1001,,0)</f>
        <v>Osbert Robins</v>
      </c>
      <c r="G134" s="2" t="str">
        <f>IFERROR(IF(_xlfn.XLOOKUP(C134,customers!A134:A1133,customers!C134:C1133,,0)=0,"",_xlfn.XLOOKUP(C134,customers!A134:A1133,customers!C134:C1133,,0)),"")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f>_xlfn.XLOOKUP(Table1[[#This Row],[Customer ID]],customers!$A$1:$A$1001,customers!$I$1:$I$1001,,0)</f>
        <v>Yes</v>
      </c>
    </row>
    <row r="135" spans="1:16" x14ac:dyDescent="0.25">
      <c r="A135" s="2" t="s">
        <v>1239</v>
      </c>
      <c r="B135" s="3">
        <v>44340</v>
      </c>
      <c r="C135" s="2" t="s">
        <v>1240</v>
      </c>
      <c r="D135" t="s">
        <v>6143</v>
      </c>
      <c r="E135" s="2">
        <v>1</v>
      </c>
      <c r="F135" s="2" t="str" cm="1">
        <f t="array" ref="F135">_xlfn.XLOOKUP(C135,customers!A134:$A$1001,customers!B134:$B$1001,,0)</f>
        <v>Othello Syseland</v>
      </c>
      <c r="G135" s="2" t="str">
        <f>IFERROR(IF(_xlfn.XLOOKUP(C135,customers!A135:A1134,customers!C135:C1134,,0)=0,"",_xlfn.XLOOKUP(C135,customers!A135:A1134,customers!C135:C1134,,0)),"")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f>_xlfn.XLOOKUP(Table1[[#This Row],[Customer ID]],customers!$A$1:$A$1001,customers!$I$1:$I$1001,,0)</f>
        <v>No</v>
      </c>
    </row>
    <row r="136" spans="1:16" x14ac:dyDescent="0.25">
      <c r="A136" s="2" t="s">
        <v>1245</v>
      </c>
      <c r="B136" s="3">
        <v>44758</v>
      </c>
      <c r="C136" s="2" t="s">
        <v>1246</v>
      </c>
      <c r="D136" t="s">
        <v>6166</v>
      </c>
      <c r="E136" s="2">
        <v>3</v>
      </c>
      <c r="F136" s="2" t="str" cm="1">
        <f t="array" ref="F136">_xlfn.XLOOKUP(C136,customers!A135:$A$1001,customers!B135:$B$1001,,0)</f>
        <v>Ewell Hanby</v>
      </c>
      <c r="G136" s="2" t="str">
        <f>IFERROR(IF(_xlfn.XLOOKUP(C136,customers!A136:A1135,customers!C136:C1135,,0)=0,"",_xlfn.XLOOKUP(C136,customers!A136:A1135,customers!C136:C1135,,0)),"")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f>_xlfn.XLOOKUP(Table1[[#This Row],[Customer ID]],customers!$A$1:$A$1001,customers!$I$1:$I$1001,,0)</f>
        <v>Yes</v>
      </c>
    </row>
    <row r="137" spans="1:16" x14ac:dyDescent="0.25">
      <c r="A137" s="2" t="s">
        <v>1249</v>
      </c>
      <c r="B137" s="3">
        <v>44232</v>
      </c>
      <c r="C137" s="2" t="s">
        <v>976</v>
      </c>
      <c r="D137" t="s">
        <v>6180</v>
      </c>
      <c r="E137" s="2">
        <v>5</v>
      </c>
      <c r="F137" s="2" t="e" cm="1">
        <f t="array" ref="F137">_xlfn.XLOOKUP(C137,customers!A136:$A$1001,customers!B136:$B$1001,,0)</f>
        <v>#N/A</v>
      </c>
      <c r="G137" s="2" t="str">
        <f>IFERROR(IF(_xlfn.XLOOKUP(C137,customers!A137:A1136,customers!C137:C1136,,0)=0,"",_xlfn.XLOOKUP(C137,customers!A137:A1136,customers!C137:C1136,,0)),"")</f>
        <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f>_xlfn.XLOOKUP(Table1[[#This Row],[Customer ID]],customers!$A$1:$A$1001,customers!$I$1:$I$1001,,0)</f>
        <v>Yes</v>
      </c>
    </row>
    <row r="138" spans="1:16" x14ac:dyDescent="0.25">
      <c r="A138" s="2" t="s">
        <v>1255</v>
      </c>
      <c r="B138" s="3">
        <v>44406</v>
      </c>
      <c r="C138" s="2" t="s">
        <v>1256</v>
      </c>
      <c r="D138" t="s">
        <v>6154</v>
      </c>
      <c r="E138" s="2">
        <v>4</v>
      </c>
      <c r="F138" s="2" t="str" cm="1">
        <f t="array" ref="F138">_xlfn.XLOOKUP(C138,customers!A137:$A$1001,customers!B137:$B$1001,,0)</f>
        <v>Lowell Keenleyside</v>
      </c>
      <c r="G138" s="2" t="str">
        <f>IFERROR(IF(_xlfn.XLOOKUP(C138,customers!A138:A1137,customers!C138:C1137,,0)=0,"",_xlfn.XLOOKUP(C138,customers!A138:A1137,customers!C138:C1137,,0)),"")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f>_xlfn.XLOOKUP(Table1[[#This Row],[Customer ID]],customers!$A$1:$A$1001,customers!$I$1:$I$1001,,0)</f>
        <v>No</v>
      </c>
    </row>
    <row r="139" spans="1:16" x14ac:dyDescent="0.25">
      <c r="A139" s="2" t="s">
        <v>1261</v>
      </c>
      <c r="B139" s="3">
        <v>44637</v>
      </c>
      <c r="C139" s="2" t="s">
        <v>1262</v>
      </c>
      <c r="D139" t="s">
        <v>6148</v>
      </c>
      <c r="E139" s="2">
        <v>3</v>
      </c>
      <c r="F139" s="2" t="str" cm="1">
        <f t="array" ref="F139">_xlfn.XLOOKUP(C139,customers!A138:$A$1001,customers!B138:$B$1001,,0)</f>
        <v>Elonore Joliffe</v>
      </c>
      <c r="G139" s="2" t="str">
        <f>IFERROR(IF(_xlfn.XLOOKUP(C139,customers!A139:A1138,customers!C139:C1138,,0)=0,"",_xlfn.XLOOKUP(C139,customers!A139:A1138,customers!C139:C1138,,0)),"")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f>_xlfn.XLOOKUP(Table1[[#This Row],[Customer ID]],customers!$A$1:$A$1001,customers!$I$1:$I$1001,,0)</f>
        <v>No</v>
      </c>
    </row>
    <row r="140" spans="1:16" x14ac:dyDescent="0.25">
      <c r="A140" s="2" t="s">
        <v>1266</v>
      </c>
      <c r="B140" s="3">
        <v>44238</v>
      </c>
      <c r="C140" s="2" t="s">
        <v>1267</v>
      </c>
      <c r="D140" t="s">
        <v>6183</v>
      </c>
      <c r="E140" s="2">
        <v>4</v>
      </c>
      <c r="F140" s="2" t="str" cm="1">
        <f t="array" ref="F140">_xlfn.XLOOKUP(C140,customers!A139:$A$1001,customers!B139:$B$1001,,0)</f>
        <v>Abraham Coleman</v>
      </c>
      <c r="G140" s="2" t="str">
        <f>IFERROR(IF(_xlfn.XLOOKUP(C140,customers!A140:A1139,customers!C140:C1139,,0)=0,"",_xlfn.XLOOKUP(C140,customers!A140:A1139,customers!C140:C1139,,0)),"")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f>_xlfn.XLOOKUP(Table1[[#This Row],[Customer ID]],customers!$A$1:$A$1001,customers!$I$1:$I$1001,,0)</f>
        <v>No</v>
      </c>
    </row>
    <row r="141" spans="1:16" x14ac:dyDescent="0.25">
      <c r="A141" s="2" t="s">
        <v>1271</v>
      </c>
      <c r="B141" s="3">
        <v>43509</v>
      </c>
      <c r="C141" s="2" t="s">
        <v>1272</v>
      </c>
      <c r="D141" t="s">
        <v>6143</v>
      </c>
      <c r="E141" s="2">
        <v>6</v>
      </c>
      <c r="F141" s="2" t="str" cm="1">
        <f t="array" ref="F141">_xlfn.XLOOKUP(C141,customers!A140:$A$1001,customers!B140:$B$1001,,0)</f>
        <v>Rivy Farington</v>
      </c>
      <c r="G141" s="2" t="str">
        <f>IFERROR(IF(_xlfn.XLOOKUP(C141,customers!A141:A1140,customers!C141:C1140,,0)=0,"",_xlfn.XLOOKUP(C141,customers!A141:A1140,customers!C141:C1140,,0)),"")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f>_xlfn.XLOOKUP(Table1[[#This Row],[Customer ID]],customers!$A$1:$A$1001,customers!$I$1:$I$1001,,0)</f>
        <v>Yes</v>
      </c>
    </row>
    <row r="142" spans="1:16" x14ac:dyDescent="0.25">
      <c r="A142" s="2" t="s">
        <v>1276</v>
      </c>
      <c r="B142" s="3">
        <v>44694</v>
      </c>
      <c r="C142" s="2" t="s">
        <v>1277</v>
      </c>
      <c r="D142" t="s">
        <v>6165</v>
      </c>
      <c r="E142" s="2">
        <v>1</v>
      </c>
      <c r="F142" s="2" t="str" cm="1">
        <f t="array" ref="F142">_xlfn.XLOOKUP(C142,customers!A141:$A$1001,customers!B141:$B$1001,,0)</f>
        <v>Vallie Kundt</v>
      </c>
      <c r="G142" s="2" t="str">
        <f>IFERROR(IF(_xlfn.XLOOKUP(C142,customers!A142:A1141,customers!C142:C1141,,0)=0,"",_xlfn.XLOOKUP(C142,customers!A142:A1141,customers!C142:C1141,,0)),"")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f>_xlfn.XLOOKUP(Table1[[#This Row],[Customer ID]],customers!$A$1:$A$1001,customers!$I$1:$I$1001,,0)</f>
        <v>Yes</v>
      </c>
    </row>
    <row r="143" spans="1:16" x14ac:dyDescent="0.25">
      <c r="A143" s="2" t="s">
        <v>1283</v>
      </c>
      <c r="B143" s="3">
        <v>43970</v>
      </c>
      <c r="C143" s="2" t="s">
        <v>1284</v>
      </c>
      <c r="D143" t="s">
        <v>6167</v>
      </c>
      <c r="E143" s="2">
        <v>4</v>
      </c>
      <c r="F143" s="2" t="str" cm="1">
        <f t="array" ref="F143">_xlfn.XLOOKUP(C143,customers!A142:$A$1001,customers!B142:$B$1001,,0)</f>
        <v>Boyd Bett</v>
      </c>
      <c r="G143" s="2" t="str">
        <f>IFERROR(IF(_xlfn.XLOOKUP(C143,customers!A143:A1142,customers!C143:C1142,,0)=0,"",_xlfn.XLOOKUP(C143,customers!A143:A1142,customers!C143:C1142,,0)),"")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f>_xlfn.XLOOKUP(Table1[[#This Row],[Customer ID]],customers!$A$1:$A$1001,customers!$I$1:$I$1001,,0)</f>
        <v>Yes</v>
      </c>
    </row>
    <row r="144" spans="1:16" x14ac:dyDescent="0.25">
      <c r="A144" s="2" t="s">
        <v>1289</v>
      </c>
      <c r="B144" s="3">
        <v>44678</v>
      </c>
      <c r="C144" s="2" t="s">
        <v>1290</v>
      </c>
      <c r="D144" t="s">
        <v>6148</v>
      </c>
      <c r="E144" s="2">
        <v>4</v>
      </c>
      <c r="F144" s="2" t="str" cm="1">
        <f t="array" ref="F144">_xlfn.XLOOKUP(C144,customers!A143:$A$1001,customers!B143:$B$1001,,0)</f>
        <v>Julio Armytage</v>
      </c>
      <c r="G144" s="2" t="str">
        <f>IFERROR(IF(_xlfn.XLOOKUP(C144,customers!A144:A1143,customers!C144:C1143,,0)=0,"",_xlfn.XLOOKUP(C144,customers!A144:A1143,customers!C144:C1143,,0)),"")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f>_xlfn.XLOOKUP(Table1[[#This Row],[Customer ID]],customers!$A$1:$A$1001,customers!$I$1:$I$1001,,0)</f>
        <v>Yes</v>
      </c>
    </row>
    <row r="145" spans="1:16" x14ac:dyDescent="0.25">
      <c r="A145" s="2" t="s">
        <v>1293</v>
      </c>
      <c r="B145" s="3">
        <v>44083</v>
      </c>
      <c r="C145" s="2" t="s">
        <v>1294</v>
      </c>
      <c r="D145" t="s">
        <v>6160</v>
      </c>
      <c r="E145" s="2">
        <v>2</v>
      </c>
      <c r="F145" s="2" t="str" cm="1">
        <f t="array" ref="F145">_xlfn.XLOOKUP(C145,customers!A144:$A$1001,customers!B144:$B$1001,,0)</f>
        <v>Deana Staite</v>
      </c>
      <c r="G145" s="2" t="str">
        <f>IFERROR(IF(_xlfn.XLOOKUP(C145,customers!A145:A1144,customers!C145:C1144,,0)=0,"",_xlfn.XLOOKUP(C145,customers!A145:A1144,customers!C145:C1144,,0)),"")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f>_xlfn.XLOOKUP(Table1[[#This Row],[Customer ID]],customers!$A$1:$A$1001,customers!$I$1:$I$1001,,0)</f>
        <v>No</v>
      </c>
    </row>
    <row r="146" spans="1:16" x14ac:dyDescent="0.25">
      <c r="A146" s="2" t="s">
        <v>1299</v>
      </c>
      <c r="B146" s="3">
        <v>44265</v>
      </c>
      <c r="C146" s="2" t="s">
        <v>1300</v>
      </c>
      <c r="D146" t="s">
        <v>6148</v>
      </c>
      <c r="E146" s="2">
        <v>2</v>
      </c>
      <c r="F146" s="2" t="str" cm="1">
        <f t="array" ref="F146">_xlfn.XLOOKUP(C146,customers!A145:$A$1001,customers!B145:$B$1001,,0)</f>
        <v>Winn Keyse</v>
      </c>
      <c r="G146" s="2" t="str">
        <f>IFERROR(IF(_xlfn.XLOOKUP(C146,customers!A146:A1145,customers!C146:C1145,,0)=0,"",_xlfn.XLOOKUP(C146,customers!A146:A1145,customers!C146:C1145,,0)),"")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f>_xlfn.XLOOKUP(Table1[[#This Row],[Customer ID]],customers!$A$1:$A$1001,customers!$I$1:$I$1001,,0)</f>
        <v>Yes</v>
      </c>
    </row>
    <row r="147" spans="1:16" x14ac:dyDescent="0.25">
      <c r="A147" s="2" t="s">
        <v>1305</v>
      </c>
      <c r="B147" s="3">
        <v>43562</v>
      </c>
      <c r="C147" s="2" t="s">
        <v>1306</v>
      </c>
      <c r="D147" t="s">
        <v>6159</v>
      </c>
      <c r="E147" s="2">
        <v>4</v>
      </c>
      <c r="F147" s="2" t="str" cm="1">
        <f t="array" ref="F147">_xlfn.XLOOKUP(C147,customers!A146:$A$1001,customers!B146:$B$1001,,0)</f>
        <v>Osmund Clausen-Thue</v>
      </c>
      <c r="G147" s="2" t="str">
        <f>IFERROR(IF(_xlfn.XLOOKUP(C147,customers!A147:A1146,customers!C147:C1146,,0)=0,"",_xlfn.XLOOKUP(C147,customers!A147:A1146,customers!C147:C1146,,0)),"")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f>_xlfn.XLOOKUP(Table1[[#This Row],[Customer ID]],customers!$A$1:$A$1001,customers!$I$1:$I$1001,,0)</f>
        <v>No</v>
      </c>
    </row>
    <row r="148" spans="1:16" x14ac:dyDescent="0.25">
      <c r="A148" s="2" t="s">
        <v>1311</v>
      </c>
      <c r="B148" s="3">
        <v>44024</v>
      </c>
      <c r="C148" s="2" t="s">
        <v>1312</v>
      </c>
      <c r="D148" t="s">
        <v>6162</v>
      </c>
      <c r="E148" s="2">
        <v>3</v>
      </c>
      <c r="F148" s="2" t="str" cm="1">
        <f t="array" ref="F148">_xlfn.XLOOKUP(C148,customers!A147:$A$1001,customers!B147:$B$1001,,0)</f>
        <v>Leonore Francisco</v>
      </c>
      <c r="G148" s="2" t="str">
        <f>IFERROR(IF(_xlfn.XLOOKUP(C148,customers!A148:A1147,customers!C148:C1147,,0)=0,"",_xlfn.XLOOKUP(C148,customers!A148:A1147,customers!C148:C1147,,0)),"")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f>_xlfn.XLOOKUP(Table1[[#This Row],[Customer ID]],customers!$A$1:$A$1001,customers!$I$1:$I$1001,,0)</f>
        <v>No</v>
      </c>
    </row>
    <row r="149" spans="1:16" x14ac:dyDescent="0.25">
      <c r="A149" s="2" t="s">
        <v>1311</v>
      </c>
      <c r="B149" s="3">
        <v>44024</v>
      </c>
      <c r="C149" s="2" t="s">
        <v>1312</v>
      </c>
      <c r="D149" t="s">
        <v>6141</v>
      </c>
      <c r="E149" s="2">
        <v>2</v>
      </c>
      <c r="F149" s="2" t="str" cm="1">
        <f t="array" ref="F149">_xlfn.XLOOKUP(C149,customers!A148:$A$1001,customers!B148:$B$1001,,0)</f>
        <v>Leonore Francisco</v>
      </c>
      <c r="G149" s="2" t="str">
        <f>IFERROR(IF(_xlfn.XLOOKUP(C149,customers!A149:A1148,customers!C149:C1148,,0)=0,"",_xlfn.XLOOKUP(C149,customers!A149:A1148,customers!C149:C1148,,0)),"")</f>
        <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f>_xlfn.XLOOKUP(Table1[[#This Row],[Customer ID]],customers!$A$1:$A$1001,customers!$I$1:$I$1001,,0)</f>
        <v>No</v>
      </c>
    </row>
    <row r="150" spans="1:16" x14ac:dyDescent="0.25">
      <c r="A150" s="2" t="s">
        <v>1322</v>
      </c>
      <c r="B150" s="3">
        <v>44551</v>
      </c>
      <c r="C150" s="2" t="s">
        <v>1323</v>
      </c>
      <c r="D150" t="s">
        <v>6153</v>
      </c>
      <c r="E150" s="2">
        <v>5</v>
      </c>
      <c r="F150" s="2" t="str" cm="1">
        <f t="array" ref="F150">_xlfn.XLOOKUP(C150,customers!A149:$A$1001,customers!B149:$B$1001,,0)</f>
        <v>Giacobo Skingle</v>
      </c>
      <c r="G150" s="2" t="str">
        <f>IFERROR(IF(_xlfn.XLOOKUP(C150,customers!A150:A1149,customers!C150:C1149,,0)=0,"",_xlfn.XLOOKUP(C150,customers!A150:A1149,customers!C150:C1149,,0)),"")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f>_xlfn.XLOOKUP(Table1[[#This Row],[Customer ID]],customers!$A$1:$A$1001,customers!$I$1:$I$1001,,0)</f>
        <v>Yes</v>
      </c>
    </row>
    <row r="151" spans="1:16" x14ac:dyDescent="0.25">
      <c r="A151" s="2" t="s">
        <v>1328</v>
      </c>
      <c r="B151" s="3">
        <v>44108</v>
      </c>
      <c r="C151" s="2" t="s">
        <v>1329</v>
      </c>
      <c r="D151" t="s">
        <v>6175</v>
      </c>
      <c r="E151" s="2">
        <v>2</v>
      </c>
      <c r="F151" s="2" t="str" cm="1">
        <f t="array" ref="F151">_xlfn.XLOOKUP(C151,customers!A150:$A$1001,customers!B150:$B$1001,,0)</f>
        <v>Gerard Pirdy</v>
      </c>
      <c r="G151" s="2" t="str">
        <f>IFERROR(IF(_xlfn.XLOOKUP(C151,customers!A151:A1150,customers!C151:C1150,,0)=0,"",_xlfn.XLOOKUP(C151,customers!A151:A1150,customers!C151:C1150,,0)),"")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f>_xlfn.XLOOKUP(Table1[[#This Row],[Customer ID]],customers!$A$1:$A$1001,customers!$I$1:$I$1001,,0)</f>
        <v>Yes</v>
      </c>
    </row>
    <row r="152" spans="1:16" x14ac:dyDescent="0.25">
      <c r="A152" s="2" t="s">
        <v>1333</v>
      </c>
      <c r="B152" s="3">
        <v>44051</v>
      </c>
      <c r="C152" s="2" t="s">
        <v>1334</v>
      </c>
      <c r="D152" t="s">
        <v>6143</v>
      </c>
      <c r="E152" s="2">
        <v>1</v>
      </c>
      <c r="F152" s="2" t="str" cm="1">
        <f t="array" ref="F152">_xlfn.XLOOKUP(C152,customers!A151:$A$1001,customers!B151:$B$1001,,0)</f>
        <v>Jacinthe Balsillie</v>
      </c>
      <c r="G152" s="2" t="str">
        <f>IFERROR(IF(_xlfn.XLOOKUP(C152,customers!A152:A1151,customers!C152:C1151,,0)=0,"",_xlfn.XLOOKUP(C152,customers!A152:A1151,customers!C152:C1151,,0)),"")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f>_xlfn.XLOOKUP(Table1[[#This Row],[Customer ID]],customers!$A$1:$A$1001,customers!$I$1:$I$1001,,0)</f>
        <v>Yes</v>
      </c>
    </row>
    <row r="153" spans="1:16" x14ac:dyDescent="0.25">
      <c r="A153" s="2" t="s">
        <v>1339</v>
      </c>
      <c r="B153" s="3">
        <v>44115</v>
      </c>
      <c r="C153" s="2" t="s">
        <v>1340</v>
      </c>
      <c r="D153" t="s">
        <v>6155</v>
      </c>
      <c r="E153" s="2">
        <v>3</v>
      </c>
      <c r="F153" s="2" t="str" cm="1">
        <f t="array" ref="F153">_xlfn.XLOOKUP(C153,customers!A152:$A$1001,customers!B152:$B$1001,,0)</f>
        <v>Quinton Fouracres</v>
      </c>
      <c r="G153" s="2" t="str">
        <f>IFERROR(IF(_xlfn.XLOOKUP(C153,customers!A153:A1152,customers!C153:C1152,,0)=0,"",_xlfn.XLOOKUP(C153,customers!A153:A1152,customers!C153:C1152,,0)),"")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f>_xlfn.XLOOKUP(Table1[[#This Row],[Customer ID]],customers!$A$1:$A$1001,customers!$I$1:$I$1001,,0)</f>
        <v>Yes</v>
      </c>
    </row>
    <row r="154" spans="1:16" x14ac:dyDescent="0.25">
      <c r="A154" s="2" t="s">
        <v>1344</v>
      </c>
      <c r="B154" s="3">
        <v>44510</v>
      </c>
      <c r="C154" s="2" t="s">
        <v>1345</v>
      </c>
      <c r="D154" t="s">
        <v>6151</v>
      </c>
      <c r="E154" s="2">
        <v>3</v>
      </c>
      <c r="F154" s="2" t="str" cm="1">
        <f t="array" ref="F154">_xlfn.XLOOKUP(C154,customers!A153:$A$1001,customers!B153:$B$1001,,0)</f>
        <v>Bettina Leffek</v>
      </c>
      <c r="G154" s="2" t="str">
        <f>IFERROR(IF(_xlfn.XLOOKUP(C154,customers!A154:A1153,customers!C154:C1153,,0)=0,"",_xlfn.XLOOKUP(C154,customers!A154:A1153,customers!C154:C1153,,0)),"")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f>_xlfn.XLOOKUP(Table1[[#This Row],[Customer ID]],customers!$A$1:$A$1001,customers!$I$1:$I$1001,,0)</f>
        <v>Yes</v>
      </c>
    </row>
    <row r="155" spans="1:16" x14ac:dyDescent="0.25">
      <c r="A155" s="2" t="s">
        <v>1350</v>
      </c>
      <c r="B155" s="3">
        <v>44367</v>
      </c>
      <c r="C155" s="2" t="s">
        <v>1351</v>
      </c>
      <c r="D155" t="s">
        <v>6163</v>
      </c>
      <c r="E155" s="2">
        <v>1</v>
      </c>
      <c r="F155" s="2" t="str" cm="1">
        <f t="array" ref="F155">_xlfn.XLOOKUP(C155,customers!A154:$A$1001,customers!B154:$B$1001,,0)</f>
        <v>Hetti Penson</v>
      </c>
      <c r="G155" s="2" t="str">
        <f>IFERROR(IF(_xlfn.XLOOKUP(C155,customers!A155:A1154,customers!C155:C1154,,0)=0,"",_xlfn.XLOOKUP(C155,customers!A155:A1154,customers!C155:C1154,,0)),"")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f>_xlfn.XLOOKUP(Table1[[#This Row],[Customer ID]],customers!$A$1:$A$1001,customers!$I$1:$I$1001,,0)</f>
        <v>No</v>
      </c>
    </row>
    <row r="156" spans="1:16" x14ac:dyDescent="0.25">
      <c r="A156" s="2" t="s">
        <v>1355</v>
      </c>
      <c r="B156" s="3">
        <v>44473</v>
      </c>
      <c r="C156" s="2" t="s">
        <v>1356</v>
      </c>
      <c r="D156" t="s">
        <v>6168</v>
      </c>
      <c r="E156" s="2">
        <v>5</v>
      </c>
      <c r="F156" s="2" t="str" cm="1">
        <f t="array" ref="F156">_xlfn.XLOOKUP(C156,customers!A155:$A$1001,customers!B155:$B$1001,,0)</f>
        <v>Jocko Pray</v>
      </c>
      <c r="G156" s="2" t="str">
        <f>IFERROR(IF(_xlfn.XLOOKUP(C156,customers!A156:A1155,customers!C156:C1155,,0)=0,"",_xlfn.XLOOKUP(C156,customers!A156:A1155,customers!C156:C1155,,0)),"")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f>_xlfn.XLOOKUP(Table1[[#This Row],[Customer ID]],customers!$A$1:$A$1001,customers!$I$1:$I$1001,,0)</f>
        <v>No</v>
      </c>
    </row>
    <row r="157" spans="1:16" x14ac:dyDescent="0.25">
      <c r="A157" s="2" t="s">
        <v>1361</v>
      </c>
      <c r="B157" s="3">
        <v>43640</v>
      </c>
      <c r="C157" s="2" t="s">
        <v>1362</v>
      </c>
      <c r="D157" t="s">
        <v>6175</v>
      </c>
      <c r="E157" s="2">
        <v>6</v>
      </c>
      <c r="F157" s="2" t="str" cm="1">
        <f t="array" ref="F157">_xlfn.XLOOKUP(C157,customers!A156:$A$1001,customers!B156:$B$1001,,0)</f>
        <v>Grete Holborn</v>
      </c>
      <c r="G157" s="2" t="str">
        <f>IFERROR(IF(_xlfn.XLOOKUP(C157,customers!A157:A1156,customers!C157:C1156,,0)=0,"",_xlfn.XLOOKUP(C157,customers!A157:A1156,customers!C157:C1156,,0)),"")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f>_xlfn.XLOOKUP(Table1[[#This Row],[Customer ID]],customers!$A$1:$A$1001,customers!$I$1:$I$1001,,0)</f>
        <v>Yes</v>
      </c>
    </row>
    <row r="158" spans="1:16" x14ac:dyDescent="0.25">
      <c r="A158" s="2" t="s">
        <v>1367</v>
      </c>
      <c r="B158" s="3">
        <v>43764</v>
      </c>
      <c r="C158" s="2" t="s">
        <v>1368</v>
      </c>
      <c r="D158" t="s">
        <v>6175</v>
      </c>
      <c r="E158" s="2">
        <v>3</v>
      </c>
      <c r="F158" s="2" t="str" cm="1">
        <f t="array" ref="F158">_xlfn.XLOOKUP(C158,customers!A157:$A$1001,customers!B157:$B$1001,,0)</f>
        <v>Fielding Keinrat</v>
      </c>
      <c r="G158" s="2" t="str">
        <f>IFERROR(IF(_xlfn.XLOOKUP(C158,customers!A158:A1157,customers!C158:C1157,,0)=0,"",_xlfn.XLOOKUP(C158,customers!A158:A1157,customers!C158:C1157,,0)),"")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f>_xlfn.XLOOKUP(Table1[[#This Row],[Customer ID]],customers!$A$1:$A$1001,customers!$I$1:$I$1001,,0)</f>
        <v>Yes</v>
      </c>
    </row>
    <row r="159" spans="1:16" x14ac:dyDescent="0.25">
      <c r="A159" s="2" t="s">
        <v>1373</v>
      </c>
      <c r="B159" s="3">
        <v>44374</v>
      </c>
      <c r="C159" s="2" t="s">
        <v>1374</v>
      </c>
      <c r="D159" t="s">
        <v>6149</v>
      </c>
      <c r="E159" s="2">
        <v>3</v>
      </c>
      <c r="F159" s="2" t="str" cm="1">
        <f t="array" ref="F159">_xlfn.XLOOKUP(C159,customers!A158:$A$1001,customers!B158:$B$1001,,0)</f>
        <v>Paulo Yea</v>
      </c>
      <c r="G159" s="2" t="str">
        <f>IFERROR(IF(_xlfn.XLOOKUP(C159,customers!A159:A1158,customers!C159:C1158,,0)=0,"",_xlfn.XLOOKUP(C159,customers!A159:A1158,customers!C159:C1158,,0)),"")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f>_xlfn.XLOOKUP(Table1[[#This Row],[Customer ID]],customers!$A$1:$A$1001,customers!$I$1:$I$1001,,0)</f>
        <v>No</v>
      </c>
    </row>
    <row r="160" spans="1:16" x14ac:dyDescent="0.25">
      <c r="A160" s="2" t="s">
        <v>1379</v>
      </c>
      <c r="B160" s="3">
        <v>43714</v>
      </c>
      <c r="C160" s="2" t="s">
        <v>1380</v>
      </c>
      <c r="D160" t="s">
        <v>6149</v>
      </c>
      <c r="E160" s="2">
        <v>6</v>
      </c>
      <c r="F160" s="2" t="str" cm="1">
        <f t="array" ref="F160">_xlfn.XLOOKUP(C160,customers!A159:$A$1001,customers!B159:$B$1001,,0)</f>
        <v>Say Risborough</v>
      </c>
      <c r="G160" s="2" t="str">
        <f>IFERROR(IF(_xlfn.XLOOKUP(C160,customers!A160:A1159,customers!C160:C1159,,0)=0,"",_xlfn.XLOOKUP(C160,customers!A160:A1159,customers!C160:C1159,,0)),"")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f>_xlfn.XLOOKUP(Table1[[#This Row],[Customer ID]],customers!$A$1:$A$1001,customers!$I$1:$I$1001,,0)</f>
        <v>Yes</v>
      </c>
    </row>
    <row r="161" spans="1:16" x14ac:dyDescent="0.25">
      <c r="A161" s="2" t="s">
        <v>1384</v>
      </c>
      <c r="B161" s="3">
        <v>44316</v>
      </c>
      <c r="C161" s="2" t="s">
        <v>1385</v>
      </c>
      <c r="D161" t="s">
        <v>6164</v>
      </c>
      <c r="E161" s="2">
        <v>6</v>
      </c>
      <c r="F161" s="2" t="str" cm="1">
        <f t="array" ref="F161">_xlfn.XLOOKUP(C161,customers!A160:$A$1001,customers!B160:$B$1001,,0)</f>
        <v>Alexa Sizey</v>
      </c>
      <c r="G161" s="2" t="str">
        <f>IFERROR(IF(_xlfn.XLOOKUP(C161,customers!A161:A1160,customers!C161:C1160,,0)=0,"",_xlfn.XLOOKUP(C161,customers!A161:A1160,customers!C161:C1160,,0)),"")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f>_xlfn.XLOOKUP(Table1[[#This Row],[Customer ID]],customers!$A$1:$A$1001,customers!$I$1:$I$1001,,0)</f>
        <v>No</v>
      </c>
    </row>
    <row r="162" spans="1:16" x14ac:dyDescent="0.25">
      <c r="A162" s="2" t="s">
        <v>1389</v>
      </c>
      <c r="B162" s="3">
        <v>43837</v>
      </c>
      <c r="C162" s="2" t="s">
        <v>1390</v>
      </c>
      <c r="D162" t="s">
        <v>6139</v>
      </c>
      <c r="E162" s="2">
        <v>4</v>
      </c>
      <c r="F162" s="2" t="str" cm="1">
        <f t="array" ref="F162">_xlfn.XLOOKUP(C162,customers!A161:$A$1001,customers!B161:$B$1001,,0)</f>
        <v>Kari Swede</v>
      </c>
      <c r="G162" s="2" t="str">
        <f>IFERROR(IF(_xlfn.XLOOKUP(C162,customers!A162:A1161,customers!C162:C1161,,0)=0,"",_xlfn.XLOOKUP(C162,customers!A162:A1161,customers!C162:C1161,,0)),"")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f>_xlfn.XLOOKUP(Table1[[#This Row],[Customer ID]],customers!$A$1:$A$1001,customers!$I$1:$I$1001,,0)</f>
        <v>No</v>
      </c>
    </row>
    <row r="163" spans="1:16" x14ac:dyDescent="0.25">
      <c r="A163" s="2" t="s">
        <v>1395</v>
      </c>
      <c r="B163" s="3">
        <v>44207</v>
      </c>
      <c r="C163" s="2" t="s">
        <v>1396</v>
      </c>
      <c r="D163" t="s">
        <v>6180</v>
      </c>
      <c r="E163" s="2">
        <v>3</v>
      </c>
      <c r="F163" s="2" t="str" cm="1">
        <f t="array" ref="F163">_xlfn.XLOOKUP(C163,customers!A162:$A$1001,customers!B162:$B$1001,,0)</f>
        <v>Leontine Rubrow</v>
      </c>
      <c r="G163" s="2" t="str">
        <f>IFERROR(IF(_xlfn.XLOOKUP(C163,customers!A163:A1162,customers!C163:C1162,,0)=0,"",_xlfn.XLOOKUP(C163,customers!A163:A1162,customers!C163:C1162,,0)),"")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f>_xlfn.XLOOKUP(Table1[[#This Row],[Customer ID]],customers!$A$1:$A$1001,customers!$I$1:$I$1001,,0)</f>
        <v>No</v>
      </c>
    </row>
    <row r="164" spans="1:16" x14ac:dyDescent="0.25">
      <c r="A164" s="2" t="s">
        <v>1401</v>
      </c>
      <c r="B164" s="3">
        <v>44515</v>
      </c>
      <c r="C164" s="2" t="s">
        <v>1402</v>
      </c>
      <c r="D164" t="s">
        <v>6144</v>
      </c>
      <c r="E164" s="2">
        <v>3</v>
      </c>
      <c r="F164" s="2" t="str" cm="1">
        <f t="array" ref="F164">_xlfn.XLOOKUP(C164,customers!A163:$A$1001,customers!B163:$B$1001,,0)</f>
        <v>Dottie Tift</v>
      </c>
      <c r="G164" s="2" t="str">
        <f>IFERROR(IF(_xlfn.XLOOKUP(C164,customers!A164:A1163,customers!C164:C1163,,0)=0,"",_xlfn.XLOOKUP(C164,customers!A164:A1163,customers!C164:C1163,,0)),"")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f>_xlfn.XLOOKUP(Table1[[#This Row],[Customer ID]],customers!$A$1:$A$1001,customers!$I$1:$I$1001,,0)</f>
        <v>Yes</v>
      </c>
    </row>
    <row r="165" spans="1:16" x14ac:dyDescent="0.25">
      <c r="A165" s="2" t="s">
        <v>1407</v>
      </c>
      <c r="B165" s="3">
        <v>43619</v>
      </c>
      <c r="C165" s="2" t="s">
        <v>1408</v>
      </c>
      <c r="D165" t="s">
        <v>6163</v>
      </c>
      <c r="E165" s="2">
        <v>6</v>
      </c>
      <c r="F165" s="2" t="str" cm="1">
        <f t="array" ref="F165">_xlfn.XLOOKUP(C165,customers!A164:$A$1001,customers!B164:$B$1001,,0)</f>
        <v>Gerardo Schonfeld</v>
      </c>
      <c r="G165" s="2" t="str">
        <f>IFERROR(IF(_xlfn.XLOOKUP(C165,customers!A165:A1164,customers!C165:C1164,,0)=0,"",_xlfn.XLOOKUP(C165,customers!A165:A1164,customers!C165:C1164,,0)),"")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f>_xlfn.XLOOKUP(Table1[[#This Row],[Customer ID]],customers!$A$1:$A$1001,customers!$I$1:$I$1001,,0)</f>
        <v>No</v>
      </c>
    </row>
    <row r="166" spans="1:16" x14ac:dyDescent="0.25">
      <c r="A166" s="2" t="s">
        <v>1413</v>
      </c>
      <c r="B166" s="3">
        <v>44182</v>
      </c>
      <c r="C166" s="2" t="s">
        <v>1414</v>
      </c>
      <c r="D166" t="s">
        <v>6144</v>
      </c>
      <c r="E166" s="2">
        <v>4</v>
      </c>
      <c r="F166" s="2" t="str" cm="1">
        <f t="array" ref="F166">_xlfn.XLOOKUP(C166,customers!A165:$A$1001,customers!B165:$B$1001,,0)</f>
        <v>Claiborne Feye</v>
      </c>
      <c r="G166" s="2" t="str">
        <f>IFERROR(IF(_xlfn.XLOOKUP(C166,customers!A166:A1165,customers!C166:C1165,,0)=0,"",_xlfn.XLOOKUP(C166,customers!A166:A1165,customers!C166:C1165,,0)),"")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f>_xlfn.XLOOKUP(Table1[[#This Row],[Customer ID]],customers!$A$1:$A$1001,customers!$I$1:$I$1001,,0)</f>
        <v>No</v>
      </c>
    </row>
    <row r="167" spans="1:16" x14ac:dyDescent="0.25">
      <c r="A167" s="2" t="s">
        <v>1420</v>
      </c>
      <c r="B167" s="3">
        <v>44234</v>
      </c>
      <c r="C167" s="2" t="s">
        <v>1421</v>
      </c>
      <c r="D167" t="s">
        <v>6177</v>
      </c>
      <c r="E167" s="2">
        <v>6</v>
      </c>
      <c r="F167" s="2" t="str" cm="1">
        <f t="array" ref="F167">_xlfn.XLOOKUP(C167,customers!A166:$A$1001,customers!B166:$B$1001,,0)</f>
        <v>Mina Elstone</v>
      </c>
      <c r="G167" s="2" t="str">
        <f>IFERROR(IF(_xlfn.XLOOKUP(C167,customers!A167:A1166,customers!C167:C1166,,0)=0,"",_xlfn.XLOOKUP(C167,customers!A167:A1166,customers!C167:C1166,,0)),"")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f>_xlfn.XLOOKUP(Table1[[#This Row],[Customer ID]],customers!$A$1:$A$1001,customers!$I$1:$I$1001,,0)</f>
        <v>Yes</v>
      </c>
    </row>
    <row r="168" spans="1:16" x14ac:dyDescent="0.25">
      <c r="A168" s="2" t="s">
        <v>1425</v>
      </c>
      <c r="B168" s="3">
        <v>44270</v>
      </c>
      <c r="C168" s="2" t="s">
        <v>1426</v>
      </c>
      <c r="D168" t="s">
        <v>6172</v>
      </c>
      <c r="E168" s="2">
        <v>5</v>
      </c>
      <c r="F168" s="2" t="str" cm="1">
        <f t="array" ref="F168">_xlfn.XLOOKUP(C168,customers!A167:$A$1001,customers!B167:$B$1001,,0)</f>
        <v>Sherman Mewrcik</v>
      </c>
      <c r="G168" s="2" t="str">
        <f>IFERROR(IF(_xlfn.XLOOKUP(C168,customers!A168:A1167,customers!C168:C1167,,0)=0,"",_xlfn.XLOOKUP(C168,customers!A168:A1167,customers!C168:C1167,,0)),"")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f>_xlfn.XLOOKUP(Table1[[#This Row],[Customer ID]],customers!$A$1:$A$1001,customers!$I$1:$I$1001,,0)</f>
        <v>Yes</v>
      </c>
    </row>
    <row r="169" spans="1:16" x14ac:dyDescent="0.25">
      <c r="A169" s="2" t="s">
        <v>1430</v>
      </c>
      <c r="B169" s="3">
        <v>44777</v>
      </c>
      <c r="C169" s="2" t="s">
        <v>1431</v>
      </c>
      <c r="D169" t="s">
        <v>6139</v>
      </c>
      <c r="E169" s="2">
        <v>5</v>
      </c>
      <c r="F169" s="2" t="str" cm="1">
        <f t="array" ref="F169">_xlfn.XLOOKUP(C169,customers!A168:$A$1001,customers!B168:$B$1001,,0)</f>
        <v>Tamarah Fero</v>
      </c>
      <c r="G169" s="2" t="str">
        <f>IFERROR(IF(_xlfn.XLOOKUP(C169,customers!A169:A1168,customers!C169:C1168,,0)=0,"",_xlfn.XLOOKUP(C169,customers!A169:A1168,customers!C169:C1168,,0)),"")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f>_xlfn.XLOOKUP(Table1[[#This Row],[Customer ID]],customers!$A$1:$A$1001,customers!$I$1:$I$1001,,0)</f>
        <v>Yes</v>
      </c>
    </row>
    <row r="170" spans="1:16" x14ac:dyDescent="0.25">
      <c r="A170" s="2" t="s">
        <v>1436</v>
      </c>
      <c r="B170" s="3">
        <v>43484</v>
      </c>
      <c r="C170" s="2" t="s">
        <v>1437</v>
      </c>
      <c r="D170" t="s">
        <v>6157</v>
      </c>
      <c r="E170" s="2">
        <v>6</v>
      </c>
      <c r="F170" s="2" t="str" cm="1">
        <f t="array" ref="F170">_xlfn.XLOOKUP(C170,customers!A169:$A$1001,customers!B169:$B$1001,,0)</f>
        <v>Stanislaus Valsler</v>
      </c>
      <c r="G170" s="2" t="str">
        <f>IFERROR(IF(_xlfn.XLOOKUP(C170,customers!A170:A1169,customers!C170:C1169,,0)=0,"",_xlfn.XLOOKUP(C170,customers!A170:A1169,customers!C170:C1169,,0)),"")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f>_xlfn.XLOOKUP(Table1[[#This Row],[Customer ID]],customers!$A$1:$A$1001,customers!$I$1:$I$1001,,0)</f>
        <v>No</v>
      </c>
    </row>
    <row r="171" spans="1:16" x14ac:dyDescent="0.25">
      <c r="A171" s="2" t="s">
        <v>1441</v>
      </c>
      <c r="B171" s="3">
        <v>44643</v>
      </c>
      <c r="C171" s="2" t="s">
        <v>1442</v>
      </c>
      <c r="D171" t="s">
        <v>6177</v>
      </c>
      <c r="E171" s="2">
        <v>2</v>
      </c>
      <c r="F171" s="2" t="str" cm="1">
        <f t="array" ref="F171">_xlfn.XLOOKUP(C171,customers!A170:$A$1001,customers!B170:$B$1001,,0)</f>
        <v>Felita Dauney</v>
      </c>
      <c r="G171" s="2" t="str">
        <f>IFERROR(IF(_xlfn.XLOOKUP(C171,customers!A171:A1170,customers!C171:C1170,,0)=0,"",_xlfn.XLOOKUP(C171,customers!A171:A1170,customers!C171:C1170,,0)),"")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f>_xlfn.XLOOKUP(Table1[[#This Row],[Customer ID]],customers!$A$1:$A$1001,customers!$I$1:$I$1001,,0)</f>
        <v>No</v>
      </c>
    </row>
    <row r="172" spans="1:16" x14ac:dyDescent="0.25">
      <c r="A172" s="2" t="s">
        <v>1448</v>
      </c>
      <c r="B172" s="3">
        <v>44476</v>
      </c>
      <c r="C172" s="2" t="s">
        <v>1449</v>
      </c>
      <c r="D172" t="s">
        <v>6148</v>
      </c>
      <c r="E172" s="2">
        <v>2</v>
      </c>
      <c r="F172" s="2" t="str" cm="1">
        <f t="array" ref="F172">_xlfn.XLOOKUP(C172,customers!A171:$A$1001,customers!B171:$B$1001,,0)</f>
        <v>Serena Earley</v>
      </c>
      <c r="G172" s="2" t="str">
        <f>IFERROR(IF(_xlfn.XLOOKUP(C172,customers!A172:A1171,customers!C172:C1171,,0)=0,"",_xlfn.XLOOKUP(C172,customers!A172:A1171,customers!C172:C1171,,0)),"")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f>_xlfn.XLOOKUP(Table1[[#This Row],[Customer ID]],customers!$A$1:$A$1001,customers!$I$1:$I$1001,,0)</f>
        <v>No</v>
      </c>
    </row>
    <row r="173" spans="1:16" x14ac:dyDescent="0.25">
      <c r="A173" s="2" t="s">
        <v>1453</v>
      </c>
      <c r="B173" s="3">
        <v>43544</v>
      </c>
      <c r="C173" s="2" t="s">
        <v>1454</v>
      </c>
      <c r="D173" t="s">
        <v>6166</v>
      </c>
      <c r="E173" s="2">
        <v>2</v>
      </c>
      <c r="F173" s="2" t="str" cm="1">
        <f t="array" ref="F173">_xlfn.XLOOKUP(C173,customers!A172:$A$1001,customers!B172:$B$1001,,0)</f>
        <v>Minny Chamberlayne</v>
      </c>
      <c r="G173" s="2" t="str">
        <f>IFERROR(IF(_xlfn.XLOOKUP(C173,customers!A173:A1172,customers!C173:C1172,,0)=0,"",_xlfn.XLOOKUP(C173,customers!A173:A1172,customers!C173:C1172,,0)),"")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f>_xlfn.XLOOKUP(Table1[[#This Row],[Customer ID]],customers!$A$1:$A$1001,customers!$I$1:$I$1001,,0)</f>
        <v>Yes</v>
      </c>
    </row>
    <row r="174" spans="1:16" x14ac:dyDescent="0.25">
      <c r="A174" s="2" t="s">
        <v>1459</v>
      </c>
      <c r="B174" s="3">
        <v>44545</v>
      </c>
      <c r="C174" s="2" t="s">
        <v>1460</v>
      </c>
      <c r="D174" t="s">
        <v>6144</v>
      </c>
      <c r="E174" s="2">
        <v>3</v>
      </c>
      <c r="F174" s="2" t="str" cm="1">
        <f t="array" ref="F174">_xlfn.XLOOKUP(C174,customers!A173:$A$1001,customers!B173:$B$1001,,0)</f>
        <v>Bartholemy Flaherty</v>
      </c>
      <c r="G174" s="2" t="str">
        <f>IFERROR(IF(_xlfn.XLOOKUP(C174,customers!A174:A1173,customers!C174:C1173,,0)=0,"",_xlfn.XLOOKUP(C174,customers!A174:A1173,customers!C174:C1173,,0)),"")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f>_xlfn.XLOOKUP(Table1[[#This Row],[Customer ID]],customers!$A$1:$A$1001,customers!$I$1:$I$1001,,0)</f>
        <v>No</v>
      </c>
    </row>
    <row r="175" spans="1:16" x14ac:dyDescent="0.25">
      <c r="A175" s="2" t="s">
        <v>1464</v>
      </c>
      <c r="B175" s="3">
        <v>44720</v>
      </c>
      <c r="C175" s="2" t="s">
        <v>1465</v>
      </c>
      <c r="D175" t="s">
        <v>6151</v>
      </c>
      <c r="E175" s="2">
        <v>4</v>
      </c>
      <c r="F175" s="2" t="str" cm="1">
        <f t="array" ref="F175">_xlfn.XLOOKUP(C175,customers!A174:$A$1001,customers!B174:$B$1001,,0)</f>
        <v>Oran Colbeck</v>
      </c>
      <c r="G175" s="2" t="str">
        <f>IFERROR(IF(_xlfn.XLOOKUP(C175,customers!A175:A1174,customers!C175:C1174,,0)=0,"",_xlfn.XLOOKUP(C175,customers!A175:A1174,customers!C175:C1174,,0)),"")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f>_xlfn.XLOOKUP(Table1[[#This Row],[Customer ID]],customers!$A$1:$A$1001,customers!$I$1:$I$1001,,0)</f>
        <v>No</v>
      </c>
    </row>
    <row r="176" spans="1:16" x14ac:dyDescent="0.25">
      <c r="A176" s="2" t="s">
        <v>1470</v>
      </c>
      <c r="B176" s="3">
        <v>43813</v>
      </c>
      <c r="C176" s="2" t="s">
        <v>1471</v>
      </c>
      <c r="D176" t="s">
        <v>6148</v>
      </c>
      <c r="E176" s="2">
        <v>6</v>
      </c>
      <c r="F176" s="2" t="str" cm="1">
        <f t="array" ref="F176">_xlfn.XLOOKUP(C176,customers!A175:$A$1001,customers!B175:$B$1001,,0)</f>
        <v>Elysee Sketch</v>
      </c>
      <c r="G176" s="2" t="str">
        <f>IFERROR(IF(_xlfn.XLOOKUP(C176,customers!A176:A1175,customers!C176:C1175,,0)=0,"",_xlfn.XLOOKUP(C176,customers!A176:A1175,customers!C176:C1175,,0)),"")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f>_xlfn.XLOOKUP(Table1[[#This Row],[Customer ID]],customers!$A$1:$A$1001,customers!$I$1:$I$1001,,0)</f>
        <v>Yes</v>
      </c>
    </row>
    <row r="177" spans="1:16" x14ac:dyDescent="0.25">
      <c r="A177" s="2" t="s">
        <v>1475</v>
      </c>
      <c r="B177" s="3">
        <v>44296</v>
      </c>
      <c r="C177" s="2" t="s">
        <v>1476</v>
      </c>
      <c r="D177" t="s">
        <v>6166</v>
      </c>
      <c r="E177" s="2">
        <v>2</v>
      </c>
      <c r="F177" s="2" t="str" cm="1">
        <f t="array" ref="F177">_xlfn.XLOOKUP(C177,customers!A176:$A$1001,customers!B176:$B$1001,,0)</f>
        <v>Ethelda Hobbing</v>
      </c>
      <c r="G177" s="2" t="str">
        <f>IFERROR(IF(_xlfn.XLOOKUP(C177,customers!A177:A1176,customers!C177:C1176,,0)=0,"",_xlfn.XLOOKUP(C177,customers!A177:A1176,customers!C177:C1176,,0)),"")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f>_xlfn.XLOOKUP(Table1[[#This Row],[Customer ID]],customers!$A$1:$A$1001,customers!$I$1:$I$1001,,0)</f>
        <v>Yes</v>
      </c>
    </row>
    <row r="178" spans="1:16" x14ac:dyDescent="0.25">
      <c r="A178" s="2" t="s">
        <v>1481</v>
      </c>
      <c r="B178" s="3">
        <v>43900</v>
      </c>
      <c r="C178" s="2" t="s">
        <v>1482</v>
      </c>
      <c r="D178" t="s">
        <v>6148</v>
      </c>
      <c r="E178" s="2">
        <v>1</v>
      </c>
      <c r="F178" s="2" t="str" cm="1">
        <f t="array" ref="F178">_xlfn.XLOOKUP(C178,customers!A177:$A$1001,customers!B177:$B$1001,,0)</f>
        <v>Odille Thynne</v>
      </c>
      <c r="G178" s="2" t="str">
        <f>IFERROR(IF(_xlfn.XLOOKUP(C178,customers!A178:A1177,customers!C178:C1177,,0)=0,"",_xlfn.XLOOKUP(C178,customers!A178:A1177,customers!C178:C1177,,0)),"")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f>_xlfn.XLOOKUP(Table1[[#This Row],[Customer ID]],customers!$A$1:$A$1001,customers!$I$1:$I$1001,,0)</f>
        <v>Yes</v>
      </c>
    </row>
    <row r="179" spans="1:16" x14ac:dyDescent="0.25">
      <c r="A179" s="2" t="s">
        <v>1487</v>
      </c>
      <c r="B179" s="3">
        <v>44120</v>
      </c>
      <c r="C179" s="2" t="s">
        <v>1488</v>
      </c>
      <c r="D179" t="s">
        <v>6142</v>
      </c>
      <c r="E179" s="2">
        <v>4</v>
      </c>
      <c r="F179" s="2" t="str" cm="1">
        <f t="array" ref="F179">_xlfn.XLOOKUP(C179,customers!A178:$A$1001,customers!B178:$B$1001,,0)</f>
        <v>Emlynne Heining</v>
      </c>
      <c r="G179" s="2" t="str">
        <f>IFERROR(IF(_xlfn.XLOOKUP(C179,customers!A179:A1178,customers!C179:C1178,,0)=0,"",_xlfn.XLOOKUP(C179,customers!A179:A1178,customers!C179:C1178,,0)),"")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f>_xlfn.XLOOKUP(Table1[[#This Row],[Customer ID]],customers!$A$1:$A$1001,customers!$I$1:$I$1001,,0)</f>
        <v>Yes</v>
      </c>
    </row>
    <row r="180" spans="1:16" x14ac:dyDescent="0.25">
      <c r="A180" s="2" t="s">
        <v>1492</v>
      </c>
      <c r="B180" s="3">
        <v>43746</v>
      </c>
      <c r="C180" s="2" t="s">
        <v>1493</v>
      </c>
      <c r="D180" t="s">
        <v>6140</v>
      </c>
      <c r="E180" s="2">
        <v>2</v>
      </c>
      <c r="F180" s="2" t="str" cm="1">
        <f t="array" ref="F180">_xlfn.XLOOKUP(C180,customers!A179:$A$1001,customers!B179:$B$1001,,0)</f>
        <v>Katerina Melloi</v>
      </c>
      <c r="G180" s="2" t="str">
        <f>IFERROR(IF(_xlfn.XLOOKUP(C180,customers!A180:A1179,customers!C180:C1179,,0)=0,"",_xlfn.XLOOKUP(C180,customers!A180:A1179,customers!C180:C1179,,0)),"")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f>_xlfn.XLOOKUP(Table1[[#This Row],[Customer ID]],customers!$A$1:$A$1001,customers!$I$1:$I$1001,,0)</f>
        <v>No</v>
      </c>
    </row>
    <row r="181" spans="1:16" x14ac:dyDescent="0.25">
      <c r="A181" s="2" t="s">
        <v>1498</v>
      </c>
      <c r="B181" s="3">
        <v>43830</v>
      </c>
      <c r="C181" s="2" t="s">
        <v>1499</v>
      </c>
      <c r="D181" t="s">
        <v>6154</v>
      </c>
      <c r="E181" s="2">
        <v>1</v>
      </c>
      <c r="F181" s="2" t="str" cm="1">
        <f t="array" ref="F181">_xlfn.XLOOKUP(C181,customers!A180:$A$1001,customers!B180:$B$1001,,0)</f>
        <v>Tiffany Scardafield</v>
      </c>
      <c r="G181" s="2" t="str">
        <f>IFERROR(IF(_xlfn.XLOOKUP(C181,customers!A181:A1180,customers!C181:C1180,,0)=0,"",_xlfn.XLOOKUP(C181,customers!A181:A1180,customers!C181:C1180,,0)),"")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f>_xlfn.XLOOKUP(Table1[[#This Row],[Customer ID]],customers!$A$1:$A$1001,customers!$I$1:$I$1001,,0)</f>
        <v>No</v>
      </c>
    </row>
    <row r="182" spans="1:16" x14ac:dyDescent="0.25">
      <c r="A182" s="2" t="s">
        <v>1503</v>
      </c>
      <c r="B182" s="3">
        <v>43910</v>
      </c>
      <c r="C182" s="2" t="s">
        <v>1504</v>
      </c>
      <c r="D182" t="s">
        <v>6184</v>
      </c>
      <c r="E182" s="2">
        <v>5</v>
      </c>
      <c r="F182" s="2" t="str" cm="1">
        <f t="array" ref="F182">_xlfn.XLOOKUP(C182,customers!A181:$A$1001,customers!B181:$B$1001,,0)</f>
        <v>Abrahan Mussen</v>
      </c>
      <c r="G182" s="2" t="str">
        <f>IFERROR(IF(_xlfn.XLOOKUP(C182,customers!A182:A1181,customers!C182:C1181,,0)=0,"",_xlfn.XLOOKUP(C182,customers!A182:A1181,customers!C182:C1181,,0)),"")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f>_xlfn.XLOOKUP(Table1[[#This Row],[Customer ID]],customers!$A$1:$A$1001,customers!$I$1:$I$1001,,0)</f>
        <v>No</v>
      </c>
    </row>
    <row r="183" spans="1:16" x14ac:dyDescent="0.25">
      <c r="A183" s="2" t="s">
        <v>1503</v>
      </c>
      <c r="B183" s="3">
        <v>43910</v>
      </c>
      <c r="C183" s="2" t="s">
        <v>1504</v>
      </c>
      <c r="D183" t="s">
        <v>6158</v>
      </c>
      <c r="E183" s="2">
        <v>5</v>
      </c>
      <c r="F183" s="2" t="str" cm="1">
        <f t="array" ref="F183">_xlfn.XLOOKUP(C183,customers!A182:$A$1001,customers!B182:$B$1001,,0)</f>
        <v>Abrahan Mussen</v>
      </c>
      <c r="G183" s="2" t="str">
        <f>IFERROR(IF(_xlfn.XLOOKUP(C183,customers!A183:A1182,customers!C183:C1182,,0)=0,"",_xlfn.XLOOKUP(C183,customers!A183:A1182,customers!C183:C1182,,0)),"")</f>
        <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f>_xlfn.XLOOKUP(Table1[[#This Row],[Customer ID]],customers!$A$1:$A$1001,customers!$I$1:$I$1001,,0)</f>
        <v>No</v>
      </c>
    </row>
    <row r="184" spans="1:16" x14ac:dyDescent="0.25">
      <c r="A184" s="2" t="s">
        <v>1514</v>
      </c>
      <c r="B184" s="3">
        <v>44284</v>
      </c>
      <c r="C184" s="2" t="s">
        <v>1515</v>
      </c>
      <c r="D184" t="s">
        <v>6172</v>
      </c>
      <c r="E184" s="2">
        <v>6</v>
      </c>
      <c r="F184" s="2" t="str" cm="1">
        <f t="array" ref="F184">_xlfn.XLOOKUP(C184,customers!A183:$A$1001,customers!B183:$B$1001,,0)</f>
        <v>Anny Mundford</v>
      </c>
      <c r="G184" s="2" t="str">
        <f>IFERROR(IF(_xlfn.XLOOKUP(C184,customers!A184:A1183,customers!C184:C1183,,0)=0,"",_xlfn.XLOOKUP(C184,customers!A184:A1183,customers!C184:C1183,,0)),"")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f>_xlfn.XLOOKUP(Table1[[#This Row],[Customer ID]],customers!$A$1:$A$1001,customers!$I$1:$I$1001,,0)</f>
        <v>No</v>
      </c>
    </row>
    <row r="185" spans="1:16" x14ac:dyDescent="0.25">
      <c r="A185" s="2" t="s">
        <v>1520</v>
      </c>
      <c r="B185" s="3">
        <v>44512</v>
      </c>
      <c r="C185" s="2" t="s">
        <v>1521</v>
      </c>
      <c r="D185" t="s">
        <v>6156</v>
      </c>
      <c r="E185" s="2">
        <v>2</v>
      </c>
      <c r="F185" s="2" t="str" cm="1">
        <f t="array" ref="F185">_xlfn.XLOOKUP(C185,customers!A184:$A$1001,customers!B184:$B$1001,,0)</f>
        <v>Tory Walas</v>
      </c>
      <c r="G185" s="2" t="str">
        <f>IFERROR(IF(_xlfn.XLOOKUP(C185,customers!A185:A1184,customers!C185:C1184,,0)=0,"",_xlfn.XLOOKUP(C185,customers!A185:A1184,customers!C185:C1184,,0)),"")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f>_xlfn.XLOOKUP(Table1[[#This Row],[Customer ID]],customers!$A$1:$A$1001,customers!$I$1:$I$1001,,0)</f>
        <v>No</v>
      </c>
    </row>
    <row r="186" spans="1:16" x14ac:dyDescent="0.25">
      <c r="A186" s="2" t="s">
        <v>1526</v>
      </c>
      <c r="B186" s="3">
        <v>44397</v>
      </c>
      <c r="C186" s="2" t="s">
        <v>1527</v>
      </c>
      <c r="D186" t="s">
        <v>6180</v>
      </c>
      <c r="E186" s="2">
        <v>4</v>
      </c>
      <c r="F186" s="2" t="str" cm="1">
        <f t="array" ref="F186">_xlfn.XLOOKUP(C186,customers!A185:$A$1001,customers!B185:$B$1001,,0)</f>
        <v>Isa Blazewicz</v>
      </c>
      <c r="G186" s="2" t="str">
        <f>IFERROR(IF(_xlfn.XLOOKUP(C186,customers!A186:A1185,customers!C186:C1185,,0)=0,"",_xlfn.XLOOKUP(C186,customers!A186:A1185,customers!C186:C1185,,0)),"")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f>_xlfn.XLOOKUP(Table1[[#This Row],[Customer ID]],customers!$A$1:$A$1001,customers!$I$1:$I$1001,,0)</f>
        <v>No</v>
      </c>
    </row>
    <row r="187" spans="1:16" x14ac:dyDescent="0.25">
      <c r="A187" s="2" t="s">
        <v>1532</v>
      </c>
      <c r="B187" s="3">
        <v>43483</v>
      </c>
      <c r="C187" s="2" t="s">
        <v>1533</v>
      </c>
      <c r="D187" t="s">
        <v>6144</v>
      </c>
      <c r="E187" s="2">
        <v>5</v>
      </c>
      <c r="F187" s="2" t="str" cm="1">
        <f t="array" ref="F187">_xlfn.XLOOKUP(C187,customers!A186:$A$1001,customers!B186:$B$1001,,0)</f>
        <v>Angie Rizzetti</v>
      </c>
      <c r="G187" s="2" t="str">
        <f>IFERROR(IF(_xlfn.XLOOKUP(C187,customers!A187:A1186,customers!C187:C1186,,0)=0,"",_xlfn.XLOOKUP(C187,customers!A187:A1186,customers!C187:C1186,,0)),"")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f>_xlfn.XLOOKUP(Table1[[#This Row],[Customer ID]],customers!$A$1:$A$1001,customers!$I$1:$I$1001,,0)</f>
        <v>Yes</v>
      </c>
    </row>
    <row r="188" spans="1:16" x14ac:dyDescent="0.25">
      <c r="A188" s="2" t="s">
        <v>1538</v>
      </c>
      <c r="B188" s="3">
        <v>43684</v>
      </c>
      <c r="C188" s="2" t="s">
        <v>1539</v>
      </c>
      <c r="D188" t="s">
        <v>6151</v>
      </c>
      <c r="E188" s="2">
        <v>3</v>
      </c>
      <c r="F188" s="2" t="str" cm="1">
        <f t="array" ref="F188">_xlfn.XLOOKUP(C188,customers!A187:$A$1001,customers!B187:$B$1001,,0)</f>
        <v>Mord Meriet</v>
      </c>
      <c r="G188" s="2" t="str">
        <f>IFERROR(IF(_xlfn.XLOOKUP(C188,customers!A188:A1187,customers!C188:C1187,,0)=0,"",_xlfn.XLOOKUP(C188,customers!A188:A1187,customers!C188:C1187,,0)),"")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f>_xlfn.XLOOKUP(Table1[[#This Row],[Customer ID]],customers!$A$1:$A$1001,customers!$I$1:$I$1001,,0)</f>
        <v>No</v>
      </c>
    </row>
    <row r="189" spans="1:16" x14ac:dyDescent="0.25">
      <c r="A189" s="2" t="s">
        <v>1544</v>
      </c>
      <c r="B189" s="3">
        <v>44633</v>
      </c>
      <c r="C189" s="2" t="s">
        <v>1545</v>
      </c>
      <c r="D189" t="s">
        <v>6160</v>
      </c>
      <c r="E189" s="2">
        <v>5</v>
      </c>
      <c r="F189" s="2" t="str" cm="1">
        <f t="array" ref="F189">_xlfn.XLOOKUP(C189,customers!A188:$A$1001,customers!B188:$B$1001,,0)</f>
        <v>Lawrence Pratt</v>
      </c>
      <c r="G189" s="2" t="str">
        <f>IFERROR(IF(_xlfn.XLOOKUP(C189,customers!A189:A1188,customers!C189:C1188,,0)=0,"",_xlfn.XLOOKUP(C189,customers!A189:A1188,customers!C189:C1188,,0)),"")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f>_xlfn.XLOOKUP(Table1[[#This Row],[Customer ID]],customers!$A$1:$A$1001,customers!$I$1:$I$1001,,0)</f>
        <v>Yes</v>
      </c>
    </row>
    <row r="190" spans="1:16" x14ac:dyDescent="0.25">
      <c r="A190" s="2" t="s">
        <v>1549</v>
      </c>
      <c r="B190" s="3">
        <v>44698</v>
      </c>
      <c r="C190" s="2" t="s">
        <v>1550</v>
      </c>
      <c r="D190" t="s">
        <v>6184</v>
      </c>
      <c r="E190" s="2">
        <v>1</v>
      </c>
      <c r="F190" s="2" t="str" cm="1">
        <f t="array" ref="F190">_xlfn.XLOOKUP(C190,customers!A189:$A$1001,customers!B189:$B$1001,,0)</f>
        <v>Astrix Kitchingham</v>
      </c>
      <c r="G190" s="2" t="str">
        <f>IFERROR(IF(_xlfn.XLOOKUP(C190,customers!A190:A1189,customers!C190:C1189,,0)=0,"",_xlfn.XLOOKUP(C190,customers!A190:A1189,customers!C190:C1189,,0)),"")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f>_xlfn.XLOOKUP(Table1[[#This Row],[Customer ID]],customers!$A$1:$A$1001,customers!$I$1:$I$1001,,0)</f>
        <v>Yes</v>
      </c>
    </row>
    <row r="191" spans="1:16" x14ac:dyDescent="0.25">
      <c r="A191" s="2" t="s">
        <v>1555</v>
      </c>
      <c r="B191" s="3">
        <v>43813</v>
      </c>
      <c r="C191" s="2" t="s">
        <v>1556</v>
      </c>
      <c r="D191" t="s">
        <v>6162</v>
      </c>
      <c r="E191" s="2">
        <v>3</v>
      </c>
      <c r="F191" s="2" t="str" cm="1">
        <f t="array" ref="F191">_xlfn.XLOOKUP(C191,customers!A190:$A$1001,customers!B190:$B$1001,,0)</f>
        <v>Burnard Bartholin</v>
      </c>
      <c r="G191" s="2" t="str">
        <f>IFERROR(IF(_xlfn.XLOOKUP(C191,customers!A191:A1190,customers!C191:C1190,,0)=0,"",_xlfn.XLOOKUP(C191,customers!A191:A1190,customers!C191:C1190,,0)),"")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f>_xlfn.XLOOKUP(Table1[[#This Row],[Customer ID]],customers!$A$1:$A$1001,customers!$I$1:$I$1001,,0)</f>
        <v>Yes</v>
      </c>
    </row>
    <row r="192" spans="1:16" x14ac:dyDescent="0.25">
      <c r="A192" s="2" t="s">
        <v>1561</v>
      </c>
      <c r="B192" s="3">
        <v>43845</v>
      </c>
      <c r="C192" s="2" t="s">
        <v>1562</v>
      </c>
      <c r="D192" t="s">
        <v>6181</v>
      </c>
      <c r="E192" s="2">
        <v>1</v>
      </c>
      <c r="F192" s="2" t="str" cm="1">
        <f t="array" ref="F192">_xlfn.XLOOKUP(C192,customers!A191:$A$1001,customers!B191:$B$1001,,0)</f>
        <v>Madelene Prinn</v>
      </c>
      <c r="G192" s="2" t="str">
        <f>IFERROR(IF(_xlfn.XLOOKUP(C192,customers!A192:A1191,customers!C192:C1191,,0)=0,"",_xlfn.XLOOKUP(C192,customers!A192:A1191,customers!C192:C1191,,0)),"")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f>_xlfn.XLOOKUP(Table1[[#This Row],[Customer ID]],customers!$A$1:$A$1001,customers!$I$1:$I$1001,,0)</f>
        <v>Yes</v>
      </c>
    </row>
    <row r="193" spans="1:16" x14ac:dyDescent="0.25">
      <c r="A193" s="2" t="s">
        <v>1567</v>
      </c>
      <c r="B193" s="3">
        <v>43567</v>
      </c>
      <c r="C193" s="2" t="s">
        <v>1568</v>
      </c>
      <c r="D193" t="s">
        <v>6150</v>
      </c>
      <c r="E193" s="2">
        <v>5</v>
      </c>
      <c r="F193" s="2" t="str" cm="1">
        <f t="array" ref="F193">_xlfn.XLOOKUP(C193,customers!A192:$A$1001,customers!B192:$B$1001,,0)</f>
        <v>Alisun Baudino</v>
      </c>
      <c r="G193" s="2" t="str">
        <f>IFERROR(IF(_xlfn.XLOOKUP(C193,customers!A193:A1192,customers!C193:C1192,,0)=0,"",_xlfn.XLOOKUP(C193,customers!A193:A1192,customers!C193:C1192,,0)),"")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f>_xlfn.XLOOKUP(Table1[[#This Row],[Customer ID]],customers!$A$1:$A$1001,customers!$I$1:$I$1001,,0)</f>
        <v>Yes</v>
      </c>
    </row>
    <row r="194" spans="1:16" x14ac:dyDescent="0.25">
      <c r="A194" s="2" t="s">
        <v>1573</v>
      </c>
      <c r="B194" s="3">
        <v>43919</v>
      </c>
      <c r="C194" s="2" t="s">
        <v>1574</v>
      </c>
      <c r="D194" t="s">
        <v>6183</v>
      </c>
      <c r="E194" s="2">
        <v>6</v>
      </c>
      <c r="F194" s="2" t="str" cm="1">
        <f t="array" ref="F194">_xlfn.XLOOKUP(C194,customers!A193:$A$1001,customers!B193:$B$1001,,0)</f>
        <v>Philipa Petrushanko</v>
      </c>
      <c r="G194" s="2" t="str">
        <f>IFERROR(IF(_xlfn.XLOOKUP(C194,customers!A194:A1193,customers!C194:C1193,,0)=0,"",_xlfn.XLOOKUP(C194,customers!A194:A1193,customers!C194:C1193,,0)),"")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f>_xlfn.XLOOKUP(Table1[[#This Row],[Customer ID]],customers!$A$1:$A$1001,customers!$I$1:$I$1001,,0)</f>
        <v>Yes</v>
      </c>
    </row>
    <row r="195" spans="1:16" x14ac:dyDescent="0.25">
      <c r="A195" s="2" t="s">
        <v>1579</v>
      </c>
      <c r="B195" s="3">
        <v>44644</v>
      </c>
      <c r="C195" s="2" t="s">
        <v>1580</v>
      </c>
      <c r="D195" t="s">
        <v>6171</v>
      </c>
      <c r="E195" s="2">
        <v>3</v>
      </c>
      <c r="F195" s="2" t="str" cm="1">
        <f t="array" ref="F195">_xlfn.XLOOKUP(C195,customers!A194:$A$1001,customers!B194:$B$1001,,0)</f>
        <v>Kimberli Mustchin</v>
      </c>
      <c r="G195" s="2" t="str">
        <f>IFERROR(IF(_xlfn.XLOOKUP(C195,customers!A195:A1194,customers!C195:C1194,,0)=0,"",_xlfn.XLOOKUP(C195,customers!A195:A1194,customers!C195:C1194,,0)),"")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 "Robusta", IF(I195="Exc", "Excelsa", IF(I195="Ara", "Arabica",IF(I195="Lib", "Liberica",""))))</f>
        <v>Excelsa</v>
      </c>
      <c r="O195" t="str">
        <f t="shared" ref="O195:O258" si="11">IF(J195="M","Medium",IF(J195="L","Light",IF(J195="D","Dark","")))</f>
        <v>Light</v>
      </c>
      <c r="P195" t="str">
        <f>_xlfn.XLOOKUP(Table1[[#This Row],[Customer ID]],customers!$A$1:$A$1001,customers!$I$1:$I$1001,,0)</f>
        <v>No</v>
      </c>
    </row>
    <row r="196" spans="1:16" x14ac:dyDescent="0.25">
      <c r="A196" s="2" t="s">
        <v>1584</v>
      </c>
      <c r="B196" s="3">
        <v>44398</v>
      </c>
      <c r="C196" s="2" t="s">
        <v>1585</v>
      </c>
      <c r="D196" t="s">
        <v>6144</v>
      </c>
      <c r="E196" s="2">
        <v>5</v>
      </c>
      <c r="F196" s="2" t="str" cm="1">
        <f t="array" ref="F196">_xlfn.XLOOKUP(C196,customers!A195:$A$1001,customers!B195:$B$1001,,0)</f>
        <v>Emlynne Laird</v>
      </c>
      <c r="G196" s="2" t="str">
        <f>IFERROR(IF(_xlfn.XLOOKUP(C196,customers!A196:A1195,customers!C196:C1195,,0)=0,"",_xlfn.XLOOKUP(C196,customers!A196:A1195,customers!C196:C1195,,0)),"")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f>_xlfn.XLOOKUP(Table1[[#This Row],[Customer ID]],customers!$A$1:$A$1001,customers!$I$1:$I$1001,,0)</f>
        <v>No</v>
      </c>
    </row>
    <row r="197" spans="1:16" x14ac:dyDescent="0.25">
      <c r="A197" s="2" t="s">
        <v>1590</v>
      </c>
      <c r="B197" s="3">
        <v>43683</v>
      </c>
      <c r="C197" s="2" t="s">
        <v>1591</v>
      </c>
      <c r="D197" t="s">
        <v>6140</v>
      </c>
      <c r="E197" s="2">
        <v>3</v>
      </c>
      <c r="F197" s="2" t="str" cm="1">
        <f t="array" ref="F197">_xlfn.XLOOKUP(C197,customers!A196:$A$1001,customers!B196:$B$1001,,0)</f>
        <v>Marlena Howsden</v>
      </c>
      <c r="G197" s="2" t="str">
        <f>IFERROR(IF(_xlfn.XLOOKUP(C197,customers!A197:A1196,customers!C197:C1196,,0)=0,"",_xlfn.XLOOKUP(C197,customers!A197:A1196,customers!C197:C1196,,0)),"")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f>_xlfn.XLOOKUP(Table1[[#This Row],[Customer ID]],customers!$A$1:$A$1001,customers!$I$1:$I$1001,,0)</f>
        <v>No</v>
      </c>
    </row>
    <row r="198" spans="1:16" x14ac:dyDescent="0.25">
      <c r="A198" s="2" t="s">
        <v>1596</v>
      </c>
      <c r="B198" s="3">
        <v>44339</v>
      </c>
      <c r="C198" s="2" t="s">
        <v>1597</v>
      </c>
      <c r="D198" t="s">
        <v>6176</v>
      </c>
      <c r="E198" s="2">
        <v>6</v>
      </c>
      <c r="F198" s="2" t="str" cm="1">
        <f t="array" ref="F198">_xlfn.XLOOKUP(C198,customers!A197:$A$1001,customers!B197:$B$1001,,0)</f>
        <v>Nealson Cuttler</v>
      </c>
      <c r="G198" s="2" t="str">
        <f>IFERROR(IF(_xlfn.XLOOKUP(C198,customers!A198:A1197,customers!C198:C1197,,0)=0,"",_xlfn.XLOOKUP(C198,customers!A198:A1197,customers!C198:C1197,,0)),"")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f>_xlfn.XLOOKUP(Table1[[#This Row],[Customer ID]],customers!$A$1:$A$1001,customers!$I$1:$I$1001,,0)</f>
        <v>No</v>
      </c>
    </row>
    <row r="199" spans="1:16" x14ac:dyDescent="0.25">
      <c r="A199" s="2" t="s">
        <v>1596</v>
      </c>
      <c r="B199" s="3">
        <v>44339</v>
      </c>
      <c r="C199" s="2" t="s">
        <v>1597</v>
      </c>
      <c r="D199" t="s">
        <v>6165</v>
      </c>
      <c r="E199" s="2">
        <v>2</v>
      </c>
      <c r="F199" s="2" t="str" cm="1">
        <f t="array" ref="F199">_xlfn.XLOOKUP(C199,customers!A198:$A$1001,customers!B198:$B$1001,,0)</f>
        <v>Nealson Cuttler</v>
      </c>
      <c r="G199" s="2" t="str">
        <f>IFERROR(IF(_xlfn.XLOOKUP(C199,customers!A199:A1198,customers!C199:C1198,,0)=0,"",_xlfn.XLOOKUP(C199,customers!A199:A1198,customers!C199:C1198,,0)),"")</f>
        <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f>_xlfn.XLOOKUP(Table1[[#This Row],[Customer ID]],customers!$A$1:$A$1001,customers!$I$1:$I$1001,,0)</f>
        <v>No</v>
      </c>
    </row>
    <row r="200" spans="1:16" x14ac:dyDescent="0.25">
      <c r="A200" s="2" t="s">
        <v>1596</v>
      </c>
      <c r="B200" s="3">
        <v>44339</v>
      </c>
      <c r="C200" s="2" t="s">
        <v>1597</v>
      </c>
      <c r="D200" t="s">
        <v>6165</v>
      </c>
      <c r="E200" s="2">
        <v>3</v>
      </c>
      <c r="F200" s="2" t="e" cm="1">
        <f t="array" ref="F200">_xlfn.XLOOKUP(C200,customers!A199:$A$1001,customers!B199:$B$1001,,0)</f>
        <v>#N/A</v>
      </c>
      <c r="G200" s="2" t="str">
        <f>IFERROR(IF(_xlfn.XLOOKUP(C200,customers!A200:A1199,customers!C200:C1199,,0)=0,"",_xlfn.XLOOKUP(C200,customers!A200:A1199,customers!C200:C1199,,0)),"")</f>
        <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f>_xlfn.XLOOKUP(Table1[[#This Row],[Customer ID]],customers!$A$1:$A$1001,customers!$I$1:$I$1001,,0)</f>
        <v>No</v>
      </c>
    </row>
    <row r="201" spans="1:16" x14ac:dyDescent="0.25">
      <c r="A201" s="2" t="s">
        <v>1596</v>
      </c>
      <c r="B201" s="3">
        <v>44339</v>
      </c>
      <c r="C201" s="2" t="s">
        <v>1597</v>
      </c>
      <c r="D201" t="s">
        <v>6161</v>
      </c>
      <c r="E201" s="2">
        <v>4</v>
      </c>
      <c r="F201" s="2" t="e" cm="1">
        <f t="array" ref="F201">_xlfn.XLOOKUP(C201,customers!A200:$A$1001,customers!B200:$B$1001,,0)</f>
        <v>#N/A</v>
      </c>
      <c r="G201" s="2" t="str">
        <f>IFERROR(IF(_xlfn.XLOOKUP(C201,customers!A201:A1200,customers!C201:C1200,,0)=0,"",_xlfn.XLOOKUP(C201,customers!A201:A1200,customers!C201:C1200,,0)),"")</f>
        <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f>_xlfn.XLOOKUP(Table1[[#This Row],[Customer ID]],customers!$A$1:$A$1001,customers!$I$1:$I$1001,,0)</f>
        <v>No</v>
      </c>
    </row>
    <row r="202" spans="1:16" x14ac:dyDescent="0.25">
      <c r="A202" s="2" t="s">
        <v>1596</v>
      </c>
      <c r="B202" s="3">
        <v>44339</v>
      </c>
      <c r="C202" s="2" t="s">
        <v>1597</v>
      </c>
      <c r="D202" t="s">
        <v>6141</v>
      </c>
      <c r="E202" s="2">
        <v>3</v>
      </c>
      <c r="F202" s="2" t="e" cm="1">
        <f t="array" ref="F202">_xlfn.XLOOKUP(C202,customers!A201:$A$1001,customers!B201:$B$1001,,0)</f>
        <v>#N/A</v>
      </c>
      <c r="G202" s="2" t="str">
        <f>IFERROR(IF(_xlfn.XLOOKUP(C202,customers!A202:A1201,customers!C202:C1201,,0)=0,"",_xlfn.XLOOKUP(C202,customers!A202:A1201,customers!C202:C1201,,0)),"")</f>
        <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f>_xlfn.XLOOKUP(Table1[[#This Row],[Customer ID]],customers!$A$1:$A$1001,customers!$I$1:$I$1001,,0)</f>
        <v>No</v>
      </c>
    </row>
    <row r="203" spans="1:16" x14ac:dyDescent="0.25">
      <c r="A203" s="2" t="s">
        <v>1621</v>
      </c>
      <c r="B203" s="3">
        <v>44294</v>
      </c>
      <c r="C203" s="2" t="s">
        <v>1622</v>
      </c>
      <c r="D203" t="s">
        <v>6161</v>
      </c>
      <c r="E203" s="2">
        <v>6</v>
      </c>
      <c r="F203" s="2" t="str" cm="1">
        <f t="array" ref="F203">_xlfn.XLOOKUP(C203,customers!A202:$A$1001,customers!B202:$B$1001,,0)</f>
        <v>Adriana Lazarus</v>
      </c>
      <c r="G203" s="2" t="str">
        <f>IFERROR(IF(_xlfn.XLOOKUP(C203,customers!A203:A1202,customers!C203:C1202,,0)=0,"",_xlfn.XLOOKUP(C203,customers!A203:A1202,customers!C203:C1202,,0)),"")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f>_xlfn.XLOOKUP(Table1[[#This Row],[Customer ID]],customers!$A$1:$A$1001,customers!$I$1:$I$1001,,0)</f>
        <v>No</v>
      </c>
    </row>
    <row r="204" spans="1:16" x14ac:dyDescent="0.25">
      <c r="A204" s="2" t="s">
        <v>1626</v>
      </c>
      <c r="B204" s="3">
        <v>44486</v>
      </c>
      <c r="C204" s="2" t="s">
        <v>1627</v>
      </c>
      <c r="D204" t="s">
        <v>6165</v>
      </c>
      <c r="E204" s="2">
        <v>6</v>
      </c>
      <c r="F204" s="2" t="str" cm="1">
        <f t="array" ref="F204">_xlfn.XLOOKUP(C204,customers!A203:$A$1001,customers!B203:$B$1001,,0)</f>
        <v>Tallie felip</v>
      </c>
      <c r="G204" s="2" t="str">
        <f>IFERROR(IF(_xlfn.XLOOKUP(C204,customers!A204:A1203,customers!C204:C1203,,0)=0,"",_xlfn.XLOOKUP(C204,customers!A204:A1203,customers!C204:C1203,,0)),"")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f>_xlfn.XLOOKUP(Table1[[#This Row],[Customer ID]],customers!$A$1:$A$1001,customers!$I$1:$I$1001,,0)</f>
        <v>Yes</v>
      </c>
    </row>
    <row r="205" spans="1:16" x14ac:dyDescent="0.25">
      <c r="A205" s="2" t="s">
        <v>1632</v>
      </c>
      <c r="B205" s="3">
        <v>44608</v>
      </c>
      <c r="C205" s="2" t="s">
        <v>1633</v>
      </c>
      <c r="D205" t="s">
        <v>6145</v>
      </c>
      <c r="E205" s="2">
        <v>1</v>
      </c>
      <c r="F205" s="2" t="str" cm="1">
        <f t="array" ref="F205">_xlfn.XLOOKUP(C205,customers!A204:$A$1001,customers!B204:$B$1001,,0)</f>
        <v>Vanna Le - Count</v>
      </c>
      <c r="G205" s="2" t="str">
        <f>IFERROR(IF(_xlfn.XLOOKUP(C205,customers!A205:A1204,customers!C205:C1204,,0)=0,"",_xlfn.XLOOKUP(C205,customers!A205:A1204,customers!C205:C1204,,0)),"")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f>_xlfn.XLOOKUP(Table1[[#This Row],[Customer ID]],customers!$A$1:$A$1001,customers!$I$1:$I$1001,,0)</f>
        <v>No</v>
      </c>
    </row>
    <row r="206" spans="1:16" x14ac:dyDescent="0.25">
      <c r="A206" s="2" t="s">
        <v>1638</v>
      </c>
      <c r="B206" s="3">
        <v>44027</v>
      </c>
      <c r="C206" s="2" t="s">
        <v>1639</v>
      </c>
      <c r="D206" t="s">
        <v>6141</v>
      </c>
      <c r="E206" s="2">
        <v>6</v>
      </c>
      <c r="F206" s="2" t="str" cm="1">
        <f t="array" ref="F206">_xlfn.XLOOKUP(C206,customers!A205:$A$1001,customers!B205:$B$1001,,0)</f>
        <v>Sarette Ducarel</v>
      </c>
      <c r="G206" s="2" t="str">
        <f>IFERROR(IF(_xlfn.XLOOKUP(C206,customers!A206:A1205,customers!C206:C1205,,0)=0,"",_xlfn.XLOOKUP(C206,customers!A206:A1205,customers!C206:C1205,,0)),"")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f>_xlfn.XLOOKUP(Table1[[#This Row],[Customer ID]],customers!$A$1:$A$1001,customers!$I$1:$I$1001,,0)</f>
        <v>No</v>
      </c>
    </row>
    <row r="207" spans="1:16" x14ac:dyDescent="0.25">
      <c r="A207" s="2" t="s">
        <v>1643</v>
      </c>
      <c r="B207" s="3">
        <v>43883</v>
      </c>
      <c r="C207" s="2" t="s">
        <v>1644</v>
      </c>
      <c r="D207" t="s">
        <v>6163</v>
      </c>
      <c r="E207" s="2">
        <v>3</v>
      </c>
      <c r="F207" s="2" t="str" cm="1">
        <f t="array" ref="F207">_xlfn.XLOOKUP(C207,customers!A206:$A$1001,customers!B206:$B$1001,,0)</f>
        <v>Kendra Glison</v>
      </c>
      <c r="G207" s="2" t="str">
        <f>IFERROR(IF(_xlfn.XLOOKUP(C207,customers!A207:A1206,customers!C207:C1206,,0)=0,"",_xlfn.XLOOKUP(C207,customers!A207:A1206,customers!C207:C1206,,0)),"")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f>_xlfn.XLOOKUP(Table1[[#This Row],[Customer ID]],customers!$A$1:$A$1001,customers!$I$1:$I$1001,,0)</f>
        <v>Yes</v>
      </c>
    </row>
    <row r="208" spans="1:16" x14ac:dyDescent="0.25">
      <c r="A208" s="2" t="s">
        <v>1648</v>
      </c>
      <c r="B208" s="3">
        <v>44211</v>
      </c>
      <c r="C208" s="2" t="s">
        <v>1649</v>
      </c>
      <c r="D208" t="s">
        <v>6155</v>
      </c>
      <c r="E208" s="2">
        <v>2</v>
      </c>
      <c r="F208" s="2" t="str" cm="1">
        <f t="array" ref="F208">_xlfn.XLOOKUP(C208,customers!A207:$A$1001,customers!B207:$B$1001,,0)</f>
        <v>Nertie Poolman</v>
      </c>
      <c r="G208" s="2" t="str">
        <f>IFERROR(IF(_xlfn.XLOOKUP(C208,customers!A208:A1207,customers!C208:C1207,,0)=0,"",_xlfn.XLOOKUP(C208,customers!A208:A1207,customers!C208:C1207,,0)),"")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f>_xlfn.XLOOKUP(Table1[[#This Row],[Customer ID]],customers!$A$1:$A$1001,customers!$I$1:$I$1001,,0)</f>
        <v>No</v>
      </c>
    </row>
    <row r="209" spans="1:16" x14ac:dyDescent="0.25">
      <c r="A209" s="2" t="s">
        <v>1653</v>
      </c>
      <c r="B209" s="3">
        <v>44207</v>
      </c>
      <c r="C209" s="2" t="s">
        <v>1654</v>
      </c>
      <c r="D209" t="s">
        <v>6157</v>
      </c>
      <c r="E209" s="2">
        <v>6</v>
      </c>
      <c r="F209" s="2" t="str" cm="1">
        <f t="array" ref="F209">_xlfn.XLOOKUP(C209,customers!A208:$A$1001,customers!B208:$B$1001,,0)</f>
        <v>Orbadiah Duny</v>
      </c>
      <c r="G209" s="2" t="str">
        <f>IFERROR(IF(_xlfn.XLOOKUP(C209,customers!A209:A1208,customers!C209:C1208,,0)=0,"",_xlfn.XLOOKUP(C209,customers!A209:A1208,customers!C209:C1208,,0)),"")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f>_xlfn.XLOOKUP(Table1[[#This Row],[Customer ID]],customers!$A$1:$A$1001,customers!$I$1:$I$1001,,0)</f>
        <v>Yes</v>
      </c>
    </row>
    <row r="210" spans="1:16" x14ac:dyDescent="0.25">
      <c r="A210" s="2" t="s">
        <v>1659</v>
      </c>
      <c r="B210" s="3">
        <v>44659</v>
      </c>
      <c r="C210" s="2" t="s">
        <v>1660</v>
      </c>
      <c r="D210" t="s">
        <v>6144</v>
      </c>
      <c r="E210" s="2">
        <v>4</v>
      </c>
      <c r="F210" s="2" t="str" cm="1">
        <f t="array" ref="F210">_xlfn.XLOOKUP(C210,customers!A209:$A$1001,customers!B209:$B$1001,,0)</f>
        <v>Constance Halfhide</v>
      </c>
      <c r="G210" s="2" t="str">
        <f>IFERROR(IF(_xlfn.XLOOKUP(C210,customers!A210:A1209,customers!C210:C1209,,0)=0,"",_xlfn.XLOOKUP(C210,customers!A210:A1209,customers!C210:C1209,,0)),"")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f>_xlfn.XLOOKUP(Table1[[#This Row],[Customer ID]],customers!$A$1:$A$1001,customers!$I$1:$I$1001,,0)</f>
        <v>Yes</v>
      </c>
    </row>
    <row r="211" spans="1:16" x14ac:dyDescent="0.25">
      <c r="A211" s="2" t="s">
        <v>1665</v>
      </c>
      <c r="B211" s="3">
        <v>44105</v>
      </c>
      <c r="C211" s="2" t="s">
        <v>1666</v>
      </c>
      <c r="D211" t="s">
        <v>6157</v>
      </c>
      <c r="E211" s="2">
        <v>1</v>
      </c>
      <c r="F211" s="2" t="str" cm="1">
        <f t="array" ref="F211">_xlfn.XLOOKUP(C211,customers!A210:$A$1001,customers!B210:$B$1001,,0)</f>
        <v>Fransisco Malecky</v>
      </c>
      <c r="G211" s="2" t="str">
        <f>IFERROR(IF(_xlfn.XLOOKUP(C211,customers!A211:A1210,customers!C211:C1210,,0)=0,"",_xlfn.XLOOKUP(C211,customers!A211:A1210,customers!C211:C1210,,0)),"")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f>_xlfn.XLOOKUP(Table1[[#This Row],[Customer ID]],customers!$A$1:$A$1001,customers!$I$1:$I$1001,,0)</f>
        <v>No</v>
      </c>
    </row>
    <row r="212" spans="1:16" x14ac:dyDescent="0.25">
      <c r="A212" s="2" t="s">
        <v>1671</v>
      </c>
      <c r="B212" s="3">
        <v>43766</v>
      </c>
      <c r="C212" s="2" t="s">
        <v>1672</v>
      </c>
      <c r="D212" t="s">
        <v>6143</v>
      </c>
      <c r="E212" s="2">
        <v>4</v>
      </c>
      <c r="F212" s="2" t="str" cm="1">
        <f t="array" ref="F212">_xlfn.XLOOKUP(C212,customers!A211:$A$1001,customers!B211:$B$1001,,0)</f>
        <v>Anselma Attwater</v>
      </c>
      <c r="G212" s="2" t="str">
        <f>IFERROR(IF(_xlfn.XLOOKUP(C212,customers!A212:A1211,customers!C212:C1211,,0)=0,"",_xlfn.XLOOKUP(C212,customers!A212:A1211,customers!C212:C1211,,0)),"")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f>_xlfn.XLOOKUP(Table1[[#This Row],[Customer ID]],customers!$A$1:$A$1001,customers!$I$1:$I$1001,,0)</f>
        <v>Yes</v>
      </c>
    </row>
    <row r="213" spans="1:16" x14ac:dyDescent="0.25">
      <c r="A213" s="2" t="s">
        <v>1677</v>
      </c>
      <c r="B213" s="3">
        <v>44283</v>
      </c>
      <c r="C213" s="2" t="s">
        <v>1678</v>
      </c>
      <c r="D213" t="s">
        <v>6176</v>
      </c>
      <c r="E213" s="2">
        <v>6</v>
      </c>
      <c r="F213" s="2" t="str" cm="1">
        <f t="array" ref="F213">_xlfn.XLOOKUP(C213,customers!A212:$A$1001,customers!B212:$B$1001,,0)</f>
        <v>Minette Whellans</v>
      </c>
      <c r="G213" s="2" t="str">
        <f>IFERROR(IF(_xlfn.XLOOKUP(C213,customers!A213:A1212,customers!C213:C1212,,0)=0,"",_xlfn.XLOOKUP(C213,customers!A213:A1212,customers!C213:C1212,,0)),"")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f>_xlfn.XLOOKUP(Table1[[#This Row],[Customer ID]],customers!$A$1:$A$1001,customers!$I$1:$I$1001,,0)</f>
        <v>No</v>
      </c>
    </row>
    <row r="214" spans="1:16" x14ac:dyDescent="0.25">
      <c r="A214" s="2" t="s">
        <v>1682</v>
      </c>
      <c r="B214" s="3">
        <v>43921</v>
      </c>
      <c r="C214" s="2" t="s">
        <v>1683</v>
      </c>
      <c r="D214" t="s">
        <v>6153</v>
      </c>
      <c r="E214" s="2">
        <v>4</v>
      </c>
      <c r="F214" s="2" t="str" cm="1">
        <f t="array" ref="F214">_xlfn.XLOOKUP(C214,customers!A213:$A$1001,customers!B213:$B$1001,,0)</f>
        <v>Dael Camilletti</v>
      </c>
      <c r="G214" s="2" t="str">
        <f>IFERROR(IF(_xlfn.XLOOKUP(C214,customers!A214:A1213,customers!C214:C1213,,0)=0,"",_xlfn.XLOOKUP(C214,customers!A214:A1213,customers!C214:C1213,,0)),"")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f>_xlfn.XLOOKUP(Table1[[#This Row],[Customer ID]],customers!$A$1:$A$1001,customers!$I$1:$I$1001,,0)</f>
        <v>Yes</v>
      </c>
    </row>
    <row r="215" spans="1:16" x14ac:dyDescent="0.25">
      <c r="A215" s="2" t="s">
        <v>1688</v>
      </c>
      <c r="B215" s="3">
        <v>44646</v>
      </c>
      <c r="C215" s="2" t="s">
        <v>1689</v>
      </c>
      <c r="D215" t="s">
        <v>6149</v>
      </c>
      <c r="E215" s="2">
        <v>1</v>
      </c>
      <c r="F215" s="2" t="str" cm="1">
        <f t="array" ref="F215">_xlfn.XLOOKUP(C215,customers!A214:$A$1001,customers!B214:$B$1001,,0)</f>
        <v>Emiline Galgey</v>
      </c>
      <c r="G215" s="2" t="str">
        <f>IFERROR(IF(_xlfn.XLOOKUP(C215,customers!A215:A1214,customers!C215:C1214,,0)=0,"",_xlfn.XLOOKUP(C215,customers!A215:A1214,customers!C215:C1214,,0)),"")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f>_xlfn.XLOOKUP(Table1[[#This Row],[Customer ID]],customers!$A$1:$A$1001,customers!$I$1:$I$1001,,0)</f>
        <v>No</v>
      </c>
    </row>
    <row r="216" spans="1:16" x14ac:dyDescent="0.25">
      <c r="A216" s="2" t="s">
        <v>1694</v>
      </c>
      <c r="B216" s="3">
        <v>43775</v>
      </c>
      <c r="C216" s="2" t="s">
        <v>1695</v>
      </c>
      <c r="D216" t="s">
        <v>6170</v>
      </c>
      <c r="E216" s="2">
        <v>2</v>
      </c>
      <c r="F216" s="2" t="str" cm="1">
        <f t="array" ref="F216">_xlfn.XLOOKUP(C216,customers!A215:$A$1001,customers!B215:$B$1001,,0)</f>
        <v>Murdock Hame</v>
      </c>
      <c r="G216" s="2" t="str">
        <f>IFERROR(IF(_xlfn.XLOOKUP(C216,customers!A216:A1215,customers!C216:C1215,,0)=0,"",_xlfn.XLOOKUP(C216,customers!A216:A1215,customers!C216:C1215,,0)),"")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f>_xlfn.XLOOKUP(Table1[[#This Row],[Customer ID]],customers!$A$1:$A$1001,customers!$I$1:$I$1001,,0)</f>
        <v>No</v>
      </c>
    </row>
    <row r="217" spans="1:16" x14ac:dyDescent="0.25">
      <c r="A217" s="2" t="s">
        <v>1701</v>
      </c>
      <c r="B217" s="3">
        <v>43829</v>
      </c>
      <c r="C217" s="2" t="s">
        <v>1702</v>
      </c>
      <c r="D217" t="s">
        <v>6150</v>
      </c>
      <c r="E217" s="2">
        <v>6</v>
      </c>
      <c r="F217" s="2" t="str" cm="1">
        <f t="array" ref="F217">_xlfn.XLOOKUP(C217,customers!A216:$A$1001,customers!B216:$B$1001,,0)</f>
        <v>Ilka Gurnee</v>
      </c>
      <c r="G217" s="2" t="str">
        <f>IFERROR(IF(_xlfn.XLOOKUP(C217,customers!A217:A1216,customers!C217:C1216,,0)=0,"",_xlfn.XLOOKUP(C217,customers!A217:A1216,customers!C217:C1216,,0)),"")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f>_xlfn.XLOOKUP(Table1[[#This Row],[Customer ID]],customers!$A$1:$A$1001,customers!$I$1:$I$1001,,0)</f>
        <v>No</v>
      </c>
    </row>
    <row r="218" spans="1:16" x14ac:dyDescent="0.25">
      <c r="A218" s="2" t="s">
        <v>1707</v>
      </c>
      <c r="B218" s="3">
        <v>44470</v>
      </c>
      <c r="C218" s="2" t="s">
        <v>1708</v>
      </c>
      <c r="D218" t="s">
        <v>6162</v>
      </c>
      <c r="E218" s="2">
        <v>4</v>
      </c>
      <c r="F218" s="2" t="str" cm="1">
        <f t="array" ref="F218">_xlfn.XLOOKUP(C218,customers!A217:$A$1001,customers!B217:$B$1001,,0)</f>
        <v>Alfy Snowding</v>
      </c>
      <c r="G218" s="2" t="str">
        <f>IFERROR(IF(_xlfn.XLOOKUP(C218,customers!A218:A1217,customers!C218:C1217,,0)=0,"",_xlfn.XLOOKUP(C218,customers!A218:A1217,customers!C218:C1217,,0)),"")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f>_xlfn.XLOOKUP(Table1[[#This Row],[Customer ID]],customers!$A$1:$A$1001,customers!$I$1:$I$1001,,0)</f>
        <v>Yes</v>
      </c>
    </row>
    <row r="219" spans="1:16" x14ac:dyDescent="0.25">
      <c r="A219" s="2" t="s">
        <v>1713</v>
      </c>
      <c r="B219" s="3">
        <v>44174</v>
      </c>
      <c r="C219" s="2" t="s">
        <v>1714</v>
      </c>
      <c r="D219" t="s">
        <v>6176</v>
      </c>
      <c r="E219" s="2">
        <v>4</v>
      </c>
      <c r="F219" s="2" t="str" cm="1">
        <f t="array" ref="F219">_xlfn.XLOOKUP(C219,customers!A218:$A$1001,customers!B218:$B$1001,,0)</f>
        <v>Godfry Poinsett</v>
      </c>
      <c r="G219" s="2" t="str">
        <f>IFERROR(IF(_xlfn.XLOOKUP(C219,customers!A219:A1218,customers!C219:C1218,,0)=0,"",_xlfn.XLOOKUP(C219,customers!A219:A1218,customers!C219:C1218,,0)),"")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f>_xlfn.XLOOKUP(Table1[[#This Row],[Customer ID]],customers!$A$1:$A$1001,customers!$I$1:$I$1001,,0)</f>
        <v>No</v>
      </c>
    </row>
    <row r="220" spans="1:16" x14ac:dyDescent="0.25">
      <c r="A220" s="2" t="s">
        <v>1719</v>
      </c>
      <c r="B220" s="3">
        <v>44317</v>
      </c>
      <c r="C220" s="2" t="s">
        <v>1720</v>
      </c>
      <c r="D220" t="s">
        <v>6155</v>
      </c>
      <c r="E220" s="2">
        <v>5</v>
      </c>
      <c r="F220" s="2" t="str" cm="1">
        <f t="array" ref="F220">_xlfn.XLOOKUP(C220,customers!A219:$A$1001,customers!B219:$B$1001,,0)</f>
        <v>Rem Furman</v>
      </c>
      <c r="G220" s="2" t="str">
        <f>IFERROR(IF(_xlfn.XLOOKUP(C220,customers!A220:A1219,customers!C220:C1219,,0)=0,"",_xlfn.XLOOKUP(C220,customers!A220:A1219,customers!C220:C1219,,0)),"")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f>_xlfn.XLOOKUP(Table1[[#This Row],[Customer ID]],customers!$A$1:$A$1001,customers!$I$1:$I$1001,,0)</f>
        <v>Yes</v>
      </c>
    </row>
    <row r="221" spans="1:16" x14ac:dyDescent="0.25">
      <c r="A221" s="2" t="s">
        <v>1725</v>
      </c>
      <c r="B221" s="3">
        <v>44777</v>
      </c>
      <c r="C221" s="2" t="s">
        <v>1726</v>
      </c>
      <c r="D221" t="s">
        <v>6178</v>
      </c>
      <c r="E221" s="2">
        <v>3</v>
      </c>
      <c r="F221" s="2" t="str" cm="1">
        <f t="array" ref="F221">_xlfn.XLOOKUP(C221,customers!A220:$A$1001,customers!B220:$B$1001,,0)</f>
        <v>Charis Crosier</v>
      </c>
      <c r="G221" s="2" t="str">
        <f>IFERROR(IF(_xlfn.XLOOKUP(C221,customers!A221:A1220,customers!C221:C1220,,0)=0,"",_xlfn.XLOOKUP(C221,customers!A221:A1220,customers!C221:C1220,,0)),"")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f>_xlfn.XLOOKUP(Table1[[#This Row],[Customer ID]],customers!$A$1:$A$1001,customers!$I$1:$I$1001,,0)</f>
        <v>No</v>
      </c>
    </row>
    <row r="222" spans="1:16" x14ac:dyDescent="0.25">
      <c r="A222" s="2" t="s">
        <v>1725</v>
      </c>
      <c r="B222" s="3">
        <v>44777</v>
      </c>
      <c r="C222" s="2" t="s">
        <v>1726</v>
      </c>
      <c r="D222" t="s">
        <v>6174</v>
      </c>
      <c r="E222" s="2">
        <v>5</v>
      </c>
      <c r="F222" s="2" t="str" cm="1">
        <f t="array" ref="F222">_xlfn.XLOOKUP(C222,customers!A221:$A$1001,customers!B221:$B$1001,,0)</f>
        <v>Charis Crosier</v>
      </c>
      <c r="G222" s="2" t="str">
        <f>IFERROR(IF(_xlfn.XLOOKUP(C222,customers!A222:A1221,customers!C222:C1221,,0)=0,"",_xlfn.XLOOKUP(C222,customers!A222:A1221,customers!C222:C1221,,0)),"")</f>
        <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f>_xlfn.XLOOKUP(Table1[[#This Row],[Customer ID]],customers!$A$1:$A$1001,customers!$I$1:$I$1001,,0)</f>
        <v>No</v>
      </c>
    </row>
    <row r="223" spans="1:16" x14ac:dyDescent="0.25">
      <c r="A223" s="2" t="s">
        <v>1736</v>
      </c>
      <c r="B223" s="3">
        <v>44513</v>
      </c>
      <c r="C223" s="2" t="s">
        <v>1737</v>
      </c>
      <c r="D223" t="s">
        <v>6140</v>
      </c>
      <c r="E223" s="2">
        <v>6</v>
      </c>
      <c r="F223" s="2" t="str" cm="1">
        <f t="array" ref="F223">_xlfn.XLOOKUP(C223,customers!A222:$A$1001,customers!B222:$B$1001,,0)</f>
        <v>Lenka Rushmer</v>
      </c>
      <c r="G223" s="2" t="str">
        <f>IFERROR(IF(_xlfn.XLOOKUP(C223,customers!A223:A1222,customers!C223:C1222,,0)=0,"",_xlfn.XLOOKUP(C223,customers!A223:A1222,customers!C223:C1222,,0)),"")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f>_xlfn.XLOOKUP(Table1[[#This Row],[Customer ID]],customers!$A$1:$A$1001,customers!$I$1:$I$1001,,0)</f>
        <v>Yes</v>
      </c>
    </row>
    <row r="224" spans="1:16" x14ac:dyDescent="0.25">
      <c r="A224" s="2" t="s">
        <v>1742</v>
      </c>
      <c r="B224" s="3">
        <v>44090</v>
      </c>
      <c r="C224" s="2" t="s">
        <v>1743</v>
      </c>
      <c r="D224" t="s">
        <v>6169</v>
      </c>
      <c r="E224" s="2">
        <v>3</v>
      </c>
      <c r="F224" s="2" t="str" cm="1">
        <f t="array" ref="F224">_xlfn.XLOOKUP(C224,customers!A223:$A$1001,customers!B223:$B$1001,,0)</f>
        <v>Waneta Edinborough</v>
      </c>
      <c r="G224" s="2" t="str">
        <f>IFERROR(IF(_xlfn.XLOOKUP(C224,customers!A224:A1223,customers!C224:C1223,,0)=0,"",_xlfn.XLOOKUP(C224,customers!A224:A1223,customers!C224:C1223,,0)),"")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f>_xlfn.XLOOKUP(Table1[[#This Row],[Customer ID]],customers!$A$1:$A$1001,customers!$I$1:$I$1001,,0)</f>
        <v>No</v>
      </c>
    </row>
    <row r="225" spans="1:16" x14ac:dyDescent="0.25">
      <c r="A225" s="2" t="s">
        <v>1748</v>
      </c>
      <c r="B225" s="3">
        <v>44109</v>
      </c>
      <c r="C225" s="2" t="s">
        <v>1749</v>
      </c>
      <c r="D225" t="s">
        <v>6171</v>
      </c>
      <c r="E225" s="2">
        <v>4</v>
      </c>
      <c r="F225" s="2" t="str" cm="1">
        <f t="array" ref="F225">_xlfn.XLOOKUP(C225,customers!A224:$A$1001,customers!B224:$B$1001,,0)</f>
        <v>Bobbe Piggott</v>
      </c>
      <c r="G225" s="2" t="str">
        <f>IFERROR(IF(_xlfn.XLOOKUP(C225,customers!A225:A1224,customers!C225:C1224,,0)=0,"",_xlfn.XLOOKUP(C225,customers!A225:A1224,customers!C225:C1224,,0)),"")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f>_xlfn.XLOOKUP(Table1[[#This Row],[Customer ID]],customers!$A$1:$A$1001,customers!$I$1:$I$1001,,0)</f>
        <v>Yes</v>
      </c>
    </row>
    <row r="226" spans="1:16" x14ac:dyDescent="0.25">
      <c r="A226" s="2" t="s">
        <v>1753</v>
      </c>
      <c r="B226" s="3">
        <v>43836</v>
      </c>
      <c r="C226" s="2" t="s">
        <v>1754</v>
      </c>
      <c r="D226" t="s">
        <v>6165</v>
      </c>
      <c r="E226" s="2">
        <v>4</v>
      </c>
      <c r="F226" s="2" t="str" cm="1">
        <f t="array" ref="F226">_xlfn.XLOOKUP(C226,customers!A225:$A$1001,customers!B225:$B$1001,,0)</f>
        <v>Ketty Bromehead</v>
      </c>
      <c r="G226" s="2" t="str">
        <f>IFERROR(IF(_xlfn.XLOOKUP(C226,customers!A226:A1225,customers!C226:C1225,,0)=0,"",_xlfn.XLOOKUP(C226,customers!A226:A1225,customers!C226:C1225,,0)),"")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f>_xlfn.XLOOKUP(Table1[[#This Row],[Customer ID]],customers!$A$1:$A$1001,customers!$I$1:$I$1001,,0)</f>
        <v>Yes</v>
      </c>
    </row>
    <row r="227" spans="1:16" x14ac:dyDescent="0.25">
      <c r="A227" s="2" t="s">
        <v>1759</v>
      </c>
      <c r="B227" s="3">
        <v>44337</v>
      </c>
      <c r="C227" s="2" t="s">
        <v>1760</v>
      </c>
      <c r="D227" t="s">
        <v>6178</v>
      </c>
      <c r="E227" s="2">
        <v>4</v>
      </c>
      <c r="F227" s="2" t="str" cm="1">
        <f t="array" ref="F227">_xlfn.XLOOKUP(C227,customers!A226:$A$1001,customers!B226:$B$1001,,0)</f>
        <v>Elsbeth Westerman</v>
      </c>
      <c r="G227" s="2" t="str">
        <f>IFERROR(IF(_xlfn.XLOOKUP(C227,customers!A227:A1226,customers!C227:C1226,,0)=0,"",_xlfn.XLOOKUP(C227,customers!A227:A1226,customers!C227:C1226,,0)),"")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f>_xlfn.XLOOKUP(Table1[[#This Row],[Customer ID]],customers!$A$1:$A$1001,customers!$I$1:$I$1001,,0)</f>
        <v>No</v>
      </c>
    </row>
    <row r="228" spans="1:16" x14ac:dyDescent="0.25">
      <c r="A228" s="2" t="s">
        <v>1765</v>
      </c>
      <c r="B228" s="3">
        <v>43887</v>
      </c>
      <c r="C228" s="2" t="s">
        <v>1766</v>
      </c>
      <c r="D228" t="s">
        <v>6175</v>
      </c>
      <c r="E228" s="2">
        <v>5</v>
      </c>
      <c r="F228" s="2" t="str" cm="1">
        <f t="array" ref="F228">_xlfn.XLOOKUP(C228,customers!A227:$A$1001,customers!B227:$B$1001,,0)</f>
        <v>Anabelle Hutchens</v>
      </c>
      <c r="G228" s="2" t="str">
        <f>IFERROR(IF(_xlfn.XLOOKUP(C228,customers!A228:A1227,customers!C228:C1227,,0)=0,"",_xlfn.XLOOKUP(C228,customers!A228:A1227,customers!C228:C1227,,0)),"")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f>_xlfn.XLOOKUP(Table1[[#This Row],[Customer ID]],customers!$A$1:$A$1001,customers!$I$1:$I$1001,,0)</f>
        <v>No</v>
      </c>
    </row>
    <row r="229" spans="1:16" x14ac:dyDescent="0.25">
      <c r="A229" s="2" t="s">
        <v>1771</v>
      </c>
      <c r="B229" s="3">
        <v>43880</v>
      </c>
      <c r="C229" s="2" t="s">
        <v>1772</v>
      </c>
      <c r="D229" t="s">
        <v>6163</v>
      </c>
      <c r="E229" s="2">
        <v>6</v>
      </c>
      <c r="F229" s="2" t="str" cm="1">
        <f t="array" ref="F229">_xlfn.XLOOKUP(C229,customers!A228:$A$1001,customers!B228:$B$1001,,0)</f>
        <v>Noak Wyvill</v>
      </c>
      <c r="G229" s="2" t="str">
        <f>IFERROR(IF(_xlfn.XLOOKUP(C229,customers!A229:A1228,customers!C229:C1228,,0)=0,"",_xlfn.XLOOKUP(C229,customers!A229:A1228,customers!C229:C1228,,0)),"")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f>_xlfn.XLOOKUP(Table1[[#This Row],[Customer ID]],customers!$A$1:$A$1001,customers!$I$1:$I$1001,,0)</f>
        <v>Yes</v>
      </c>
    </row>
    <row r="230" spans="1:16" x14ac:dyDescent="0.25">
      <c r="A230" s="2" t="s">
        <v>1777</v>
      </c>
      <c r="B230" s="3">
        <v>44376</v>
      </c>
      <c r="C230" s="2" t="s">
        <v>1778</v>
      </c>
      <c r="D230" t="s">
        <v>6178</v>
      </c>
      <c r="E230" s="2">
        <v>5</v>
      </c>
      <c r="F230" s="2" t="str" cm="1">
        <f t="array" ref="F230">_xlfn.XLOOKUP(C230,customers!A229:$A$1001,customers!B229:$B$1001,,0)</f>
        <v>Beltran Mathon</v>
      </c>
      <c r="G230" s="2" t="str">
        <f>IFERROR(IF(_xlfn.XLOOKUP(C230,customers!A230:A1229,customers!C230:C1229,,0)=0,"",_xlfn.XLOOKUP(C230,customers!A230:A1229,customers!C230:C1229,,0)),"")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f>_xlfn.XLOOKUP(Table1[[#This Row],[Customer ID]],customers!$A$1:$A$1001,customers!$I$1:$I$1001,,0)</f>
        <v>No</v>
      </c>
    </row>
    <row r="231" spans="1:16" x14ac:dyDescent="0.25">
      <c r="A231" s="2" t="s">
        <v>1783</v>
      </c>
      <c r="B231" s="3">
        <v>44282</v>
      </c>
      <c r="C231" s="2" t="s">
        <v>1784</v>
      </c>
      <c r="D231" t="s">
        <v>6159</v>
      </c>
      <c r="E231" s="2">
        <v>2</v>
      </c>
      <c r="F231" s="2" t="str" cm="1">
        <f t="array" ref="F231">_xlfn.XLOOKUP(C231,customers!A230:$A$1001,customers!B230:$B$1001,,0)</f>
        <v>Kristos Streight</v>
      </c>
      <c r="G231" s="2" t="str">
        <f>IFERROR(IF(_xlfn.XLOOKUP(C231,customers!A231:A1230,customers!C231:C1230,,0)=0,"",_xlfn.XLOOKUP(C231,customers!A231:A1230,customers!C231:C1230,,0)),"")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f>_xlfn.XLOOKUP(Table1[[#This Row],[Customer ID]],customers!$A$1:$A$1001,customers!$I$1:$I$1001,,0)</f>
        <v>No</v>
      </c>
    </row>
    <row r="232" spans="1:16" x14ac:dyDescent="0.25">
      <c r="A232" s="2" t="s">
        <v>1789</v>
      </c>
      <c r="B232" s="3">
        <v>44496</v>
      </c>
      <c r="C232" s="2" t="s">
        <v>1790</v>
      </c>
      <c r="D232" t="s">
        <v>6175</v>
      </c>
      <c r="E232" s="2">
        <v>2</v>
      </c>
      <c r="F232" s="2" t="str" cm="1">
        <f t="array" ref="F232">_xlfn.XLOOKUP(C232,customers!A231:$A$1001,customers!B231:$B$1001,,0)</f>
        <v>Portie Cutchie</v>
      </c>
      <c r="G232" s="2" t="str">
        <f>IFERROR(IF(_xlfn.XLOOKUP(C232,customers!A232:A1231,customers!C232:C1231,,0)=0,"",_xlfn.XLOOKUP(C232,customers!A232:A1231,customers!C232:C1231,,0)),"")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f>_xlfn.XLOOKUP(Table1[[#This Row],[Customer ID]],customers!$A$1:$A$1001,customers!$I$1:$I$1001,,0)</f>
        <v>No</v>
      </c>
    </row>
    <row r="233" spans="1:16" x14ac:dyDescent="0.25">
      <c r="A233" s="2" t="s">
        <v>1795</v>
      </c>
      <c r="B233" s="3">
        <v>43628</v>
      </c>
      <c r="C233" s="2" t="s">
        <v>1796</v>
      </c>
      <c r="D233" t="s">
        <v>6159</v>
      </c>
      <c r="E233" s="2">
        <v>2</v>
      </c>
      <c r="F233" s="2" t="str" cm="1">
        <f t="array" ref="F233">_xlfn.XLOOKUP(C233,customers!A232:$A$1001,customers!B232:$B$1001,,0)</f>
        <v>Sinclare Edsell</v>
      </c>
      <c r="G233" s="2" t="str">
        <f>IFERROR(IF(_xlfn.XLOOKUP(C233,customers!A233:A1232,customers!C233:C1232,,0)=0,"",_xlfn.XLOOKUP(C233,customers!A233:A1232,customers!C233:C1232,,0)),"")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f>_xlfn.XLOOKUP(Table1[[#This Row],[Customer ID]],customers!$A$1:$A$1001,customers!$I$1:$I$1001,,0)</f>
        <v>Yes</v>
      </c>
    </row>
    <row r="234" spans="1:16" x14ac:dyDescent="0.25">
      <c r="A234" s="2" t="s">
        <v>1800</v>
      </c>
      <c r="B234" s="3">
        <v>44010</v>
      </c>
      <c r="C234" s="2" t="s">
        <v>1801</v>
      </c>
      <c r="D234" t="s">
        <v>6145</v>
      </c>
      <c r="E234" s="2">
        <v>5</v>
      </c>
      <c r="F234" s="2" t="str" cm="1">
        <f t="array" ref="F234">_xlfn.XLOOKUP(C234,customers!A233:$A$1001,customers!B233:$B$1001,,0)</f>
        <v>Conny Gheraldi</v>
      </c>
      <c r="G234" s="2" t="str">
        <f>IFERROR(IF(_xlfn.XLOOKUP(C234,customers!A234:A1233,customers!C234:C1233,,0)=0,"",_xlfn.XLOOKUP(C234,customers!A234:A1233,customers!C234:C1233,,0)),"")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f>_xlfn.XLOOKUP(Table1[[#This Row],[Customer ID]],customers!$A$1:$A$1001,customers!$I$1:$I$1001,,0)</f>
        <v>No</v>
      </c>
    </row>
    <row r="235" spans="1:16" x14ac:dyDescent="0.25">
      <c r="A235" s="2" t="s">
        <v>1806</v>
      </c>
      <c r="B235" s="3">
        <v>44278</v>
      </c>
      <c r="C235" s="2" t="s">
        <v>1807</v>
      </c>
      <c r="D235" t="s">
        <v>6156</v>
      </c>
      <c r="E235" s="2">
        <v>5</v>
      </c>
      <c r="F235" s="2" t="str" cm="1">
        <f t="array" ref="F235">_xlfn.XLOOKUP(C235,customers!A234:$A$1001,customers!B234:$B$1001,,0)</f>
        <v>Beryle Kenwell</v>
      </c>
      <c r="G235" s="2" t="str">
        <f>IFERROR(IF(_xlfn.XLOOKUP(C235,customers!A235:A1234,customers!C235:C1234,,0)=0,"",_xlfn.XLOOKUP(C235,customers!A235:A1234,customers!C235:C1234,,0)),"")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f>_xlfn.XLOOKUP(Table1[[#This Row],[Customer ID]],customers!$A$1:$A$1001,customers!$I$1:$I$1001,,0)</f>
        <v>No</v>
      </c>
    </row>
    <row r="236" spans="1:16" x14ac:dyDescent="0.25">
      <c r="A236" s="2" t="s">
        <v>1812</v>
      </c>
      <c r="B236" s="3">
        <v>44602</v>
      </c>
      <c r="C236" s="2" t="s">
        <v>1813</v>
      </c>
      <c r="D236" t="s">
        <v>6164</v>
      </c>
      <c r="E236" s="2">
        <v>1</v>
      </c>
      <c r="F236" s="2" t="str" cm="1">
        <f t="array" ref="F236">_xlfn.XLOOKUP(C236,customers!A235:$A$1001,customers!B235:$B$1001,,0)</f>
        <v>Tomas Sutty</v>
      </c>
      <c r="G236" s="2" t="str">
        <f>IFERROR(IF(_xlfn.XLOOKUP(C236,customers!A236:A1235,customers!C236:C1235,,0)=0,"",_xlfn.XLOOKUP(C236,customers!A236:A1235,customers!C236:C1235,,0)),"")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f>_xlfn.XLOOKUP(Table1[[#This Row],[Customer ID]],customers!$A$1:$A$1001,customers!$I$1:$I$1001,,0)</f>
        <v>No</v>
      </c>
    </row>
    <row r="237" spans="1:16" x14ac:dyDescent="0.25">
      <c r="A237" s="2" t="s">
        <v>1818</v>
      </c>
      <c r="B237" s="3">
        <v>43571</v>
      </c>
      <c r="C237" s="2" t="s">
        <v>1819</v>
      </c>
      <c r="D237" t="s">
        <v>6164</v>
      </c>
      <c r="E237" s="2">
        <v>5</v>
      </c>
      <c r="F237" s="2" t="str" cm="1">
        <f t="array" ref="F237">_xlfn.XLOOKUP(C237,customers!A236:$A$1001,customers!B236:$B$1001,,0)</f>
        <v>Samuele Ales0</v>
      </c>
      <c r="G237" s="2" t="str">
        <f>IFERROR(IF(_xlfn.XLOOKUP(C237,customers!A237:A1236,customers!C237:C1236,,0)=0,"",_xlfn.XLOOKUP(C237,customers!A237:A1236,customers!C237:C1236,,0)),"")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f>_xlfn.XLOOKUP(Table1[[#This Row],[Customer ID]],customers!$A$1:$A$1001,customers!$I$1:$I$1001,,0)</f>
        <v>No</v>
      </c>
    </row>
    <row r="238" spans="1:16" x14ac:dyDescent="0.25">
      <c r="A238" s="2" t="s">
        <v>1822</v>
      </c>
      <c r="B238" s="3">
        <v>43873</v>
      </c>
      <c r="C238" s="2" t="s">
        <v>1823</v>
      </c>
      <c r="D238" t="s">
        <v>6165</v>
      </c>
      <c r="E238" s="2">
        <v>3</v>
      </c>
      <c r="F238" s="2" t="str" cm="1">
        <f t="array" ref="F238">_xlfn.XLOOKUP(C238,customers!A237:$A$1001,customers!B237:$B$1001,,0)</f>
        <v>Carlie Harce</v>
      </c>
      <c r="G238" s="2" t="str">
        <f>IFERROR(IF(_xlfn.XLOOKUP(C238,customers!A238:A1237,customers!C238:C1237,,0)=0,"",_xlfn.XLOOKUP(C238,customers!A238:A1237,customers!C238:C1237,,0)),"")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f>_xlfn.XLOOKUP(Table1[[#This Row],[Customer ID]],customers!$A$1:$A$1001,customers!$I$1:$I$1001,,0)</f>
        <v>No</v>
      </c>
    </row>
    <row r="239" spans="1:16" x14ac:dyDescent="0.25">
      <c r="A239" s="2" t="s">
        <v>1828</v>
      </c>
      <c r="B239" s="3">
        <v>44563</v>
      </c>
      <c r="C239" s="2" t="s">
        <v>1829</v>
      </c>
      <c r="D239" t="s">
        <v>6178</v>
      </c>
      <c r="E239" s="2">
        <v>1</v>
      </c>
      <c r="F239" s="2" t="str" cm="1">
        <f t="array" ref="F239">_xlfn.XLOOKUP(C239,customers!A238:$A$1001,customers!B238:$B$1001,,0)</f>
        <v>Craggy Bril</v>
      </c>
      <c r="G239" s="2" t="str">
        <f>IFERROR(IF(_xlfn.XLOOKUP(C239,customers!A239:A1238,customers!C239:C1238,,0)=0,"",_xlfn.XLOOKUP(C239,customers!A239:A1238,customers!C239:C1238,,0)),"")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f>_xlfn.XLOOKUP(Table1[[#This Row],[Customer ID]],customers!$A$1:$A$1001,customers!$I$1:$I$1001,,0)</f>
        <v>Yes</v>
      </c>
    </row>
    <row r="240" spans="1:16" x14ac:dyDescent="0.25">
      <c r="A240" s="2" t="s">
        <v>1833</v>
      </c>
      <c r="B240" s="3">
        <v>44172</v>
      </c>
      <c r="C240" s="2" t="s">
        <v>1834</v>
      </c>
      <c r="D240" t="s">
        <v>6151</v>
      </c>
      <c r="E240" s="2">
        <v>2</v>
      </c>
      <c r="F240" s="2" t="str" cm="1">
        <f t="array" ref="F240">_xlfn.XLOOKUP(C240,customers!A239:$A$1001,customers!B239:$B$1001,,0)</f>
        <v>Friederike Drysdale</v>
      </c>
      <c r="G240" s="2" t="str">
        <f>IFERROR(IF(_xlfn.XLOOKUP(C240,customers!A240:A1239,customers!C240:C1239,,0)=0,"",_xlfn.XLOOKUP(C240,customers!A240:A1239,customers!C240:C1239,,0)),"")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f>_xlfn.XLOOKUP(Table1[[#This Row],[Customer ID]],customers!$A$1:$A$1001,customers!$I$1:$I$1001,,0)</f>
        <v>Yes</v>
      </c>
    </row>
    <row r="241" spans="1:16" x14ac:dyDescent="0.25">
      <c r="A241" s="2" t="s">
        <v>1839</v>
      </c>
      <c r="B241" s="3">
        <v>43881</v>
      </c>
      <c r="C241" s="2" t="s">
        <v>1840</v>
      </c>
      <c r="D241" t="s">
        <v>6171</v>
      </c>
      <c r="E241" s="2">
        <v>4</v>
      </c>
      <c r="F241" s="2" t="str" cm="1">
        <f t="array" ref="F241">_xlfn.XLOOKUP(C241,customers!A240:$A$1001,customers!B240:$B$1001,,0)</f>
        <v>Devon Magowan</v>
      </c>
      <c r="G241" s="2" t="str">
        <f>IFERROR(IF(_xlfn.XLOOKUP(C241,customers!A241:A1240,customers!C241:C1240,,0)=0,"",_xlfn.XLOOKUP(C241,customers!A241:A1240,customers!C241:C1240,,0)),"")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f>_xlfn.XLOOKUP(Table1[[#This Row],[Customer ID]],customers!$A$1:$A$1001,customers!$I$1:$I$1001,,0)</f>
        <v>No</v>
      </c>
    </row>
    <row r="242" spans="1:16" x14ac:dyDescent="0.25">
      <c r="A242" s="2" t="s">
        <v>1845</v>
      </c>
      <c r="B242" s="3">
        <v>43993</v>
      </c>
      <c r="C242" s="2" t="s">
        <v>1846</v>
      </c>
      <c r="D242" t="s">
        <v>6175</v>
      </c>
      <c r="E242" s="2">
        <v>6</v>
      </c>
      <c r="F242" s="2" t="str" cm="1">
        <f t="array" ref="F242">_xlfn.XLOOKUP(C242,customers!A241:$A$1001,customers!B241:$B$1001,,0)</f>
        <v>Codi Littrell</v>
      </c>
      <c r="G242" s="2" t="str">
        <f>IFERROR(IF(_xlfn.XLOOKUP(C242,customers!A242:A1241,customers!C242:C1241,,0)=0,"",_xlfn.XLOOKUP(C242,customers!A242:A1241,customers!C242:C1241,,0)),"")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f>_xlfn.XLOOKUP(Table1[[#This Row],[Customer ID]],customers!$A$1:$A$1001,customers!$I$1:$I$1001,,0)</f>
        <v>Yes</v>
      </c>
    </row>
    <row r="243" spans="1:16" x14ac:dyDescent="0.25">
      <c r="A243" s="2" t="s">
        <v>1849</v>
      </c>
      <c r="B243" s="3">
        <v>44082</v>
      </c>
      <c r="C243" s="2" t="s">
        <v>1850</v>
      </c>
      <c r="D243" t="s">
        <v>6151</v>
      </c>
      <c r="E243" s="2">
        <v>2</v>
      </c>
      <c r="F243" s="2" t="str" cm="1">
        <f t="array" ref="F243">_xlfn.XLOOKUP(C243,customers!A242:$A$1001,customers!B242:$B$1001,,0)</f>
        <v>Christel Speak</v>
      </c>
      <c r="G243" s="2" t="str">
        <f>IFERROR(IF(_xlfn.XLOOKUP(C243,customers!A243:A1242,customers!C243:C1242,,0)=0,"",_xlfn.XLOOKUP(C243,customers!A243:A1242,customers!C243:C1242,,0)),"")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f>_xlfn.XLOOKUP(Table1[[#This Row],[Customer ID]],customers!$A$1:$A$1001,customers!$I$1:$I$1001,,0)</f>
        <v>No</v>
      </c>
    </row>
    <row r="244" spans="1:16" x14ac:dyDescent="0.25">
      <c r="A244" s="2" t="s">
        <v>1854</v>
      </c>
      <c r="B244" s="3">
        <v>43918</v>
      </c>
      <c r="C244" s="2" t="s">
        <v>1855</v>
      </c>
      <c r="D244" t="s">
        <v>6183</v>
      </c>
      <c r="E244" s="2">
        <v>3</v>
      </c>
      <c r="F244" s="2" t="str" cm="1">
        <f t="array" ref="F244">_xlfn.XLOOKUP(C244,customers!A243:$A$1001,customers!B243:$B$1001,,0)</f>
        <v>Sibella Rushbrooke</v>
      </c>
      <c r="G244" s="2" t="str">
        <f>IFERROR(IF(_xlfn.XLOOKUP(C244,customers!A244:A1243,customers!C244:C1243,,0)=0,"",_xlfn.XLOOKUP(C244,customers!A244:A1243,customers!C244:C1243,,0)),"")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f>_xlfn.XLOOKUP(Table1[[#This Row],[Customer ID]],customers!$A$1:$A$1001,customers!$I$1:$I$1001,,0)</f>
        <v>Yes</v>
      </c>
    </row>
    <row r="245" spans="1:16" x14ac:dyDescent="0.25">
      <c r="A245" s="2" t="s">
        <v>1860</v>
      </c>
      <c r="B245" s="3">
        <v>44114</v>
      </c>
      <c r="C245" s="2" t="s">
        <v>1861</v>
      </c>
      <c r="D245" t="s">
        <v>6144</v>
      </c>
      <c r="E245" s="2">
        <v>4</v>
      </c>
      <c r="F245" s="2" t="str" cm="1">
        <f t="array" ref="F245">_xlfn.XLOOKUP(C245,customers!A244:$A$1001,customers!B244:$B$1001,,0)</f>
        <v>Tammie Drynan</v>
      </c>
      <c r="G245" s="2" t="str">
        <f>IFERROR(IF(_xlfn.XLOOKUP(C245,customers!A245:A1244,customers!C245:C1244,,0)=0,"",_xlfn.XLOOKUP(C245,customers!A245:A1244,customers!C245:C1244,,0)),"")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f>_xlfn.XLOOKUP(Table1[[#This Row],[Customer ID]],customers!$A$1:$A$1001,customers!$I$1:$I$1001,,0)</f>
        <v>Yes</v>
      </c>
    </row>
    <row r="246" spans="1:16" x14ac:dyDescent="0.25">
      <c r="A246" s="2" t="s">
        <v>1866</v>
      </c>
      <c r="B246" s="3">
        <v>44702</v>
      </c>
      <c r="C246" s="2" t="s">
        <v>1867</v>
      </c>
      <c r="D246" t="s">
        <v>6181</v>
      </c>
      <c r="E246" s="2">
        <v>4</v>
      </c>
      <c r="F246" s="2" t="str" cm="1">
        <f t="array" ref="F246">_xlfn.XLOOKUP(C246,customers!A245:$A$1001,customers!B245:$B$1001,,0)</f>
        <v>Effie Yurkov</v>
      </c>
      <c r="G246" s="2" t="str">
        <f>IFERROR(IF(_xlfn.XLOOKUP(C246,customers!A246:A1245,customers!C246:C1245,,0)=0,"",_xlfn.XLOOKUP(C246,customers!A246:A1245,customers!C246:C1245,,0)),"")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f>_xlfn.XLOOKUP(Table1[[#This Row],[Customer ID]],customers!$A$1:$A$1001,customers!$I$1:$I$1001,,0)</f>
        <v>No</v>
      </c>
    </row>
    <row r="247" spans="1:16" x14ac:dyDescent="0.25">
      <c r="A247" s="2" t="s">
        <v>1872</v>
      </c>
      <c r="B247" s="3">
        <v>43951</v>
      </c>
      <c r="C247" s="2" t="s">
        <v>1873</v>
      </c>
      <c r="D247" t="s">
        <v>6145</v>
      </c>
      <c r="E247" s="2">
        <v>5</v>
      </c>
      <c r="F247" s="2" t="str" cm="1">
        <f t="array" ref="F247">_xlfn.XLOOKUP(C247,customers!A246:$A$1001,customers!B246:$B$1001,,0)</f>
        <v>Lexie Mallan</v>
      </c>
      <c r="G247" s="2" t="str">
        <f>IFERROR(IF(_xlfn.XLOOKUP(C247,customers!A247:A1246,customers!C247:C1246,,0)=0,"",_xlfn.XLOOKUP(C247,customers!A247:A1246,customers!C247:C1246,,0)),"")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f>_xlfn.XLOOKUP(Table1[[#This Row],[Customer ID]],customers!$A$1:$A$1001,customers!$I$1:$I$1001,,0)</f>
        <v>Yes</v>
      </c>
    </row>
    <row r="248" spans="1:16" x14ac:dyDescent="0.25">
      <c r="A248" s="2" t="s">
        <v>1878</v>
      </c>
      <c r="B248" s="3">
        <v>44542</v>
      </c>
      <c r="C248" s="2" t="s">
        <v>1879</v>
      </c>
      <c r="D248" t="s">
        <v>6143</v>
      </c>
      <c r="E248" s="2">
        <v>3</v>
      </c>
      <c r="F248" s="2" t="str" cm="1">
        <f t="array" ref="F248">_xlfn.XLOOKUP(C248,customers!A247:$A$1001,customers!B247:$B$1001,,0)</f>
        <v>Georgena Bentjens</v>
      </c>
      <c r="G248" s="2" t="str">
        <f>IFERROR(IF(_xlfn.XLOOKUP(C248,customers!A248:A1247,customers!C248:C1247,,0)=0,"",_xlfn.XLOOKUP(C248,customers!A248:A1247,customers!C248:C1247,,0)),"")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f>_xlfn.XLOOKUP(Table1[[#This Row],[Customer ID]],customers!$A$1:$A$1001,customers!$I$1:$I$1001,,0)</f>
        <v>No</v>
      </c>
    </row>
    <row r="249" spans="1:16" x14ac:dyDescent="0.25">
      <c r="A249" s="2" t="s">
        <v>1884</v>
      </c>
      <c r="B249" s="3">
        <v>44131</v>
      </c>
      <c r="C249" s="2" t="s">
        <v>1885</v>
      </c>
      <c r="D249" t="s">
        <v>6178</v>
      </c>
      <c r="E249" s="2">
        <v>6</v>
      </c>
      <c r="F249" s="2" t="str" cm="1">
        <f t="array" ref="F249">_xlfn.XLOOKUP(C249,customers!A248:$A$1001,customers!B248:$B$1001,,0)</f>
        <v>Delmar Beasant</v>
      </c>
      <c r="G249" s="2" t="str">
        <f>IFERROR(IF(_xlfn.XLOOKUP(C249,customers!A249:A1248,customers!C249:C1248,,0)=0,"",_xlfn.XLOOKUP(C249,customers!A249:A1248,customers!C249:C1248,,0)),"")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f>_xlfn.XLOOKUP(Table1[[#This Row],[Customer ID]],customers!$A$1:$A$1001,customers!$I$1:$I$1001,,0)</f>
        <v>Yes</v>
      </c>
    </row>
    <row r="250" spans="1:16" x14ac:dyDescent="0.25">
      <c r="A250" s="2" t="s">
        <v>1889</v>
      </c>
      <c r="B250" s="3">
        <v>44019</v>
      </c>
      <c r="C250" s="2" t="s">
        <v>1890</v>
      </c>
      <c r="D250" t="s">
        <v>6147</v>
      </c>
      <c r="E250" s="2">
        <v>1</v>
      </c>
      <c r="F250" s="2" t="str" cm="1">
        <f t="array" ref="F250">_xlfn.XLOOKUP(C250,customers!A249:$A$1001,customers!B249:$B$1001,,0)</f>
        <v>Lyn Entwistle</v>
      </c>
      <c r="G250" s="2" t="str">
        <f>IFERROR(IF(_xlfn.XLOOKUP(C250,customers!A250:A1249,customers!C250:C1249,,0)=0,"",_xlfn.XLOOKUP(C250,customers!A250:A1249,customers!C250:C1249,,0)),"")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f>_xlfn.XLOOKUP(Table1[[#This Row],[Customer ID]],customers!$A$1:$A$1001,customers!$I$1:$I$1001,,0)</f>
        <v>Yes</v>
      </c>
    </row>
    <row r="251" spans="1:16" x14ac:dyDescent="0.25">
      <c r="A251" s="2" t="s">
        <v>1895</v>
      </c>
      <c r="B251" s="3">
        <v>43861</v>
      </c>
      <c r="C251" s="2" t="s">
        <v>1935</v>
      </c>
      <c r="D251" t="s">
        <v>6170</v>
      </c>
      <c r="E251" s="2">
        <v>1</v>
      </c>
      <c r="F251" s="2" t="str" cm="1">
        <f t="array" ref="F251">_xlfn.XLOOKUP(C251,customers!A250:$A$1001,customers!B250:$B$1001,,0)</f>
        <v>Zacharias Kiffe</v>
      </c>
      <c r="G251" s="2" t="str">
        <f>IFERROR(IF(_xlfn.XLOOKUP(C251,customers!A251:A1250,customers!C251:C1250,,0)=0,"",_xlfn.XLOOKUP(C251,customers!A251:A1250,customers!C251:C1250,,0)),"")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f>_xlfn.XLOOKUP(Table1[[#This Row],[Customer ID]],customers!$A$1:$A$1001,customers!$I$1:$I$1001,,0)</f>
        <v>Yes</v>
      </c>
    </row>
    <row r="252" spans="1:16" x14ac:dyDescent="0.25">
      <c r="A252" s="2" t="s">
        <v>1900</v>
      </c>
      <c r="B252" s="3">
        <v>43879</v>
      </c>
      <c r="C252" s="2" t="s">
        <v>1901</v>
      </c>
      <c r="D252" t="s">
        <v>6174</v>
      </c>
      <c r="E252" s="2">
        <v>1</v>
      </c>
      <c r="F252" s="2" t="str" cm="1">
        <f t="array" ref="F252">_xlfn.XLOOKUP(C252,customers!A251:$A$1001,customers!B251:$B$1001,,0)</f>
        <v>Mercedes Acott</v>
      </c>
      <c r="G252" s="2" t="str">
        <f>IFERROR(IF(_xlfn.XLOOKUP(C252,customers!A252:A1251,customers!C252:C1251,,0)=0,"",_xlfn.XLOOKUP(C252,customers!A252:A1251,customers!C252:C1251,,0)),"")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f>_xlfn.XLOOKUP(Table1[[#This Row],[Customer ID]],customers!$A$1:$A$1001,customers!$I$1:$I$1001,,0)</f>
        <v>Yes</v>
      </c>
    </row>
    <row r="253" spans="1:16" x14ac:dyDescent="0.25">
      <c r="A253" s="2" t="s">
        <v>1906</v>
      </c>
      <c r="B253" s="3">
        <v>44360</v>
      </c>
      <c r="C253" s="2" t="s">
        <v>1907</v>
      </c>
      <c r="D253" t="s">
        <v>6141</v>
      </c>
      <c r="E253" s="2">
        <v>5</v>
      </c>
      <c r="F253" s="2" t="str" cm="1">
        <f t="array" ref="F253">_xlfn.XLOOKUP(C253,customers!A252:$A$1001,customers!B252:$B$1001,,0)</f>
        <v>Connor Heaviside</v>
      </c>
      <c r="G253" s="2" t="str">
        <f>IFERROR(IF(_xlfn.XLOOKUP(C253,customers!A253:A1252,customers!C253:C1252,,0)=0,"",_xlfn.XLOOKUP(C253,customers!A253:A1252,customers!C253:C1252,,0)),"")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f>_xlfn.XLOOKUP(Table1[[#This Row],[Customer ID]],customers!$A$1:$A$1001,customers!$I$1:$I$1001,,0)</f>
        <v>Yes</v>
      </c>
    </row>
    <row r="254" spans="1:16" x14ac:dyDescent="0.25">
      <c r="A254" s="2" t="s">
        <v>1912</v>
      </c>
      <c r="B254" s="3">
        <v>44779</v>
      </c>
      <c r="C254" s="2" t="s">
        <v>1913</v>
      </c>
      <c r="D254" t="s">
        <v>6147</v>
      </c>
      <c r="E254" s="2">
        <v>3</v>
      </c>
      <c r="F254" s="2" t="str" cm="1">
        <f t="array" ref="F254">_xlfn.XLOOKUP(C254,customers!A253:$A$1001,customers!B253:$B$1001,,0)</f>
        <v>Devy Bulbrook</v>
      </c>
      <c r="G254" s="2" t="str">
        <f>IFERROR(IF(_xlfn.XLOOKUP(C254,customers!A254:A1253,customers!C254:C1253,,0)=0,"",_xlfn.XLOOKUP(C254,customers!A254:A1253,customers!C254:C1253,,0)),"")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f>_xlfn.XLOOKUP(Table1[[#This Row],[Customer ID]],customers!$A$1:$A$1001,customers!$I$1:$I$1001,,0)</f>
        <v>No</v>
      </c>
    </row>
    <row r="255" spans="1:16" x14ac:dyDescent="0.25">
      <c r="A255" s="2" t="s">
        <v>1917</v>
      </c>
      <c r="B255" s="3">
        <v>44523</v>
      </c>
      <c r="C255" s="2" t="s">
        <v>1918</v>
      </c>
      <c r="D255" t="s">
        <v>6162</v>
      </c>
      <c r="E255" s="2">
        <v>4</v>
      </c>
      <c r="F255" s="2" t="str" cm="1">
        <f t="array" ref="F255">_xlfn.XLOOKUP(C255,customers!A254:$A$1001,customers!B254:$B$1001,,0)</f>
        <v>Leia Kernan</v>
      </c>
      <c r="G255" s="2" t="str">
        <f>IFERROR(IF(_xlfn.XLOOKUP(C255,customers!A255:A1254,customers!C255:C1254,,0)=0,"",_xlfn.XLOOKUP(C255,customers!A255:A1254,customers!C255:C1254,,0)),"")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f>_xlfn.XLOOKUP(Table1[[#This Row],[Customer ID]],customers!$A$1:$A$1001,customers!$I$1:$I$1001,,0)</f>
        <v>No</v>
      </c>
    </row>
    <row r="256" spans="1:16" x14ac:dyDescent="0.25">
      <c r="A256" s="2" t="s">
        <v>1923</v>
      </c>
      <c r="B256" s="3">
        <v>44482</v>
      </c>
      <c r="C256" s="2" t="s">
        <v>1924</v>
      </c>
      <c r="D256" t="s">
        <v>6173</v>
      </c>
      <c r="E256" s="2">
        <v>4</v>
      </c>
      <c r="F256" s="2" t="str" cm="1">
        <f t="array" ref="F256">_xlfn.XLOOKUP(C256,customers!A255:$A$1001,customers!B255:$B$1001,,0)</f>
        <v>Rosaline McLae</v>
      </c>
      <c r="G256" s="2" t="str">
        <f>IFERROR(IF(_xlfn.XLOOKUP(C256,customers!A256:A1255,customers!C256:C1255,,0)=0,"",_xlfn.XLOOKUP(C256,customers!A256:A1255,customers!C256:C1255,,0)),"")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f>_xlfn.XLOOKUP(Table1[[#This Row],[Customer ID]],customers!$A$1:$A$1001,customers!$I$1:$I$1001,,0)</f>
        <v>No</v>
      </c>
    </row>
    <row r="257" spans="1:16" x14ac:dyDescent="0.25">
      <c r="A257" s="2" t="s">
        <v>1928</v>
      </c>
      <c r="B257" s="3">
        <v>44439</v>
      </c>
      <c r="C257" s="2" t="s">
        <v>1929</v>
      </c>
      <c r="D257" t="s">
        <v>6173</v>
      </c>
      <c r="E257" s="2">
        <v>3</v>
      </c>
      <c r="F257" s="2" t="str" cm="1">
        <f t="array" ref="F257">_xlfn.XLOOKUP(C257,customers!A256:$A$1001,customers!B256:$B$1001,,0)</f>
        <v>Cleve Blowfelde</v>
      </c>
      <c r="G257" s="2" t="str">
        <f>IFERROR(IF(_xlfn.XLOOKUP(C257,customers!A257:A1256,customers!C257:C1256,,0)=0,"",_xlfn.XLOOKUP(C257,customers!A257:A1256,customers!C257:C1256,,0)),"")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f>_xlfn.XLOOKUP(Table1[[#This Row],[Customer ID]],customers!$A$1:$A$1001,customers!$I$1:$I$1001,,0)</f>
        <v>No</v>
      </c>
    </row>
    <row r="258" spans="1:16" x14ac:dyDescent="0.25">
      <c r="A258" s="2" t="s">
        <v>1934</v>
      </c>
      <c r="B258" s="3">
        <v>43846</v>
      </c>
      <c r="C258" s="2" t="s">
        <v>1935</v>
      </c>
      <c r="D258" t="s">
        <v>6160</v>
      </c>
      <c r="E258" s="2">
        <v>2</v>
      </c>
      <c r="F258" s="2" t="str" cm="1">
        <f t="array" ref="F258">_xlfn.XLOOKUP(C258,customers!A257:$A$1001,customers!B257:$B$1001,,0)</f>
        <v>Zacharias Kiffe</v>
      </c>
      <c r="G258" s="2" t="str">
        <f>IFERROR(IF(_xlfn.XLOOKUP(C258,customers!A258:A1257,customers!C258:C1257,,0)=0,"",_xlfn.XLOOKUP(C258,customers!A258:A1257,customers!C258:C1257,,0)),"")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f>_xlfn.XLOOKUP(Table1[[#This Row],[Customer ID]],customers!$A$1:$A$1001,customers!$I$1:$I$1001,,0)</f>
        <v>Yes</v>
      </c>
    </row>
    <row r="259" spans="1:16" x14ac:dyDescent="0.25">
      <c r="A259" s="2" t="s">
        <v>1940</v>
      </c>
      <c r="B259" s="3">
        <v>44676</v>
      </c>
      <c r="C259" s="2" t="s">
        <v>1941</v>
      </c>
      <c r="D259" t="s">
        <v>6185</v>
      </c>
      <c r="E259" s="2">
        <v>1</v>
      </c>
      <c r="F259" s="2" t="str" cm="1">
        <f t="array" ref="F259">_xlfn.XLOOKUP(C259,customers!A258:$A$1001,customers!B258:$B$1001,,0)</f>
        <v>Denyse O'Calleran</v>
      </c>
      <c r="G259" s="2" t="str">
        <f>IFERROR(IF(_xlfn.XLOOKUP(C259,customers!A259:A1258,customers!C259:C1258,,0)=0,"",_xlfn.XLOOKUP(C259,customers!A259:A1258,customers!C259:C1258,,0)),"")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 "Robusta", IF(I259="Exc", "Excelsa", IF(I259="Ara", "Arabica",IF(I259="Lib", "Liberica",""))))</f>
        <v>Excelsa</v>
      </c>
      <c r="O259" t="str">
        <f t="shared" ref="O259:O322" si="14">IF(J259="M","Medium",IF(J259="L","Light",IF(J259="D","Dark","")))</f>
        <v>Dark</v>
      </c>
      <c r="P259" t="str">
        <f>_xlfn.XLOOKUP(Table1[[#This Row],[Customer ID]],customers!$A$1:$A$1001,customers!$I$1:$I$1001,,0)</f>
        <v>Yes</v>
      </c>
    </row>
    <row r="260" spans="1:16" x14ac:dyDescent="0.25">
      <c r="A260" s="2" t="s">
        <v>1946</v>
      </c>
      <c r="B260" s="3">
        <v>44513</v>
      </c>
      <c r="C260" s="2" t="s">
        <v>1947</v>
      </c>
      <c r="D260" t="s">
        <v>6185</v>
      </c>
      <c r="E260" s="2">
        <v>5</v>
      </c>
      <c r="F260" s="2" t="str" cm="1">
        <f t="array" ref="F260">_xlfn.XLOOKUP(C260,customers!A259:$A$1001,customers!B259:$B$1001,,0)</f>
        <v>Cobby Cromwell</v>
      </c>
      <c r="G260" s="2" t="str">
        <f>IFERROR(IF(_xlfn.XLOOKUP(C260,customers!A260:A1259,customers!C260:C1259,,0)=0,"",_xlfn.XLOOKUP(C260,customers!A260:A1259,customers!C260:C1259,,0)),"")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f>_xlfn.XLOOKUP(Table1[[#This Row],[Customer ID]],customers!$A$1:$A$1001,customers!$I$1:$I$1001,,0)</f>
        <v>No</v>
      </c>
    </row>
    <row r="261" spans="1:16" x14ac:dyDescent="0.25">
      <c r="A261" s="2" t="s">
        <v>1952</v>
      </c>
      <c r="B261" s="3">
        <v>44355</v>
      </c>
      <c r="C261" s="2" t="s">
        <v>1953</v>
      </c>
      <c r="D261" t="s">
        <v>6174</v>
      </c>
      <c r="E261" s="2">
        <v>2</v>
      </c>
      <c r="F261" s="2" t="str" cm="1">
        <f t="array" ref="F261">_xlfn.XLOOKUP(C261,customers!A260:$A$1001,customers!B260:$B$1001,,0)</f>
        <v>Irv Hay</v>
      </c>
      <c r="G261" s="2" t="str">
        <f>IFERROR(IF(_xlfn.XLOOKUP(C261,customers!A261:A1260,customers!C261:C1260,,0)=0,"",_xlfn.XLOOKUP(C261,customers!A261:A1260,customers!C261:C1260,,0)),"")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f>_xlfn.XLOOKUP(Table1[[#This Row],[Customer ID]],customers!$A$1:$A$1001,customers!$I$1:$I$1001,,0)</f>
        <v>No</v>
      </c>
    </row>
    <row r="262" spans="1:16" x14ac:dyDescent="0.25">
      <c r="A262" s="2" t="s">
        <v>1958</v>
      </c>
      <c r="B262" s="3">
        <v>44156</v>
      </c>
      <c r="C262" s="2" t="s">
        <v>1959</v>
      </c>
      <c r="D262" t="s">
        <v>6142</v>
      </c>
      <c r="E262" s="2">
        <v>1</v>
      </c>
      <c r="F262" s="2" t="str" cm="1">
        <f t="array" ref="F262">_xlfn.XLOOKUP(C262,customers!A261:$A$1001,customers!B261:$B$1001,,0)</f>
        <v>Tani Taffarello</v>
      </c>
      <c r="G262" s="2" t="str">
        <f>IFERROR(IF(_xlfn.XLOOKUP(C262,customers!A262:A1261,customers!C262:C1261,,0)=0,"",_xlfn.XLOOKUP(C262,customers!A262:A1261,customers!C262:C1261,,0)),"")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f>_xlfn.XLOOKUP(Table1[[#This Row],[Customer ID]],customers!$A$1:$A$1001,customers!$I$1:$I$1001,,0)</f>
        <v>Yes</v>
      </c>
    </row>
    <row r="263" spans="1:16" x14ac:dyDescent="0.25">
      <c r="A263" s="2" t="s">
        <v>1963</v>
      </c>
      <c r="B263" s="3">
        <v>43538</v>
      </c>
      <c r="C263" s="2" t="s">
        <v>1964</v>
      </c>
      <c r="D263" t="s">
        <v>6179</v>
      </c>
      <c r="E263" s="2">
        <v>5</v>
      </c>
      <c r="F263" s="2" t="str" cm="1">
        <f t="array" ref="F263">_xlfn.XLOOKUP(C263,customers!A262:$A$1001,customers!B262:$B$1001,,0)</f>
        <v>Monique Canty</v>
      </c>
      <c r="G263" s="2" t="str">
        <f>IFERROR(IF(_xlfn.XLOOKUP(C263,customers!A263:A1262,customers!C263:C1262,,0)=0,"",_xlfn.XLOOKUP(C263,customers!A263:A1262,customers!C263:C1262,,0)),"")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f>_xlfn.XLOOKUP(Table1[[#This Row],[Customer ID]],customers!$A$1:$A$1001,customers!$I$1:$I$1001,,0)</f>
        <v>Yes</v>
      </c>
    </row>
    <row r="264" spans="1:16" x14ac:dyDescent="0.25">
      <c r="A264" s="2" t="s">
        <v>1969</v>
      </c>
      <c r="B264" s="3">
        <v>43693</v>
      </c>
      <c r="C264" s="2" t="s">
        <v>1970</v>
      </c>
      <c r="D264" t="s">
        <v>6141</v>
      </c>
      <c r="E264" s="2">
        <v>3</v>
      </c>
      <c r="F264" s="2" t="str" cm="1">
        <f t="array" ref="F264">_xlfn.XLOOKUP(C264,customers!A263:$A$1001,customers!B263:$B$1001,,0)</f>
        <v>Javier Kopke</v>
      </c>
      <c r="G264" s="2" t="str">
        <f>IFERROR(IF(_xlfn.XLOOKUP(C264,customers!A264:A1263,customers!C264:C1263,,0)=0,"",_xlfn.XLOOKUP(C264,customers!A264:A1263,customers!C264:C1263,,0)),"")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f>_xlfn.XLOOKUP(Table1[[#This Row],[Customer ID]],customers!$A$1:$A$1001,customers!$I$1:$I$1001,,0)</f>
        <v>No</v>
      </c>
    </row>
    <row r="265" spans="1:16" x14ac:dyDescent="0.25">
      <c r="A265" s="2" t="s">
        <v>1975</v>
      </c>
      <c r="B265" s="3">
        <v>43577</v>
      </c>
      <c r="C265" s="2" t="s">
        <v>1976</v>
      </c>
      <c r="D265" t="s">
        <v>6181</v>
      </c>
      <c r="E265" s="2">
        <v>4</v>
      </c>
      <c r="F265" s="2" t="str" cm="1">
        <f t="array" ref="F265">_xlfn.XLOOKUP(C265,customers!A264:$A$1001,customers!B264:$B$1001,,0)</f>
        <v>Mar McIver</v>
      </c>
      <c r="G265" s="2" t="str">
        <f>IFERROR(IF(_xlfn.XLOOKUP(C265,customers!A265:A1264,customers!C265:C1264,,0)=0,"",_xlfn.XLOOKUP(C265,customers!A265:A1264,customers!C265:C1264,,0)),"")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f>_xlfn.XLOOKUP(Table1[[#This Row],[Customer ID]],customers!$A$1:$A$1001,customers!$I$1:$I$1001,,0)</f>
        <v>No</v>
      </c>
    </row>
    <row r="266" spans="1:16" x14ac:dyDescent="0.25">
      <c r="A266" s="2" t="s">
        <v>1980</v>
      </c>
      <c r="B266" s="3">
        <v>44683</v>
      </c>
      <c r="C266" s="2" t="s">
        <v>1981</v>
      </c>
      <c r="D266" t="s">
        <v>6179</v>
      </c>
      <c r="E266" s="2">
        <v>5</v>
      </c>
      <c r="F266" s="2" t="str" cm="1">
        <f t="array" ref="F266">_xlfn.XLOOKUP(C266,customers!A265:$A$1001,customers!B265:$B$1001,,0)</f>
        <v>Arabella Fransewich</v>
      </c>
      <c r="G266" s="2" t="str">
        <f>IFERROR(IF(_xlfn.XLOOKUP(C266,customers!A266:A1265,customers!C266:C1265,,0)=0,"",_xlfn.XLOOKUP(C266,customers!A266:A1265,customers!C266:C1265,,0)),"")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f>_xlfn.XLOOKUP(Table1[[#This Row],[Customer ID]],customers!$A$1:$A$1001,customers!$I$1:$I$1001,,0)</f>
        <v>Yes</v>
      </c>
    </row>
    <row r="267" spans="1:16" x14ac:dyDescent="0.25">
      <c r="A267" s="2" t="s">
        <v>1986</v>
      </c>
      <c r="B267" s="3">
        <v>43872</v>
      </c>
      <c r="C267" s="2" t="s">
        <v>1987</v>
      </c>
      <c r="D267" t="s">
        <v>6158</v>
      </c>
      <c r="E267" s="2">
        <v>1</v>
      </c>
      <c r="F267" s="2" t="str" cm="1">
        <f t="array" ref="F267">_xlfn.XLOOKUP(C267,customers!A266:$A$1001,customers!B266:$B$1001,,0)</f>
        <v>Violette Hellmore</v>
      </c>
      <c r="G267" s="2" t="str">
        <f>IFERROR(IF(_xlfn.XLOOKUP(C267,customers!A267:A1266,customers!C267:C1266,,0)=0,"",_xlfn.XLOOKUP(C267,customers!A267:A1266,customers!C267:C1266,,0)),"")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f>_xlfn.XLOOKUP(Table1[[#This Row],[Customer ID]],customers!$A$1:$A$1001,customers!$I$1:$I$1001,,0)</f>
        <v>Yes</v>
      </c>
    </row>
    <row r="268" spans="1:16" x14ac:dyDescent="0.25">
      <c r="A268" s="2" t="s">
        <v>1992</v>
      </c>
      <c r="B268" s="3">
        <v>44283</v>
      </c>
      <c r="C268" s="2" t="s">
        <v>1993</v>
      </c>
      <c r="D268" t="s">
        <v>6183</v>
      </c>
      <c r="E268" s="2">
        <v>2</v>
      </c>
      <c r="F268" s="2" t="str" cm="1">
        <f t="array" ref="F268">_xlfn.XLOOKUP(C268,customers!A267:$A$1001,customers!B267:$B$1001,,0)</f>
        <v>Myles Seawright</v>
      </c>
      <c r="G268" s="2" t="str">
        <f>IFERROR(IF(_xlfn.XLOOKUP(C268,customers!A268:A1267,customers!C268:C1267,,0)=0,"",_xlfn.XLOOKUP(C268,customers!A268:A1267,customers!C268:C1267,,0)),"")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f>_xlfn.XLOOKUP(Table1[[#This Row],[Customer ID]],customers!$A$1:$A$1001,customers!$I$1:$I$1001,,0)</f>
        <v>No</v>
      </c>
    </row>
    <row r="269" spans="1:16" x14ac:dyDescent="0.25">
      <c r="A269" s="2" t="s">
        <v>1998</v>
      </c>
      <c r="B269" s="3">
        <v>44324</v>
      </c>
      <c r="C269" s="2" t="s">
        <v>1999</v>
      </c>
      <c r="D269" t="s">
        <v>6153</v>
      </c>
      <c r="E269" s="2">
        <v>6</v>
      </c>
      <c r="F269" s="2" t="str" cm="1">
        <f t="array" ref="F269">_xlfn.XLOOKUP(C269,customers!A268:$A$1001,customers!B268:$B$1001,,0)</f>
        <v>Silvana Northeast</v>
      </c>
      <c r="G269" s="2" t="str">
        <f>IFERROR(IF(_xlfn.XLOOKUP(C269,customers!A269:A1268,customers!C269:C1268,,0)=0,"",_xlfn.XLOOKUP(C269,customers!A269:A1268,customers!C269:C1268,,0)),"")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f>_xlfn.XLOOKUP(Table1[[#This Row],[Customer ID]],customers!$A$1:$A$1001,customers!$I$1:$I$1001,,0)</f>
        <v>Yes</v>
      </c>
    </row>
    <row r="270" spans="1:16" x14ac:dyDescent="0.25">
      <c r="A270" s="2" t="s">
        <v>2004</v>
      </c>
      <c r="B270" s="3">
        <v>43790</v>
      </c>
      <c r="C270" s="2" t="s">
        <v>1672</v>
      </c>
      <c r="D270" t="s">
        <v>6147</v>
      </c>
      <c r="E270" s="2">
        <v>2</v>
      </c>
      <c r="F270" s="2" t="e" cm="1">
        <f t="array" ref="F270">_xlfn.XLOOKUP(C270,customers!A269:$A$1001,customers!B269:$B$1001,,0)</f>
        <v>#N/A</v>
      </c>
      <c r="G270" s="2" t="str">
        <f>IFERROR(IF(_xlfn.XLOOKUP(C270,customers!A270:A1269,customers!C270:C1269,,0)=0,"",_xlfn.XLOOKUP(C270,customers!A270:A1269,customers!C270:C1269,,0)),"")</f>
        <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f>_xlfn.XLOOKUP(Table1[[#This Row],[Customer ID]],customers!$A$1:$A$1001,customers!$I$1:$I$1001,,0)</f>
        <v>Yes</v>
      </c>
    </row>
    <row r="271" spans="1:16" x14ac:dyDescent="0.25">
      <c r="A271" s="2" t="s">
        <v>2009</v>
      </c>
      <c r="B271" s="3">
        <v>44333</v>
      </c>
      <c r="C271" s="2" t="s">
        <v>2010</v>
      </c>
      <c r="D271" t="s">
        <v>6154</v>
      </c>
      <c r="E271" s="2">
        <v>2</v>
      </c>
      <c r="F271" s="2" t="str" cm="1">
        <f t="array" ref="F271">_xlfn.XLOOKUP(C271,customers!A270:$A$1001,customers!B270:$B$1001,,0)</f>
        <v>Monica Fearon</v>
      </c>
      <c r="G271" s="2" t="str">
        <f>IFERROR(IF(_xlfn.XLOOKUP(C271,customers!A271:A1270,customers!C271:C1270,,0)=0,"",_xlfn.XLOOKUP(C271,customers!A271:A1270,customers!C271:C1270,,0)),"")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f>_xlfn.XLOOKUP(Table1[[#This Row],[Customer ID]],customers!$A$1:$A$1001,customers!$I$1:$I$1001,,0)</f>
        <v>No</v>
      </c>
    </row>
    <row r="272" spans="1:16" x14ac:dyDescent="0.25">
      <c r="A272" s="2" t="s">
        <v>2015</v>
      </c>
      <c r="B272" s="3">
        <v>43655</v>
      </c>
      <c r="C272" s="2" t="s">
        <v>2016</v>
      </c>
      <c r="D272" t="s">
        <v>6144</v>
      </c>
      <c r="E272" s="2">
        <v>1</v>
      </c>
      <c r="F272" s="2" t="str" cm="1">
        <f t="array" ref="F272">_xlfn.XLOOKUP(C272,customers!A271:$A$1001,customers!B271:$B$1001,,0)</f>
        <v>Barney Chisnell</v>
      </c>
      <c r="G272" s="2" t="str">
        <f>IFERROR(IF(_xlfn.XLOOKUP(C272,customers!A272:A1271,customers!C272:C1271,,0)=0,"",_xlfn.XLOOKUP(C272,customers!A272:A1271,customers!C272:C1271,,0)),"")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f>_xlfn.XLOOKUP(Table1[[#This Row],[Customer ID]],customers!$A$1:$A$1001,customers!$I$1:$I$1001,,0)</f>
        <v>Yes</v>
      </c>
    </row>
    <row r="273" spans="1:16" x14ac:dyDescent="0.25">
      <c r="A273" s="2" t="s">
        <v>2019</v>
      </c>
      <c r="B273" s="3">
        <v>43971</v>
      </c>
      <c r="C273" s="2" t="s">
        <v>2020</v>
      </c>
      <c r="D273" t="s">
        <v>6154</v>
      </c>
      <c r="E273" s="2">
        <v>4</v>
      </c>
      <c r="F273" s="2" t="str" cm="1">
        <f t="array" ref="F273">_xlfn.XLOOKUP(C273,customers!A272:$A$1001,customers!B272:$B$1001,,0)</f>
        <v>Jasper Sisneros</v>
      </c>
      <c r="G273" s="2" t="str">
        <f>IFERROR(IF(_xlfn.XLOOKUP(C273,customers!A273:A1272,customers!C273:C1272,,0)=0,"",_xlfn.XLOOKUP(C273,customers!A273:A1272,customers!C273:C1272,,0)),"")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f>_xlfn.XLOOKUP(Table1[[#This Row],[Customer ID]],customers!$A$1:$A$1001,customers!$I$1:$I$1001,,0)</f>
        <v>Yes</v>
      </c>
    </row>
    <row r="274" spans="1:16" x14ac:dyDescent="0.25">
      <c r="A274" s="2" t="s">
        <v>2025</v>
      </c>
      <c r="B274" s="3">
        <v>44435</v>
      </c>
      <c r="C274" s="2" t="s">
        <v>2026</v>
      </c>
      <c r="D274" t="s">
        <v>6179</v>
      </c>
      <c r="E274" s="2">
        <v>6</v>
      </c>
      <c r="F274" s="2" t="str" cm="1">
        <f t="array" ref="F274">_xlfn.XLOOKUP(C274,customers!A273:$A$1001,customers!B273:$B$1001,,0)</f>
        <v>Zachariah Carlson</v>
      </c>
      <c r="G274" s="2" t="str">
        <f>IFERROR(IF(_xlfn.XLOOKUP(C274,customers!A274:A1273,customers!C274:C1273,,0)=0,"",_xlfn.XLOOKUP(C274,customers!A274:A1273,customers!C274:C1273,,0)),"")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f>_xlfn.XLOOKUP(Table1[[#This Row],[Customer ID]],customers!$A$1:$A$1001,customers!$I$1:$I$1001,,0)</f>
        <v>Yes</v>
      </c>
    </row>
    <row r="275" spans="1:16" x14ac:dyDescent="0.25">
      <c r="A275" s="2" t="s">
        <v>2032</v>
      </c>
      <c r="B275" s="3">
        <v>44681</v>
      </c>
      <c r="C275" s="2" t="s">
        <v>2033</v>
      </c>
      <c r="D275" t="s">
        <v>6167</v>
      </c>
      <c r="E275" s="2">
        <v>2</v>
      </c>
      <c r="F275" s="2" t="str" cm="1">
        <f t="array" ref="F275">_xlfn.XLOOKUP(C275,customers!A274:$A$1001,customers!B274:$B$1001,,0)</f>
        <v>Warner Maddox</v>
      </c>
      <c r="G275" s="2" t="str">
        <f>IFERROR(IF(_xlfn.XLOOKUP(C275,customers!A275:A1274,customers!C275:C1274,,0)=0,"",_xlfn.XLOOKUP(C275,customers!A275:A1274,customers!C275:C1274,,0)),"")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f>_xlfn.XLOOKUP(Table1[[#This Row],[Customer ID]],customers!$A$1:$A$1001,customers!$I$1:$I$1001,,0)</f>
        <v>No</v>
      </c>
    </row>
    <row r="276" spans="1:16" x14ac:dyDescent="0.25">
      <c r="A276" s="2" t="s">
        <v>2038</v>
      </c>
      <c r="B276" s="3">
        <v>43985</v>
      </c>
      <c r="C276" s="2" t="s">
        <v>2039</v>
      </c>
      <c r="D276" t="s">
        <v>6175</v>
      </c>
      <c r="E276" s="2">
        <v>1</v>
      </c>
      <c r="F276" s="2" t="str" cm="1">
        <f t="array" ref="F276">_xlfn.XLOOKUP(C276,customers!A275:$A$1001,customers!B275:$B$1001,,0)</f>
        <v>Donnie Hedlestone</v>
      </c>
      <c r="G276" s="2" t="str">
        <f>IFERROR(IF(_xlfn.XLOOKUP(C276,customers!A276:A1275,customers!C276:C1275,,0)=0,"",_xlfn.XLOOKUP(C276,customers!A276:A1275,customers!C276:C1275,,0)),"")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f>_xlfn.XLOOKUP(Table1[[#This Row],[Customer ID]],customers!$A$1:$A$1001,customers!$I$1:$I$1001,,0)</f>
        <v>No</v>
      </c>
    </row>
    <row r="277" spans="1:16" x14ac:dyDescent="0.25">
      <c r="A277" s="2" t="s">
        <v>2044</v>
      </c>
      <c r="B277" s="3">
        <v>44725</v>
      </c>
      <c r="C277" s="2" t="s">
        <v>2045</v>
      </c>
      <c r="D277" t="s">
        <v>6148</v>
      </c>
      <c r="E277" s="2">
        <v>6</v>
      </c>
      <c r="F277" s="2" t="str" cm="1">
        <f t="array" ref="F277">_xlfn.XLOOKUP(C277,customers!A276:$A$1001,customers!B276:$B$1001,,0)</f>
        <v>Teddi Crowthe</v>
      </c>
      <c r="G277" s="2" t="str">
        <f>IFERROR(IF(_xlfn.XLOOKUP(C277,customers!A277:A1276,customers!C277:C1276,,0)=0,"",_xlfn.XLOOKUP(C277,customers!A277:A1276,customers!C277:C1276,,0)),"")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f>_xlfn.XLOOKUP(Table1[[#This Row],[Customer ID]],customers!$A$1:$A$1001,customers!$I$1:$I$1001,,0)</f>
        <v>No</v>
      </c>
    </row>
    <row r="278" spans="1:16" x14ac:dyDescent="0.25">
      <c r="A278" s="2" t="s">
        <v>2050</v>
      </c>
      <c r="B278" s="3">
        <v>43992</v>
      </c>
      <c r="C278" s="2" t="s">
        <v>2051</v>
      </c>
      <c r="D278" t="s">
        <v>6142</v>
      </c>
      <c r="E278" s="2">
        <v>4</v>
      </c>
      <c r="F278" s="2" t="str" cm="1">
        <f t="array" ref="F278">_xlfn.XLOOKUP(C278,customers!A277:$A$1001,customers!B277:$B$1001,,0)</f>
        <v>Dorelia Bury</v>
      </c>
      <c r="G278" s="2" t="str">
        <f>IFERROR(IF(_xlfn.XLOOKUP(C278,customers!A278:A1277,customers!C278:C1277,,0)=0,"",_xlfn.XLOOKUP(C278,customers!A278:A1277,customers!C278:C1277,,0)),"")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f>_xlfn.XLOOKUP(Table1[[#This Row],[Customer ID]],customers!$A$1:$A$1001,customers!$I$1:$I$1001,,0)</f>
        <v>Yes</v>
      </c>
    </row>
    <row r="279" spans="1:16" x14ac:dyDescent="0.25">
      <c r="A279" s="2" t="s">
        <v>2056</v>
      </c>
      <c r="B279" s="3">
        <v>44183</v>
      </c>
      <c r="C279" s="2" t="s">
        <v>2057</v>
      </c>
      <c r="D279" t="s">
        <v>6171</v>
      </c>
      <c r="E279" s="2">
        <v>6</v>
      </c>
      <c r="F279" s="2" t="str" cm="1">
        <f t="array" ref="F279">_xlfn.XLOOKUP(C279,customers!A278:$A$1001,customers!B278:$B$1001,,0)</f>
        <v>Gussy Broadbear</v>
      </c>
      <c r="G279" s="2" t="str">
        <f>IFERROR(IF(_xlfn.XLOOKUP(C279,customers!A279:A1278,customers!C279:C1278,,0)=0,"",_xlfn.XLOOKUP(C279,customers!A279:A1278,customers!C279:C1278,,0)),"")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f>_xlfn.XLOOKUP(Table1[[#This Row],[Customer ID]],customers!$A$1:$A$1001,customers!$I$1:$I$1001,,0)</f>
        <v>No</v>
      </c>
    </row>
    <row r="280" spans="1:16" x14ac:dyDescent="0.25">
      <c r="A280" s="2" t="s">
        <v>2062</v>
      </c>
      <c r="B280" s="3">
        <v>43708</v>
      </c>
      <c r="C280" s="2" t="s">
        <v>2063</v>
      </c>
      <c r="D280" t="s">
        <v>6167</v>
      </c>
      <c r="E280" s="2">
        <v>2</v>
      </c>
      <c r="F280" s="2" t="str" cm="1">
        <f t="array" ref="F280">_xlfn.XLOOKUP(C280,customers!A279:$A$1001,customers!B279:$B$1001,,0)</f>
        <v>Emlynne Palfrey</v>
      </c>
      <c r="G280" s="2" t="str">
        <f>IFERROR(IF(_xlfn.XLOOKUP(C280,customers!A280:A1279,customers!C280:C1279,,0)=0,"",_xlfn.XLOOKUP(C280,customers!A280:A1279,customers!C280:C1279,,0)),"")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f>_xlfn.XLOOKUP(Table1[[#This Row],[Customer ID]],customers!$A$1:$A$1001,customers!$I$1:$I$1001,,0)</f>
        <v>Yes</v>
      </c>
    </row>
    <row r="281" spans="1:16" x14ac:dyDescent="0.25">
      <c r="A281" s="2" t="s">
        <v>2068</v>
      </c>
      <c r="B281" s="3">
        <v>43521</v>
      </c>
      <c r="C281" s="2" t="s">
        <v>2069</v>
      </c>
      <c r="D281" t="s">
        <v>6181</v>
      </c>
      <c r="E281" s="2">
        <v>1</v>
      </c>
      <c r="F281" s="2" t="str" cm="1">
        <f t="array" ref="F281">_xlfn.XLOOKUP(C281,customers!A280:$A$1001,customers!B280:$B$1001,,0)</f>
        <v>Parsifal Metrick</v>
      </c>
      <c r="G281" s="2" t="str">
        <f>IFERROR(IF(_xlfn.XLOOKUP(C281,customers!A281:A1280,customers!C281:C1280,,0)=0,"",_xlfn.XLOOKUP(C281,customers!A281:A1280,customers!C281:C1280,,0)),"")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f>_xlfn.XLOOKUP(Table1[[#This Row],[Customer ID]],customers!$A$1:$A$1001,customers!$I$1:$I$1001,,0)</f>
        <v>Yes</v>
      </c>
    </row>
    <row r="282" spans="1:16" x14ac:dyDescent="0.25">
      <c r="A282" s="2" t="s">
        <v>2074</v>
      </c>
      <c r="B282" s="3">
        <v>44234</v>
      </c>
      <c r="C282" s="2" t="s">
        <v>2075</v>
      </c>
      <c r="D282" t="s">
        <v>6139</v>
      </c>
      <c r="E282" s="2">
        <v>5</v>
      </c>
      <c r="F282" s="2" t="str" cm="1">
        <f t="array" ref="F282">_xlfn.XLOOKUP(C282,customers!A281:$A$1001,customers!B281:$B$1001,,0)</f>
        <v>Christopher Grieveson</v>
      </c>
      <c r="G282" s="2" t="str">
        <f>IFERROR(IF(_xlfn.XLOOKUP(C282,customers!A282:A1281,customers!C282:C1281,,0)=0,"",_xlfn.XLOOKUP(C282,customers!A282:A1281,customers!C282:C1281,,0)),"")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f>_xlfn.XLOOKUP(Table1[[#This Row],[Customer ID]],customers!$A$1:$A$1001,customers!$I$1:$I$1001,,0)</f>
        <v>Yes</v>
      </c>
    </row>
    <row r="283" spans="1:16" x14ac:dyDescent="0.25">
      <c r="A283" s="2" t="s">
        <v>2079</v>
      </c>
      <c r="B283" s="3">
        <v>44210</v>
      </c>
      <c r="C283" s="2" t="s">
        <v>2080</v>
      </c>
      <c r="D283" t="s">
        <v>6171</v>
      </c>
      <c r="E283" s="2">
        <v>4</v>
      </c>
      <c r="F283" s="2" t="str" cm="1">
        <f t="array" ref="F283">_xlfn.XLOOKUP(C283,customers!A282:$A$1001,customers!B282:$B$1001,,0)</f>
        <v>Karlan Karby</v>
      </c>
      <c r="G283" s="2" t="str">
        <f>IFERROR(IF(_xlfn.XLOOKUP(C283,customers!A283:A1282,customers!C283:C1282,,0)=0,"",_xlfn.XLOOKUP(C283,customers!A283:A1282,customers!C283:C1282,,0)),"")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f>_xlfn.XLOOKUP(Table1[[#This Row],[Customer ID]],customers!$A$1:$A$1001,customers!$I$1:$I$1001,,0)</f>
        <v>Yes</v>
      </c>
    </row>
    <row r="284" spans="1:16" x14ac:dyDescent="0.25">
      <c r="A284" s="2" t="s">
        <v>2085</v>
      </c>
      <c r="B284" s="3">
        <v>43520</v>
      </c>
      <c r="C284" s="2" t="s">
        <v>2086</v>
      </c>
      <c r="D284" t="s">
        <v>6180</v>
      </c>
      <c r="E284" s="2">
        <v>1</v>
      </c>
      <c r="F284" s="2" t="str" cm="1">
        <f t="array" ref="F284">_xlfn.XLOOKUP(C284,customers!A283:$A$1001,customers!B283:$B$1001,,0)</f>
        <v>Flory Crumpe</v>
      </c>
      <c r="G284" s="2" t="str">
        <f>IFERROR(IF(_xlfn.XLOOKUP(C284,customers!A284:A1283,customers!C284:C1283,,0)=0,"",_xlfn.XLOOKUP(C284,customers!A284:A1283,customers!C284:C1283,,0)),"")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f>_xlfn.XLOOKUP(Table1[[#This Row],[Customer ID]],customers!$A$1:$A$1001,customers!$I$1:$I$1001,,0)</f>
        <v>No</v>
      </c>
    </row>
    <row r="285" spans="1:16" x14ac:dyDescent="0.25">
      <c r="A285" s="2" t="s">
        <v>2091</v>
      </c>
      <c r="B285" s="3">
        <v>43639</v>
      </c>
      <c r="C285" s="2" t="s">
        <v>2092</v>
      </c>
      <c r="D285" t="s">
        <v>6172</v>
      </c>
      <c r="E285" s="2">
        <v>1</v>
      </c>
      <c r="F285" s="2" t="str" cm="1">
        <f t="array" ref="F285">_xlfn.XLOOKUP(C285,customers!A284:$A$1001,customers!B284:$B$1001,,0)</f>
        <v>Amity Chatto</v>
      </c>
      <c r="G285" s="2" t="str">
        <f>IFERROR(IF(_xlfn.XLOOKUP(C285,customers!A285:A1284,customers!C285:C1284,,0)=0,"",_xlfn.XLOOKUP(C285,customers!A285:A1284,customers!C285:C1284,,0)),"")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f>_xlfn.XLOOKUP(Table1[[#This Row],[Customer ID]],customers!$A$1:$A$1001,customers!$I$1:$I$1001,,0)</f>
        <v>Yes</v>
      </c>
    </row>
    <row r="286" spans="1:16" x14ac:dyDescent="0.25">
      <c r="A286" s="2" t="s">
        <v>2097</v>
      </c>
      <c r="B286" s="3">
        <v>43960</v>
      </c>
      <c r="C286" s="2" t="s">
        <v>2098</v>
      </c>
      <c r="D286" t="s">
        <v>6166</v>
      </c>
      <c r="E286" s="2">
        <v>3</v>
      </c>
      <c r="F286" s="2" t="str" cm="1">
        <f t="array" ref="F286">_xlfn.XLOOKUP(C286,customers!A285:$A$1001,customers!B285:$B$1001,,0)</f>
        <v>Nanine McCarthy</v>
      </c>
      <c r="G286" s="2" t="str">
        <f>IFERROR(IF(_xlfn.XLOOKUP(C286,customers!A286:A1285,customers!C286:C1285,,0)=0,"",_xlfn.XLOOKUP(C286,customers!A286:A1285,customers!C286:C1285,,0)),"")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f>_xlfn.XLOOKUP(Table1[[#This Row],[Customer ID]],customers!$A$1:$A$1001,customers!$I$1:$I$1001,,0)</f>
        <v>No</v>
      </c>
    </row>
    <row r="287" spans="1:16" x14ac:dyDescent="0.25">
      <c r="A287" s="2" t="s">
        <v>2102</v>
      </c>
      <c r="B287" s="3">
        <v>44030</v>
      </c>
      <c r="C287" s="2" t="s">
        <v>2103</v>
      </c>
      <c r="D287" t="s">
        <v>6164</v>
      </c>
      <c r="E287" s="2">
        <v>1</v>
      </c>
      <c r="F287" s="2" t="str" cm="1">
        <f t="array" ref="F287">_xlfn.XLOOKUP(C287,customers!A286:$A$1001,customers!B286:$B$1001,,0)</f>
        <v>Lyndsey Megany</v>
      </c>
      <c r="G287" s="2" t="str">
        <f>IFERROR(IF(_xlfn.XLOOKUP(C287,customers!A287:A1286,customers!C287:C1286,,0)=0,"",_xlfn.XLOOKUP(C287,customers!A287:A1286,customers!C287:C1286,,0)),"")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f>_xlfn.XLOOKUP(Table1[[#This Row],[Customer ID]],customers!$A$1:$A$1001,customers!$I$1:$I$1001,,0)</f>
        <v>No</v>
      </c>
    </row>
    <row r="288" spans="1:16" x14ac:dyDescent="0.25">
      <c r="A288" s="2" t="s">
        <v>2107</v>
      </c>
      <c r="B288" s="3">
        <v>43755</v>
      </c>
      <c r="C288" s="2" t="s">
        <v>2108</v>
      </c>
      <c r="D288" t="s">
        <v>6152</v>
      </c>
      <c r="E288" s="2">
        <v>4</v>
      </c>
      <c r="F288" s="2" t="str" cm="1">
        <f t="array" ref="F288">_xlfn.XLOOKUP(C288,customers!A287:$A$1001,customers!B287:$B$1001,,0)</f>
        <v>Byram Mergue</v>
      </c>
      <c r="G288" s="2" t="str">
        <f>IFERROR(IF(_xlfn.XLOOKUP(C288,customers!A288:A1287,customers!C288:C1287,,0)=0,"",_xlfn.XLOOKUP(C288,customers!A288:A1287,customers!C288:C1287,,0)),"")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f>_xlfn.XLOOKUP(Table1[[#This Row],[Customer ID]],customers!$A$1:$A$1001,customers!$I$1:$I$1001,,0)</f>
        <v>Yes</v>
      </c>
    </row>
    <row r="289" spans="1:16" x14ac:dyDescent="0.25">
      <c r="A289" s="2" t="s">
        <v>2112</v>
      </c>
      <c r="B289" s="3">
        <v>44697</v>
      </c>
      <c r="C289" s="2" t="s">
        <v>2113</v>
      </c>
      <c r="D289" t="s">
        <v>6178</v>
      </c>
      <c r="E289" s="2">
        <v>4</v>
      </c>
      <c r="F289" s="2" t="str" cm="1">
        <f t="array" ref="F289">_xlfn.XLOOKUP(C289,customers!A288:$A$1001,customers!B288:$B$1001,,0)</f>
        <v>Kerr Patise</v>
      </c>
      <c r="G289" s="2" t="str">
        <f>IFERROR(IF(_xlfn.XLOOKUP(C289,customers!A289:A1288,customers!C289:C1288,,0)=0,"",_xlfn.XLOOKUP(C289,customers!A289:A1288,customers!C289:C1288,,0)),"")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f>_xlfn.XLOOKUP(Table1[[#This Row],[Customer ID]],customers!$A$1:$A$1001,customers!$I$1:$I$1001,,0)</f>
        <v>No</v>
      </c>
    </row>
    <row r="290" spans="1:16" x14ac:dyDescent="0.25">
      <c r="A290" s="2" t="s">
        <v>2118</v>
      </c>
      <c r="B290" s="3">
        <v>44279</v>
      </c>
      <c r="C290" s="2" t="s">
        <v>2119</v>
      </c>
      <c r="D290" t="s">
        <v>6139</v>
      </c>
      <c r="E290" s="2">
        <v>1</v>
      </c>
      <c r="F290" s="2" t="str" cm="1">
        <f t="array" ref="F290">_xlfn.XLOOKUP(C290,customers!A289:$A$1001,customers!B289:$B$1001,,0)</f>
        <v>Mathew Goulter</v>
      </c>
      <c r="G290" s="2" t="str">
        <f>IFERROR(IF(_xlfn.XLOOKUP(C290,customers!A290:A1289,customers!C290:C1289,,0)=0,"",_xlfn.XLOOKUP(C290,customers!A290:A1289,customers!C290:C1289,,0)),"")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f>_xlfn.XLOOKUP(Table1[[#This Row],[Customer ID]],customers!$A$1:$A$1001,customers!$I$1:$I$1001,,0)</f>
        <v>Yes</v>
      </c>
    </row>
    <row r="291" spans="1:16" x14ac:dyDescent="0.25">
      <c r="A291" s="2" t="s">
        <v>2123</v>
      </c>
      <c r="B291" s="3">
        <v>43772</v>
      </c>
      <c r="C291" s="2" t="s">
        <v>2124</v>
      </c>
      <c r="D291" t="s">
        <v>6163</v>
      </c>
      <c r="E291" s="2">
        <v>5</v>
      </c>
      <c r="F291" s="2" t="str" cm="1">
        <f t="array" ref="F291">_xlfn.XLOOKUP(C291,customers!A290:$A$1001,customers!B290:$B$1001,,0)</f>
        <v>Marris Grcic</v>
      </c>
      <c r="G291" s="2" t="str">
        <f>IFERROR(IF(_xlfn.XLOOKUP(C291,customers!A291:A1290,customers!C291:C1290,,0)=0,"",_xlfn.XLOOKUP(C291,customers!A291:A1290,customers!C291:C1290,,0)),"")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f>_xlfn.XLOOKUP(Table1[[#This Row],[Customer ID]],customers!$A$1:$A$1001,customers!$I$1:$I$1001,,0)</f>
        <v>Yes</v>
      </c>
    </row>
    <row r="292" spans="1:16" x14ac:dyDescent="0.25">
      <c r="A292" s="2" t="s">
        <v>2127</v>
      </c>
      <c r="B292" s="3">
        <v>44497</v>
      </c>
      <c r="C292" s="2" t="s">
        <v>2128</v>
      </c>
      <c r="D292" t="s">
        <v>6147</v>
      </c>
      <c r="E292" s="2">
        <v>5</v>
      </c>
      <c r="F292" s="2" t="str" cm="1">
        <f t="array" ref="F292">_xlfn.XLOOKUP(C292,customers!A291:$A$1001,customers!B291:$B$1001,,0)</f>
        <v>Domeniga Duke</v>
      </c>
      <c r="G292" s="2" t="str">
        <f>IFERROR(IF(_xlfn.XLOOKUP(C292,customers!A292:A1291,customers!C292:C1291,,0)=0,"",_xlfn.XLOOKUP(C292,customers!A292:A1291,customers!C292:C1291,,0)),"")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f>_xlfn.XLOOKUP(Table1[[#This Row],[Customer ID]],customers!$A$1:$A$1001,customers!$I$1:$I$1001,,0)</f>
        <v>No</v>
      </c>
    </row>
    <row r="293" spans="1:16" x14ac:dyDescent="0.25">
      <c r="A293" s="2" t="s">
        <v>2133</v>
      </c>
      <c r="B293" s="3">
        <v>44181</v>
      </c>
      <c r="C293" s="2" t="s">
        <v>2134</v>
      </c>
      <c r="D293" t="s">
        <v>6139</v>
      </c>
      <c r="E293" s="2">
        <v>2</v>
      </c>
      <c r="F293" s="2" t="str" cm="1">
        <f t="array" ref="F293">_xlfn.XLOOKUP(C293,customers!A292:$A$1001,customers!B292:$B$1001,,0)</f>
        <v>Violante Skouling</v>
      </c>
      <c r="G293" s="2" t="str">
        <f>IFERROR(IF(_xlfn.XLOOKUP(C293,customers!A293:A1292,customers!C293:C1292,,0)=0,"",_xlfn.XLOOKUP(C293,customers!A293:A1292,customers!C293:C1292,,0)),"")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f>_xlfn.XLOOKUP(Table1[[#This Row],[Customer ID]],customers!$A$1:$A$1001,customers!$I$1:$I$1001,,0)</f>
        <v>No</v>
      </c>
    </row>
    <row r="294" spans="1:16" x14ac:dyDescent="0.25">
      <c r="A294" s="2" t="s">
        <v>2137</v>
      </c>
      <c r="B294" s="3">
        <v>44529</v>
      </c>
      <c r="C294" s="2" t="s">
        <v>2138</v>
      </c>
      <c r="D294" t="s">
        <v>6158</v>
      </c>
      <c r="E294" s="2">
        <v>3</v>
      </c>
      <c r="F294" s="2" t="str" cm="1">
        <f t="array" ref="F294">_xlfn.XLOOKUP(C294,customers!A293:$A$1001,customers!B293:$B$1001,,0)</f>
        <v>Isidore Hussey</v>
      </c>
      <c r="G294" s="2" t="str">
        <f>IFERROR(IF(_xlfn.XLOOKUP(C294,customers!A294:A1293,customers!C294:C1293,,0)=0,"",_xlfn.XLOOKUP(C294,customers!A294:A1293,customers!C294:C1293,,0)),"")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f>_xlfn.XLOOKUP(Table1[[#This Row],[Customer ID]],customers!$A$1:$A$1001,customers!$I$1:$I$1001,,0)</f>
        <v>No</v>
      </c>
    </row>
    <row r="295" spans="1:16" x14ac:dyDescent="0.25">
      <c r="A295" s="2" t="s">
        <v>2142</v>
      </c>
      <c r="B295" s="3">
        <v>44275</v>
      </c>
      <c r="C295" s="2" t="s">
        <v>2143</v>
      </c>
      <c r="D295" t="s">
        <v>6158</v>
      </c>
      <c r="E295" s="2">
        <v>5</v>
      </c>
      <c r="F295" s="2" t="str" cm="1">
        <f t="array" ref="F295">_xlfn.XLOOKUP(C295,customers!A294:$A$1001,customers!B294:$B$1001,,0)</f>
        <v>Cassie Pinkerton</v>
      </c>
      <c r="G295" s="2" t="str">
        <f>IFERROR(IF(_xlfn.XLOOKUP(C295,customers!A295:A1294,customers!C295:C1294,,0)=0,"",_xlfn.XLOOKUP(C295,customers!A295:A1294,customers!C295:C1294,,0)),"")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f>_xlfn.XLOOKUP(Table1[[#This Row],[Customer ID]],customers!$A$1:$A$1001,customers!$I$1:$I$1001,,0)</f>
        <v>No</v>
      </c>
    </row>
    <row r="296" spans="1:16" x14ac:dyDescent="0.25">
      <c r="A296" s="2" t="s">
        <v>2148</v>
      </c>
      <c r="B296" s="3">
        <v>44659</v>
      </c>
      <c r="C296" s="2" t="s">
        <v>2149</v>
      </c>
      <c r="D296" t="s">
        <v>6171</v>
      </c>
      <c r="E296" s="2">
        <v>3</v>
      </c>
      <c r="F296" s="2" t="str" cm="1">
        <f t="array" ref="F296">_xlfn.XLOOKUP(C296,customers!A295:$A$1001,customers!B295:$B$1001,,0)</f>
        <v>Micki Fero</v>
      </c>
      <c r="G296" s="2" t="str">
        <f>IFERROR(IF(_xlfn.XLOOKUP(C296,customers!A296:A1295,customers!C296:C1295,,0)=0,"",_xlfn.XLOOKUP(C296,customers!A296:A1295,customers!C296:C1295,,0)),"")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f>_xlfn.XLOOKUP(Table1[[#This Row],[Customer ID]],customers!$A$1:$A$1001,customers!$I$1:$I$1001,,0)</f>
        <v>No</v>
      </c>
    </row>
    <row r="297" spans="1:16" x14ac:dyDescent="0.25">
      <c r="A297" s="2" t="s">
        <v>2153</v>
      </c>
      <c r="B297" s="3">
        <v>44057</v>
      </c>
      <c r="C297" s="2" t="s">
        <v>2154</v>
      </c>
      <c r="D297" t="s">
        <v>6141</v>
      </c>
      <c r="E297" s="2">
        <v>2</v>
      </c>
      <c r="F297" s="2" t="str" cm="1">
        <f t="array" ref="F297">_xlfn.XLOOKUP(C297,customers!A296:$A$1001,customers!B296:$B$1001,,0)</f>
        <v>Cybill Graddell</v>
      </c>
      <c r="G297" s="2" t="str">
        <f>IFERROR(IF(_xlfn.XLOOKUP(C297,customers!A297:A1296,customers!C297:C1296,,0)=0,"",_xlfn.XLOOKUP(C297,customers!A297:A1296,customers!C297:C1296,,0)),"")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f>_xlfn.XLOOKUP(Table1[[#This Row],[Customer ID]],customers!$A$1:$A$1001,customers!$I$1:$I$1001,,0)</f>
        <v>No</v>
      </c>
    </row>
    <row r="298" spans="1:16" x14ac:dyDescent="0.25">
      <c r="A298" s="2" t="s">
        <v>2157</v>
      </c>
      <c r="B298" s="3">
        <v>43597</v>
      </c>
      <c r="C298" s="2" t="s">
        <v>2158</v>
      </c>
      <c r="D298" t="s">
        <v>6146</v>
      </c>
      <c r="E298" s="2">
        <v>6</v>
      </c>
      <c r="F298" s="2" t="str" cm="1">
        <f t="array" ref="F298">_xlfn.XLOOKUP(C298,customers!A297:$A$1001,customers!B297:$B$1001,,0)</f>
        <v>Dorian Vizor</v>
      </c>
      <c r="G298" s="2" t="str">
        <f>IFERROR(IF(_xlfn.XLOOKUP(C298,customers!A298:A1297,customers!C298:C1297,,0)=0,"",_xlfn.XLOOKUP(C298,customers!A298:A1297,customers!C298:C1297,,0)),"")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f>_xlfn.XLOOKUP(Table1[[#This Row],[Customer ID]],customers!$A$1:$A$1001,customers!$I$1:$I$1001,,0)</f>
        <v>Yes</v>
      </c>
    </row>
    <row r="299" spans="1:16" x14ac:dyDescent="0.25">
      <c r="A299" s="2" t="s">
        <v>2163</v>
      </c>
      <c r="B299" s="3">
        <v>44258</v>
      </c>
      <c r="C299" s="2" t="s">
        <v>2164</v>
      </c>
      <c r="D299" t="s">
        <v>6172</v>
      </c>
      <c r="E299" s="2">
        <v>3</v>
      </c>
      <c r="F299" s="2" t="str" cm="1">
        <f t="array" ref="F299">_xlfn.XLOOKUP(C299,customers!A298:$A$1001,customers!B298:$B$1001,,0)</f>
        <v>Eddi Sedgebeer</v>
      </c>
      <c r="G299" s="2" t="str">
        <f>IFERROR(IF(_xlfn.XLOOKUP(C299,customers!A299:A1298,customers!C299:C1298,,0)=0,"",_xlfn.XLOOKUP(C299,customers!A299:A1298,customers!C299:C1298,,0)),"")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f>_xlfn.XLOOKUP(Table1[[#This Row],[Customer ID]],customers!$A$1:$A$1001,customers!$I$1:$I$1001,,0)</f>
        <v>Yes</v>
      </c>
    </row>
    <row r="300" spans="1:16" x14ac:dyDescent="0.25">
      <c r="A300" s="2" t="s">
        <v>2169</v>
      </c>
      <c r="B300" s="3">
        <v>43872</v>
      </c>
      <c r="C300" s="2" t="s">
        <v>2170</v>
      </c>
      <c r="D300" t="s">
        <v>6184</v>
      </c>
      <c r="E300" s="2">
        <v>6</v>
      </c>
      <c r="F300" s="2" t="str" cm="1">
        <f t="array" ref="F300">_xlfn.XLOOKUP(C300,customers!A299:$A$1001,customers!B299:$B$1001,,0)</f>
        <v>Ken Lestrange</v>
      </c>
      <c r="G300" s="2" t="str">
        <f>IFERROR(IF(_xlfn.XLOOKUP(C300,customers!A300:A1299,customers!C300:C1299,,0)=0,"",_xlfn.XLOOKUP(C300,customers!A300:A1299,customers!C300:C1299,,0)),"")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f>_xlfn.XLOOKUP(Table1[[#This Row],[Customer ID]],customers!$A$1:$A$1001,customers!$I$1:$I$1001,,0)</f>
        <v>Yes</v>
      </c>
    </row>
    <row r="301" spans="1:16" x14ac:dyDescent="0.25">
      <c r="A301" s="2" t="s">
        <v>2175</v>
      </c>
      <c r="B301" s="3">
        <v>43582</v>
      </c>
      <c r="C301" s="2" t="s">
        <v>2176</v>
      </c>
      <c r="D301" t="s">
        <v>6148</v>
      </c>
      <c r="E301" s="2">
        <v>6</v>
      </c>
      <c r="F301" s="2" t="str" cm="1">
        <f t="array" ref="F301">_xlfn.XLOOKUP(C301,customers!A300:$A$1001,customers!B300:$B$1001,,0)</f>
        <v>Lacee Tanti</v>
      </c>
      <c r="G301" s="2" t="str">
        <f>IFERROR(IF(_xlfn.XLOOKUP(C301,customers!A301:A1300,customers!C301:C1300,,0)=0,"",_xlfn.XLOOKUP(C301,customers!A301:A1300,customers!C301:C1300,,0)),"")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f>_xlfn.XLOOKUP(Table1[[#This Row],[Customer ID]],customers!$A$1:$A$1001,customers!$I$1:$I$1001,,0)</f>
        <v>Yes</v>
      </c>
    </row>
    <row r="302" spans="1:16" x14ac:dyDescent="0.25">
      <c r="A302" s="2" t="s">
        <v>2181</v>
      </c>
      <c r="B302" s="3">
        <v>44646</v>
      </c>
      <c r="C302" s="2" t="s">
        <v>2182</v>
      </c>
      <c r="D302" t="s">
        <v>6140</v>
      </c>
      <c r="E302" s="2">
        <v>3</v>
      </c>
      <c r="F302" s="2" t="str" cm="1">
        <f t="array" ref="F302">_xlfn.XLOOKUP(C302,customers!A301:$A$1001,customers!B301:$B$1001,,0)</f>
        <v>Arel De Lasci</v>
      </c>
      <c r="G302" s="2" t="str">
        <f>IFERROR(IF(_xlfn.XLOOKUP(C302,customers!A302:A1301,customers!C302:C1301,,0)=0,"",_xlfn.XLOOKUP(C302,customers!A302:A1301,customers!C302:C1301,,0)),"")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f>_xlfn.XLOOKUP(Table1[[#This Row],[Customer ID]],customers!$A$1:$A$1001,customers!$I$1:$I$1001,,0)</f>
        <v>Yes</v>
      </c>
    </row>
    <row r="303" spans="1:16" x14ac:dyDescent="0.25">
      <c r="A303" s="2" t="s">
        <v>2187</v>
      </c>
      <c r="B303" s="3">
        <v>44102</v>
      </c>
      <c r="C303" s="2" t="s">
        <v>2188</v>
      </c>
      <c r="D303" t="s">
        <v>6150</v>
      </c>
      <c r="E303" s="2">
        <v>4</v>
      </c>
      <c r="F303" s="2" t="str" cm="1">
        <f t="array" ref="F303">_xlfn.XLOOKUP(C303,customers!A302:$A$1001,customers!B302:$B$1001,,0)</f>
        <v>Trescha Jedrachowicz</v>
      </c>
      <c r="G303" s="2" t="str">
        <f>IFERROR(IF(_xlfn.XLOOKUP(C303,customers!A303:A1302,customers!C303:C1302,,0)=0,"",_xlfn.XLOOKUP(C303,customers!A303:A1302,customers!C303:C1302,,0)),"")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f>_xlfn.XLOOKUP(Table1[[#This Row],[Customer ID]],customers!$A$1:$A$1001,customers!$I$1:$I$1001,,0)</f>
        <v>Yes</v>
      </c>
    </row>
    <row r="304" spans="1:16" x14ac:dyDescent="0.25">
      <c r="A304" s="2" t="s">
        <v>2193</v>
      </c>
      <c r="B304" s="3">
        <v>43762</v>
      </c>
      <c r="C304" s="2" t="s">
        <v>2194</v>
      </c>
      <c r="D304" t="s">
        <v>6157</v>
      </c>
      <c r="E304" s="2">
        <v>1</v>
      </c>
      <c r="F304" s="2" t="str" cm="1">
        <f t="array" ref="F304">_xlfn.XLOOKUP(C304,customers!A303:$A$1001,customers!B303:$B$1001,,0)</f>
        <v>Perkin Stonner</v>
      </c>
      <c r="G304" s="2" t="str">
        <f>IFERROR(IF(_xlfn.XLOOKUP(C304,customers!A304:A1303,customers!C304:C1303,,0)=0,"",_xlfn.XLOOKUP(C304,customers!A304:A1303,customers!C304:C1303,,0)),"")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f>_xlfn.XLOOKUP(Table1[[#This Row],[Customer ID]],customers!$A$1:$A$1001,customers!$I$1:$I$1001,,0)</f>
        <v>No</v>
      </c>
    </row>
    <row r="305" spans="1:16" x14ac:dyDescent="0.25">
      <c r="A305" s="2" t="s">
        <v>2199</v>
      </c>
      <c r="B305" s="3">
        <v>44412</v>
      </c>
      <c r="C305" s="2" t="s">
        <v>2200</v>
      </c>
      <c r="D305" t="s">
        <v>6185</v>
      </c>
      <c r="E305" s="2">
        <v>4</v>
      </c>
      <c r="F305" s="2" t="str" cm="1">
        <f t="array" ref="F305">_xlfn.XLOOKUP(C305,customers!A304:$A$1001,customers!B304:$B$1001,,0)</f>
        <v>Darrin Tingly</v>
      </c>
      <c r="G305" s="2" t="str">
        <f>IFERROR(IF(_xlfn.XLOOKUP(C305,customers!A305:A1304,customers!C305:C1304,,0)=0,"",_xlfn.XLOOKUP(C305,customers!A305:A1304,customers!C305:C1304,,0)),"")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f>_xlfn.XLOOKUP(Table1[[#This Row],[Customer ID]],customers!$A$1:$A$1001,customers!$I$1:$I$1001,,0)</f>
        <v>Yes</v>
      </c>
    </row>
    <row r="306" spans="1:16" x14ac:dyDescent="0.25">
      <c r="A306" s="2" t="s">
        <v>2204</v>
      </c>
      <c r="B306" s="3">
        <v>43828</v>
      </c>
      <c r="C306" s="2" t="s">
        <v>2245</v>
      </c>
      <c r="D306" t="s">
        <v>6167</v>
      </c>
      <c r="E306" s="2">
        <v>1</v>
      </c>
      <c r="F306" s="2" t="str" cm="1">
        <f t="array" ref="F306">_xlfn.XLOOKUP(C306,customers!A305:$A$1001,customers!B305:$B$1001,,0)</f>
        <v>Claudetta Rushe</v>
      </c>
      <c r="G306" s="2" t="str">
        <f>IFERROR(IF(_xlfn.XLOOKUP(C306,customers!A306:A1305,customers!C306:C1305,,0)=0,"",_xlfn.XLOOKUP(C306,customers!A306:A1305,customers!C306:C1305,,0)),"")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f>_xlfn.XLOOKUP(Table1[[#This Row],[Customer ID]],customers!$A$1:$A$1001,customers!$I$1:$I$1001,,0)</f>
        <v>Yes</v>
      </c>
    </row>
    <row r="307" spans="1:16" x14ac:dyDescent="0.25">
      <c r="A307" s="2" t="s">
        <v>2209</v>
      </c>
      <c r="B307" s="3">
        <v>43796</v>
      </c>
      <c r="C307" s="2" t="s">
        <v>2210</v>
      </c>
      <c r="D307" t="s">
        <v>6159</v>
      </c>
      <c r="E307" s="2">
        <v>5</v>
      </c>
      <c r="F307" s="2" t="str" cm="1">
        <f t="array" ref="F307">_xlfn.XLOOKUP(C307,customers!A306:$A$1001,customers!B306:$B$1001,,0)</f>
        <v>Benn Checci</v>
      </c>
      <c r="G307" s="2" t="str">
        <f>IFERROR(IF(_xlfn.XLOOKUP(C307,customers!A307:A1306,customers!C307:C1306,,0)=0,"",_xlfn.XLOOKUP(C307,customers!A307:A1306,customers!C307:C1306,,0)),"")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f>_xlfn.XLOOKUP(Table1[[#This Row],[Customer ID]],customers!$A$1:$A$1001,customers!$I$1:$I$1001,,0)</f>
        <v>No</v>
      </c>
    </row>
    <row r="308" spans="1:16" x14ac:dyDescent="0.25">
      <c r="A308" s="2" t="s">
        <v>2215</v>
      </c>
      <c r="B308" s="3">
        <v>43890</v>
      </c>
      <c r="C308" s="2" t="s">
        <v>2216</v>
      </c>
      <c r="D308" t="s">
        <v>6174</v>
      </c>
      <c r="E308" s="2">
        <v>5</v>
      </c>
      <c r="F308" s="2" t="str" cm="1">
        <f t="array" ref="F308">_xlfn.XLOOKUP(C308,customers!A307:$A$1001,customers!B307:$B$1001,,0)</f>
        <v>Janifer Bagot</v>
      </c>
      <c r="G308" s="2" t="str">
        <f>IFERROR(IF(_xlfn.XLOOKUP(C308,customers!A308:A1307,customers!C308:C1307,,0)=0,"",_xlfn.XLOOKUP(C308,customers!A308:A1307,customers!C308:C1307,,0)),"")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f>_xlfn.XLOOKUP(Table1[[#This Row],[Customer ID]],customers!$A$1:$A$1001,customers!$I$1:$I$1001,,0)</f>
        <v>No</v>
      </c>
    </row>
    <row r="309" spans="1:16" x14ac:dyDescent="0.25">
      <c r="A309" s="2" t="s">
        <v>2221</v>
      </c>
      <c r="B309" s="3">
        <v>44227</v>
      </c>
      <c r="C309" s="2" t="s">
        <v>2222</v>
      </c>
      <c r="D309" t="s">
        <v>6155</v>
      </c>
      <c r="E309" s="2">
        <v>3</v>
      </c>
      <c r="F309" s="2" t="str" cm="1">
        <f t="array" ref="F309">_xlfn.XLOOKUP(C309,customers!A308:$A$1001,customers!B308:$B$1001,,0)</f>
        <v>Ermin Beeble</v>
      </c>
      <c r="G309" s="2" t="str">
        <f>IFERROR(IF(_xlfn.XLOOKUP(C309,customers!A309:A1308,customers!C309:C1308,,0)=0,"",_xlfn.XLOOKUP(C309,customers!A309:A1308,customers!C309:C1308,,0)),"")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f>_xlfn.XLOOKUP(Table1[[#This Row],[Customer ID]],customers!$A$1:$A$1001,customers!$I$1:$I$1001,,0)</f>
        <v>Yes</v>
      </c>
    </row>
    <row r="310" spans="1:16" x14ac:dyDescent="0.25">
      <c r="A310" s="2" t="s">
        <v>2227</v>
      </c>
      <c r="B310" s="3">
        <v>44729</v>
      </c>
      <c r="C310" s="2" t="s">
        <v>2228</v>
      </c>
      <c r="D310" t="s">
        <v>6155</v>
      </c>
      <c r="E310" s="2">
        <v>3</v>
      </c>
      <c r="F310" s="2" t="str" cm="1">
        <f t="array" ref="F310">_xlfn.XLOOKUP(C310,customers!A309:$A$1001,customers!B309:$B$1001,,0)</f>
        <v>Cos Fluin</v>
      </c>
      <c r="G310" s="2" t="str">
        <f>IFERROR(IF(_xlfn.XLOOKUP(C310,customers!A310:A1309,customers!C310:C1309,,0)=0,"",_xlfn.XLOOKUP(C310,customers!A310:A1309,customers!C310:C1309,,0)),"")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f>_xlfn.XLOOKUP(Table1[[#This Row],[Customer ID]],customers!$A$1:$A$1001,customers!$I$1:$I$1001,,0)</f>
        <v>No</v>
      </c>
    </row>
    <row r="311" spans="1:16" x14ac:dyDescent="0.25">
      <c r="A311" s="2" t="s">
        <v>2232</v>
      </c>
      <c r="B311" s="3">
        <v>43864</v>
      </c>
      <c r="C311" s="2" t="s">
        <v>2233</v>
      </c>
      <c r="D311" t="s">
        <v>6159</v>
      </c>
      <c r="E311" s="2">
        <v>6</v>
      </c>
      <c r="F311" s="2" t="str" cm="1">
        <f t="array" ref="F311">_xlfn.XLOOKUP(C311,customers!A310:$A$1001,customers!B310:$B$1001,,0)</f>
        <v>Eveleen Bletsor</v>
      </c>
      <c r="G311" s="2" t="str">
        <f>IFERROR(IF(_xlfn.XLOOKUP(C311,customers!A311:A1310,customers!C311:C1310,,0)=0,"",_xlfn.XLOOKUP(C311,customers!A311:A1310,customers!C311:C1310,,0)),"")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f>_xlfn.XLOOKUP(Table1[[#This Row],[Customer ID]],customers!$A$1:$A$1001,customers!$I$1:$I$1001,,0)</f>
        <v>Yes</v>
      </c>
    </row>
    <row r="312" spans="1:16" x14ac:dyDescent="0.25">
      <c r="A312" s="2" t="s">
        <v>2238</v>
      </c>
      <c r="B312" s="3">
        <v>44586</v>
      </c>
      <c r="C312" s="2" t="s">
        <v>2239</v>
      </c>
      <c r="D312" t="s">
        <v>6171</v>
      </c>
      <c r="E312" s="2">
        <v>1</v>
      </c>
      <c r="F312" s="2" t="str" cm="1">
        <f t="array" ref="F312">_xlfn.XLOOKUP(C312,customers!A311:$A$1001,customers!B311:$B$1001,,0)</f>
        <v>Paola Brydell</v>
      </c>
      <c r="G312" s="2" t="str">
        <f>IFERROR(IF(_xlfn.XLOOKUP(C312,customers!A312:A1311,customers!C312:C1311,,0)=0,"",_xlfn.XLOOKUP(C312,customers!A312:A1311,customers!C312:C1311,,0)),"")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f>_xlfn.XLOOKUP(Table1[[#This Row],[Customer ID]],customers!$A$1:$A$1001,customers!$I$1:$I$1001,,0)</f>
        <v>No</v>
      </c>
    </row>
    <row r="313" spans="1:16" x14ac:dyDescent="0.25">
      <c r="A313" s="2" t="s">
        <v>2244</v>
      </c>
      <c r="B313" s="3">
        <v>43951</v>
      </c>
      <c r="C313" s="2" t="s">
        <v>2245</v>
      </c>
      <c r="D313" t="s">
        <v>6166</v>
      </c>
      <c r="E313" s="2">
        <v>6</v>
      </c>
      <c r="F313" s="2" t="str" cm="1">
        <f t="array" ref="F313">_xlfn.XLOOKUP(C313,customers!A312:$A$1001,customers!B312:$B$1001,,0)</f>
        <v>Claudetta Rushe</v>
      </c>
      <c r="G313" s="2" t="str">
        <f>IFERROR(IF(_xlfn.XLOOKUP(C313,customers!A313:A1312,customers!C313:C1312,,0)=0,"",_xlfn.XLOOKUP(C313,customers!A313:A1312,customers!C313:C1312,,0)),"")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f>_xlfn.XLOOKUP(Table1[[#This Row],[Customer ID]],customers!$A$1:$A$1001,customers!$I$1:$I$1001,,0)</f>
        <v>Yes</v>
      </c>
    </row>
    <row r="314" spans="1:16" x14ac:dyDescent="0.25">
      <c r="A314" s="2" t="s">
        <v>2250</v>
      </c>
      <c r="B314" s="3">
        <v>44317</v>
      </c>
      <c r="C314" s="2" t="s">
        <v>2251</v>
      </c>
      <c r="D314" t="s">
        <v>6146</v>
      </c>
      <c r="E314" s="2">
        <v>1</v>
      </c>
      <c r="F314" s="2" t="str" cm="1">
        <f t="array" ref="F314">_xlfn.XLOOKUP(C314,customers!A313:$A$1001,customers!B313:$B$1001,,0)</f>
        <v>Natka Leethem</v>
      </c>
      <c r="G314" s="2" t="str">
        <f>IFERROR(IF(_xlfn.XLOOKUP(C314,customers!A314:A1313,customers!C314:C1313,,0)=0,"",_xlfn.XLOOKUP(C314,customers!A314:A1313,customers!C314:C1313,,0)),"")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f>_xlfn.XLOOKUP(Table1[[#This Row],[Customer ID]],customers!$A$1:$A$1001,customers!$I$1:$I$1001,,0)</f>
        <v>Yes</v>
      </c>
    </row>
    <row r="315" spans="1:16" x14ac:dyDescent="0.25">
      <c r="A315" s="2" t="s">
        <v>2256</v>
      </c>
      <c r="B315" s="3">
        <v>44497</v>
      </c>
      <c r="C315" s="2" t="s">
        <v>2257</v>
      </c>
      <c r="D315" t="s">
        <v>6138</v>
      </c>
      <c r="E315" s="2">
        <v>3</v>
      </c>
      <c r="F315" s="2" t="str" cm="1">
        <f t="array" ref="F315">_xlfn.XLOOKUP(C315,customers!A314:$A$1001,customers!B314:$B$1001,,0)</f>
        <v>Ailene Nesfield</v>
      </c>
      <c r="G315" s="2" t="str">
        <f>IFERROR(IF(_xlfn.XLOOKUP(C315,customers!A315:A1314,customers!C315:C1314,,0)=0,"",_xlfn.XLOOKUP(C315,customers!A315:A1314,customers!C315:C1314,,0)),"")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f>_xlfn.XLOOKUP(Table1[[#This Row],[Customer ID]],customers!$A$1:$A$1001,customers!$I$1:$I$1001,,0)</f>
        <v>Yes</v>
      </c>
    </row>
    <row r="316" spans="1:16" x14ac:dyDescent="0.25">
      <c r="A316" s="2" t="s">
        <v>2262</v>
      </c>
      <c r="B316" s="3">
        <v>44437</v>
      </c>
      <c r="C316" s="2" t="s">
        <v>2263</v>
      </c>
      <c r="D316" t="s">
        <v>6177</v>
      </c>
      <c r="E316" s="2">
        <v>5</v>
      </c>
      <c r="F316" s="2" t="str" cm="1">
        <f t="array" ref="F316">_xlfn.XLOOKUP(C316,customers!A315:$A$1001,customers!B315:$B$1001,,0)</f>
        <v>Stacy Pickworth</v>
      </c>
      <c r="G316" s="2" t="str">
        <f>IFERROR(IF(_xlfn.XLOOKUP(C316,customers!A316:A1315,customers!C316:C1315,,0)=0,"",_xlfn.XLOOKUP(C316,customers!A316:A1315,customers!C316:C1315,,0)),"")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f>_xlfn.XLOOKUP(Table1[[#This Row],[Customer ID]],customers!$A$1:$A$1001,customers!$I$1:$I$1001,,0)</f>
        <v>No</v>
      </c>
    </row>
    <row r="317" spans="1:16" x14ac:dyDescent="0.25">
      <c r="A317" s="2" t="s">
        <v>2267</v>
      </c>
      <c r="B317" s="3">
        <v>43826</v>
      </c>
      <c r="C317" s="2" t="s">
        <v>2268</v>
      </c>
      <c r="D317" t="s">
        <v>6148</v>
      </c>
      <c r="E317" s="2">
        <v>1</v>
      </c>
      <c r="F317" s="2" t="str" cm="1">
        <f t="array" ref="F317">_xlfn.XLOOKUP(C317,customers!A316:$A$1001,customers!B316:$B$1001,,0)</f>
        <v>Melli Brockway</v>
      </c>
      <c r="G317" s="2" t="str">
        <f>IFERROR(IF(_xlfn.XLOOKUP(C317,customers!A317:A1316,customers!C317:C1316,,0)=0,"",_xlfn.XLOOKUP(C317,customers!A317:A1316,customers!C317:C1316,,0)),"")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f>_xlfn.XLOOKUP(Table1[[#This Row],[Customer ID]],customers!$A$1:$A$1001,customers!$I$1:$I$1001,,0)</f>
        <v>Yes</v>
      </c>
    </row>
    <row r="318" spans="1:16" x14ac:dyDescent="0.25">
      <c r="A318" s="2" t="s">
        <v>2273</v>
      </c>
      <c r="B318" s="3">
        <v>43641</v>
      </c>
      <c r="C318" s="2" t="s">
        <v>2274</v>
      </c>
      <c r="D318" t="s">
        <v>6148</v>
      </c>
      <c r="E318" s="2">
        <v>6</v>
      </c>
      <c r="F318" s="2" t="str" cm="1">
        <f t="array" ref="F318">_xlfn.XLOOKUP(C318,customers!A317:$A$1001,customers!B317:$B$1001,,0)</f>
        <v>Nanny Lush</v>
      </c>
      <c r="G318" s="2" t="str">
        <f>IFERROR(IF(_xlfn.XLOOKUP(C318,customers!A318:A1317,customers!C318:C1317,,0)=0,"",_xlfn.XLOOKUP(C318,customers!A318:A1317,customers!C318:C1317,,0)),"")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f>_xlfn.XLOOKUP(Table1[[#This Row],[Customer ID]],customers!$A$1:$A$1001,customers!$I$1:$I$1001,,0)</f>
        <v>No</v>
      </c>
    </row>
    <row r="319" spans="1:16" x14ac:dyDescent="0.25">
      <c r="A319" s="2" t="s">
        <v>2279</v>
      </c>
      <c r="B319" s="3">
        <v>43526</v>
      </c>
      <c r="C319" s="2" t="s">
        <v>2280</v>
      </c>
      <c r="D319" t="s">
        <v>6144</v>
      </c>
      <c r="E319" s="2">
        <v>3</v>
      </c>
      <c r="F319" s="2" t="str" cm="1">
        <f t="array" ref="F319">_xlfn.XLOOKUP(C319,customers!A318:$A$1001,customers!B318:$B$1001,,0)</f>
        <v>Selma McMillian</v>
      </c>
      <c r="G319" s="2" t="str">
        <f>IFERROR(IF(_xlfn.XLOOKUP(C319,customers!A319:A1318,customers!C319:C1318,,0)=0,"",_xlfn.XLOOKUP(C319,customers!A319:A1318,customers!C319:C1318,,0)),"")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f>_xlfn.XLOOKUP(Table1[[#This Row],[Customer ID]],customers!$A$1:$A$1001,customers!$I$1:$I$1001,,0)</f>
        <v>No</v>
      </c>
    </row>
    <row r="320" spans="1:16" x14ac:dyDescent="0.25">
      <c r="A320" s="2" t="s">
        <v>2285</v>
      </c>
      <c r="B320" s="3">
        <v>44563</v>
      </c>
      <c r="C320" s="2" t="s">
        <v>2286</v>
      </c>
      <c r="D320" t="s">
        <v>6175</v>
      </c>
      <c r="E320" s="2">
        <v>2</v>
      </c>
      <c r="F320" s="2" t="str" cm="1">
        <f t="array" ref="F320">_xlfn.XLOOKUP(C320,customers!A319:$A$1001,customers!B319:$B$1001,,0)</f>
        <v>Tess Bennison</v>
      </c>
      <c r="G320" s="2" t="str">
        <f>IFERROR(IF(_xlfn.XLOOKUP(C320,customers!A320:A1319,customers!C320:C1319,,0)=0,"",_xlfn.XLOOKUP(C320,customers!A320:A1319,customers!C320:C1319,,0)),"")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f>_xlfn.XLOOKUP(Table1[[#This Row],[Customer ID]],customers!$A$1:$A$1001,customers!$I$1:$I$1001,,0)</f>
        <v>Yes</v>
      </c>
    </row>
    <row r="321" spans="1:16" x14ac:dyDescent="0.25">
      <c r="A321" s="2" t="s">
        <v>2291</v>
      </c>
      <c r="B321" s="3">
        <v>43676</v>
      </c>
      <c r="C321" s="2" t="s">
        <v>2292</v>
      </c>
      <c r="D321" t="s">
        <v>6156</v>
      </c>
      <c r="E321" s="2">
        <v>2</v>
      </c>
      <c r="F321" s="2" t="str" cm="1">
        <f t="array" ref="F321">_xlfn.XLOOKUP(C321,customers!A320:$A$1001,customers!B320:$B$1001,,0)</f>
        <v>Gabie Tweed</v>
      </c>
      <c r="G321" s="2" t="str">
        <f>IFERROR(IF(_xlfn.XLOOKUP(C321,customers!A321:A1320,customers!C321:C1320,,0)=0,"",_xlfn.XLOOKUP(C321,customers!A321:A1320,customers!C321:C1320,,0)),"")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f>_xlfn.XLOOKUP(Table1[[#This Row],[Customer ID]],customers!$A$1:$A$1001,customers!$I$1:$I$1001,,0)</f>
        <v>Yes</v>
      </c>
    </row>
    <row r="322" spans="1:16" x14ac:dyDescent="0.25">
      <c r="A322" s="2" t="s">
        <v>2291</v>
      </c>
      <c r="B322" s="3">
        <v>43676</v>
      </c>
      <c r="C322" s="2" t="s">
        <v>2292</v>
      </c>
      <c r="D322" t="s">
        <v>6167</v>
      </c>
      <c r="E322" s="2">
        <v>5</v>
      </c>
      <c r="F322" s="2" t="str" cm="1">
        <f t="array" ref="F322">_xlfn.XLOOKUP(C322,customers!A321:$A$1001,customers!B321:$B$1001,,0)</f>
        <v>Gabie Tweed</v>
      </c>
      <c r="G322" s="2" t="str">
        <f>IFERROR(IF(_xlfn.XLOOKUP(C322,customers!A322:A1321,customers!C322:C1321,,0)=0,"",_xlfn.XLOOKUP(C322,customers!A322:A1321,customers!C322:C1321,,0)),"")</f>
        <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f>_xlfn.XLOOKUP(Table1[[#This Row],[Customer ID]],customers!$A$1:$A$1001,customers!$I$1:$I$1001,,0)</f>
        <v>Yes</v>
      </c>
    </row>
    <row r="323" spans="1:16" x14ac:dyDescent="0.25">
      <c r="A323" s="2" t="s">
        <v>2301</v>
      </c>
      <c r="B323" s="3">
        <v>44170</v>
      </c>
      <c r="C323" s="2" t="s">
        <v>2302</v>
      </c>
      <c r="D323" t="s">
        <v>6152</v>
      </c>
      <c r="E323" s="2">
        <v>6</v>
      </c>
      <c r="F323" s="2" t="str" cm="1">
        <f t="array" ref="F323">_xlfn.XLOOKUP(C323,customers!A322:$A$1001,customers!B322:$B$1001,,0)</f>
        <v>Gaile Goggin</v>
      </c>
      <c r="G323" s="2" t="str">
        <f>IFERROR(IF(_xlfn.XLOOKUP(C323,customers!A323:A1322,customers!C323:C1322,,0)=0,"",_xlfn.XLOOKUP(C323,customers!A323:A1322,customers!C323:C1322,,0)),"")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 "Robusta", IF(I323="Exc", "Excelsa", IF(I323="Ara", "Arabica",IF(I323="Lib", "Liberica",""))))</f>
        <v>Arabica</v>
      </c>
      <c r="O323" t="str">
        <f t="shared" ref="O323:O386" si="17">IF(J323="M","Medium",IF(J323="L","Light",IF(J323="D","Dark","")))</f>
        <v>Medium</v>
      </c>
      <c r="P323" t="str">
        <f>_xlfn.XLOOKUP(Table1[[#This Row],[Customer ID]],customers!$A$1:$A$1001,customers!$I$1:$I$1001,,0)</f>
        <v>Yes</v>
      </c>
    </row>
    <row r="324" spans="1:16" x14ac:dyDescent="0.25">
      <c r="A324" s="2" t="s">
        <v>2307</v>
      </c>
      <c r="B324" s="3">
        <v>44182</v>
      </c>
      <c r="C324" s="2" t="s">
        <v>2308</v>
      </c>
      <c r="D324" t="s">
        <v>6169</v>
      </c>
      <c r="E324" s="2">
        <v>3</v>
      </c>
      <c r="F324" s="2" t="str" cm="1">
        <f t="array" ref="F324">_xlfn.XLOOKUP(C324,customers!A323:$A$1001,customers!B323:$B$1001,,0)</f>
        <v>Skylar Jeyness</v>
      </c>
      <c r="G324" s="2" t="str">
        <f>IFERROR(IF(_xlfn.XLOOKUP(C324,customers!A324:A1323,customers!C324:C1323,,0)=0,"",_xlfn.XLOOKUP(C324,customers!A324:A1323,customers!C324:C1323,,0)),"")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f>_xlfn.XLOOKUP(Table1[[#This Row],[Customer ID]],customers!$A$1:$A$1001,customers!$I$1:$I$1001,,0)</f>
        <v>No</v>
      </c>
    </row>
    <row r="325" spans="1:16" x14ac:dyDescent="0.25">
      <c r="A325" s="2" t="s">
        <v>2313</v>
      </c>
      <c r="B325" s="3">
        <v>44373</v>
      </c>
      <c r="C325" s="2" t="s">
        <v>2314</v>
      </c>
      <c r="D325" t="s">
        <v>6153</v>
      </c>
      <c r="E325" s="2">
        <v>5</v>
      </c>
      <c r="F325" s="2" t="str" cm="1">
        <f t="array" ref="F325">_xlfn.XLOOKUP(C325,customers!A324:$A$1001,customers!B324:$B$1001,,0)</f>
        <v>Donica Bonhome</v>
      </c>
      <c r="G325" s="2" t="str">
        <f>IFERROR(IF(_xlfn.XLOOKUP(C325,customers!A325:A1324,customers!C325:C1324,,0)=0,"",_xlfn.XLOOKUP(C325,customers!A325:A1324,customers!C325:C1324,,0)),"")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f>_xlfn.XLOOKUP(Table1[[#This Row],[Customer ID]],customers!$A$1:$A$1001,customers!$I$1:$I$1001,,0)</f>
        <v>Yes</v>
      </c>
    </row>
    <row r="326" spans="1:16" x14ac:dyDescent="0.25">
      <c r="A326" s="2" t="s">
        <v>2319</v>
      </c>
      <c r="B326" s="3">
        <v>43666</v>
      </c>
      <c r="C326" s="2" t="s">
        <v>2320</v>
      </c>
      <c r="D326" t="s">
        <v>6141</v>
      </c>
      <c r="E326" s="2">
        <v>1</v>
      </c>
      <c r="F326" s="2" t="str" cm="1">
        <f t="array" ref="F326">_xlfn.XLOOKUP(C326,customers!A325:$A$1001,customers!B325:$B$1001,,0)</f>
        <v>Diena Peetermann</v>
      </c>
      <c r="G326" s="2" t="str">
        <f>IFERROR(IF(_xlfn.XLOOKUP(C326,customers!A326:A1325,customers!C326:C1325,,0)=0,"",_xlfn.XLOOKUP(C326,customers!A326:A1325,customers!C326:C1325,,0)),"")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f>_xlfn.XLOOKUP(Table1[[#This Row],[Customer ID]],customers!$A$1:$A$1001,customers!$I$1:$I$1001,,0)</f>
        <v>No</v>
      </c>
    </row>
    <row r="327" spans="1:16" x14ac:dyDescent="0.25">
      <c r="A327" s="2" t="s">
        <v>2324</v>
      </c>
      <c r="B327" s="3">
        <v>44756</v>
      </c>
      <c r="C327" s="2" t="s">
        <v>2325</v>
      </c>
      <c r="D327" t="s">
        <v>6182</v>
      </c>
      <c r="E327" s="2">
        <v>1</v>
      </c>
      <c r="F327" s="2" t="str" cm="1">
        <f t="array" ref="F327">_xlfn.XLOOKUP(C327,customers!A326:$A$1001,customers!B326:$B$1001,,0)</f>
        <v>Trina Le Sarr</v>
      </c>
      <c r="G327" s="2" t="str">
        <f>IFERROR(IF(_xlfn.XLOOKUP(C327,customers!A327:A1326,customers!C327:C1326,,0)=0,"",_xlfn.XLOOKUP(C327,customers!A327:A1326,customers!C327:C1326,,0)),"")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f>_xlfn.XLOOKUP(Table1[[#This Row],[Customer ID]],customers!$A$1:$A$1001,customers!$I$1:$I$1001,,0)</f>
        <v>Yes</v>
      </c>
    </row>
    <row r="328" spans="1:16" x14ac:dyDescent="0.25">
      <c r="A328" s="2" t="s">
        <v>2330</v>
      </c>
      <c r="B328" s="3">
        <v>44057</v>
      </c>
      <c r="C328" s="2" t="s">
        <v>2331</v>
      </c>
      <c r="D328" t="s">
        <v>6177</v>
      </c>
      <c r="E328" s="2">
        <v>5</v>
      </c>
      <c r="F328" s="2" t="str" cm="1">
        <f t="array" ref="F328">_xlfn.XLOOKUP(C328,customers!A327:$A$1001,customers!B327:$B$1001,,0)</f>
        <v>Flynn Antony</v>
      </c>
      <c r="G328" s="2" t="str">
        <f>IFERROR(IF(_xlfn.XLOOKUP(C328,customers!A328:A1327,customers!C328:C1327,,0)=0,"",_xlfn.XLOOKUP(C328,customers!A328:A1327,customers!C328:C1327,,0)),"")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f>_xlfn.XLOOKUP(Table1[[#This Row],[Customer ID]],customers!$A$1:$A$1001,customers!$I$1:$I$1001,,0)</f>
        <v>No</v>
      </c>
    </row>
    <row r="329" spans="1:16" x14ac:dyDescent="0.25">
      <c r="A329" s="2" t="s">
        <v>2335</v>
      </c>
      <c r="B329" s="3">
        <v>43579</v>
      </c>
      <c r="C329" s="2" t="s">
        <v>2336</v>
      </c>
      <c r="D329" t="s">
        <v>6177</v>
      </c>
      <c r="E329" s="2">
        <v>5</v>
      </c>
      <c r="F329" s="2" t="str" cm="1">
        <f t="array" ref="F329">_xlfn.XLOOKUP(C329,customers!A328:$A$1001,customers!B328:$B$1001,,0)</f>
        <v>Baudoin Alldridge</v>
      </c>
      <c r="G329" s="2" t="str">
        <f>IFERROR(IF(_xlfn.XLOOKUP(C329,customers!A329:A1328,customers!C329:C1328,,0)=0,"",_xlfn.XLOOKUP(C329,customers!A329:A1328,customers!C329:C1328,,0)),"")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f>_xlfn.XLOOKUP(Table1[[#This Row],[Customer ID]],customers!$A$1:$A$1001,customers!$I$1:$I$1001,,0)</f>
        <v>Yes</v>
      </c>
    </row>
    <row r="330" spans="1:16" x14ac:dyDescent="0.25">
      <c r="A330" s="2" t="s">
        <v>2341</v>
      </c>
      <c r="B330" s="3">
        <v>43620</v>
      </c>
      <c r="C330" s="2" t="s">
        <v>2342</v>
      </c>
      <c r="D330" t="s">
        <v>6161</v>
      </c>
      <c r="E330" s="2">
        <v>4</v>
      </c>
      <c r="F330" s="2" t="str" cm="1">
        <f t="array" ref="F330">_xlfn.XLOOKUP(C330,customers!A329:$A$1001,customers!B329:$B$1001,,0)</f>
        <v>Homer Dulany</v>
      </c>
      <c r="G330" s="2" t="str">
        <f>IFERROR(IF(_xlfn.XLOOKUP(C330,customers!A330:A1329,customers!C330:C1329,,0)=0,"",_xlfn.XLOOKUP(C330,customers!A330:A1329,customers!C330:C1329,,0)),"")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f>_xlfn.XLOOKUP(Table1[[#This Row],[Customer ID]],customers!$A$1:$A$1001,customers!$I$1:$I$1001,,0)</f>
        <v>Yes</v>
      </c>
    </row>
    <row r="331" spans="1:16" x14ac:dyDescent="0.25">
      <c r="A331" s="2" t="s">
        <v>2346</v>
      </c>
      <c r="B331" s="3">
        <v>44781</v>
      </c>
      <c r="C331" s="2" t="s">
        <v>2347</v>
      </c>
      <c r="D331" t="s">
        <v>6172</v>
      </c>
      <c r="E331" s="2">
        <v>4</v>
      </c>
      <c r="F331" s="2" t="str" cm="1">
        <f t="array" ref="F331">_xlfn.XLOOKUP(C331,customers!A330:$A$1001,customers!B330:$B$1001,,0)</f>
        <v>Lisa Goodger</v>
      </c>
      <c r="G331" s="2" t="str">
        <f>IFERROR(IF(_xlfn.XLOOKUP(C331,customers!A331:A1330,customers!C331:C1330,,0)=0,"",_xlfn.XLOOKUP(C331,customers!A331:A1330,customers!C331:C1330,,0)),"")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f>_xlfn.XLOOKUP(Table1[[#This Row],[Customer ID]],customers!$A$1:$A$1001,customers!$I$1:$I$1001,,0)</f>
        <v>Yes</v>
      </c>
    </row>
    <row r="332" spans="1:16" x14ac:dyDescent="0.25">
      <c r="A332" s="2" t="s">
        <v>2351</v>
      </c>
      <c r="B332" s="3">
        <v>43782</v>
      </c>
      <c r="C332" s="2" t="s">
        <v>2280</v>
      </c>
      <c r="D332" t="s">
        <v>6172</v>
      </c>
      <c r="E332" s="2">
        <v>3</v>
      </c>
      <c r="F332" s="2" t="e" cm="1">
        <f t="array" ref="F332">_xlfn.XLOOKUP(C332,customers!A331:$A$1001,customers!B331:$B$1001,,0)</f>
        <v>#N/A</v>
      </c>
      <c r="G332" s="2" t="str">
        <f>IFERROR(IF(_xlfn.XLOOKUP(C332,customers!A332:A1331,customers!C332:C1331,,0)=0,"",_xlfn.XLOOKUP(C332,customers!A332:A1331,customers!C332:C1331,,0)),"")</f>
        <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f>_xlfn.XLOOKUP(Table1[[#This Row],[Customer ID]],customers!$A$1:$A$1001,customers!$I$1:$I$1001,,0)</f>
        <v>No</v>
      </c>
    </row>
    <row r="333" spans="1:16" x14ac:dyDescent="0.25">
      <c r="A333" s="2" t="s">
        <v>2357</v>
      </c>
      <c r="B333" s="3">
        <v>43989</v>
      </c>
      <c r="C333" s="2" t="s">
        <v>2358</v>
      </c>
      <c r="D333" t="s">
        <v>6151</v>
      </c>
      <c r="E333" s="2">
        <v>1</v>
      </c>
      <c r="F333" s="2" t="str" cm="1">
        <f t="array" ref="F333">_xlfn.XLOOKUP(C333,customers!A332:$A$1001,customers!B332:$B$1001,,0)</f>
        <v>Corine Drewett</v>
      </c>
      <c r="G333" s="2" t="str">
        <f>IFERROR(IF(_xlfn.XLOOKUP(C333,customers!A333:A1332,customers!C333:C1332,,0)=0,"",_xlfn.XLOOKUP(C333,customers!A333:A1332,customers!C333:C1332,,0)),"")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f>_xlfn.XLOOKUP(Table1[[#This Row],[Customer ID]],customers!$A$1:$A$1001,customers!$I$1:$I$1001,,0)</f>
        <v>Yes</v>
      </c>
    </row>
    <row r="334" spans="1:16" x14ac:dyDescent="0.25">
      <c r="A334" s="2" t="s">
        <v>2363</v>
      </c>
      <c r="B334" s="3">
        <v>43689</v>
      </c>
      <c r="C334" s="2" t="s">
        <v>2364</v>
      </c>
      <c r="D334" t="s">
        <v>6158</v>
      </c>
      <c r="E334" s="2">
        <v>3</v>
      </c>
      <c r="F334" s="2" t="str" cm="1">
        <f t="array" ref="F334">_xlfn.XLOOKUP(C334,customers!A333:$A$1001,customers!B333:$B$1001,,0)</f>
        <v>Quinn Parsons</v>
      </c>
      <c r="G334" s="2" t="str">
        <f>IFERROR(IF(_xlfn.XLOOKUP(C334,customers!A334:A1333,customers!C334:C1333,,0)=0,"",_xlfn.XLOOKUP(C334,customers!A334:A1333,customers!C334:C1333,,0)),"")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f>_xlfn.XLOOKUP(Table1[[#This Row],[Customer ID]],customers!$A$1:$A$1001,customers!$I$1:$I$1001,,0)</f>
        <v>Yes</v>
      </c>
    </row>
    <row r="335" spans="1:16" x14ac:dyDescent="0.25">
      <c r="A335" s="2" t="s">
        <v>2369</v>
      </c>
      <c r="B335" s="3">
        <v>43712</v>
      </c>
      <c r="C335" s="2" t="s">
        <v>2370</v>
      </c>
      <c r="D335" t="s">
        <v>6146</v>
      </c>
      <c r="E335" s="2">
        <v>4</v>
      </c>
      <c r="F335" s="2" t="str" cm="1">
        <f t="array" ref="F335">_xlfn.XLOOKUP(C335,customers!A334:$A$1001,customers!B334:$B$1001,,0)</f>
        <v>Vivyan Ceely</v>
      </c>
      <c r="G335" s="2" t="str">
        <f>IFERROR(IF(_xlfn.XLOOKUP(C335,customers!A335:A1334,customers!C335:C1334,,0)=0,"",_xlfn.XLOOKUP(C335,customers!A335:A1334,customers!C335:C1334,,0)),"")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f>_xlfn.XLOOKUP(Table1[[#This Row],[Customer ID]],customers!$A$1:$A$1001,customers!$I$1:$I$1001,,0)</f>
        <v>Yes</v>
      </c>
    </row>
    <row r="336" spans="1:16" x14ac:dyDescent="0.25">
      <c r="A336" s="2" t="s">
        <v>2375</v>
      </c>
      <c r="B336" s="3">
        <v>43742</v>
      </c>
      <c r="C336" s="2" t="s">
        <v>2376</v>
      </c>
      <c r="D336" t="s">
        <v>6179</v>
      </c>
      <c r="E336" s="2">
        <v>5</v>
      </c>
      <c r="F336" s="2" t="str" cm="1">
        <f t="array" ref="F336">_xlfn.XLOOKUP(C336,customers!A335:$A$1001,customers!B335:$B$1001,,0)</f>
        <v>Elonore Goodings</v>
      </c>
      <c r="G336" s="2" t="str">
        <f>IFERROR(IF(_xlfn.XLOOKUP(C336,customers!A336:A1335,customers!C336:C1335,,0)=0,"",_xlfn.XLOOKUP(C336,customers!A336:A1335,customers!C336:C1335,,0)),"")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f>_xlfn.XLOOKUP(Table1[[#This Row],[Customer ID]],customers!$A$1:$A$1001,customers!$I$1:$I$1001,,0)</f>
        <v>No</v>
      </c>
    </row>
    <row r="337" spans="1:16" x14ac:dyDescent="0.25">
      <c r="A337" s="2" t="s">
        <v>2379</v>
      </c>
      <c r="B337" s="3">
        <v>43885</v>
      </c>
      <c r="C337" s="2" t="s">
        <v>2380</v>
      </c>
      <c r="D337" t="s">
        <v>6145</v>
      </c>
      <c r="E337" s="2">
        <v>6</v>
      </c>
      <c r="F337" s="2" t="str" cm="1">
        <f t="array" ref="F337">_xlfn.XLOOKUP(C337,customers!A336:$A$1001,customers!B336:$B$1001,,0)</f>
        <v>Clement Vasiliev</v>
      </c>
      <c r="G337" s="2" t="str">
        <f>IFERROR(IF(_xlfn.XLOOKUP(C337,customers!A337:A1336,customers!C337:C1336,,0)=0,"",_xlfn.XLOOKUP(C337,customers!A337:A1336,customers!C337:C1336,,0)),"")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f>_xlfn.XLOOKUP(Table1[[#This Row],[Customer ID]],customers!$A$1:$A$1001,customers!$I$1:$I$1001,,0)</f>
        <v>Yes</v>
      </c>
    </row>
    <row r="338" spans="1:16" x14ac:dyDescent="0.25">
      <c r="A338" s="2" t="s">
        <v>2385</v>
      </c>
      <c r="B338" s="3">
        <v>44434</v>
      </c>
      <c r="C338" s="2" t="s">
        <v>2386</v>
      </c>
      <c r="D338" t="s">
        <v>6155</v>
      </c>
      <c r="E338" s="2">
        <v>4</v>
      </c>
      <c r="F338" s="2" t="str" cm="1">
        <f t="array" ref="F338">_xlfn.XLOOKUP(C338,customers!A337:$A$1001,customers!B337:$B$1001,,0)</f>
        <v>Terencio O'Moylan</v>
      </c>
      <c r="G338" s="2" t="str">
        <f>IFERROR(IF(_xlfn.XLOOKUP(C338,customers!A338:A1337,customers!C338:C1337,,0)=0,"",_xlfn.XLOOKUP(C338,customers!A338:A1337,customers!C338:C1337,,0)),"")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f>_xlfn.XLOOKUP(Table1[[#This Row],[Customer ID]],customers!$A$1:$A$1001,customers!$I$1:$I$1001,,0)</f>
        <v>No</v>
      </c>
    </row>
    <row r="339" spans="1:16" x14ac:dyDescent="0.25">
      <c r="A339" s="2" t="s">
        <v>2391</v>
      </c>
      <c r="B339" s="3">
        <v>44472</v>
      </c>
      <c r="C339" s="2" t="s">
        <v>2331</v>
      </c>
      <c r="D339" t="s">
        <v>6185</v>
      </c>
      <c r="E339" s="2">
        <v>2</v>
      </c>
      <c r="F339" s="2" t="e" cm="1">
        <f t="array" ref="F339">_xlfn.XLOOKUP(C339,customers!A338:$A$1001,customers!B338:$B$1001,,0)</f>
        <v>#N/A</v>
      </c>
      <c r="G339" s="2" t="str">
        <f>IFERROR(IF(_xlfn.XLOOKUP(C339,customers!A339:A1338,customers!C339:C1338,,0)=0,"",_xlfn.XLOOKUP(C339,customers!A339:A1338,customers!C339:C1338,,0)),"")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f>_xlfn.XLOOKUP(Table1[[#This Row],[Customer ID]],customers!$A$1:$A$1001,customers!$I$1:$I$1001,,0)</f>
        <v>No</v>
      </c>
    </row>
    <row r="340" spans="1:16" x14ac:dyDescent="0.25">
      <c r="A340" s="2" t="s">
        <v>2396</v>
      </c>
      <c r="B340" s="3">
        <v>43995</v>
      </c>
      <c r="C340" s="2" t="s">
        <v>2397</v>
      </c>
      <c r="D340" t="s">
        <v>6171</v>
      </c>
      <c r="E340" s="2">
        <v>4</v>
      </c>
      <c r="F340" s="2" t="str" cm="1">
        <f t="array" ref="F340">_xlfn.XLOOKUP(C340,customers!A339:$A$1001,customers!B339:$B$1001,,0)</f>
        <v>Wyatan Fetherston</v>
      </c>
      <c r="G340" s="2" t="str">
        <f>IFERROR(IF(_xlfn.XLOOKUP(C340,customers!A340:A1339,customers!C340:C1339,,0)=0,"",_xlfn.XLOOKUP(C340,customers!A340:A1339,customers!C340:C1339,,0)),"")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f>_xlfn.XLOOKUP(Table1[[#This Row],[Customer ID]],customers!$A$1:$A$1001,customers!$I$1:$I$1001,,0)</f>
        <v>No</v>
      </c>
    </row>
    <row r="341" spans="1:16" x14ac:dyDescent="0.25">
      <c r="A341" s="2" t="s">
        <v>2402</v>
      </c>
      <c r="B341" s="3">
        <v>44256</v>
      </c>
      <c r="C341" s="2" t="s">
        <v>2403</v>
      </c>
      <c r="D341" t="s">
        <v>6153</v>
      </c>
      <c r="E341" s="2">
        <v>2</v>
      </c>
      <c r="F341" s="2" t="str" cm="1">
        <f t="array" ref="F341">_xlfn.XLOOKUP(C341,customers!A340:$A$1001,customers!B340:$B$1001,,0)</f>
        <v>Emmaline Rasmus</v>
      </c>
      <c r="G341" s="2" t="str">
        <f>IFERROR(IF(_xlfn.XLOOKUP(C341,customers!A341:A1340,customers!C341:C1340,,0)=0,"",_xlfn.XLOOKUP(C341,customers!A341:A1340,customers!C341:C1340,,0)),"")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f>_xlfn.XLOOKUP(Table1[[#This Row],[Customer ID]],customers!$A$1:$A$1001,customers!$I$1:$I$1001,,0)</f>
        <v>Yes</v>
      </c>
    </row>
    <row r="342" spans="1:16" x14ac:dyDescent="0.25">
      <c r="A342" s="2" t="s">
        <v>2408</v>
      </c>
      <c r="B342" s="3">
        <v>43528</v>
      </c>
      <c r="C342" s="2" t="s">
        <v>2409</v>
      </c>
      <c r="D342" t="s">
        <v>6144</v>
      </c>
      <c r="E342" s="2">
        <v>1</v>
      </c>
      <c r="F342" s="2" t="str" cm="1">
        <f t="array" ref="F342">_xlfn.XLOOKUP(C342,customers!A341:$A$1001,customers!B341:$B$1001,,0)</f>
        <v>Wesley Giorgioni</v>
      </c>
      <c r="G342" s="2" t="str">
        <f>IFERROR(IF(_xlfn.XLOOKUP(C342,customers!A342:A1341,customers!C342:C1341,,0)=0,"",_xlfn.XLOOKUP(C342,customers!A342:A1341,customers!C342:C1341,,0)),"")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f>_xlfn.XLOOKUP(Table1[[#This Row],[Customer ID]],customers!$A$1:$A$1001,customers!$I$1:$I$1001,,0)</f>
        <v>Yes</v>
      </c>
    </row>
    <row r="343" spans="1:16" x14ac:dyDescent="0.25">
      <c r="A343" s="2" t="s">
        <v>2414</v>
      </c>
      <c r="B343" s="3">
        <v>43751</v>
      </c>
      <c r="C343" s="2" t="s">
        <v>2415</v>
      </c>
      <c r="D343" t="s">
        <v>6176</v>
      </c>
      <c r="E343" s="2">
        <v>2</v>
      </c>
      <c r="F343" s="2" t="str" cm="1">
        <f t="array" ref="F343">_xlfn.XLOOKUP(C343,customers!A342:$A$1001,customers!B342:$B$1001,,0)</f>
        <v>Lucienne Scargle</v>
      </c>
      <c r="G343" s="2" t="str">
        <f>IFERROR(IF(_xlfn.XLOOKUP(C343,customers!A343:A1342,customers!C343:C1342,,0)=0,"",_xlfn.XLOOKUP(C343,customers!A343:A1342,customers!C343:C1342,,0)),"")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f>_xlfn.XLOOKUP(Table1[[#This Row],[Customer ID]],customers!$A$1:$A$1001,customers!$I$1:$I$1001,,0)</f>
        <v>No</v>
      </c>
    </row>
    <row r="344" spans="1:16" x14ac:dyDescent="0.25">
      <c r="A344" s="2" t="s">
        <v>2414</v>
      </c>
      <c r="B344" s="3">
        <v>43751</v>
      </c>
      <c r="C344" s="2" t="s">
        <v>2415</v>
      </c>
      <c r="D344" t="s">
        <v>6169</v>
      </c>
      <c r="E344" s="2">
        <v>5</v>
      </c>
      <c r="F344" s="2" t="str" cm="1">
        <f t="array" ref="F344">_xlfn.XLOOKUP(C344,customers!A343:$A$1001,customers!B343:$B$1001,,0)</f>
        <v>Lucienne Scargle</v>
      </c>
      <c r="G344" s="2" t="str">
        <f>IFERROR(IF(_xlfn.XLOOKUP(C344,customers!A344:A1343,customers!C344:C1343,,0)=0,"",_xlfn.XLOOKUP(C344,customers!A344:A1343,customers!C344:C1343,,0)),"")</f>
        <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f>_xlfn.XLOOKUP(Table1[[#This Row],[Customer ID]],customers!$A$1:$A$1001,customers!$I$1:$I$1001,,0)</f>
        <v>No</v>
      </c>
    </row>
    <row r="345" spans="1:16" x14ac:dyDescent="0.25">
      <c r="A345" s="2" t="s">
        <v>2424</v>
      </c>
      <c r="B345" s="3">
        <v>43692</v>
      </c>
      <c r="C345" s="2" t="s">
        <v>2425</v>
      </c>
      <c r="D345" t="s">
        <v>6172</v>
      </c>
      <c r="E345" s="2">
        <v>6</v>
      </c>
      <c r="F345" s="2" t="str" cm="1">
        <f t="array" ref="F345">_xlfn.XLOOKUP(C345,customers!A344:$A$1001,customers!B344:$B$1001,,0)</f>
        <v>Noam Climance</v>
      </c>
      <c r="G345" s="2" t="str">
        <f>IFERROR(IF(_xlfn.XLOOKUP(C345,customers!A345:A1344,customers!C345:C1344,,0)=0,"",_xlfn.XLOOKUP(C345,customers!A345:A1344,customers!C345:C1344,,0)),"")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f>_xlfn.XLOOKUP(Table1[[#This Row],[Customer ID]],customers!$A$1:$A$1001,customers!$I$1:$I$1001,,0)</f>
        <v>No</v>
      </c>
    </row>
    <row r="346" spans="1:16" x14ac:dyDescent="0.25">
      <c r="A346" s="2" t="s">
        <v>2429</v>
      </c>
      <c r="B346" s="3">
        <v>44529</v>
      </c>
      <c r="C346" s="2" t="s">
        <v>2430</v>
      </c>
      <c r="D346" t="s">
        <v>6138</v>
      </c>
      <c r="E346" s="2">
        <v>2</v>
      </c>
      <c r="F346" s="2" t="str" cm="1">
        <f t="array" ref="F346">_xlfn.XLOOKUP(C346,customers!A345:$A$1001,customers!B345:$B$1001,,0)</f>
        <v>Catarina Donn</v>
      </c>
      <c r="G346" s="2" t="str">
        <f>IFERROR(IF(_xlfn.XLOOKUP(C346,customers!A346:A1345,customers!C346:C1345,,0)=0,"",_xlfn.XLOOKUP(C346,customers!A346:A1345,customers!C346:C1345,,0)),"")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f>_xlfn.XLOOKUP(Table1[[#This Row],[Customer ID]],customers!$A$1:$A$1001,customers!$I$1:$I$1001,,0)</f>
        <v>Yes</v>
      </c>
    </row>
    <row r="347" spans="1:16" x14ac:dyDescent="0.25">
      <c r="A347" s="2" t="s">
        <v>2434</v>
      </c>
      <c r="B347" s="3">
        <v>43849</v>
      </c>
      <c r="C347" s="2" t="s">
        <v>2435</v>
      </c>
      <c r="D347" t="s">
        <v>6179</v>
      </c>
      <c r="E347" s="2">
        <v>5</v>
      </c>
      <c r="F347" s="2" t="str" cm="1">
        <f t="array" ref="F347">_xlfn.XLOOKUP(C347,customers!A346:$A$1001,customers!B346:$B$1001,,0)</f>
        <v>Ameline Snazle</v>
      </c>
      <c r="G347" s="2" t="str">
        <f>IFERROR(IF(_xlfn.XLOOKUP(C347,customers!A347:A1346,customers!C347:C1346,,0)=0,"",_xlfn.XLOOKUP(C347,customers!A347:A1346,customers!C347:C1346,,0)),"")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f>_xlfn.XLOOKUP(Table1[[#This Row],[Customer ID]],customers!$A$1:$A$1001,customers!$I$1:$I$1001,,0)</f>
        <v>No</v>
      </c>
    </row>
    <row r="348" spans="1:16" x14ac:dyDescent="0.25">
      <c r="A348" s="2" t="s">
        <v>2440</v>
      </c>
      <c r="B348" s="3">
        <v>44344</v>
      </c>
      <c r="C348" s="2" t="s">
        <v>2441</v>
      </c>
      <c r="D348" t="s">
        <v>6180</v>
      </c>
      <c r="E348" s="2">
        <v>3</v>
      </c>
      <c r="F348" s="2" t="str" cm="1">
        <f t="array" ref="F348">_xlfn.XLOOKUP(C348,customers!A347:$A$1001,customers!B347:$B$1001,,0)</f>
        <v>Rebeka Worg</v>
      </c>
      <c r="G348" s="2" t="str">
        <f>IFERROR(IF(_xlfn.XLOOKUP(C348,customers!A348:A1347,customers!C348:C1347,,0)=0,"",_xlfn.XLOOKUP(C348,customers!A348:A1347,customers!C348:C1347,,0)),"")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f>_xlfn.XLOOKUP(Table1[[#This Row],[Customer ID]],customers!$A$1:$A$1001,customers!$I$1:$I$1001,,0)</f>
        <v>Yes</v>
      </c>
    </row>
    <row r="349" spans="1:16" x14ac:dyDescent="0.25">
      <c r="A349" s="2" t="s">
        <v>2446</v>
      </c>
      <c r="B349" s="3">
        <v>44576</v>
      </c>
      <c r="C349" s="2" t="s">
        <v>2447</v>
      </c>
      <c r="D349" t="s">
        <v>6162</v>
      </c>
      <c r="E349" s="2">
        <v>3</v>
      </c>
      <c r="F349" s="2" t="str" cm="1">
        <f t="array" ref="F349">_xlfn.XLOOKUP(C349,customers!A348:$A$1001,customers!B348:$B$1001,,0)</f>
        <v>Lewes Danes</v>
      </c>
      <c r="G349" s="2" t="str">
        <f>IFERROR(IF(_xlfn.XLOOKUP(C349,customers!A349:A1348,customers!C349:C1348,,0)=0,"",_xlfn.XLOOKUP(C349,customers!A349:A1348,customers!C349:C1348,,0)),"")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f>_xlfn.XLOOKUP(Table1[[#This Row],[Customer ID]],customers!$A$1:$A$1001,customers!$I$1:$I$1001,,0)</f>
        <v>No</v>
      </c>
    </row>
    <row r="350" spans="1:16" x14ac:dyDescent="0.25">
      <c r="A350" s="2" t="s">
        <v>2452</v>
      </c>
      <c r="B350" s="3">
        <v>43803</v>
      </c>
      <c r="C350" s="2" t="s">
        <v>2453</v>
      </c>
      <c r="D350" t="s">
        <v>6148</v>
      </c>
      <c r="E350" s="2">
        <v>6</v>
      </c>
      <c r="F350" s="2" t="str" cm="1">
        <f t="array" ref="F350">_xlfn.XLOOKUP(C350,customers!A349:$A$1001,customers!B349:$B$1001,,0)</f>
        <v>Shelli Keynd</v>
      </c>
      <c r="G350" s="2" t="str">
        <f>IFERROR(IF(_xlfn.XLOOKUP(C350,customers!A350:A1349,customers!C350:C1349,,0)=0,"",_xlfn.XLOOKUP(C350,customers!A350:A1349,customers!C350:C1349,,0)),"")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f>_xlfn.XLOOKUP(Table1[[#This Row],[Customer ID]],customers!$A$1:$A$1001,customers!$I$1:$I$1001,,0)</f>
        <v>No</v>
      </c>
    </row>
    <row r="351" spans="1:16" x14ac:dyDescent="0.25">
      <c r="A351" s="2" t="s">
        <v>2458</v>
      </c>
      <c r="B351" s="3">
        <v>44743</v>
      </c>
      <c r="C351" s="2" t="s">
        <v>2459</v>
      </c>
      <c r="D351" t="s">
        <v>6178</v>
      </c>
      <c r="E351" s="2">
        <v>4</v>
      </c>
      <c r="F351" s="2" t="str" cm="1">
        <f t="array" ref="F351">_xlfn.XLOOKUP(C351,customers!A350:$A$1001,customers!B350:$B$1001,,0)</f>
        <v>Dell Daveridge</v>
      </c>
      <c r="G351" s="2" t="str">
        <f>IFERROR(IF(_xlfn.XLOOKUP(C351,customers!A351:A1350,customers!C351:C1350,,0)=0,"",_xlfn.XLOOKUP(C351,customers!A351:A1350,customers!C351:C1350,,0)),"")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f>_xlfn.XLOOKUP(Table1[[#This Row],[Customer ID]],customers!$A$1:$A$1001,customers!$I$1:$I$1001,,0)</f>
        <v>No</v>
      </c>
    </row>
    <row r="352" spans="1:16" x14ac:dyDescent="0.25">
      <c r="A352" s="2" t="s">
        <v>2464</v>
      </c>
      <c r="B352" s="3">
        <v>43592</v>
      </c>
      <c r="C352" s="2" t="s">
        <v>2465</v>
      </c>
      <c r="D352" t="s">
        <v>6158</v>
      </c>
      <c r="E352" s="2">
        <v>4</v>
      </c>
      <c r="F352" s="2" t="str" cm="1">
        <f t="array" ref="F352">_xlfn.XLOOKUP(C352,customers!A351:$A$1001,customers!B351:$B$1001,,0)</f>
        <v>Joshuah Awdry</v>
      </c>
      <c r="G352" s="2" t="str">
        <f>IFERROR(IF(_xlfn.XLOOKUP(C352,customers!A352:A1351,customers!C352:C1351,,0)=0,"",_xlfn.XLOOKUP(C352,customers!A352:A1351,customers!C352:C1351,,0)),"")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f>_xlfn.XLOOKUP(Table1[[#This Row],[Customer ID]],customers!$A$1:$A$1001,customers!$I$1:$I$1001,,0)</f>
        <v>No</v>
      </c>
    </row>
    <row r="353" spans="1:16" x14ac:dyDescent="0.25">
      <c r="A353" s="2" t="s">
        <v>2470</v>
      </c>
      <c r="B353" s="3">
        <v>44066</v>
      </c>
      <c r="C353" s="2" t="s">
        <v>2471</v>
      </c>
      <c r="D353" t="s">
        <v>6155</v>
      </c>
      <c r="E353" s="2">
        <v>2</v>
      </c>
      <c r="F353" s="2" t="str" cm="1">
        <f t="array" ref="F353">_xlfn.XLOOKUP(C353,customers!A352:$A$1001,customers!B352:$B$1001,,0)</f>
        <v>Ethel Ryles</v>
      </c>
      <c r="G353" s="2" t="str">
        <f>IFERROR(IF(_xlfn.XLOOKUP(C353,customers!A353:A1352,customers!C353:C1352,,0)=0,"",_xlfn.XLOOKUP(C353,customers!A353:A1352,customers!C353:C1352,,0)),"")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f>_xlfn.XLOOKUP(Table1[[#This Row],[Customer ID]],customers!$A$1:$A$1001,customers!$I$1:$I$1001,,0)</f>
        <v>No</v>
      </c>
    </row>
    <row r="354" spans="1:16" x14ac:dyDescent="0.25">
      <c r="A354" s="2" t="s">
        <v>2476</v>
      </c>
      <c r="B354" s="3">
        <v>43984</v>
      </c>
      <c r="C354" s="2" t="s">
        <v>2331</v>
      </c>
      <c r="D354" t="s">
        <v>6144</v>
      </c>
      <c r="E354" s="2">
        <v>5</v>
      </c>
      <c r="F354" s="2" t="e" cm="1">
        <f t="array" ref="F354">_xlfn.XLOOKUP(C354,customers!A353:$A$1001,customers!B353:$B$1001,,0)</f>
        <v>#N/A</v>
      </c>
      <c r="G354" s="2" t="str">
        <f>IFERROR(IF(_xlfn.XLOOKUP(C354,customers!A354:A1353,customers!C354:C1353,,0)=0,"",_xlfn.XLOOKUP(C354,customers!A354:A1353,customers!C354:C1353,,0)),"")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f>_xlfn.XLOOKUP(Table1[[#This Row],[Customer ID]],customers!$A$1:$A$1001,customers!$I$1:$I$1001,,0)</f>
        <v>No</v>
      </c>
    </row>
    <row r="355" spans="1:16" x14ac:dyDescent="0.25">
      <c r="A355" s="2" t="s">
        <v>2482</v>
      </c>
      <c r="B355" s="3">
        <v>43860</v>
      </c>
      <c r="C355" s="2" t="s">
        <v>2483</v>
      </c>
      <c r="D355" t="s">
        <v>6157</v>
      </c>
      <c r="E355" s="2">
        <v>4</v>
      </c>
      <c r="F355" s="2" t="str" cm="1">
        <f t="array" ref="F355">_xlfn.XLOOKUP(C355,customers!A354:$A$1001,customers!B354:$B$1001,,0)</f>
        <v>Maitilde Boxill</v>
      </c>
      <c r="G355" s="2" t="str">
        <f>IFERROR(IF(_xlfn.XLOOKUP(C355,customers!A355:A1354,customers!C355:C1354,,0)=0,"",_xlfn.XLOOKUP(C355,customers!A355:A1354,customers!C355:C1354,,0)),"")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f>_xlfn.XLOOKUP(Table1[[#This Row],[Customer ID]],customers!$A$1:$A$1001,customers!$I$1:$I$1001,,0)</f>
        <v>Yes</v>
      </c>
    </row>
    <row r="356" spans="1:16" x14ac:dyDescent="0.25">
      <c r="A356" s="2" t="s">
        <v>2487</v>
      </c>
      <c r="B356" s="3">
        <v>43876</v>
      </c>
      <c r="C356" s="2" t="s">
        <v>2488</v>
      </c>
      <c r="D356" t="s">
        <v>6175</v>
      </c>
      <c r="E356" s="2">
        <v>6</v>
      </c>
      <c r="F356" s="2" t="str" cm="1">
        <f t="array" ref="F356">_xlfn.XLOOKUP(C356,customers!A355:$A$1001,customers!B355:$B$1001,,0)</f>
        <v>Jodee Caldicott</v>
      </c>
      <c r="G356" s="2" t="str">
        <f>IFERROR(IF(_xlfn.XLOOKUP(C356,customers!A356:A1355,customers!C356:C1355,,0)=0,"",_xlfn.XLOOKUP(C356,customers!A356:A1355,customers!C356:C1355,,0)),"")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f>_xlfn.XLOOKUP(Table1[[#This Row],[Customer ID]],customers!$A$1:$A$1001,customers!$I$1:$I$1001,,0)</f>
        <v>No</v>
      </c>
    </row>
    <row r="357" spans="1:16" x14ac:dyDescent="0.25">
      <c r="A357" s="2" t="s">
        <v>2492</v>
      </c>
      <c r="B357" s="3">
        <v>44358</v>
      </c>
      <c r="C357" s="2" t="s">
        <v>2493</v>
      </c>
      <c r="D357" t="s">
        <v>6168</v>
      </c>
      <c r="E357" s="2">
        <v>5</v>
      </c>
      <c r="F357" s="2" t="str" cm="1">
        <f t="array" ref="F357">_xlfn.XLOOKUP(C357,customers!A356:$A$1001,customers!B356:$B$1001,,0)</f>
        <v>Marianna Vedmore</v>
      </c>
      <c r="G357" s="2" t="str">
        <f>IFERROR(IF(_xlfn.XLOOKUP(C357,customers!A357:A1356,customers!C357:C1356,,0)=0,"",_xlfn.XLOOKUP(C357,customers!A357:A1356,customers!C357:C1356,,0)),"")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f>_xlfn.XLOOKUP(Table1[[#This Row],[Customer ID]],customers!$A$1:$A$1001,customers!$I$1:$I$1001,,0)</f>
        <v>Yes</v>
      </c>
    </row>
    <row r="358" spans="1:16" x14ac:dyDescent="0.25">
      <c r="A358" s="2" t="s">
        <v>2498</v>
      </c>
      <c r="B358" s="3">
        <v>44631</v>
      </c>
      <c r="C358" s="2" t="s">
        <v>2499</v>
      </c>
      <c r="D358" t="s">
        <v>6143</v>
      </c>
      <c r="E358" s="2">
        <v>4</v>
      </c>
      <c r="F358" s="2" t="str" cm="1">
        <f t="array" ref="F358">_xlfn.XLOOKUP(C358,customers!A357:$A$1001,customers!B357:$B$1001,,0)</f>
        <v>Willey Romao</v>
      </c>
      <c r="G358" s="2" t="str">
        <f>IFERROR(IF(_xlfn.XLOOKUP(C358,customers!A358:A1357,customers!C358:C1357,,0)=0,"",_xlfn.XLOOKUP(C358,customers!A358:A1357,customers!C358:C1357,,0)),"")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f>_xlfn.XLOOKUP(Table1[[#This Row],[Customer ID]],customers!$A$1:$A$1001,customers!$I$1:$I$1001,,0)</f>
        <v>Yes</v>
      </c>
    </row>
    <row r="359" spans="1:16" x14ac:dyDescent="0.25">
      <c r="A359" s="2" t="s">
        <v>2504</v>
      </c>
      <c r="B359" s="3">
        <v>44448</v>
      </c>
      <c r="C359" s="2" t="s">
        <v>2505</v>
      </c>
      <c r="D359" t="s">
        <v>6175</v>
      </c>
      <c r="E359" s="2">
        <v>6</v>
      </c>
      <c r="F359" s="2" t="str" cm="1">
        <f t="array" ref="F359">_xlfn.XLOOKUP(C359,customers!A358:$A$1001,customers!B358:$B$1001,,0)</f>
        <v>Enriqueta Ixor</v>
      </c>
      <c r="G359" s="2" t="str">
        <f>IFERROR(IF(_xlfn.XLOOKUP(C359,customers!A359:A1358,customers!C359:C1358,,0)=0,"",_xlfn.XLOOKUP(C359,customers!A359:A1358,customers!C359:C1358,,0)),"")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f>_xlfn.XLOOKUP(Table1[[#This Row],[Customer ID]],customers!$A$1:$A$1001,customers!$I$1:$I$1001,,0)</f>
        <v>No</v>
      </c>
    </row>
    <row r="360" spans="1:16" x14ac:dyDescent="0.25">
      <c r="A360" s="2" t="s">
        <v>2509</v>
      </c>
      <c r="B360" s="3">
        <v>43599</v>
      </c>
      <c r="C360" s="2" t="s">
        <v>2510</v>
      </c>
      <c r="D360" t="s">
        <v>6182</v>
      </c>
      <c r="E360" s="2">
        <v>1</v>
      </c>
      <c r="F360" s="2" t="str" cm="1">
        <f t="array" ref="F360">_xlfn.XLOOKUP(C360,customers!A359:$A$1001,customers!B359:$B$1001,,0)</f>
        <v>Tomasina Cotmore</v>
      </c>
      <c r="G360" s="2" t="str">
        <f>IFERROR(IF(_xlfn.XLOOKUP(C360,customers!A360:A1359,customers!C360:C1359,,0)=0,"",_xlfn.XLOOKUP(C360,customers!A360:A1359,customers!C360:C1359,,0)),"")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f>_xlfn.XLOOKUP(Table1[[#This Row],[Customer ID]],customers!$A$1:$A$1001,customers!$I$1:$I$1001,,0)</f>
        <v>No</v>
      </c>
    </row>
    <row r="361" spans="1:16" x14ac:dyDescent="0.25">
      <c r="A361" s="2" t="s">
        <v>2515</v>
      </c>
      <c r="B361" s="3">
        <v>43563</v>
      </c>
      <c r="C361" s="2" t="s">
        <v>2516</v>
      </c>
      <c r="D361" t="s">
        <v>6178</v>
      </c>
      <c r="E361" s="2">
        <v>6</v>
      </c>
      <c r="F361" s="2" t="str" cm="1">
        <f t="array" ref="F361">_xlfn.XLOOKUP(C361,customers!A360:$A$1001,customers!B360:$B$1001,,0)</f>
        <v>Yuma Skipsey</v>
      </c>
      <c r="G361" s="2" t="str">
        <f>IFERROR(IF(_xlfn.XLOOKUP(C361,customers!A361:A1360,customers!C361:C1360,,0)=0,"",_xlfn.XLOOKUP(C361,customers!A361:A1360,customers!C361:C1360,,0)),"")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f>_xlfn.XLOOKUP(Table1[[#This Row],[Customer ID]],customers!$A$1:$A$1001,customers!$I$1:$I$1001,,0)</f>
        <v>No</v>
      </c>
    </row>
    <row r="362" spans="1:16" x14ac:dyDescent="0.25">
      <c r="A362" s="2" t="s">
        <v>2521</v>
      </c>
      <c r="B362" s="3">
        <v>44058</v>
      </c>
      <c r="C362" s="2" t="s">
        <v>2522</v>
      </c>
      <c r="D362" t="s">
        <v>6149</v>
      </c>
      <c r="E362" s="2">
        <v>2</v>
      </c>
      <c r="F362" s="2" t="str" cm="1">
        <f t="array" ref="F362">_xlfn.XLOOKUP(C362,customers!A361:$A$1001,customers!B361:$B$1001,,0)</f>
        <v>Nicko Corps</v>
      </c>
      <c r="G362" s="2" t="str">
        <f>IFERROR(IF(_xlfn.XLOOKUP(C362,customers!A362:A1361,customers!C362:C1361,,0)=0,"",_xlfn.XLOOKUP(C362,customers!A362:A1361,customers!C362:C1361,,0)),"")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f>_xlfn.XLOOKUP(Table1[[#This Row],[Customer ID]],customers!$A$1:$A$1001,customers!$I$1:$I$1001,,0)</f>
        <v>No</v>
      </c>
    </row>
    <row r="363" spans="1:16" x14ac:dyDescent="0.25">
      <c r="A363" s="2" t="s">
        <v>2521</v>
      </c>
      <c r="B363" s="3">
        <v>44058</v>
      </c>
      <c r="C363" s="2" t="s">
        <v>2522</v>
      </c>
      <c r="D363" t="s">
        <v>6146</v>
      </c>
      <c r="E363" s="2">
        <v>1</v>
      </c>
      <c r="F363" s="2" t="str" cm="1">
        <f t="array" ref="F363">_xlfn.XLOOKUP(C363,customers!A362:$A$1001,customers!B362:$B$1001,,0)</f>
        <v>Nicko Corps</v>
      </c>
      <c r="G363" s="2" t="str">
        <f>IFERROR(IF(_xlfn.XLOOKUP(C363,customers!A363:A1362,customers!C363:C1362,,0)=0,"",_xlfn.XLOOKUP(C363,customers!A363:A1362,customers!C363:C1362,,0)),"")</f>
        <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f>_xlfn.XLOOKUP(Table1[[#This Row],[Customer ID]],customers!$A$1:$A$1001,customers!$I$1:$I$1001,,0)</f>
        <v>No</v>
      </c>
    </row>
    <row r="364" spans="1:16" x14ac:dyDescent="0.25">
      <c r="A364" s="2" t="s">
        <v>2532</v>
      </c>
      <c r="B364" s="3">
        <v>44686</v>
      </c>
      <c r="C364" s="2" t="s">
        <v>2533</v>
      </c>
      <c r="D364" t="s">
        <v>6171</v>
      </c>
      <c r="E364" s="2">
        <v>5</v>
      </c>
      <c r="F364" s="2" t="str" cm="1">
        <f t="array" ref="F364">_xlfn.XLOOKUP(C364,customers!A363:$A$1001,customers!B363:$B$1001,,0)</f>
        <v>Feliks Babber</v>
      </c>
      <c r="G364" s="2" t="str">
        <f>IFERROR(IF(_xlfn.XLOOKUP(C364,customers!A364:A1363,customers!C364:C1363,,0)=0,"",_xlfn.XLOOKUP(C364,customers!A364:A1363,customers!C364:C1363,,0)),"")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f>_xlfn.XLOOKUP(Table1[[#This Row],[Customer ID]],customers!$A$1:$A$1001,customers!$I$1:$I$1001,,0)</f>
        <v>Yes</v>
      </c>
    </row>
    <row r="365" spans="1:16" x14ac:dyDescent="0.25">
      <c r="A365" s="2" t="s">
        <v>2538</v>
      </c>
      <c r="B365" s="3">
        <v>44282</v>
      </c>
      <c r="C365" s="2" t="s">
        <v>2539</v>
      </c>
      <c r="D365" t="s">
        <v>6162</v>
      </c>
      <c r="E365" s="2">
        <v>6</v>
      </c>
      <c r="F365" s="2" t="str" cm="1">
        <f t="array" ref="F365">_xlfn.XLOOKUP(C365,customers!A364:$A$1001,customers!B364:$B$1001,,0)</f>
        <v>Kaja Loxton</v>
      </c>
      <c r="G365" s="2" t="str">
        <f>IFERROR(IF(_xlfn.XLOOKUP(C365,customers!A365:A1364,customers!C365:C1364,,0)=0,"",_xlfn.XLOOKUP(C365,customers!A365:A1364,customers!C365:C1364,,0)),"")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f>_xlfn.XLOOKUP(Table1[[#This Row],[Customer ID]],customers!$A$1:$A$1001,customers!$I$1:$I$1001,,0)</f>
        <v>No</v>
      </c>
    </row>
    <row r="366" spans="1:16" x14ac:dyDescent="0.25">
      <c r="A366" s="2" t="s">
        <v>2543</v>
      </c>
      <c r="B366" s="3">
        <v>43582</v>
      </c>
      <c r="C366" s="2" t="s">
        <v>2544</v>
      </c>
      <c r="D366" t="s">
        <v>6183</v>
      </c>
      <c r="E366" s="2">
        <v>6</v>
      </c>
      <c r="F366" s="2" t="str" cm="1">
        <f t="array" ref="F366">_xlfn.XLOOKUP(C366,customers!A365:$A$1001,customers!B365:$B$1001,,0)</f>
        <v>Parker Tofful</v>
      </c>
      <c r="G366" s="2" t="str">
        <f>IFERROR(IF(_xlfn.XLOOKUP(C366,customers!A366:A1365,customers!C366:C1365,,0)=0,"",_xlfn.XLOOKUP(C366,customers!A366:A1365,customers!C366:C1365,,0)),"")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f>_xlfn.XLOOKUP(Table1[[#This Row],[Customer ID]],customers!$A$1:$A$1001,customers!$I$1:$I$1001,,0)</f>
        <v>Yes</v>
      </c>
    </row>
    <row r="367" spans="1:16" x14ac:dyDescent="0.25">
      <c r="A367" s="2" t="s">
        <v>2549</v>
      </c>
      <c r="B367" s="3">
        <v>44464</v>
      </c>
      <c r="C367" s="2" t="s">
        <v>2550</v>
      </c>
      <c r="D367" t="s">
        <v>6169</v>
      </c>
      <c r="E367" s="2">
        <v>1</v>
      </c>
      <c r="F367" s="2" t="str" cm="1">
        <f t="array" ref="F367">_xlfn.XLOOKUP(C367,customers!A366:$A$1001,customers!B366:$B$1001,,0)</f>
        <v>Casi Gwinnett</v>
      </c>
      <c r="G367" s="2" t="str">
        <f>IFERROR(IF(_xlfn.XLOOKUP(C367,customers!A367:A1366,customers!C367:C1366,,0)=0,"",_xlfn.XLOOKUP(C367,customers!A367:A1366,customers!C367:C1366,,0)),"")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f>_xlfn.XLOOKUP(Table1[[#This Row],[Customer ID]],customers!$A$1:$A$1001,customers!$I$1:$I$1001,,0)</f>
        <v>No</v>
      </c>
    </row>
    <row r="368" spans="1:16" x14ac:dyDescent="0.25">
      <c r="A368" s="2" t="s">
        <v>2554</v>
      </c>
      <c r="B368" s="3">
        <v>43874</v>
      </c>
      <c r="C368" s="2" t="s">
        <v>2555</v>
      </c>
      <c r="D368" t="s">
        <v>6144</v>
      </c>
      <c r="E368" s="2">
        <v>6</v>
      </c>
      <c r="F368" s="2" t="str" cm="1">
        <f t="array" ref="F368">_xlfn.XLOOKUP(C368,customers!A367:$A$1001,customers!B367:$B$1001,,0)</f>
        <v>Saree Ellesworth</v>
      </c>
      <c r="G368" s="2" t="str">
        <f>IFERROR(IF(_xlfn.XLOOKUP(C368,customers!A368:A1367,customers!C368:C1367,,0)=0,"",_xlfn.XLOOKUP(C368,customers!A368:A1367,customers!C368:C1367,,0)),"")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f>_xlfn.XLOOKUP(Table1[[#This Row],[Customer ID]],customers!$A$1:$A$1001,customers!$I$1:$I$1001,,0)</f>
        <v>No</v>
      </c>
    </row>
    <row r="369" spans="1:16" x14ac:dyDescent="0.25">
      <c r="A369" s="2" t="s">
        <v>2559</v>
      </c>
      <c r="B369" s="3">
        <v>44393</v>
      </c>
      <c r="C369" s="2" t="s">
        <v>2560</v>
      </c>
      <c r="D369" t="s">
        <v>6159</v>
      </c>
      <c r="E369" s="2">
        <v>2</v>
      </c>
      <c r="F369" s="2" t="str" cm="1">
        <f t="array" ref="F369">_xlfn.XLOOKUP(C369,customers!A368:$A$1001,customers!B368:$B$1001,,0)</f>
        <v>Silvio Iorizzi</v>
      </c>
      <c r="G369" s="2" t="str">
        <f>IFERROR(IF(_xlfn.XLOOKUP(C369,customers!A369:A1368,customers!C369:C1368,,0)=0,"",_xlfn.XLOOKUP(C369,customers!A369:A1368,customers!C369:C1368,,0)),"")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f>_xlfn.XLOOKUP(Table1[[#This Row],[Customer ID]],customers!$A$1:$A$1001,customers!$I$1:$I$1001,,0)</f>
        <v>Yes</v>
      </c>
    </row>
    <row r="370" spans="1:16" x14ac:dyDescent="0.25">
      <c r="A370" s="2" t="s">
        <v>2563</v>
      </c>
      <c r="B370" s="3">
        <v>44692</v>
      </c>
      <c r="C370" s="2" t="s">
        <v>2564</v>
      </c>
      <c r="D370" t="s">
        <v>6166</v>
      </c>
      <c r="E370" s="2">
        <v>2</v>
      </c>
      <c r="F370" s="2" t="str" cm="1">
        <f t="array" ref="F370">_xlfn.XLOOKUP(C370,customers!A369:$A$1001,customers!B369:$B$1001,,0)</f>
        <v>Leesa Flaonier</v>
      </c>
      <c r="G370" s="2" t="str">
        <f>IFERROR(IF(_xlfn.XLOOKUP(C370,customers!A370:A1369,customers!C370:C1369,,0)=0,"",_xlfn.XLOOKUP(C370,customers!A370:A1369,customers!C370:C1369,,0)),"")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f>_xlfn.XLOOKUP(Table1[[#This Row],[Customer ID]],customers!$A$1:$A$1001,customers!$I$1:$I$1001,,0)</f>
        <v>No</v>
      </c>
    </row>
    <row r="371" spans="1:16" x14ac:dyDescent="0.25">
      <c r="A371" s="2" t="s">
        <v>2569</v>
      </c>
      <c r="B371" s="3">
        <v>43500</v>
      </c>
      <c r="C371" s="2" t="s">
        <v>2570</v>
      </c>
      <c r="D371" t="s">
        <v>6176</v>
      </c>
      <c r="E371" s="2">
        <v>1</v>
      </c>
      <c r="F371" s="2" t="str" cm="1">
        <f t="array" ref="F371">_xlfn.XLOOKUP(C371,customers!A370:$A$1001,customers!B370:$B$1001,,0)</f>
        <v>Abba Pummell</v>
      </c>
      <c r="G371" s="2" t="str">
        <f>IFERROR(IF(_xlfn.XLOOKUP(C371,customers!A371:A1370,customers!C371:C1370,,0)=0,"",_xlfn.XLOOKUP(C371,customers!A371:A1370,customers!C371:C1370,,0)),"")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f>_xlfn.XLOOKUP(Table1[[#This Row],[Customer ID]],customers!$A$1:$A$1001,customers!$I$1:$I$1001,,0)</f>
        <v>Yes</v>
      </c>
    </row>
    <row r="372" spans="1:16" x14ac:dyDescent="0.25">
      <c r="A372" s="2" t="s">
        <v>2573</v>
      </c>
      <c r="B372" s="3">
        <v>43501</v>
      </c>
      <c r="C372" s="2" t="s">
        <v>2574</v>
      </c>
      <c r="D372" t="s">
        <v>6183</v>
      </c>
      <c r="E372" s="2">
        <v>2</v>
      </c>
      <c r="F372" s="2" t="str" cm="1">
        <f t="array" ref="F372">_xlfn.XLOOKUP(C372,customers!A371:$A$1001,customers!B371:$B$1001,,0)</f>
        <v>Corinna Catcheside</v>
      </c>
      <c r="G372" s="2" t="str">
        <f>IFERROR(IF(_xlfn.XLOOKUP(C372,customers!A372:A1371,customers!C372:C1371,,0)=0,"",_xlfn.XLOOKUP(C372,customers!A372:A1371,customers!C372:C1371,,0)),"")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f>_xlfn.XLOOKUP(Table1[[#This Row],[Customer ID]],customers!$A$1:$A$1001,customers!$I$1:$I$1001,,0)</f>
        <v>Yes</v>
      </c>
    </row>
    <row r="373" spans="1:16" x14ac:dyDescent="0.25">
      <c r="A373" s="2" t="s">
        <v>2579</v>
      </c>
      <c r="B373" s="3">
        <v>44705</v>
      </c>
      <c r="C373" s="2" t="s">
        <v>2580</v>
      </c>
      <c r="D373" t="s">
        <v>6180</v>
      </c>
      <c r="E373" s="2">
        <v>6</v>
      </c>
      <c r="F373" s="2" t="str" cm="1">
        <f t="array" ref="F373">_xlfn.XLOOKUP(C373,customers!A372:$A$1001,customers!B372:$B$1001,,0)</f>
        <v>Cortney Gibbonson</v>
      </c>
      <c r="G373" s="2" t="str">
        <f>IFERROR(IF(_xlfn.XLOOKUP(C373,customers!A373:A1372,customers!C373:C1372,,0)=0,"",_xlfn.XLOOKUP(C373,customers!A373:A1372,customers!C373:C1372,,0)),"")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f>_xlfn.XLOOKUP(Table1[[#This Row],[Customer ID]],customers!$A$1:$A$1001,customers!$I$1:$I$1001,,0)</f>
        <v>Yes</v>
      </c>
    </row>
    <row r="374" spans="1:16" x14ac:dyDescent="0.25">
      <c r="A374" s="2" t="s">
        <v>2585</v>
      </c>
      <c r="B374" s="3">
        <v>44108</v>
      </c>
      <c r="C374" s="2" t="s">
        <v>2586</v>
      </c>
      <c r="D374" t="s">
        <v>6173</v>
      </c>
      <c r="E374" s="2">
        <v>6</v>
      </c>
      <c r="F374" s="2" t="str" cm="1">
        <f t="array" ref="F374">_xlfn.XLOOKUP(C374,customers!A373:$A$1001,customers!B373:$B$1001,,0)</f>
        <v>Terri Farra</v>
      </c>
      <c r="G374" s="2" t="str">
        <f>IFERROR(IF(_xlfn.XLOOKUP(C374,customers!A374:A1373,customers!C374:C1373,,0)=0,"",_xlfn.XLOOKUP(C374,customers!A374:A1373,customers!C374:C1373,,0)),"")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f>_xlfn.XLOOKUP(Table1[[#This Row],[Customer ID]],customers!$A$1:$A$1001,customers!$I$1:$I$1001,,0)</f>
        <v>No</v>
      </c>
    </row>
    <row r="375" spans="1:16" x14ac:dyDescent="0.25">
      <c r="A375" s="2" t="s">
        <v>2591</v>
      </c>
      <c r="B375" s="3">
        <v>44742</v>
      </c>
      <c r="C375" s="2" t="s">
        <v>2592</v>
      </c>
      <c r="D375" t="s">
        <v>6158</v>
      </c>
      <c r="E375" s="2">
        <v>3</v>
      </c>
      <c r="F375" s="2" t="str" cm="1">
        <f t="array" ref="F375">_xlfn.XLOOKUP(C375,customers!A374:$A$1001,customers!B374:$B$1001,,0)</f>
        <v>Corney Curme</v>
      </c>
      <c r="G375" s="2" t="str">
        <f>IFERROR(IF(_xlfn.XLOOKUP(C375,customers!A375:A1374,customers!C375:C1374,,0)=0,"",_xlfn.XLOOKUP(C375,customers!A375:A1374,customers!C375:C1374,,0)),"")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f>_xlfn.XLOOKUP(Table1[[#This Row],[Customer ID]],customers!$A$1:$A$1001,customers!$I$1:$I$1001,,0)</f>
        <v>Yes</v>
      </c>
    </row>
    <row r="376" spans="1:16" x14ac:dyDescent="0.25">
      <c r="A376" s="2" t="s">
        <v>2597</v>
      </c>
      <c r="B376" s="3">
        <v>44125</v>
      </c>
      <c r="C376" s="2" t="s">
        <v>2598</v>
      </c>
      <c r="D376" t="s">
        <v>6161</v>
      </c>
      <c r="E376" s="2">
        <v>4</v>
      </c>
      <c r="F376" s="2" t="str" cm="1">
        <f t="array" ref="F376">_xlfn.XLOOKUP(C376,customers!A375:$A$1001,customers!B375:$B$1001,,0)</f>
        <v>Gothart Bamfield</v>
      </c>
      <c r="G376" s="2" t="str">
        <f>IFERROR(IF(_xlfn.XLOOKUP(C376,customers!A376:A1375,customers!C376:C1375,,0)=0,"",_xlfn.XLOOKUP(C376,customers!A376:A1375,customers!C376:C1375,,0)),"")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f>_xlfn.XLOOKUP(Table1[[#This Row],[Customer ID]],customers!$A$1:$A$1001,customers!$I$1:$I$1001,,0)</f>
        <v>Yes</v>
      </c>
    </row>
    <row r="377" spans="1:16" x14ac:dyDescent="0.25">
      <c r="A377" s="2" t="s">
        <v>2603</v>
      </c>
      <c r="B377" s="3">
        <v>44120</v>
      </c>
      <c r="C377" s="2" t="s">
        <v>2604</v>
      </c>
      <c r="D377" t="s">
        <v>6152</v>
      </c>
      <c r="E377" s="2">
        <v>2</v>
      </c>
      <c r="F377" s="2" t="str" cm="1">
        <f t="array" ref="F377">_xlfn.XLOOKUP(C377,customers!A376:$A$1001,customers!B376:$B$1001,,0)</f>
        <v>Waylin Hollingdale</v>
      </c>
      <c r="G377" s="2" t="str">
        <f>IFERROR(IF(_xlfn.XLOOKUP(C377,customers!A377:A1376,customers!C377:C1376,,0)=0,"",_xlfn.XLOOKUP(C377,customers!A377:A1376,customers!C377:C1376,,0)),"")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f>_xlfn.XLOOKUP(Table1[[#This Row],[Customer ID]],customers!$A$1:$A$1001,customers!$I$1:$I$1001,,0)</f>
        <v>Yes</v>
      </c>
    </row>
    <row r="378" spans="1:16" x14ac:dyDescent="0.25">
      <c r="A378" s="2" t="s">
        <v>2609</v>
      </c>
      <c r="B378" s="3">
        <v>44097</v>
      </c>
      <c r="C378" s="2" t="s">
        <v>2610</v>
      </c>
      <c r="D378" t="s">
        <v>6146</v>
      </c>
      <c r="E378" s="2">
        <v>1</v>
      </c>
      <c r="F378" s="2" t="str" cm="1">
        <f t="array" ref="F378">_xlfn.XLOOKUP(C378,customers!A377:$A$1001,customers!B377:$B$1001,,0)</f>
        <v>Judd De Leek</v>
      </c>
      <c r="G378" s="2" t="str">
        <f>IFERROR(IF(_xlfn.XLOOKUP(C378,customers!A378:A1377,customers!C378:C1377,,0)=0,"",_xlfn.XLOOKUP(C378,customers!A378:A1377,customers!C378:C1377,,0)),"")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f>_xlfn.XLOOKUP(Table1[[#This Row],[Customer ID]],customers!$A$1:$A$1001,customers!$I$1:$I$1001,,0)</f>
        <v>Yes</v>
      </c>
    </row>
    <row r="379" spans="1:16" x14ac:dyDescent="0.25">
      <c r="A379" s="2" t="s">
        <v>2615</v>
      </c>
      <c r="B379" s="3">
        <v>43532</v>
      </c>
      <c r="C379" s="2" t="s">
        <v>2616</v>
      </c>
      <c r="D379" t="s">
        <v>6163</v>
      </c>
      <c r="E379" s="2">
        <v>3</v>
      </c>
      <c r="F379" s="2" t="str" cm="1">
        <f t="array" ref="F379">_xlfn.XLOOKUP(C379,customers!A378:$A$1001,customers!B378:$B$1001,,0)</f>
        <v>Vanya Skullet</v>
      </c>
      <c r="G379" s="2" t="str">
        <f>IFERROR(IF(_xlfn.XLOOKUP(C379,customers!A379:A1378,customers!C379:C1378,,0)=0,"",_xlfn.XLOOKUP(C379,customers!A379:A1378,customers!C379:C1378,,0)),"")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f>_xlfn.XLOOKUP(Table1[[#This Row],[Customer ID]],customers!$A$1:$A$1001,customers!$I$1:$I$1001,,0)</f>
        <v>No</v>
      </c>
    </row>
    <row r="380" spans="1:16" x14ac:dyDescent="0.25">
      <c r="A380" s="2" t="s">
        <v>2621</v>
      </c>
      <c r="B380" s="3">
        <v>44377</v>
      </c>
      <c r="C380" s="2" t="s">
        <v>2622</v>
      </c>
      <c r="D380" t="s">
        <v>6180</v>
      </c>
      <c r="E380" s="2">
        <v>3</v>
      </c>
      <c r="F380" s="2" t="str" cm="1">
        <f t="array" ref="F380">_xlfn.XLOOKUP(C380,customers!A379:$A$1001,customers!B379:$B$1001,,0)</f>
        <v>Jany Rudeforth</v>
      </c>
      <c r="G380" s="2" t="str">
        <f>IFERROR(IF(_xlfn.XLOOKUP(C380,customers!A380:A1379,customers!C380:C1379,,0)=0,"",_xlfn.XLOOKUP(C380,customers!A380:A1379,customers!C380:C1379,,0)),"")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f>_xlfn.XLOOKUP(Table1[[#This Row],[Customer ID]],customers!$A$1:$A$1001,customers!$I$1:$I$1001,,0)</f>
        <v>Yes</v>
      </c>
    </row>
    <row r="381" spans="1:16" x14ac:dyDescent="0.25">
      <c r="A381" s="2" t="s">
        <v>2627</v>
      </c>
      <c r="B381" s="3">
        <v>43690</v>
      </c>
      <c r="C381" s="2" t="s">
        <v>2628</v>
      </c>
      <c r="D381" t="s">
        <v>6173</v>
      </c>
      <c r="E381" s="2">
        <v>6</v>
      </c>
      <c r="F381" s="2" t="str" cm="1">
        <f t="array" ref="F381">_xlfn.XLOOKUP(C381,customers!A380:$A$1001,customers!B380:$B$1001,,0)</f>
        <v>Ashbey Tomaszewski</v>
      </c>
      <c r="G381" s="2" t="str">
        <f>IFERROR(IF(_xlfn.XLOOKUP(C381,customers!A381:A1380,customers!C381:C1380,,0)=0,"",_xlfn.XLOOKUP(C381,customers!A381:A1380,customers!C381:C1380,,0)),"")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f>_xlfn.XLOOKUP(Table1[[#This Row],[Customer ID]],customers!$A$1:$A$1001,customers!$I$1:$I$1001,,0)</f>
        <v>Yes</v>
      </c>
    </row>
    <row r="382" spans="1:16" x14ac:dyDescent="0.25">
      <c r="A382" s="2" t="s">
        <v>2632</v>
      </c>
      <c r="B382" s="3">
        <v>44249</v>
      </c>
      <c r="C382" s="2" t="s">
        <v>2331</v>
      </c>
      <c r="D382" t="s">
        <v>6169</v>
      </c>
      <c r="E382" s="2">
        <v>3</v>
      </c>
      <c r="F382" s="2" t="e" cm="1">
        <f t="array" ref="F382">_xlfn.XLOOKUP(C382,customers!A381:$A$1001,customers!B381:$B$1001,,0)</f>
        <v>#N/A</v>
      </c>
      <c r="G382" s="2" t="str">
        <f>IFERROR(IF(_xlfn.XLOOKUP(C382,customers!A382:A1381,customers!C382:C1381,,0)=0,"",_xlfn.XLOOKUP(C382,customers!A382:A1381,customers!C382:C1381,,0)),"")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f>_xlfn.XLOOKUP(Table1[[#This Row],[Customer ID]],customers!$A$1:$A$1001,customers!$I$1:$I$1001,,0)</f>
        <v>No</v>
      </c>
    </row>
    <row r="383" spans="1:16" x14ac:dyDescent="0.25">
      <c r="A383" s="2" t="s">
        <v>2638</v>
      </c>
      <c r="B383" s="3">
        <v>44646</v>
      </c>
      <c r="C383" s="2" t="s">
        <v>2639</v>
      </c>
      <c r="D383" t="s">
        <v>6154</v>
      </c>
      <c r="E383" s="2">
        <v>5</v>
      </c>
      <c r="F383" s="2" t="str" cm="1">
        <f t="array" ref="F383">_xlfn.XLOOKUP(C383,customers!A382:$A$1001,customers!B382:$B$1001,,0)</f>
        <v>Pren Bess</v>
      </c>
      <c r="G383" s="2" t="str">
        <f>IFERROR(IF(_xlfn.XLOOKUP(C383,customers!A383:A1382,customers!C383:C1382,,0)=0,"",_xlfn.XLOOKUP(C383,customers!A383:A1382,customers!C383:C1382,,0)),"")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f>_xlfn.XLOOKUP(Table1[[#This Row],[Customer ID]],customers!$A$1:$A$1001,customers!$I$1:$I$1001,,0)</f>
        <v>Yes</v>
      </c>
    </row>
    <row r="384" spans="1:16" x14ac:dyDescent="0.25">
      <c r="A384" s="2" t="s">
        <v>2644</v>
      </c>
      <c r="B384" s="3">
        <v>43840</v>
      </c>
      <c r="C384" s="2" t="s">
        <v>2645</v>
      </c>
      <c r="D384" t="s">
        <v>6144</v>
      </c>
      <c r="E384" s="2">
        <v>3</v>
      </c>
      <c r="F384" s="2" t="str" cm="1">
        <f t="array" ref="F384">_xlfn.XLOOKUP(C384,customers!A383:$A$1001,customers!B383:$B$1001,,0)</f>
        <v>Elka Windress</v>
      </c>
      <c r="G384" s="2" t="str">
        <f>IFERROR(IF(_xlfn.XLOOKUP(C384,customers!A384:A1383,customers!C384:C1383,,0)=0,"",_xlfn.XLOOKUP(C384,customers!A384:A1383,customers!C384:C1383,,0)),"")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f>_xlfn.XLOOKUP(Table1[[#This Row],[Customer ID]],customers!$A$1:$A$1001,customers!$I$1:$I$1001,,0)</f>
        <v>No</v>
      </c>
    </row>
    <row r="385" spans="1:16" x14ac:dyDescent="0.25">
      <c r="A385" s="2" t="s">
        <v>2650</v>
      </c>
      <c r="B385" s="3">
        <v>43586</v>
      </c>
      <c r="C385" s="2" t="s">
        <v>2651</v>
      </c>
      <c r="D385" t="s">
        <v>6176</v>
      </c>
      <c r="E385" s="2">
        <v>6</v>
      </c>
      <c r="F385" s="2" t="str" cm="1">
        <f t="array" ref="F385">_xlfn.XLOOKUP(C385,customers!A384:$A$1001,customers!B384:$B$1001,,0)</f>
        <v>Marty Kidstoun</v>
      </c>
      <c r="G385" s="2" t="str">
        <f>IFERROR(IF(_xlfn.XLOOKUP(C385,customers!A385:A1384,customers!C385:C1384,,0)=0,"",_xlfn.XLOOKUP(C385,customers!A385:A1384,customers!C385:C1384,,0)),"")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f>_xlfn.XLOOKUP(Table1[[#This Row],[Customer ID]],customers!$A$1:$A$1001,customers!$I$1:$I$1001,,0)</f>
        <v>Yes</v>
      </c>
    </row>
    <row r="386" spans="1:16" x14ac:dyDescent="0.25">
      <c r="A386" s="2" t="s">
        <v>2655</v>
      </c>
      <c r="B386" s="3">
        <v>43870</v>
      </c>
      <c r="C386" s="2" t="s">
        <v>2656</v>
      </c>
      <c r="D386" t="s">
        <v>6182</v>
      </c>
      <c r="E386" s="2">
        <v>4</v>
      </c>
      <c r="F386" s="2" t="str" cm="1">
        <f t="array" ref="F386">_xlfn.XLOOKUP(C386,customers!A385:$A$1001,customers!B385:$B$1001,,0)</f>
        <v>Nickey Dimbleby</v>
      </c>
      <c r="G386" s="2" t="str">
        <f>IFERROR(IF(_xlfn.XLOOKUP(C386,customers!A386:A1385,customers!C386:C1385,,0)=0,"",_xlfn.XLOOKUP(C386,customers!A386:A1385,customers!C386:C1385,,0)),"")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f>_xlfn.XLOOKUP(Table1[[#This Row],[Customer ID]],customers!$A$1:$A$1001,customers!$I$1:$I$1001,,0)</f>
        <v>No</v>
      </c>
    </row>
    <row r="387" spans="1:16" x14ac:dyDescent="0.25">
      <c r="A387" s="2" t="s">
        <v>2660</v>
      </c>
      <c r="B387" s="3">
        <v>44559</v>
      </c>
      <c r="C387" s="2" t="s">
        <v>2661</v>
      </c>
      <c r="D387" t="s">
        <v>6160</v>
      </c>
      <c r="E387" s="2">
        <v>5</v>
      </c>
      <c r="F387" s="2" t="str" cm="1">
        <f t="array" ref="F387">_xlfn.XLOOKUP(C387,customers!A386:$A$1001,customers!B386:$B$1001,,0)</f>
        <v>Virgil Baumadier</v>
      </c>
      <c r="G387" s="2" t="str">
        <f>IFERROR(IF(_xlfn.XLOOKUP(C387,customers!A387:A1386,customers!C387:C1386,,0)=0,"",_xlfn.XLOOKUP(C387,customers!A387:A1386,customers!C387:C1386,,0)),"")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 "Robusta", IF(I387="Exc", "Excelsa", IF(I387="Ara", "Arabica",IF(I387="Lib", "Liberica",""))))</f>
        <v>Liberica</v>
      </c>
      <c r="O387" t="str">
        <f t="shared" ref="O387:O450" si="20">IF(J387="M","Medium",IF(J387="L","Light",IF(J387="D","Dark","")))</f>
        <v>Medium</v>
      </c>
      <c r="P387" t="str">
        <f>_xlfn.XLOOKUP(Table1[[#This Row],[Customer ID]],customers!$A$1:$A$1001,customers!$I$1:$I$1001,,0)</f>
        <v>Yes</v>
      </c>
    </row>
    <row r="388" spans="1:16" x14ac:dyDescent="0.25">
      <c r="A388" s="2" t="s">
        <v>2666</v>
      </c>
      <c r="B388" s="3">
        <v>44083</v>
      </c>
      <c r="C388" s="2" t="s">
        <v>2667</v>
      </c>
      <c r="D388" t="s">
        <v>6154</v>
      </c>
      <c r="E388" s="2">
        <v>6</v>
      </c>
      <c r="F388" s="2" t="str" cm="1">
        <f t="array" ref="F388">_xlfn.XLOOKUP(C388,customers!A387:$A$1001,customers!B387:$B$1001,,0)</f>
        <v>Lenore Messenbird</v>
      </c>
      <c r="G388" s="2" t="str">
        <f>IFERROR(IF(_xlfn.XLOOKUP(C388,customers!A388:A1387,customers!C388:C1387,,0)=0,"",_xlfn.XLOOKUP(C388,customers!A388:A1387,customers!C388:C1387,,0)),"")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f>_xlfn.XLOOKUP(Table1[[#This Row],[Customer ID]],customers!$A$1:$A$1001,customers!$I$1:$I$1001,,0)</f>
        <v>Yes</v>
      </c>
    </row>
    <row r="389" spans="1:16" x14ac:dyDescent="0.25">
      <c r="A389" s="2" t="s">
        <v>2671</v>
      </c>
      <c r="B389" s="3">
        <v>44455</v>
      </c>
      <c r="C389" s="2" t="s">
        <v>2672</v>
      </c>
      <c r="D389" t="s">
        <v>6171</v>
      </c>
      <c r="E389" s="2">
        <v>5</v>
      </c>
      <c r="F389" s="2" t="str" cm="1">
        <f t="array" ref="F389">_xlfn.XLOOKUP(C389,customers!A388:$A$1001,customers!B388:$B$1001,,0)</f>
        <v>Shirleen Welds</v>
      </c>
      <c r="G389" s="2" t="str">
        <f>IFERROR(IF(_xlfn.XLOOKUP(C389,customers!A389:A1388,customers!C389:C1388,,0)=0,"",_xlfn.XLOOKUP(C389,customers!A389:A1388,customers!C389:C1388,,0)),"")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f>_xlfn.XLOOKUP(Table1[[#This Row],[Customer ID]],customers!$A$1:$A$1001,customers!$I$1:$I$1001,,0)</f>
        <v>Yes</v>
      </c>
    </row>
    <row r="390" spans="1:16" x14ac:dyDescent="0.25">
      <c r="A390" s="2" t="s">
        <v>2677</v>
      </c>
      <c r="B390" s="3">
        <v>44130</v>
      </c>
      <c r="C390" s="2" t="s">
        <v>2678</v>
      </c>
      <c r="D390" t="s">
        <v>6150</v>
      </c>
      <c r="E390" s="2">
        <v>3</v>
      </c>
      <c r="F390" s="2" t="str" cm="1">
        <f t="array" ref="F390">_xlfn.XLOOKUP(C390,customers!A389:$A$1001,customers!B389:$B$1001,,0)</f>
        <v>Maisie Sarvar</v>
      </c>
      <c r="G390" s="2" t="str">
        <f>IFERROR(IF(_xlfn.XLOOKUP(C390,customers!A390:A1389,customers!C390:C1389,,0)=0,"",_xlfn.XLOOKUP(C390,customers!A390:A1389,customers!C390:C1389,,0)),"")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f>_xlfn.XLOOKUP(Table1[[#This Row],[Customer ID]],customers!$A$1:$A$1001,customers!$I$1:$I$1001,,0)</f>
        <v>Yes</v>
      </c>
    </row>
    <row r="391" spans="1:16" x14ac:dyDescent="0.25">
      <c r="A391" s="2" t="s">
        <v>2683</v>
      </c>
      <c r="B391" s="3">
        <v>43536</v>
      </c>
      <c r="C391" s="2" t="s">
        <v>2684</v>
      </c>
      <c r="D391" t="s">
        <v>6169</v>
      </c>
      <c r="E391" s="2">
        <v>3</v>
      </c>
      <c r="F391" s="2" t="str" cm="1">
        <f t="array" ref="F391">_xlfn.XLOOKUP(C391,customers!A390:$A$1001,customers!B390:$B$1001,,0)</f>
        <v>Andrej Havick</v>
      </c>
      <c r="G391" s="2" t="str">
        <f>IFERROR(IF(_xlfn.XLOOKUP(C391,customers!A391:A1390,customers!C391:C1390,,0)=0,"",_xlfn.XLOOKUP(C391,customers!A391:A1390,customers!C391:C1390,,0)),"")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f>_xlfn.XLOOKUP(Table1[[#This Row],[Customer ID]],customers!$A$1:$A$1001,customers!$I$1:$I$1001,,0)</f>
        <v>Yes</v>
      </c>
    </row>
    <row r="392" spans="1:16" x14ac:dyDescent="0.25">
      <c r="A392" s="2" t="s">
        <v>2689</v>
      </c>
      <c r="B392" s="3">
        <v>44245</v>
      </c>
      <c r="C392" s="2" t="s">
        <v>2690</v>
      </c>
      <c r="D392" t="s">
        <v>6144</v>
      </c>
      <c r="E392" s="2">
        <v>2</v>
      </c>
      <c r="F392" s="2" t="str" cm="1">
        <f t="array" ref="F392">_xlfn.XLOOKUP(C392,customers!A391:$A$1001,customers!B391:$B$1001,,0)</f>
        <v>Sloan Diviny</v>
      </c>
      <c r="G392" s="2" t="str">
        <f>IFERROR(IF(_xlfn.XLOOKUP(C392,customers!A392:A1391,customers!C392:C1391,,0)=0,"",_xlfn.XLOOKUP(C392,customers!A392:A1391,customers!C392:C1391,,0)),"")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f>_xlfn.XLOOKUP(Table1[[#This Row],[Customer ID]],customers!$A$1:$A$1001,customers!$I$1:$I$1001,,0)</f>
        <v>Yes</v>
      </c>
    </row>
    <row r="393" spans="1:16" x14ac:dyDescent="0.25">
      <c r="A393" s="2" t="s">
        <v>2694</v>
      </c>
      <c r="B393" s="3">
        <v>44133</v>
      </c>
      <c r="C393" s="2" t="s">
        <v>2695</v>
      </c>
      <c r="D393" t="s">
        <v>6157</v>
      </c>
      <c r="E393" s="2">
        <v>2</v>
      </c>
      <c r="F393" s="2" t="str" cm="1">
        <f t="array" ref="F393">_xlfn.XLOOKUP(C393,customers!A392:$A$1001,customers!B392:$B$1001,,0)</f>
        <v>Itch Norquoy</v>
      </c>
      <c r="G393" s="2" t="str">
        <f>IFERROR(IF(_xlfn.XLOOKUP(C393,customers!A393:A1392,customers!C393:C1392,,0)=0,"",_xlfn.XLOOKUP(C393,customers!A393:A1392,customers!C393:C1392,,0)),"")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f>_xlfn.XLOOKUP(Table1[[#This Row],[Customer ID]],customers!$A$1:$A$1001,customers!$I$1:$I$1001,,0)</f>
        <v>No</v>
      </c>
    </row>
    <row r="394" spans="1:16" x14ac:dyDescent="0.25">
      <c r="A394" s="2" t="s">
        <v>2699</v>
      </c>
      <c r="B394" s="3">
        <v>44445</v>
      </c>
      <c r="C394" s="2" t="s">
        <v>2700</v>
      </c>
      <c r="D394" t="s">
        <v>6171</v>
      </c>
      <c r="E394" s="2">
        <v>6</v>
      </c>
      <c r="F394" s="2" t="str" cm="1">
        <f t="array" ref="F394">_xlfn.XLOOKUP(C394,customers!A393:$A$1001,customers!B393:$B$1001,,0)</f>
        <v>Anson Iddison</v>
      </c>
      <c r="G394" s="2" t="str">
        <f>IFERROR(IF(_xlfn.XLOOKUP(C394,customers!A394:A1393,customers!C394:C1393,,0)=0,"",_xlfn.XLOOKUP(C394,customers!A394:A1393,customers!C394:C1393,,0)),"")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f>_xlfn.XLOOKUP(Table1[[#This Row],[Customer ID]],customers!$A$1:$A$1001,customers!$I$1:$I$1001,,0)</f>
        <v>No</v>
      </c>
    </row>
    <row r="395" spans="1:16" x14ac:dyDescent="0.25">
      <c r="A395" s="2" t="s">
        <v>2699</v>
      </c>
      <c r="B395" s="3">
        <v>44445</v>
      </c>
      <c r="C395" s="2" t="s">
        <v>2700</v>
      </c>
      <c r="D395" t="s">
        <v>6167</v>
      </c>
      <c r="E395" s="2">
        <v>1</v>
      </c>
      <c r="F395" s="2" t="str" cm="1">
        <f t="array" ref="F395">_xlfn.XLOOKUP(C395,customers!A394:$A$1001,customers!B394:$B$1001,,0)</f>
        <v>Anson Iddison</v>
      </c>
      <c r="G395" s="2" t="str">
        <f>IFERROR(IF(_xlfn.XLOOKUP(C395,customers!A395:A1394,customers!C395:C1394,,0)=0,"",_xlfn.XLOOKUP(C395,customers!A395:A1394,customers!C395:C1394,,0)),"")</f>
        <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f>_xlfn.XLOOKUP(Table1[[#This Row],[Customer ID]],customers!$A$1:$A$1001,customers!$I$1:$I$1001,,0)</f>
        <v>No</v>
      </c>
    </row>
    <row r="396" spans="1:16" x14ac:dyDescent="0.25">
      <c r="A396" s="2" t="s">
        <v>2710</v>
      </c>
      <c r="B396" s="3">
        <v>44083</v>
      </c>
      <c r="C396" s="2" t="s">
        <v>2711</v>
      </c>
      <c r="D396" t="s">
        <v>6142</v>
      </c>
      <c r="E396" s="2">
        <v>4</v>
      </c>
      <c r="F396" s="2" t="str" cm="1">
        <f t="array" ref="F396">_xlfn.XLOOKUP(C396,customers!A395:$A$1001,customers!B395:$B$1001,,0)</f>
        <v>Randal Longfield</v>
      </c>
      <c r="G396" s="2" t="str">
        <f>IFERROR(IF(_xlfn.XLOOKUP(C396,customers!A396:A1395,customers!C396:C1395,,0)=0,"",_xlfn.XLOOKUP(C396,customers!A396:A1395,customers!C396:C1395,,0)),"")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f>_xlfn.XLOOKUP(Table1[[#This Row],[Customer ID]],customers!$A$1:$A$1001,customers!$I$1:$I$1001,,0)</f>
        <v>No</v>
      </c>
    </row>
    <row r="397" spans="1:16" x14ac:dyDescent="0.25">
      <c r="A397" s="2" t="s">
        <v>2716</v>
      </c>
      <c r="B397" s="3">
        <v>44465</v>
      </c>
      <c r="C397" s="2" t="s">
        <v>2717</v>
      </c>
      <c r="D397" t="s">
        <v>6169</v>
      </c>
      <c r="E397" s="2">
        <v>6</v>
      </c>
      <c r="F397" s="2" t="str" cm="1">
        <f t="array" ref="F397">_xlfn.XLOOKUP(C397,customers!A396:$A$1001,customers!B396:$B$1001,,0)</f>
        <v>Gregorius Kislingbury</v>
      </c>
      <c r="G397" s="2" t="str">
        <f>IFERROR(IF(_xlfn.XLOOKUP(C397,customers!A397:A1396,customers!C397:C1396,,0)=0,"",_xlfn.XLOOKUP(C397,customers!A397:A1396,customers!C397:C1396,,0)),"")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f>_xlfn.XLOOKUP(Table1[[#This Row],[Customer ID]],customers!$A$1:$A$1001,customers!$I$1:$I$1001,,0)</f>
        <v>Yes</v>
      </c>
    </row>
    <row r="398" spans="1:16" x14ac:dyDescent="0.25">
      <c r="A398" s="2" t="s">
        <v>2721</v>
      </c>
      <c r="B398" s="3">
        <v>44140</v>
      </c>
      <c r="C398" s="2" t="s">
        <v>2722</v>
      </c>
      <c r="D398" t="s">
        <v>6180</v>
      </c>
      <c r="E398" s="2">
        <v>5</v>
      </c>
      <c r="F398" s="2" t="str" cm="1">
        <f t="array" ref="F398">_xlfn.XLOOKUP(C398,customers!A397:$A$1001,customers!B397:$B$1001,,0)</f>
        <v>Xenos Gibbons</v>
      </c>
      <c r="G398" s="2" t="str">
        <f>IFERROR(IF(_xlfn.XLOOKUP(C398,customers!A398:A1397,customers!C398:C1397,,0)=0,"",_xlfn.XLOOKUP(C398,customers!A398:A1397,customers!C398:C1397,,0)),"")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f>_xlfn.XLOOKUP(Table1[[#This Row],[Customer ID]],customers!$A$1:$A$1001,customers!$I$1:$I$1001,,0)</f>
        <v>No</v>
      </c>
    </row>
    <row r="399" spans="1:16" x14ac:dyDescent="0.25">
      <c r="A399" s="2" t="s">
        <v>2727</v>
      </c>
      <c r="B399" s="3">
        <v>43720</v>
      </c>
      <c r="C399" s="2" t="s">
        <v>2728</v>
      </c>
      <c r="D399" t="s">
        <v>6169</v>
      </c>
      <c r="E399" s="2">
        <v>4</v>
      </c>
      <c r="F399" s="2" t="str" cm="1">
        <f t="array" ref="F399">_xlfn.XLOOKUP(C399,customers!A398:$A$1001,customers!B398:$B$1001,,0)</f>
        <v>Fleur Parres</v>
      </c>
      <c r="G399" s="2" t="str">
        <f>IFERROR(IF(_xlfn.XLOOKUP(C399,customers!A399:A1398,customers!C399:C1398,,0)=0,"",_xlfn.XLOOKUP(C399,customers!A399:A1398,customers!C399:C1398,,0)),"")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f>_xlfn.XLOOKUP(Table1[[#This Row],[Customer ID]],customers!$A$1:$A$1001,customers!$I$1:$I$1001,,0)</f>
        <v>Yes</v>
      </c>
    </row>
    <row r="400" spans="1:16" x14ac:dyDescent="0.25">
      <c r="A400" s="2" t="s">
        <v>2733</v>
      </c>
      <c r="B400" s="3">
        <v>43677</v>
      </c>
      <c r="C400" s="2" t="s">
        <v>2734</v>
      </c>
      <c r="D400" t="s">
        <v>6154</v>
      </c>
      <c r="E400" s="2">
        <v>6</v>
      </c>
      <c r="F400" s="2" t="str" cm="1">
        <f t="array" ref="F400">_xlfn.XLOOKUP(C400,customers!A399:$A$1001,customers!B399:$B$1001,,0)</f>
        <v>Gran Sibray</v>
      </c>
      <c r="G400" s="2" t="str">
        <f>IFERROR(IF(_xlfn.XLOOKUP(C400,customers!A400:A1399,customers!C400:C1399,,0)=0,"",_xlfn.XLOOKUP(C400,customers!A400:A1399,customers!C400:C1399,,0)),"")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f>_xlfn.XLOOKUP(Table1[[#This Row],[Customer ID]],customers!$A$1:$A$1001,customers!$I$1:$I$1001,,0)</f>
        <v>Yes</v>
      </c>
    </row>
    <row r="401" spans="1:16" x14ac:dyDescent="0.25">
      <c r="A401" s="2" t="s">
        <v>2739</v>
      </c>
      <c r="B401" s="3">
        <v>43539</v>
      </c>
      <c r="C401" s="2" t="s">
        <v>2740</v>
      </c>
      <c r="D401" t="s">
        <v>6185</v>
      </c>
      <c r="E401" s="2">
        <v>6</v>
      </c>
      <c r="F401" s="2" t="str" cm="1">
        <f t="array" ref="F401">_xlfn.XLOOKUP(C401,customers!A400:$A$1001,customers!B400:$B$1001,,0)</f>
        <v>Ingelbert Hotchkin</v>
      </c>
      <c r="G401" s="2" t="str">
        <f>IFERROR(IF(_xlfn.XLOOKUP(C401,customers!A401:A1400,customers!C401:C1400,,0)=0,"",_xlfn.XLOOKUP(C401,customers!A401:A1400,customers!C401:C1400,,0)),"")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f>_xlfn.XLOOKUP(Table1[[#This Row],[Customer ID]],customers!$A$1:$A$1001,customers!$I$1:$I$1001,,0)</f>
        <v>No</v>
      </c>
    </row>
    <row r="402" spans="1:16" x14ac:dyDescent="0.25">
      <c r="A402" s="2" t="s">
        <v>2745</v>
      </c>
      <c r="B402" s="3">
        <v>44332</v>
      </c>
      <c r="C402" s="2" t="s">
        <v>2746</v>
      </c>
      <c r="D402" t="s">
        <v>6170</v>
      </c>
      <c r="E402" s="2">
        <v>4</v>
      </c>
      <c r="F402" s="2" t="str" cm="1">
        <f t="array" ref="F402">_xlfn.XLOOKUP(C402,customers!A401:$A$1001,customers!B401:$B$1001,,0)</f>
        <v>Neely Broadberrie</v>
      </c>
      <c r="G402" s="2" t="str">
        <f>IFERROR(IF(_xlfn.XLOOKUP(C402,customers!A402:A1401,customers!C402:C1401,,0)=0,"",_xlfn.XLOOKUP(C402,customers!A402:A1401,customers!C402:C1401,,0)),"")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f>_xlfn.XLOOKUP(Table1[[#This Row],[Customer ID]],customers!$A$1:$A$1001,customers!$I$1:$I$1001,,0)</f>
        <v>No</v>
      </c>
    </row>
    <row r="403" spans="1:16" x14ac:dyDescent="0.25">
      <c r="A403" s="2" t="s">
        <v>2751</v>
      </c>
      <c r="B403" s="3">
        <v>43591</v>
      </c>
      <c r="C403" s="2" t="s">
        <v>2752</v>
      </c>
      <c r="D403" t="s">
        <v>6159</v>
      </c>
      <c r="E403" s="2">
        <v>2</v>
      </c>
      <c r="F403" s="2" t="str" cm="1">
        <f t="array" ref="F403">_xlfn.XLOOKUP(C403,customers!A402:$A$1001,customers!B402:$B$1001,,0)</f>
        <v>Rutger Pithcock</v>
      </c>
      <c r="G403" s="2" t="str">
        <f>IFERROR(IF(_xlfn.XLOOKUP(C403,customers!A403:A1402,customers!C403:C1402,,0)=0,"",_xlfn.XLOOKUP(C403,customers!A403:A1402,customers!C403:C1402,,0)),"")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f>_xlfn.XLOOKUP(Table1[[#This Row],[Customer ID]],customers!$A$1:$A$1001,customers!$I$1:$I$1001,,0)</f>
        <v>Yes</v>
      </c>
    </row>
    <row r="404" spans="1:16" x14ac:dyDescent="0.25">
      <c r="A404" s="2" t="s">
        <v>2757</v>
      </c>
      <c r="B404" s="3">
        <v>43502</v>
      </c>
      <c r="C404" s="2" t="s">
        <v>2758</v>
      </c>
      <c r="D404" t="s">
        <v>6177</v>
      </c>
      <c r="E404" s="2">
        <v>3</v>
      </c>
      <c r="F404" s="2" t="str" cm="1">
        <f t="array" ref="F404">_xlfn.XLOOKUP(C404,customers!A403:$A$1001,customers!B403:$B$1001,,0)</f>
        <v>Gale Croysdale</v>
      </c>
      <c r="G404" s="2" t="str">
        <f>IFERROR(IF(_xlfn.XLOOKUP(C404,customers!A404:A1403,customers!C404:C1403,,0)=0,"",_xlfn.XLOOKUP(C404,customers!A404:A1403,customers!C404:C1403,,0)),"")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f>_xlfn.XLOOKUP(Table1[[#This Row],[Customer ID]],customers!$A$1:$A$1001,customers!$I$1:$I$1001,,0)</f>
        <v>Yes</v>
      </c>
    </row>
    <row r="405" spans="1:16" x14ac:dyDescent="0.25">
      <c r="A405" s="2" t="s">
        <v>2763</v>
      </c>
      <c r="B405" s="3">
        <v>44295</v>
      </c>
      <c r="C405" s="2" t="s">
        <v>2764</v>
      </c>
      <c r="D405" t="s">
        <v>6145</v>
      </c>
      <c r="E405" s="2">
        <v>2</v>
      </c>
      <c r="F405" s="2" t="str" cm="1">
        <f t="array" ref="F405">_xlfn.XLOOKUP(C405,customers!A404:$A$1001,customers!B404:$B$1001,,0)</f>
        <v>Benedetto Gozzett</v>
      </c>
      <c r="G405" s="2" t="str">
        <f>IFERROR(IF(_xlfn.XLOOKUP(C405,customers!A405:A1404,customers!C405:C1404,,0)=0,"",_xlfn.XLOOKUP(C405,customers!A405:A1404,customers!C405:C1404,,0)),"")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f>_xlfn.XLOOKUP(Table1[[#This Row],[Customer ID]],customers!$A$1:$A$1001,customers!$I$1:$I$1001,,0)</f>
        <v>No</v>
      </c>
    </row>
    <row r="406" spans="1:16" x14ac:dyDescent="0.25">
      <c r="A406" s="2" t="s">
        <v>2769</v>
      </c>
      <c r="B406" s="3">
        <v>43971</v>
      </c>
      <c r="C406" s="2" t="s">
        <v>2770</v>
      </c>
      <c r="D406" t="s">
        <v>6147</v>
      </c>
      <c r="E406" s="2">
        <v>4</v>
      </c>
      <c r="F406" s="2" t="str" cm="1">
        <f t="array" ref="F406">_xlfn.XLOOKUP(C406,customers!A405:$A$1001,customers!B405:$B$1001,,0)</f>
        <v>Tania Craggs</v>
      </c>
      <c r="G406" s="2" t="str">
        <f>IFERROR(IF(_xlfn.XLOOKUP(C406,customers!A406:A1405,customers!C406:C1405,,0)=0,"",_xlfn.XLOOKUP(C406,customers!A406:A1405,customers!C406:C1405,,0)),"")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f>_xlfn.XLOOKUP(Table1[[#This Row],[Customer ID]],customers!$A$1:$A$1001,customers!$I$1:$I$1001,,0)</f>
        <v>No</v>
      </c>
    </row>
    <row r="407" spans="1:16" x14ac:dyDescent="0.25">
      <c r="A407" s="2" t="s">
        <v>2775</v>
      </c>
      <c r="B407" s="3">
        <v>44167</v>
      </c>
      <c r="C407" s="2" t="s">
        <v>2776</v>
      </c>
      <c r="D407" t="s">
        <v>6139</v>
      </c>
      <c r="E407" s="2">
        <v>3</v>
      </c>
      <c r="F407" s="2" t="str" cm="1">
        <f t="array" ref="F407">_xlfn.XLOOKUP(C407,customers!A406:$A$1001,customers!B406:$B$1001,,0)</f>
        <v>Leonie Cullrford</v>
      </c>
      <c r="G407" s="2" t="str">
        <f>IFERROR(IF(_xlfn.XLOOKUP(C407,customers!A407:A1406,customers!C407:C1406,,0)=0,"",_xlfn.XLOOKUP(C407,customers!A407:A1406,customers!C407:C1406,,0)),"")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f>_xlfn.XLOOKUP(Table1[[#This Row],[Customer ID]],customers!$A$1:$A$1001,customers!$I$1:$I$1001,,0)</f>
        <v>Yes</v>
      </c>
    </row>
    <row r="408" spans="1:16" x14ac:dyDescent="0.25">
      <c r="A408" s="2" t="s">
        <v>2781</v>
      </c>
      <c r="B408" s="3">
        <v>44416</v>
      </c>
      <c r="C408" s="2" t="s">
        <v>2782</v>
      </c>
      <c r="D408" t="s">
        <v>6141</v>
      </c>
      <c r="E408" s="2">
        <v>5</v>
      </c>
      <c r="F408" s="2" t="str" cm="1">
        <f t="array" ref="F408">_xlfn.XLOOKUP(C408,customers!A407:$A$1001,customers!B407:$B$1001,,0)</f>
        <v>Auguste Rizon</v>
      </c>
      <c r="G408" s="2" t="str">
        <f>IFERROR(IF(_xlfn.XLOOKUP(C408,customers!A408:A1407,customers!C408:C1407,,0)=0,"",_xlfn.XLOOKUP(C408,customers!A408:A1407,customers!C408:C1407,,0)),"")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f>_xlfn.XLOOKUP(Table1[[#This Row],[Customer ID]],customers!$A$1:$A$1001,customers!$I$1:$I$1001,,0)</f>
        <v>Yes</v>
      </c>
    </row>
    <row r="409" spans="1:16" x14ac:dyDescent="0.25">
      <c r="A409" s="2" t="s">
        <v>2787</v>
      </c>
      <c r="B409" s="3">
        <v>44595</v>
      </c>
      <c r="C409" s="2" t="s">
        <v>2788</v>
      </c>
      <c r="D409" t="s">
        <v>6139</v>
      </c>
      <c r="E409" s="2">
        <v>6</v>
      </c>
      <c r="F409" s="2" t="str" cm="1">
        <f t="array" ref="F409">_xlfn.XLOOKUP(C409,customers!A408:$A$1001,customers!B408:$B$1001,,0)</f>
        <v>Lorin Guerrazzi</v>
      </c>
      <c r="G409" s="2" t="str">
        <f>IFERROR(IF(_xlfn.XLOOKUP(C409,customers!A409:A1408,customers!C409:C1408,,0)=0,"",_xlfn.XLOOKUP(C409,customers!A409:A1408,customers!C409:C1408,,0)),"")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f>_xlfn.XLOOKUP(Table1[[#This Row],[Customer ID]],customers!$A$1:$A$1001,customers!$I$1:$I$1001,,0)</f>
        <v>No</v>
      </c>
    </row>
    <row r="410" spans="1:16" x14ac:dyDescent="0.25">
      <c r="A410" s="2" t="s">
        <v>2792</v>
      </c>
      <c r="B410" s="3">
        <v>44659</v>
      </c>
      <c r="C410" s="2" t="s">
        <v>2793</v>
      </c>
      <c r="D410" t="s">
        <v>6175</v>
      </c>
      <c r="E410" s="2">
        <v>2</v>
      </c>
      <c r="F410" s="2" t="str" cm="1">
        <f t="array" ref="F410">_xlfn.XLOOKUP(C410,customers!A409:$A$1001,customers!B409:$B$1001,,0)</f>
        <v>Felice Miell</v>
      </c>
      <c r="G410" s="2" t="str">
        <f>IFERROR(IF(_xlfn.XLOOKUP(C410,customers!A410:A1409,customers!C410:C1409,,0)=0,"",_xlfn.XLOOKUP(C410,customers!A410:A1409,customers!C410:C1409,,0)),"")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f>_xlfn.XLOOKUP(Table1[[#This Row],[Customer ID]],customers!$A$1:$A$1001,customers!$I$1:$I$1001,,0)</f>
        <v>Yes</v>
      </c>
    </row>
    <row r="411" spans="1:16" x14ac:dyDescent="0.25">
      <c r="A411" s="2" t="s">
        <v>2798</v>
      </c>
      <c r="B411" s="3">
        <v>44203</v>
      </c>
      <c r="C411" s="2" t="s">
        <v>2799</v>
      </c>
      <c r="D411" t="s">
        <v>6170</v>
      </c>
      <c r="E411" s="2">
        <v>3</v>
      </c>
      <c r="F411" s="2" t="str" cm="1">
        <f t="array" ref="F411">_xlfn.XLOOKUP(C411,customers!A410:$A$1001,customers!B410:$B$1001,,0)</f>
        <v>Hamish Skeech</v>
      </c>
      <c r="G411" s="2" t="str">
        <f>IFERROR(IF(_xlfn.XLOOKUP(C411,customers!A411:A1410,customers!C411:C1410,,0)=0,"",_xlfn.XLOOKUP(C411,customers!A411:A1410,customers!C411:C1410,,0)),"")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f>_xlfn.XLOOKUP(Table1[[#This Row],[Customer ID]],customers!$A$1:$A$1001,customers!$I$1:$I$1001,,0)</f>
        <v>Yes</v>
      </c>
    </row>
    <row r="412" spans="1:16" x14ac:dyDescent="0.25">
      <c r="A412" s="2" t="s">
        <v>2803</v>
      </c>
      <c r="B412" s="3">
        <v>44441</v>
      </c>
      <c r="C412" s="2" t="s">
        <v>2804</v>
      </c>
      <c r="D412" t="s">
        <v>6167</v>
      </c>
      <c r="E412" s="2">
        <v>4</v>
      </c>
      <c r="F412" s="2" t="str" cm="1">
        <f t="array" ref="F412">_xlfn.XLOOKUP(C412,customers!A411:$A$1001,customers!B411:$B$1001,,0)</f>
        <v>Giordano Lorenzin</v>
      </c>
      <c r="G412" s="2" t="str">
        <f>IFERROR(IF(_xlfn.XLOOKUP(C412,customers!A412:A1411,customers!C412:C1411,,0)=0,"",_xlfn.XLOOKUP(C412,customers!A412:A1411,customers!C412:C1411,,0)),"")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f>_xlfn.XLOOKUP(Table1[[#This Row],[Customer ID]],customers!$A$1:$A$1001,customers!$I$1:$I$1001,,0)</f>
        <v>No</v>
      </c>
    </row>
    <row r="413" spans="1:16" x14ac:dyDescent="0.25">
      <c r="A413" s="2" t="s">
        <v>2808</v>
      </c>
      <c r="B413" s="3">
        <v>44504</v>
      </c>
      <c r="C413" s="2" t="s">
        <v>2809</v>
      </c>
      <c r="D413" t="s">
        <v>6162</v>
      </c>
      <c r="E413" s="2">
        <v>6</v>
      </c>
      <c r="F413" s="2" t="str" cm="1">
        <f t="array" ref="F413">_xlfn.XLOOKUP(C413,customers!A412:$A$1001,customers!B412:$B$1001,,0)</f>
        <v>Harwilll Bishell</v>
      </c>
      <c r="G413" s="2" t="str">
        <f>IFERROR(IF(_xlfn.XLOOKUP(C413,customers!A413:A1412,customers!C413:C1412,,0)=0,"",_xlfn.XLOOKUP(C413,customers!A413:A1412,customers!C413:C1412,,0)),"")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f>_xlfn.XLOOKUP(Table1[[#This Row],[Customer ID]],customers!$A$1:$A$1001,customers!$I$1:$I$1001,,0)</f>
        <v>Yes</v>
      </c>
    </row>
    <row r="414" spans="1:16" x14ac:dyDescent="0.25">
      <c r="A414" s="2" t="s">
        <v>2813</v>
      </c>
      <c r="B414" s="3">
        <v>44410</v>
      </c>
      <c r="C414" s="2" t="s">
        <v>2814</v>
      </c>
      <c r="D414" t="s">
        <v>6155</v>
      </c>
      <c r="E414" s="2">
        <v>5</v>
      </c>
      <c r="F414" s="2" t="str" cm="1">
        <f t="array" ref="F414">_xlfn.XLOOKUP(C414,customers!A413:$A$1001,customers!B413:$B$1001,,0)</f>
        <v>Freeland Missenden</v>
      </c>
      <c r="G414" s="2" t="str">
        <f>IFERROR(IF(_xlfn.XLOOKUP(C414,customers!A414:A1413,customers!C414:C1413,,0)=0,"",_xlfn.XLOOKUP(C414,customers!A414:A1413,customers!C414:C1413,,0)),"")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f>_xlfn.XLOOKUP(Table1[[#This Row],[Customer ID]],customers!$A$1:$A$1001,customers!$I$1:$I$1001,,0)</f>
        <v>Yes</v>
      </c>
    </row>
    <row r="415" spans="1:16" x14ac:dyDescent="0.25">
      <c r="A415" s="2" t="s">
        <v>2818</v>
      </c>
      <c r="B415" s="3">
        <v>43857</v>
      </c>
      <c r="C415" s="2" t="s">
        <v>2819</v>
      </c>
      <c r="D415" t="s">
        <v>6164</v>
      </c>
      <c r="E415" s="2">
        <v>1</v>
      </c>
      <c r="F415" s="2" t="str" cm="1">
        <f t="array" ref="F415">_xlfn.XLOOKUP(C415,customers!A414:$A$1001,customers!B414:$B$1001,,0)</f>
        <v>Waylan Springall</v>
      </c>
      <c r="G415" s="2" t="str">
        <f>IFERROR(IF(_xlfn.XLOOKUP(C415,customers!A415:A1414,customers!C415:C1414,,0)=0,"",_xlfn.XLOOKUP(C415,customers!A415:A1414,customers!C415:C1414,,0)),"")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f>_xlfn.XLOOKUP(Table1[[#This Row],[Customer ID]],customers!$A$1:$A$1001,customers!$I$1:$I$1001,,0)</f>
        <v>Yes</v>
      </c>
    </row>
    <row r="416" spans="1:16" x14ac:dyDescent="0.25">
      <c r="A416" s="2" t="s">
        <v>2824</v>
      </c>
      <c r="B416" s="3">
        <v>43802</v>
      </c>
      <c r="C416" s="2" t="s">
        <v>2825</v>
      </c>
      <c r="D416" t="s">
        <v>6178</v>
      </c>
      <c r="E416" s="2">
        <v>3</v>
      </c>
      <c r="F416" s="2" t="str" cm="1">
        <f t="array" ref="F416">_xlfn.XLOOKUP(C416,customers!A415:$A$1001,customers!B415:$B$1001,,0)</f>
        <v>Kiri Avramow</v>
      </c>
      <c r="G416" s="2" t="str">
        <f>IFERROR(IF(_xlfn.XLOOKUP(C416,customers!A416:A1415,customers!C416:C1415,,0)=0,"",_xlfn.XLOOKUP(C416,customers!A416:A1415,customers!C416:C1415,,0)),"")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f>_xlfn.XLOOKUP(Table1[[#This Row],[Customer ID]],customers!$A$1:$A$1001,customers!$I$1:$I$1001,,0)</f>
        <v>Yes</v>
      </c>
    </row>
    <row r="417" spans="1:16" x14ac:dyDescent="0.25">
      <c r="A417" s="2" t="s">
        <v>2829</v>
      </c>
      <c r="B417" s="3">
        <v>43683</v>
      </c>
      <c r="C417" s="2" t="s">
        <v>2830</v>
      </c>
      <c r="D417" t="s">
        <v>6174</v>
      </c>
      <c r="E417" s="2">
        <v>3</v>
      </c>
      <c r="F417" s="2" t="str" cm="1">
        <f t="array" ref="F417">_xlfn.XLOOKUP(C417,customers!A416:$A$1001,customers!B416:$B$1001,,0)</f>
        <v>Gregg Hawkyens</v>
      </c>
      <c r="G417" s="2" t="str">
        <f>IFERROR(IF(_xlfn.XLOOKUP(C417,customers!A417:A1416,customers!C417:C1416,,0)=0,"",_xlfn.XLOOKUP(C417,customers!A417:A1416,customers!C417:C1416,,0)),"")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f>_xlfn.XLOOKUP(Table1[[#This Row],[Customer ID]],customers!$A$1:$A$1001,customers!$I$1:$I$1001,,0)</f>
        <v>No</v>
      </c>
    </row>
    <row r="418" spans="1:16" x14ac:dyDescent="0.25">
      <c r="A418" s="2" t="s">
        <v>2834</v>
      </c>
      <c r="B418" s="3">
        <v>43901</v>
      </c>
      <c r="C418" s="2" t="s">
        <v>2835</v>
      </c>
      <c r="D418" t="s">
        <v>6180</v>
      </c>
      <c r="E418" s="2">
        <v>3</v>
      </c>
      <c r="F418" s="2" t="str" cm="1">
        <f t="array" ref="F418">_xlfn.XLOOKUP(C418,customers!A417:$A$1001,customers!B417:$B$1001,,0)</f>
        <v>Reggis Pracy</v>
      </c>
      <c r="G418" s="2" t="str">
        <f>IFERROR(IF(_xlfn.XLOOKUP(C418,customers!A418:A1417,customers!C418:C1417,,0)=0,"",_xlfn.XLOOKUP(C418,customers!A418:A1417,customers!C418:C1417,,0)),"")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f>_xlfn.XLOOKUP(Table1[[#This Row],[Customer ID]],customers!$A$1:$A$1001,customers!$I$1:$I$1001,,0)</f>
        <v>Yes</v>
      </c>
    </row>
    <row r="419" spans="1:16" x14ac:dyDescent="0.25">
      <c r="A419" s="2" t="s">
        <v>2839</v>
      </c>
      <c r="B419" s="3">
        <v>44457</v>
      </c>
      <c r="C419" s="2" t="s">
        <v>2840</v>
      </c>
      <c r="D419" t="s">
        <v>6182</v>
      </c>
      <c r="E419" s="2">
        <v>1</v>
      </c>
      <c r="F419" s="2" t="str" cm="1">
        <f t="array" ref="F419">_xlfn.XLOOKUP(C419,customers!A418:$A$1001,customers!B418:$B$1001,,0)</f>
        <v>Paula Denis</v>
      </c>
      <c r="G419" s="2" t="str">
        <f>IFERROR(IF(_xlfn.XLOOKUP(C419,customers!A419:A1418,customers!C419:C1418,,0)=0,"",_xlfn.XLOOKUP(C419,customers!A419:A1418,customers!C419:C1418,,0)),"")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f>_xlfn.XLOOKUP(Table1[[#This Row],[Customer ID]],customers!$A$1:$A$1001,customers!$I$1:$I$1001,,0)</f>
        <v>Yes</v>
      </c>
    </row>
    <row r="420" spans="1:16" x14ac:dyDescent="0.25">
      <c r="A420" s="2" t="s">
        <v>2844</v>
      </c>
      <c r="B420" s="3">
        <v>44142</v>
      </c>
      <c r="C420" s="2" t="s">
        <v>2845</v>
      </c>
      <c r="D420" t="s">
        <v>6182</v>
      </c>
      <c r="E420" s="2">
        <v>5</v>
      </c>
      <c r="F420" s="2" t="str" cm="1">
        <f t="array" ref="F420">_xlfn.XLOOKUP(C420,customers!A419:$A$1001,customers!B419:$B$1001,,0)</f>
        <v>Broderick McGilvra</v>
      </c>
      <c r="G420" s="2" t="str">
        <f>IFERROR(IF(_xlfn.XLOOKUP(C420,customers!A420:A1419,customers!C420:C1419,,0)=0,"",_xlfn.XLOOKUP(C420,customers!A420:A1419,customers!C420:C1419,,0)),"")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f>_xlfn.XLOOKUP(Table1[[#This Row],[Customer ID]],customers!$A$1:$A$1001,customers!$I$1:$I$1001,,0)</f>
        <v>Yes</v>
      </c>
    </row>
    <row r="421" spans="1:16" x14ac:dyDescent="0.25">
      <c r="A421" s="2" t="s">
        <v>2849</v>
      </c>
      <c r="B421" s="3">
        <v>44739</v>
      </c>
      <c r="C421" s="2" t="s">
        <v>2850</v>
      </c>
      <c r="D421" t="s">
        <v>6160</v>
      </c>
      <c r="E421" s="2">
        <v>1</v>
      </c>
      <c r="F421" s="2" t="str" cm="1">
        <f t="array" ref="F421">_xlfn.XLOOKUP(C421,customers!A420:$A$1001,customers!B420:$B$1001,,0)</f>
        <v>Annabella Danzey</v>
      </c>
      <c r="G421" s="2" t="str">
        <f>IFERROR(IF(_xlfn.XLOOKUP(C421,customers!A421:A1420,customers!C421:C1420,,0)=0,"",_xlfn.XLOOKUP(C421,customers!A421:A1420,customers!C421:C1420,,0)),"")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f>_xlfn.XLOOKUP(Table1[[#This Row],[Customer ID]],customers!$A$1:$A$1001,customers!$I$1:$I$1001,,0)</f>
        <v>Yes</v>
      </c>
    </row>
    <row r="422" spans="1:16" x14ac:dyDescent="0.25">
      <c r="A422" s="2" t="s">
        <v>2855</v>
      </c>
      <c r="B422" s="3">
        <v>43866</v>
      </c>
      <c r="C422" s="2" t="s">
        <v>2586</v>
      </c>
      <c r="D422" t="s">
        <v>6169</v>
      </c>
      <c r="E422" s="2">
        <v>4</v>
      </c>
      <c r="F422" s="2" t="e" cm="1">
        <f t="array" ref="F422">_xlfn.XLOOKUP(C422,customers!A421:$A$1001,customers!B421:$B$1001,,0)</f>
        <v>#N/A</v>
      </c>
      <c r="G422" s="2" t="str">
        <f>IFERROR(IF(_xlfn.XLOOKUP(C422,customers!A422:A1421,customers!C422:C1421,,0)=0,"",_xlfn.XLOOKUP(C422,customers!A422:A1421,customers!C422:C1421,,0)),"")</f>
        <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f>_xlfn.XLOOKUP(Table1[[#This Row],[Customer ID]],customers!$A$1:$A$1001,customers!$I$1:$I$1001,,0)</f>
        <v>No</v>
      </c>
    </row>
    <row r="423" spans="1:16" x14ac:dyDescent="0.25">
      <c r="A423" s="2" t="s">
        <v>2855</v>
      </c>
      <c r="B423" s="3">
        <v>43866</v>
      </c>
      <c r="C423" s="2" t="s">
        <v>2586</v>
      </c>
      <c r="D423" t="s">
        <v>6168</v>
      </c>
      <c r="E423" s="2">
        <v>6</v>
      </c>
      <c r="F423" s="2" t="e" cm="1">
        <f t="array" ref="F423">_xlfn.XLOOKUP(C423,customers!A422:$A$1001,customers!B422:$B$1001,,0)</f>
        <v>#N/A</v>
      </c>
      <c r="G423" s="2" t="str">
        <f>IFERROR(IF(_xlfn.XLOOKUP(C423,customers!A423:A1422,customers!C423:C1422,,0)=0,"",_xlfn.XLOOKUP(C423,customers!A423:A1422,customers!C423:C1422,,0)),"")</f>
        <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f>_xlfn.XLOOKUP(Table1[[#This Row],[Customer ID]],customers!$A$1:$A$1001,customers!$I$1:$I$1001,,0)</f>
        <v>No</v>
      </c>
    </row>
    <row r="424" spans="1:16" x14ac:dyDescent="0.25">
      <c r="A424" s="2" t="s">
        <v>2866</v>
      </c>
      <c r="B424" s="3">
        <v>43868</v>
      </c>
      <c r="C424" s="2" t="s">
        <v>2867</v>
      </c>
      <c r="D424" t="s">
        <v>6158</v>
      </c>
      <c r="E424" s="2">
        <v>5</v>
      </c>
      <c r="F424" s="2" t="str" cm="1">
        <f t="array" ref="F424">_xlfn.XLOOKUP(C424,customers!A423:$A$1001,customers!B423:$B$1001,,0)</f>
        <v>Nevins Glowacz</v>
      </c>
      <c r="G424" s="2" t="str">
        <f>IFERROR(IF(_xlfn.XLOOKUP(C424,customers!A424:A1423,customers!C424:C1423,,0)=0,"",_xlfn.XLOOKUP(C424,customers!A424:A1423,customers!C424:C1423,,0)),"")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f>_xlfn.XLOOKUP(Table1[[#This Row],[Customer ID]],customers!$A$1:$A$1001,customers!$I$1:$I$1001,,0)</f>
        <v>No</v>
      </c>
    </row>
    <row r="425" spans="1:16" x14ac:dyDescent="0.25">
      <c r="A425" s="2" t="s">
        <v>2871</v>
      </c>
      <c r="B425" s="3">
        <v>44183</v>
      </c>
      <c r="C425" s="2" t="s">
        <v>2872</v>
      </c>
      <c r="D425" t="s">
        <v>6146</v>
      </c>
      <c r="E425" s="2">
        <v>3</v>
      </c>
      <c r="F425" s="2" t="str" cm="1">
        <f t="array" ref="F425">_xlfn.XLOOKUP(C425,customers!A424:$A$1001,customers!B424:$B$1001,,0)</f>
        <v>Adelice Isabell</v>
      </c>
      <c r="G425" s="2" t="str">
        <f>IFERROR(IF(_xlfn.XLOOKUP(C425,customers!A425:A1424,customers!C425:C1424,,0)=0,"",_xlfn.XLOOKUP(C425,customers!A425:A1424,customers!C425:C1424,,0)),"")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f>_xlfn.XLOOKUP(Table1[[#This Row],[Customer ID]],customers!$A$1:$A$1001,customers!$I$1:$I$1001,,0)</f>
        <v>No</v>
      </c>
    </row>
    <row r="426" spans="1:16" x14ac:dyDescent="0.25">
      <c r="A426" s="2" t="s">
        <v>2876</v>
      </c>
      <c r="B426" s="3">
        <v>44431</v>
      </c>
      <c r="C426" s="2" t="s">
        <v>2877</v>
      </c>
      <c r="D426" t="s">
        <v>6176</v>
      </c>
      <c r="E426" s="2">
        <v>3</v>
      </c>
      <c r="F426" s="2" t="str" cm="1">
        <f t="array" ref="F426">_xlfn.XLOOKUP(C426,customers!A425:$A$1001,customers!B425:$B$1001,,0)</f>
        <v>Yulma Dombrell</v>
      </c>
      <c r="G426" s="2" t="str">
        <f>IFERROR(IF(_xlfn.XLOOKUP(C426,customers!A426:A1425,customers!C426:C1425,,0)=0,"",_xlfn.XLOOKUP(C426,customers!A426:A1425,customers!C426:C1425,,0)),"")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f>_xlfn.XLOOKUP(Table1[[#This Row],[Customer ID]],customers!$A$1:$A$1001,customers!$I$1:$I$1001,,0)</f>
        <v>Yes</v>
      </c>
    </row>
    <row r="427" spans="1:16" x14ac:dyDescent="0.25">
      <c r="A427" s="2" t="s">
        <v>2882</v>
      </c>
      <c r="B427" s="3">
        <v>44428</v>
      </c>
      <c r="C427" s="2" t="s">
        <v>2883</v>
      </c>
      <c r="D427" t="s">
        <v>6177</v>
      </c>
      <c r="E427" s="2">
        <v>2</v>
      </c>
      <c r="F427" s="2" t="str" cm="1">
        <f t="array" ref="F427">_xlfn.XLOOKUP(C427,customers!A426:$A$1001,customers!B426:$B$1001,,0)</f>
        <v>Alric Darth</v>
      </c>
      <c r="G427" s="2" t="str">
        <f>IFERROR(IF(_xlfn.XLOOKUP(C427,customers!A427:A1426,customers!C427:C1426,,0)=0,"",_xlfn.XLOOKUP(C427,customers!A427:A1426,customers!C427:C1426,,0)),"")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f>_xlfn.XLOOKUP(Table1[[#This Row],[Customer ID]],customers!$A$1:$A$1001,customers!$I$1:$I$1001,,0)</f>
        <v>No</v>
      </c>
    </row>
    <row r="428" spans="1:16" x14ac:dyDescent="0.25">
      <c r="A428" s="2" t="s">
        <v>2888</v>
      </c>
      <c r="B428" s="3">
        <v>43556</v>
      </c>
      <c r="C428" s="2" t="s">
        <v>2889</v>
      </c>
      <c r="D428" t="s">
        <v>6178</v>
      </c>
      <c r="E428" s="2">
        <v>4</v>
      </c>
      <c r="F428" s="2" t="str" cm="1">
        <f t="array" ref="F428">_xlfn.XLOOKUP(C428,customers!A427:$A$1001,customers!B427:$B$1001,,0)</f>
        <v>Manuel Darrigoe</v>
      </c>
      <c r="G428" s="2" t="str">
        <f>IFERROR(IF(_xlfn.XLOOKUP(C428,customers!A428:A1427,customers!C428:C1427,,0)=0,"",_xlfn.XLOOKUP(C428,customers!A428:A1427,customers!C428:C1427,,0)),"")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f>_xlfn.XLOOKUP(Table1[[#This Row],[Customer ID]],customers!$A$1:$A$1001,customers!$I$1:$I$1001,,0)</f>
        <v>Yes</v>
      </c>
    </row>
    <row r="429" spans="1:16" x14ac:dyDescent="0.25">
      <c r="A429" s="2" t="s">
        <v>2894</v>
      </c>
      <c r="B429" s="3">
        <v>44224</v>
      </c>
      <c r="C429" s="2" t="s">
        <v>2895</v>
      </c>
      <c r="D429" t="s">
        <v>6175</v>
      </c>
      <c r="E429" s="2">
        <v>3</v>
      </c>
      <c r="F429" s="2" t="str" cm="1">
        <f t="array" ref="F429">_xlfn.XLOOKUP(C429,customers!A428:$A$1001,customers!B428:$B$1001,,0)</f>
        <v>Kynthia Berick</v>
      </c>
      <c r="G429" s="2" t="str">
        <f>IFERROR(IF(_xlfn.XLOOKUP(C429,customers!A429:A1428,customers!C429:C1428,,0)=0,"",_xlfn.XLOOKUP(C429,customers!A429:A1428,customers!C429:C1428,,0)),"")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f>_xlfn.XLOOKUP(Table1[[#This Row],[Customer ID]],customers!$A$1:$A$1001,customers!$I$1:$I$1001,,0)</f>
        <v>Yes</v>
      </c>
    </row>
    <row r="430" spans="1:16" x14ac:dyDescent="0.25">
      <c r="A430" s="2" t="s">
        <v>2899</v>
      </c>
      <c r="B430" s="3">
        <v>43759</v>
      </c>
      <c r="C430" s="2" t="s">
        <v>2900</v>
      </c>
      <c r="D430" t="s">
        <v>6179</v>
      </c>
      <c r="E430" s="2">
        <v>5</v>
      </c>
      <c r="F430" s="2" t="str" cm="1">
        <f t="array" ref="F430">_xlfn.XLOOKUP(C430,customers!A429:$A$1001,customers!B429:$B$1001,,0)</f>
        <v>Minetta Ackrill</v>
      </c>
      <c r="G430" s="2" t="str">
        <f>IFERROR(IF(_xlfn.XLOOKUP(C430,customers!A430:A1429,customers!C430:C1429,,0)=0,"",_xlfn.XLOOKUP(C430,customers!A430:A1429,customers!C430:C1429,,0)),"")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f>_xlfn.XLOOKUP(Table1[[#This Row],[Customer ID]],customers!$A$1:$A$1001,customers!$I$1:$I$1001,,0)</f>
        <v>No</v>
      </c>
    </row>
    <row r="431" spans="1:16" x14ac:dyDescent="0.25">
      <c r="A431" s="2" t="s">
        <v>2905</v>
      </c>
      <c r="B431" s="3">
        <v>44367</v>
      </c>
      <c r="C431" s="2" t="s">
        <v>2586</v>
      </c>
      <c r="D431" t="s">
        <v>6140</v>
      </c>
      <c r="E431" s="2">
        <v>6</v>
      </c>
      <c r="F431" s="2" t="e" cm="1">
        <f t="array" ref="F431">_xlfn.XLOOKUP(C431,customers!A430:$A$1001,customers!B430:$B$1001,,0)</f>
        <v>#N/A</v>
      </c>
      <c r="G431" s="2" t="str">
        <f>IFERROR(IF(_xlfn.XLOOKUP(C431,customers!A431:A1430,customers!C431:C1430,,0)=0,"",_xlfn.XLOOKUP(C431,customers!A431:A1430,customers!C431:C1430,,0)),"")</f>
        <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f>_xlfn.XLOOKUP(Table1[[#This Row],[Customer ID]],customers!$A$1:$A$1001,customers!$I$1:$I$1001,,0)</f>
        <v>No</v>
      </c>
    </row>
    <row r="432" spans="1:16" x14ac:dyDescent="0.25">
      <c r="A432" s="2" t="s">
        <v>2911</v>
      </c>
      <c r="B432" s="3">
        <v>44504</v>
      </c>
      <c r="C432" s="2" t="s">
        <v>2912</v>
      </c>
      <c r="D432" t="s">
        <v>6163</v>
      </c>
      <c r="E432" s="2">
        <v>2</v>
      </c>
      <c r="F432" s="2" t="str" cm="1">
        <f t="array" ref="F432">_xlfn.XLOOKUP(C432,customers!A431:$A$1001,customers!B431:$B$1001,,0)</f>
        <v>Melosa Kippen</v>
      </c>
      <c r="G432" s="2" t="str">
        <f>IFERROR(IF(_xlfn.XLOOKUP(C432,customers!A432:A1431,customers!C432:C1431,,0)=0,"",_xlfn.XLOOKUP(C432,customers!A432:A1431,customers!C432:C1431,,0)),"")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f>_xlfn.XLOOKUP(Table1[[#This Row],[Customer ID]],customers!$A$1:$A$1001,customers!$I$1:$I$1001,,0)</f>
        <v>Yes</v>
      </c>
    </row>
    <row r="433" spans="1:16" x14ac:dyDescent="0.25">
      <c r="A433" s="2" t="s">
        <v>2917</v>
      </c>
      <c r="B433" s="3">
        <v>44291</v>
      </c>
      <c r="C433" s="2" t="s">
        <v>2918</v>
      </c>
      <c r="D433" t="s">
        <v>6185</v>
      </c>
      <c r="E433" s="2">
        <v>3</v>
      </c>
      <c r="F433" s="2" t="str" cm="1">
        <f t="array" ref="F433">_xlfn.XLOOKUP(C433,customers!A432:$A$1001,customers!B432:$B$1001,,0)</f>
        <v>Witty Ranson</v>
      </c>
      <c r="G433" s="2" t="str">
        <f>IFERROR(IF(_xlfn.XLOOKUP(C433,customers!A433:A1432,customers!C433:C1432,,0)=0,"",_xlfn.XLOOKUP(C433,customers!A433:A1432,customers!C433:C1432,,0)),"")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f>_xlfn.XLOOKUP(Table1[[#This Row],[Customer ID]],customers!$A$1:$A$1001,customers!$I$1:$I$1001,,0)</f>
        <v>Yes</v>
      </c>
    </row>
    <row r="434" spans="1:16" x14ac:dyDescent="0.25">
      <c r="A434" s="2" t="s">
        <v>2923</v>
      </c>
      <c r="B434" s="3">
        <v>43808</v>
      </c>
      <c r="C434" s="2" t="s">
        <v>2924</v>
      </c>
      <c r="D434" t="s">
        <v>6155</v>
      </c>
      <c r="E434" s="2">
        <v>2</v>
      </c>
      <c r="F434" s="2" t="str" cm="1">
        <f t="array" ref="F434">_xlfn.XLOOKUP(C434,customers!A433:$A$1001,customers!B433:$B$1001,,0)</f>
        <v>Rod Gowdie</v>
      </c>
      <c r="G434" s="2" t="str">
        <f>IFERROR(IF(_xlfn.XLOOKUP(C434,customers!A434:A1433,customers!C434:C1433,,0)=0,"",_xlfn.XLOOKUP(C434,customers!A434:A1433,customers!C434:C1433,,0)),"")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f>_xlfn.XLOOKUP(Table1[[#This Row],[Customer ID]],customers!$A$1:$A$1001,customers!$I$1:$I$1001,,0)</f>
        <v>No</v>
      </c>
    </row>
    <row r="435" spans="1:16" x14ac:dyDescent="0.25">
      <c r="A435" s="2" t="s">
        <v>2928</v>
      </c>
      <c r="B435" s="3">
        <v>44563</v>
      </c>
      <c r="C435" s="2" t="s">
        <v>2929</v>
      </c>
      <c r="D435" t="s">
        <v>6181</v>
      </c>
      <c r="E435" s="2">
        <v>6</v>
      </c>
      <c r="F435" s="2" t="str" cm="1">
        <f t="array" ref="F435">_xlfn.XLOOKUP(C435,customers!A434:$A$1001,customers!B434:$B$1001,,0)</f>
        <v>Lemuel Rignold</v>
      </c>
      <c r="G435" s="2" t="str">
        <f>IFERROR(IF(_xlfn.XLOOKUP(C435,customers!A435:A1434,customers!C435:C1434,,0)=0,"",_xlfn.XLOOKUP(C435,customers!A435:A1434,customers!C435:C1434,,0)),"")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f>_xlfn.XLOOKUP(Table1[[#This Row],[Customer ID]],customers!$A$1:$A$1001,customers!$I$1:$I$1001,,0)</f>
        <v>Yes</v>
      </c>
    </row>
    <row r="436" spans="1:16" x14ac:dyDescent="0.25">
      <c r="A436" s="2" t="s">
        <v>2934</v>
      </c>
      <c r="B436" s="3">
        <v>43807</v>
      </c>
      <c r="C436" s="2" t="s">
        <v>2935</v>
      </c>
      <c r="D436" t="s">
        <v>6155</v>
      </c>
      <c r="E436" s="2">
        <v>6</v>
      </c>
      <c r="F436" s="2" t="str" cm="1">
        <f t="array" ref="F436">_xlfn.XLOOKUP(C436,customers!A435:$A$1001,customers!B435:$B$1001,,0)</f>
        <v>Nevsa Fields</v>
      </c>
      <c r="G436" s="2" t="str">
        <f>IFERROR(IF(_xlfn.XLOOKUP(C436,customers!A436:A1435,customers!C436:C1435,,0)=0,"",_xlfn.XLOOKUP(C436,customers!A436:A1435,customers!C436:C1435,,0)),"")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f>_xlfn.XLOOKUP(Table1[[#This Row],[Customer ID]],customers!$A$1:$A$1001,customers!$I$1:$I$1001,,0)</f>
        <v>No</v>
      </c>
    </row>
    <row r="437" spans="1:16" x14ac:dyDescent="0.25">
      <c r="A437" s="2" t="s">
        <v>2939</v>
      </c>
      <c r="B437" s="3">
        <v>44528</v>
      </c>
      <c r="C437" s="2" t="s">
        <v>2940</v>
      </c>
      <c r="D437" t="s">
        <v>6139</v>
      </c>
      <c r="E437" s="2">
        <v>1</v>
      </c>
      <c r="F437" s="2" t="str" cm="1">
        <f t="array" ref="F437">_xlfn.XLOOKUP(C437,customers!A436:$A$1001,customers!B436:$B$1001,,0)</f>
        <v>Chance Rowthorn</v>
      </c>
      <c r="G437" s="2" t="str">
        <f>IFERROR(IF(_xlfn.XLOOKUP(C437,customers!A437:A1436,customers!C437:C1436,,0)=0,"",_xlfn.XLOOKUP(C437,customers!A437:A1436,customers!C437:C1436,,0)),"")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f>_xlfn.XLOOKUP(Table1[[#This Row],[Customer ID]],customers!$A$1:$A$1001,customers!$I$1:$I$1001,,0)</f>
        <v>No</v>
      </c>
    </row>
    <row r="438" spans="1:16" x14ac:dyDescent="0.25">
      <c r="A438" s="2" t="s">
        <v>2945</v>
      </c>
      <c r="B438" s="3">
        <v>44631</v>
      </c>
      <c r="C438" s="2" t="s">
        <v>2946</v>
      </c>
      <c r="D438" t="s">
        <v>6145</v>
      </c>
      <c r="E438" s="2">
        <v>2</v>
      </c>
      <c r="F438" s="2" t="str" cm="1">
        <f t="array" ref="F438">_xlfn.XLOOKUP(C438,customers!A437:$A$1001,customers!B437:$B$1001,,0)</f>
        <v>Orly Ryland</v>
      </c>
      <c r="G438" s="2" t="str">
        <f>IFERROR(IF(_xlfn.XLOOKUP(C438,customers!A438:A1437,customers!C438:C1437,,0)=0,"",_xlfn.XLOOKUP(C438,customers!A438:A1437,customers!C438:C1437,,0)),"")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f>_xlfn.XLOOKUP(Table1[[#This Row],[Customer ID]],customers!$A$1:$A$1001,customers!$I$1:$I$1001,,0)</f>
        <v>Yes</v>
      </c>
    </row>
    <row r="439" spans="1:16" x14ac:dyDescent="0.25">
      <c r="A439" s="2" t="s">
        <v>2951</v>
      </c>
      <c r="B439" s="3">
        <v>44213</v>
      </c>
      <c r="C439" s="2" t="s">
        <v>2952</v>
      </c>
      <c r="D439" t="s">
        <v>6165</v>
      </c>
      <c r="E439" s="2">
        <v>1</v>
      </c>
      <c r="F439" s="2" t="str" cm="1">
        <f t="array" ref="F439">_xlfn.XLOOKUP(C439,customers!A438:$A$1001,customers!B438:$B$1001,,0)</f>
        <v>Willabella Abramski</v>
      </c>
      <c r="G439" s="2" t="str">
        <f>IFERROR(IF(_xlfn.XLOOKUP(C439,customers!A439:A1438,customers!C439:C1438,,0)=0,"",_xlfn.XLOOKUP(C439,customers!A439:A1438,customers!C439:C1438,,0)),"")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f>_xlfn.XLOOKUP(Table1[[#This Row],[Customer ID]],customers!$A$1:$A$1001,customers!$I$1:$I$1001,,0)</f>
        <v>No</v>
      </c>
    </row>
    <row r="440" spans="1:16" x14ac:dyDescent="0.25">
      <c r="A440" s="2" t="s">
        <v>2956</v>
      </c>
      <c r="B440" s="3">
        <v>43483</v>
      </c>
      <c r="C440" s="2" t="s">
        <v>3042</v>
      </c>
      <c r="D440" t="s">
        <v>6169</v>
      </c>
      <c r="E440" s="2">
        <v>2</v>
      </c>
      <c r="F440" s="2" t="str" cm="1">
        <f t="array" ref="F440">_xlfn.XLOOKUP(C440,customers!A439:$A$1001,customers!B439:$B$1001,,0)</f>
        <v>Morgen Seson</v>
      </c>
      <c r="G440" s="2" t="str">
        <f>IFERROR(IF(_xlfn.XLOOKUP(C440,customers!A440:A1439,customers!C440:C1439,,0)=0,"",_xlfn.XLOOKUP(C440,customers!A440:A1439,customers!C440:C1439,,0)),"")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f>_xlfn.XLOOKUP(Table1[[#This Row],[Customer ID]],customers!$A$1:$A$1001,customers!$I$1:$I$1001,,0)</f>
        <v>No</v>
      </c>
    </row>
    <row r="441" spans="1:16" x14ac:dyDescent="0.25">
      <c r="A441" s="2" t="s">
        <v>2962</v>
      </c>
      <c r="B441" s="3">
        <v>43562</v>
      </c>
      <c r="C441" s="2" t="s">
        <v>2963</v>
      </c>
      <c r="D441" t="s">
        <v>6176</v>
      </c>
      <c r="E441" s="2">
        <v>4</v>
      </c>
      <c r="F441" s="2" t="str" cm="1">
        <f t="array" ref="F441">_xlfn.XLOOKUP(C441,customers!A440:$A$1001,customers!B440:$B$1001,,0)</f>
        <v>Chickie Ragless</v>
      </c>
      <c r="G441" s="2" t="str">
        <f>IFERROR(IF(_xlfn.XLOOKUP(C441,customers!A441:A1440,customers!C441:C1440,,0)=0,"",_xlfn.XLOOKUP(C441,customers!A441:A1440,customers!C441:C1440,,0)),"")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f>_xlfn.XLOOKUP(Table1[[#This Row],[Customer ID]],customers!$A$1:$A$1001,customers!$I$1:$I$1001,,0)</f>
        <v>No</v>
      </c>
    </row>
    <row r="442" spans="1:16" x14ac:dyDescent="0.25">
      <c r="A442" s="2" t="s">
        <v>2968</v>
      </c>
      <c r="B442" s="3">
        <v>44230</v>
      </c>
      <c r="C442" s="2" t="s">
        <v>2969</v>
      </c>
      <c r="D442" t="s">
        <v>6175</v>
      </c>
      <c r="E442" s="2">
        <v>4</v>
      </c>
      <c r="F442" s="2" t="str" cm="1">
        <f t="array" ref="F442">_xlfn.XLOOKUP(C442,customers!A441:$A$1001,customers!B441:$B$1001,,0)</f>
        <v>Freda Hollows</v>
      </c>
      <c r="G442" s="2" t="str">
        <f>IFERROR(IF(_xlfn.XLOOKUP(C442,customers!A442:A1441,customers!C442:C1441,,0)=0,"",_xlfn.XLOOKUP(C442,customers!A442:A1441,customers!C442:C1441,,0)),"")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f>_xlfn.XLOOKUP(Table1[[#This Row],[Customer ID]],customers!$A$1:$A$1001,customers!$I$1:$I$1001,,0)</f>
        <v>Yes</v>
      </c>
    </row>
    <row r="443" spans="1:16" x14ac:dyDescent="0.25">
      <c r="A443" s="2" t="s">
        <v>2974</v>
      </c>
      <c r="B443" s="3">
        <v>43573</v>
      </c>
      <c r="C443" s="2" t="s">
        <v>2975</v>
      </c>
      <c r="D443" t="s">
        <v>6183</v>
      </c>
      <c r="E443" s="2">
        <v>3</v>
      </c>
      <c r="F443" s="2" t="str" cm="1">
        <f t="array" ref="F443">_xlfn.XLOOKUP(C443,customers!A442:$A$1001,customers!B442:$B$1001,,0)</f>
        <v>Livy Lathleiff</v>
      </c>
      <c r="G443" s="2" t="str">
        <f>IFERROR(IF(_xlfn.XLOOKUP(C443,customers!A443:A1442,customers!C443:C1442,,0)=0,"",_xlfn.XLOOKUP(C443,customers!A443:A1442,customers!C443:C1442,,0)),"")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f>_xlfn.XLOOKUP(Table1[[#This Row],[Customer ID]],customers!$A$1:$A$1001,customers!$I$1:$I$1001,,0)</f>
        <v>Yes</v>
      </c>
    </row>
    <row r="444" spans="1:16" x14ac:dyDescent="0.25">
      <c r="A444" s="2" t="s">
        <v>2980</v>
      </c>
      <c r="B444" s="3">
        <v>44384</v>
      </c>
      <c r="C444" s="2" t="s">
        <v>2981</v>
      </c>
      <c r="D444" t="s">
        <v>6173</v>
      </c>
      <c r="E444" s="2">
        <v>5</v>
      </c>
      <c r="F444" s="2" t="str" cm="1">
        <f t="array" ref="F444">_xlfn.XLOOKUP(C444,customers!A443:$A$1001,customers!B443:$B$1001,,0)</f>
        <v>Koralle Heads</v>
      </c>
      <c r="G444" s="2" t="str">
        <f>IFERROR(IF(_xlfn.XLOOKUP(C444,customers!A444:A1443,customers!C444:C1443,,0)=0,"",_xlfn.XLOOKUP(C444,customers!A444:A1443,customers!C444:C1443,,0)),"")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f>_xlfn.XLOOKUP(Table1[[#This Row],[Customer ID]],customers!$A$1:$A$1001,customers!$I$1:$I$1001,,0)</f>
        <v>No</v>
      </c>
    </row>
    <row r="445" spans="1:16" x14ac:dyDescent="0.25">
      <c r="A445" s="2" t="s">
        <v>2986</v>
      </c>
      <c r="B445" s="3">
        <v>44250</v>
      </c>
      <c r="C445" s="2" t="s">
        <v>2987</v>
      </c>
      <c r="D445" t="s">
        <v>6184</v>
      </c>
      <c r="E445" s="2">
        <v>5</v>
      </c>
      <c r="F445" s="2" t="str" cm="1">
        <f t="array" ref="F445">_xlfn.XLOOKUP(C445,customers!A444:$A$1001,customers!B444:$B$1001,,0)</f>
        <v>Theo Bowne</v>
      </c>
      <c r="G445" s="2" t="str">
        <f>IFERROR(IF(_xlfn.XLOOKUP(C445,customers!A445:A1444,customers!C445:C1444,,0)=0,"",_xlfn.XLOOKUP(C445,customers!A445:A1444,customers!C445:C1444,,0)),"")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f>_xlfn.XLOOKUP(Table1[[#This Row],[Customer ID]],customers!$A$1:$A$1001,customers!$I$1:$I$1001,,0)</f>
        <v>Yes</v>
      </c>
    </row>
    <row r="446" spans="1:16" x14ac:dyDescent="0.25">
      <c r="A446" s="2" t="s">
        <v>2992</v>
      </c>
      <c r="B446" s="3">
        <v>44418</v>
      </c>
      <c r="C446" s="2" t="s">
        <v>2993</v>
      </c>
      <c r="D446" t="s">
        <v>6156</v>
      </c>
      <c r="E446" s="2">
        <v>6</v>
      </c>
      <c r="F446" s="2" t="str" cm="1">
        <f t="array" ref="F446">_xlfn.XLOOKUP(C446,customers!A445:$A$1001,customers!B445:$B$1001,,0)</f>
        <v>Rasia Jacquemard</v>
      </c>
      <c r="G446" s="2" t="str">
        <f>IFERROR(IF(_xlfn.XLOOKUP(C446,customers!A446:A1445,customers!C446:C1445,,0)=0,"",_xlfn.XLOOKUP(C446,customers!A446:A1445,customers!C446:C1445,,0)),"")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f>_xlfn.XLOOKUP(Table1[[#This Row],[Customer ID]],customers!$A$1:$A$1001,customers!$I$1:$I$1001,,0)</f>
        <v>No</v>
      </c>
    </row>
    <row r="447" spans="1:16" x14ac:dyDescent="0.25">
      <c r="A447" s="2" t="s">
        <v>2999</v>
      </c>
      <c r="B447" s="3">
        <v>43784</v>
      </c>
      <c r="C447" s="2" t="s">
        <v>3000</v>
      </c>
      <c r="D447" t="s">
        <v>6181</v>
      </c>
      <c r="E447" s="2">
        <v>2</v>
      </c>
      <c r="F447" s="2" t="str" cm="1">
        <f t="array" ref="F447">_xlfn.XLOOKUP(C447,customers!A446:$A$1001,customers!B446:$B$1001,,0)</f>
        <v>Kizzie Warman</v>
      </c>
      <c r="G447" s="2" t="str">
        <f>IFERROR(IF(_xlfn.XLOOKUP(C447,customers!A447:A1446,customers!C447:C1446,,0)=0,"",_xlfn.XLOOKUP(C447,customers!A447:A1446,customers!C447:C1446,,0)),"")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f>_xlfn.XLOOKUP(Table1[[#This Row],[Customer ID]],customers!$A$1:$A$1001,customers!$I$1:$I$1001,,0)</f>
        <v>Yes</v>
      </c>
    </row>
    <row r="448" spans="1:16" x14ac:dyDescent="0.25">
      <c r="A448" s="2" t="s">
        <v>3004</v>
      </c>
      <c r="B448" s="3">
        <v>43816</v>
      </c>
      <c r="C448" s="2" t="s">
        <v>3005</v>
      </c>
      <c r="D448" t="s">
        <v>6160</v>
      </c>
      <c r="E448" s="2">
        <v>1</v>
      </c>
      <c r="F448" s="2" t="str" cm="1">
        <f t="array" ref="F448">_xlfn.XLOOKUP(C448,customers!A447:$A$1001,customers!B447:$B$1001,,0)</f>
        <v>Wain Cholomin</v>
      </c>
      <c r="G448" s="2" t="str">
        <f>IFERROR(IF(_xlfn.XLOOKUP(C448,customers!A448:A1447,customers!C448:C1447,,0)=0,"",_xlfn.XLOOKUP(C448,customers!A448:A1447,customers!C448:C1447,,0)),"")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f>_xlfn.XLOOKUP(Table1[[#This Row],[Customer ID]],customers!$A$1:$A$1001,customers!$I$1:$I$1001,,0)</f>
        <v>Yes</v>
      </c>
    </row>
    <row r="449" spans="1:16" x14ac:dyDescent="0.25">
      <c r="A449" s="2" t="s">
        <v>3010</v>
      </c>
      <c r="B449" s="3">
        <v>43908</v>
      </c>
      <c r="C449" s="2" t="s">
        <v>3011</v>
      </c>
      <c r="D449" t="s">
        <v>6146</v>
      </c>
      <c r="E449" s="2">
        <v>3</v>
      </c>
      <c r="F449" s="2" t="str" cm="1">
        <f t="array" ref="F449">_xlfn.XLOOKUP(C449,customers!A448:$A$1001,customers!B448:$B$1001,,0)</f>
        <v>Arleen Braidman</v>
      </c>
      <c r="G449" s="2" t="str">
        <f>IFERROR(IF(_xlfn.XLOOKUP(C449,customers!A449:A1448,customers!C449:C1448,,0)=0,"",_xlfn.XLOOKUP(C449,customers!A449:A1448,customers!C449:C1448,,0)),"")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f>_xlfn.XLOOKUP(Table1[[#This Row],[Customer ID]],customers!$A$1:$A$1001,customers!$I$1:$I$1001,,0)</f>
        <v>No</v>
      </c>
    </row>
    <row r="450" spans="1:16" x14ac:dyDescent="0.25">
      <c r="A450" s="2" t="s">
        <v>3015</v>
      </c>
      <c r="B450" s="3">
        <v>44718</v>
      </c>
      <c r="C450" s="2" t="s">
        <v>3016</v>
      </c>
      <c r="D450" t="s">
        <v>6173</v>
      </c>
      <c r="E450" s="2">
        <v>1</v>
      </c>
      <c r="F450" s="2" t="str" cm="1">
        <f t="array" ref="F450">_xlfn.XLOOKUP(C450,customers!A449:$A$1001,customers!B449:$B$1001,,0)</f>
        <v>Pru Durban</v>
      </c>
      <c r="G450" s="2" t="str">
        <f>IFERROR(IF(_xlfn.XLOOKUP(C450,customers!A450:A1449,customers!C450:C1449,,0)=0,"",_xlfn.XLOOKUP(C450,customers!A450:A1449,customers!C450:C1449,,0)),"")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f>_xlfn.XLOOKUP(Table1[[#This Row],[Customer ID]],customers!$A$1:$A$1001,customers!$I$1:$I$1001,,0)</f>
        <v>No</v>
      </c>
    </row>
    <row r="451" spans="1:16" x14ac:dyDescent="0.25">
      <c r="A451" s="2" t="s">
        <v>3021</v>
      </c>
      <c r="B451" s="3">
        <v>44336</v>
      </c>
      <c r="C451" s="2" t="s">
        <v>3022</v>
      </c>
      <c r="D451" t="s">
        <v>6163</v>
      </c>
      <c r="E451" s="2">
        <v>2</v>
      </c>
      <c r="F451" s="2" t="str" cm="1">
        <f t="array" ref="F451">_xlfn.XLOOKUP(C451,customers!A450:$A$1001,customers!B450:$B$1001,,0)</f>
        <v>Antone Harrold</v>
      </c>
      <c r="G451" s="2" t="str">
        <f>IFERROR(IF(_xlfn.XLOOKUP(C451,customers!A451:A1450,customers!C451:C1450,,0)=0,"",_xlfn.XLOOKUP(C451,customers!A451:A1450,customers!C451:C1450,,0)),"")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 "Robusta", IF(I451="Exc", "Excelsa", IF(I451="Ara", "Arabica",IF(I451="Lib", "Liberica",""))))</f>
        <v>Robusta</v>
      </c>
      <c r="O451" t="str">
        <f t="shared" ref="O451:O514" si="23">IF(J451="M","Medium",IF(J451="L","Light",IF(J451="D","Dark","")))</f>
        <v>Dark</v>
      </c>
      <c r="P451" t="str">
        <f>_xlfn.XLOOKUP(Table1[[#This Row],[Customer ID]],customers!$A$1:$A$1001,customers!$I$1:$I$1001,,0)</f>
        <v>No</v>
      </c>
    </row>
    <row r="452" spans="1:16" x14ac:dyDescent="0.25">
      <c r="A452" s="2" t="s">
        <v>3027</v>
      </c>
      <c r="B452" s="3">
        <v>44207</v>
      </c>
      <c r="C452" s="2" t="s">
        <v>3028</v>
      </c>
      <c r="D452" t="s">
        <v>6145</v>
      </c>
      <c r="E452" s="2">
        <v>5</v>
      </c>
      <c r="F452" s="2" t="str" cm="1">
        <f t="array" ref="F452">_xlfn.XLOOKUP(C452,customers!A451:$A$1001,customers!B451:$B$1001,,0)</f>
        <v>Sim Pamphilon</v>
      </c>
      <c r="G452" s="2" t="str">
        <f>IFERROR(IF(_xlfn.XLOOKUP(C452,customers!A452:A1451,customers!C452:C1451,,0)=0,"",_xlfn.XLOOKUP(C452,customers!A452:A1451,customers!C452:C1451,,0)),"")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f>_xlfn.XLOOKUP(Table1[[#This Row],[Customer ID]],customers!$A$1:$A$1001,customers!$I$1:$I$1001,,0)</f>
        <v>No</v>
      </c>
    </row>
    <row r="453" spans="1:16" x14ac:dyDescent="0.25">
      <c r="A453" s="2" t="s">
        <v>3035</v>
      </c>
      <c r="B453" s="3">
        <v>43518</v>
      </c>
      <c r="C453" s="2" t="s">
        <v>3036</v>
      </c>
      <c r="D453" t="s">
        <v>6149</v>
      </c>
      <c r="E453" s="2">
        <v>2</v>
      </c>
      <c r="F453" s="2" t="str" cm="1">
        <f t="array" ref="F453">_xlfn.XLOOKUP(C453,customers!A452:$A$1001,customers!B452:$B$1001,,0)</f>
        <v>Mohandis Spurden</v>
      </c>
      <c r="G453" s="2" t="str">
        <f>IFERROR(IF(_xlfn.XLOOKUP(C453,customers!A453:A1452,customers!C453:C1452,,0)=0,"",_xlfn.XLOOKUP(C453,customers!A453:A1452,customers!C453:C1452,,0)),"")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f>_xlfn.XLOOKUP(Table1[[#This Row],[Customer ID]],customers!$A$1:$A$1001,customers!$I$1:$I$1001,,0)</f>
        <v>Yes</v>
      </c>
    </row>
    <row r="454" spans="1:16" x14ac:dyDescent="0.25">
      <c r="A454" s="2" t="s">
        <v>3041</v>
      </c>
      <c r="B454" s="3">
        <v>44524</v>
      </c>
      <c r="C454" s="2" t="s">
        <v>3042</v>
      </c>
      <c r="D454" t="s">
        <v>6167</v>
      </c>
      <c r="E454" s="2">
        <v>3</v>
      </c>
      <c r="F454" s="2" t="str" cm="1">
        <f t="array" ref="F454">_xlfn.XLOOKUP(C454,customers!A453:$A$1001,customers!B453:$B$1001,,0)</f>
        <v>Morgen Seson</v>
      </c>
      <c r="G454" s="2" t="str">
        <f>IFERROR(IF(_xlfn.XLOOKUP(C454,customers!A454:A1453,customers!C454:C1453,,0)=0,"",_xlfn.XLOOKUP(C454,customers!A454:A1453,customers!C454:C1453,,0)),"")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f>_xlfn.XLOOKUP(Table1[[#This Row],[Customer ID]],customers!$A$1:$A$1001,customers!$I$1:$I$1001,,0)</f>
        <v>No</v>
      </c>
    </row>
    <row r="455" spans="1:16" x14ac:dyDescent="0.25">
      <c r="A455" s="2" t="s">
        <v>3047</v>
      </c>
      <c r="B455" s="3">
        <v>44579</v>
      </c>
      <c r="C455" s="2" t="s">
        <v>3048</v>
      </c>
      <c r="D455" t="s">
        <v>6161</v>
      </c>
      <c r="E455" s="2">
        <v>4</v>
      </c>
      <c r="F455" s="2" t="str" cm="1">
        <f t="array" ref="F455">_xlfn.XLOOKUP(C455,customers!A454:$A$1001,customers!B454:$B$1001,,0)</f>
        <v>Nalani Pirrone</v>
      </c>
      <c r="G455" s="2" t="str">
        <f>IFERROR(IF(_xlfn.XLOOKUP(C455,customers!A455:A1454,customers!C455:C1454,,0)=0,"",_xlfn.XLOOKUP(C455,customers!A455:A1454,customers!C455:C1454,,0)),"")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f>_xlfn.XLOOKUP(Table1[[#This Row],[Customer ID]],customers!$A$1:$A$1001,customers!$I$1:$I$1001,,0)</f>
        <v>No</v>
      </c>
    </row>
    <row r="456" spans="1:16" x14ac:dyDescent="0.25">
      <c r="A456" s="2" t="s">
        <v>3053</v>
      </c>
      <c r="B456" s="3">
        <v>44421</v>
      </c>
      <c r="C456" s="2" t="s">
        <v>3054</v>
      </c>
      <c r="D456" t="s">
        <v>6149</v>
      </c>
      <c r="E456" s="2">
        <v>4</v>
      </c>
      <c r="F456" s="2" t="str" cm="1">
        <f t="array" ref="F456">_xlfn.XLOOKUP(C456,customers!A455:$A$1001,customers!B455:$B$1001,,0)</f>
        <v>Reube Cawley</v>
      </c>
      <c r="G456" s="2" t="str">
        <f>IFERROR(IF(_xlfn.XLOOKUP(C456,customers!A456:A1455,customers!C456:C1455,,0)=0,"",_xlfn.XLOOKUP(C456,customers!A456:A1455,customers!C456:C1455,,0)),"")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f>_xlfn.XLOOKUP(Table1[[#This Row],[Customer ID]],customers!$A$1:$A$1001,customers!$I$1:$I$1001,,0)</f>
        <v>Yes</v>
      </c>
    </row>
    <row r="457" spans="1:16" x14ac:dyDescent="0.25">
      <c r="A457" s="2" t="s">
        <v>3058</v>
      </c>
      <c r="B457" s="3">
        <v>43841</v>
      </c>
      <c r="C457" s="2" t="s">
        <v>3059</v>
      </c>
      <c r="D457" t="s">
        <v>6145</v>
      </c>
      <c r="E457" s="2">
        <v>2</v>
      </c>
      <c r="F457" s="2" t="str" cm="1">
        <f t="array" ref="F457">_xlfn.XLOOKUP(C457,customers!A456:$A$1001,customers!B456:$B$1001,,0)</f>
        <v>Stan Barribal</v>
      </c>
      <c r="G457" s="2" t="str">
        <f>IFERROR(IF(_xlfn.XLOOKUP(C457,customers!A457:A1456,customers!C457:C1456,,0)=0,"",_xlfn.XLOOKUP(C457,customers!A457:A1456,customers!C457:C1456,,0)),"")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f>_xlfn.XLOOKUP(Table1[[#This Row],[Customer ID]],customers!$A$1:$A$1001,customers!$I$1:$I$1001,,0)</f>
        <v>Yes</v>
      </c>
    </row>
    <row r="458" spans="1:16" x14ac:dyDescent="0.25">
      <c r="A458" s="2" t="s">
        <v>3064</v>
      </c>
      <c r="B458" s="3">
        <v>44017</v>
      </c>
      <c r="C458" s="2" t="s">
        <v>3065</v>
      </c>
      <c r="D458" t="s">
        <v>6149</v>
      </c>
      <c r="E458" s="2">
        <v>2</v>
      </c>
      <c r="F458" s="2" t="str" cm="1">
        <f t="array" ref="F458">_xlfn.XLOOKUP(C458,customers!A457:$A$1001,customers!B457:$B$1001,,0)</f>
        <v>Agnes Adamides</v>
      </c>
      <c r="G458" s="2" t="str">
        <f>IFERROR(IF(_xlfn.XLOOKUP(C458,customers!A458:A1457,customers!C458:C1457,,0)=0,"",_xlfn.XLOOKUP(C458,customers!A458:A1457,customers!C458:C1457,,0)),"")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f>_xlfn.XLOOKUP(Table1[[#This Row],[Customer ID]],customers!$A$1:$A$1001,customers!$I$1:$I$1001,,0)</f>
        <v>No</v>
      </c>
    </row>
    <row r="459" spans="1:16" x14ac:dyDescent="0.25">
      <c r="A459" s="2" t="s">
        <v>3070</v>
      </c>
      <c r="B459" s="3">
        <v>43671</v>
      </c>
      <c r="C459" s="2" t="s">
        <v>3071</v>
      </c>
      <c r="D459" t="s">
        <v>6161</v>
      </c>
      <c r="E459" s="2">
        <v>5</v>
      </c>
      <c r="F459" s="2" t="str" cm="1">
        <f t="array" ref="F459">_xlfn.XLOOKUP(C459,customers!A458:$A$1001,customers!B458:$B$1001,,0)</f>
        <v>Carmelita Thowes</v>
      </c>
      <c r="G459" s="2" t="str">
        <f>IFERROR(IF(_xlfn.XLOOKUP(C459,customers!A459:A1458,customers!C459:C1458,,0)=0,"",_xlfn.XLOOKUP(C459,customers!A459:A1458,customers!C459:C1458,,0)),"")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f>_xlfn.XLOOKUP(Table1[[#This Row],[Customer ID]],customers!$A$1:$A$1001,customers!$I$1:$I$1001,,0)</f>
        <v>No</v>
      </c>
    </row>
    <row r="460" spans="1:16" x14ac:dyDescent="0.25">
      <c r="A460" s="2" t="s">
        <v>3076</v>
      </c>
      <c r="B460" s="3">
        <v>44707</v>
      </c>
      <c r="C460" s="2" t="s">
        <v>3077</v>
      </c>
      <c r="D460" t="s">
        <v>6155</v>
      </c>
      <c r="E460" s="2">
        <v>4</v>
      </c>
      <c r="F460" s="2" t="str" cm="1">
        <f t="array" ref="F460">_xlfn.XLOOKUP(C460,customers!A459:$A$1001,customers!B459:$B$1001,,0)</f>
        <v>Rodolfo Willoway</v>
      </c>
      <c r="G460" s="2" t="str">
        <f>IFERROR(IF(_xlfn.XLOOKUP(C460,customers!A460:A1459,customers!C460:C1459,,0)=0,"",_xlfn.XLOOKUP(C460,customers!A460:A1459,customers!C460:C1459,,0)),"")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f>_xlfn.XLOOKUP(Table1[[#This Row],[Customer ID]],customers!$A$1:$A$1001,customers!$I$1:$I$1001,,0)</f>
        <v>No</v>
      </c>
    </row>
    <row r="461" spans="1:16" x14ac:dyDescent="0.25">
      <c r="A461" s="2" t="s">
        <v>3082</v>
      </c>
      <c r="B461" s="3">
        <v>43840</v>
      </c>
      <c r="C461" s="2" t="s">
        <v>3083</v>
      </c>
      <c r="D461" t="s">
        <v>6145</v>
      </c>
      <c r="E461" s="2">
        <v>5</v>
      </c>
      <c r="F461" s="2" t="str" cm="1">
        <f t="array" ref="F461">_xlfn.XLOOKUP(C461,customers!A460:$A$1001,customers!B460:$B$1001,,0)</f>
        <v>Alvis Elwin</v>
      </c>
      <c r="G461" s="2" t="str">
        <f>IFERROR(IF(_xlfn.XLOOKUP(C461,customers!A461:A1460,customers!C461:C1460,,0)=0,"",_xlfn.XLOOKUP(C461,customers!A461:A1460,customers!C461:C1460,,0)),"")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f>_xlfn.XLOOKUP(Table1[[#This Row],[Customer ID]],customers!$A$1:$A$1001,customers!$I$1:$I$1001,,0)</f>
        <v>No</v>
      </c>
    </row>
    <row r="462" spans="1:16" x14ac:dyDescent="0.25">
      <c r="A462" s="2" t="s">
        <v>3088</v>
      </c>
      <c r="B462" s="3">
        <v>43602</v>
      </c>
      <c r="C462" s="2" t="s">
        <v>3089</v>
      </c>
      <c r="D462" t="s">
        <v>6172</v>
      </c>
      <c r="E462" s="2">
        <v>3</v>
      </c>
      <c r="F462" s="2" t="str" cm="1">
        <f t="array" ref="F462">_xlfn.XLOOKUP(C462,customers!A461:$A$1001,customers!B461:$B$1001,,0)</f>
        <v>Araldo Bilbrook</v>
      </c>
      <c r="G462" s="2" t="str">
        <f>IFERROR(IF(_xlfn.XLOOKUP(C462,customers!A462:A1461,customers!C462:C1461,,0)=0,"",_xlfn.XLOOKUP(C462,customers!A462:A1461,customers!C462:C1461,,0)),"")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f>_xlfn.XLOOKUP(Table1[[#This Row],[Customer ID]],customers!$A$1:$A$1001,customers!$I$1:$I$1001,,0)</f>
        <v>Yes</v>
      </c>
    </row>
    <row r="463" spans="1:16" x14ac:dyDescent="0.25">
      <c r="A463" s="2" t="s">
        <v>3094</v>
      </c>
      <c r="B463" s="3">
        <v>44036</v>
      </c>
      <c r="C463" s="2" t="s">
        <v>3095</v>
      </c>
      <c r="D463" t="s">
        <v>6163</v>
      </c>
      <c r="E463" s="2">
        <v>4</v>
      </c>
      <c r="F463" s="2" t="str" cm="1">
        <f t="array" ref="F463">_xlfn.XLOOKUP(C463,customers!A462:$A$1001,customers!B462:$B$1001,,0)</f>
        <v>Ransell McKall</v>
      </c>
      <c r="G463" s="2" t="str">
        <f>IFERROR(IF(_xlfn.XLOOKUP(C463,customers!A463:A1462,customers!C463:C1462,,0)=0,"",_xlfn.XLOOKUP(C463,customers!A463:A1462,customers!C463:C1462,,0)),"")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f>_xlfn.XLOOKUP(Table1[[#This Row],[Customer ID]],customers!$A$1:$A$1001,customers!$I$1:$I$1001,,0)</f>
        <v>Yes</v>
      </c>
    </row>
    <row r="464" spans="1:16" x14ac:dyDescent="0.25">
      <c r="A464" s="2" t="s">
        <v>3100</v>
      </c>
      <c r="B464" s="3">
        <v>44124</v>
      </c>
      <c r="C464" s="2" t="s">
        <v>3101</v>
      </c>
      <c r="D464" t="s">
        <v>6147</v>
      </c>
      <c r="E464" s="2">
        <v>5</v>
      </c>
      <c r="F464" s="2" t="str" cm="1">
        <f t="array" ref="F464">_xlfn.XLOOKUP(C464,customers!A463:$A$1001,customers!B463:$B$1001,,0)</f>
        <v>Borg Daile</v>
      </c>
      <c r="G464" s="2" t="str">
        <f>IFERROR(IF(_xlfn.XLOOKUP(C464,customers!A464:A1463,customers!C464:C1463,,0)=0,"",_xlfn.XLOOKUP(C464,customers!A464:A1463,customers!C464:C1463,,0)),"")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f>_xlfn.XLOOKUP(Table1[[#This Row],[Customer ID]],customers!$A$1:$A$1001,customers!$I$1:$I$1001,,0)</f>
        <v>Yes</v>
      </c>
    </row>
    <row r="465" spans="1:16" x14ac:dyDescent="0.25">
      <c r="A465" s="2" t="s">
        <v>3106</v>
      </c>
      <c r="B465" s="3">
        <v>43730</v>
      </c>
      <c r="C465" s="2" t="s">
        <v>3107</v>
      </c>
      <c r="D465" t="s">
        <v>6141</v>
      </c>
      <c r="E465" s="2">
        <v>2</v>
      </c>
      <c r="F465" s="2" t="str" cm="1">
        <f t="array" ref="F465">_xlfn.XLOOKUP(C465,customers!A464:$A$1001,customers!B464:$B$1001,,0)</f>
        <v>Adolphe Treherne</v>
      </c>
      <c r="G465" s="2" t="str">
        <f>IFERROR(IF(_xlfn.XLOOKUP(C465,customers!A465:A1464,customers!C465:C1464,,0)=0,"",_xlfn.XLOOKUP(C465,customers!A465:A1464,customers!C465:C1464,,0)),"")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f>_xlfn.XLOOKUP(Table1[[#This Row],[Customer ID]],customers!$A$1:$A$1001,customers!$I$1:$I$1001,,0)</f>
        <v>No</v>
      </c>
    </row>
    <row r="466" spans="1:16" x14ac:dyDescent="0.25">
      <c r="A466" s="2" t="s">
        <v>3112</v>
      </c>
      <c r="B466" s="3">
        <v>43989</v>
      </c>
      <c r="C466" s="2" t="s">
        <v>3113</v>
      </c>
      <c r="D466" t="s">
        <v>6165</v>
      </c>
      <c r="E466" s="2">
        <v>4</v>
      </c>
      <c r="F466" s="2" t="str" cm="1">
        <f t="array" ref="F466">_xlfn.XLOOKUP(C466,customers!A465:$A$1001,customers!B465:$B$1001,,0)</f>
        <v>Annetta Brentnall</v>
      </c>
      <c r="G466" s="2" t="str">
        <f>IFERROR(IF(_xlfn.XLOOKUP(C466,customers!A466:A1465,customers!C466:C1465,,0)=0,"",_xlfn.XLOOKUP(C466,customers!A466:A1465,customers!C466:C1465,,0)),"")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f>_xlfn.XLOOKUP(Table1[[#This Row],[Customer ID]],customers!$A$1:$A$1001,customers!$I$1:$I$1001,,0)</f>
        <v>No</v>
      </c>
    </row>
    <row r="467" spans="1:16" x14ac:dyDescent="0.25">
      <c r="A467" s="2" t="s">
        <v>3118</v>
      </c>
      <c r="B467" s="3">
        <v>43814</v>
      </c>
      <c r="C467" s="2" t="s">
        <v>3119</v>
      </c>
      <c r="D467" t="s">
        <v>6149</v>
      </c>
      <c r="E467" s="2">
        <v>1</v>
      </c>
      <c r="F467" s="2" t="str" cm="1">
        <f t="array" ref="F467">_xlfn.XLOOKUP(C467,customers!A466:$A$1001,customers!B466:$B$1001,,0)</f>
        <v>Dick Drinkall</v>
      </c>
      <c r="G467" s="2" t="str">
        <f>IFERROR(IF(_xlfn.XLOOKUP(C467,customers!A467:A1466,customers!C467:C1466,,0)=0,"",_xlfn.XLOOKUP(C467,customers!A467:A1466,customers!C467:C1466,,0)),"")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f>_xlfn.XLOOKUP(Table1[[#This Row],[Customer ID]],customers!$A$1:$A$1001,customers!$I$1:$I$1001,,0)</f>
        <v>Yes</v>
      </c>
    </row>
    <row r="468" spans="1:16" x14ac:dyDescent="0.25">
      <c r="A468" s="2" t="s">
        <v>3124</v>
      </c>
      <c r="B468" s="3">
        <v>44171</v>
      </c>
      <c r="C468" s="2" t="s">
        <v>3125</v>
      </c>
      <c r="D468" t="s">
        <v>6154</v>
      </c>
      <c r="E468" s="2">
        <v>3</v>
      </c>
      <c r="F468" s="2" t="str" cm="1">
        <f t="array" ref="F468">_xlfn.XLOOKUP(C468,customers!A467:$A$1001,customers!B467:$B$1001,,0)</f>
        <v>Dagny Kornel</v>
      </c>
      <c r="G468" s="2" t="str">
        <f>IFERROR(IF(_xlfn.XLOOKUP(C468,customers!A468:A1467,customers!C468:C1467,,0)=0,"",_xlfn.XLOOKUP(C468,customers!A468:A1467,customers!C468:C1467,,0)),"")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f>_xlfn.XLOOKUP(Table1[[#This Row],[Customer ID]],customers!$A$1:$A$1001,customers!$I$1:$I$1001,,0)</f>
        <v>Yes</v>
      </c>
    </row>
    <row r="469" spans="1:16" x14ac:dyDescent="0.25">
      <c r="A469" s="2" t="s">
        <v>3130</v>
      </c>
      <c r="B469" s="3">
        <v>44536</v>
      </c>
      <c r="C469" s="2" t="s">
        <v>3131</v>
      </c>
      <c r="D469" t="s">
        <v>6158</v>
      </c>
      <c r="E469" s="2">
        <v>1</v>
      </c>
      <c r="F469" s="2" t="str" cm="1">
        <f t="array" ref="F469">_xlfn.XLOOKUP(C469,customers!A468:$A$1001,customers!B468:$B$1001,,0)</f>
        <v>Rhona Lequeux</v>
      </c>
      <c r="G469" s="2" t="str">
        <f>IFERROR(IF(_xlfn.XLOOKUP(C469,customers!A469:A1468,customers!C469:C1468,,0)=0,"",_xlfn.XLOOKUP(C469,customers!A469:A1468,customers!C469:C1468,,0)),"")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f>_xlfn.XLOOKUP(Table1[[#This Row],[Customer ID]],customers!$A$1:$A$1001,customers!$I$1:$I$1001,,0)</f>
        <v>No</v>
      </c>
    </row>
    <row r="470" spans="1:16" x14ac:dyDescent="0.25">
      <c r="A470" s="2" t="s">
        <v>3136</v>
      </c>
      <c r="B470" s="3">
        <v>44023</v>
      </c>
      <c r="C470" s="2" t="s">
        <v>3137</v>
      </c>
      <c r="D470" t="s">
        <v>6141</v>
      </c>
      <c r="E470" s="2">
        <v>3</v>
      </c>
      <c r="F470" s="2" t="str" cm="1">
        <f t="array" ref="F470">_xlfn.XLOOKUP(C470,customers!A469:$A$1001,customers!B469:$B$1001,,0)</f>
        <v>Julius Mccaull</v>
      </c>
      <c r="G470" s="2" t="str">
        <f>IFERROR(IF(_xlfn.XLOOKUP(C470,customers!A470:A1469,customers!C470:C1469,,0)=0,"",_xlfn.XLOOKUP(C470,customers!A470:A1469,customers!C470:C1469,,0)),"")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f>_xlfn.XLOOKUP(Table1[[#This Row],[Customer ID]],customers!$A$1:$A$1001,customers!$I$1:$I$1001,,0)</f>
        <v>Yes</v>
      </c>
    </row>
    <row r="471" spans="1:16" x14ac:dyDescent="0.25">
      <c r="A471" s="2" t="s">
        <v>3141</v>
      </c>
      <c r="B471" s="3">
        <v>44375</v>
      </c>
      <c r="C471" s="2" t="s">
        <v>3194</v>
      </c>
      <c r="D471" t="s">
        <v>6184</v>
      </c>
      <c r="E471" s="2">
        <v>5</v>
      </c>
      <c r="F471" s="2" t="str" cm="1">
        <f t="array" ref="F471">_xlfn.XLOOKUP(C471,customers!A470:$A$1001,customers!B470:$B$1001,,0)</f>
        <v>Ailey Brash</v>
      </c>
      <c r="G471" s="2" t="str">
        <f>IFERROR(IF(_xlfn.XLOOKUP(C471,customers!A471:A1470,customers!C471:C1470,,0)=0,"",_xlfn.XLOOKUP(C471,customers!A471:A1470,customers!C471:C1470,,0)),"")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f>_xlfn.XLOOKUP(Table1[[#This Row],[Customer ID]],customers!$A$1:$A$1001,customers!$I$1:$I$1001,,0)</f>
        <v>Yes</v>
      </c>
    </row>
    <row r="472" spans="1:16" x14ac:dyDescent="0.25">
      <c r="A472" s="2" t="s">
        <v>3147</v>
      </c>
      <c r="B472" s="3">
        <v>44656</v>
      </c>
      <c r="C472" s="2" t="s">
        <v>3148</v>
      </c>
      <c r="D472" t="s">
        <v>6157</v>
      </c>
      <c r="E472" s="2">
        <v>1</v>
      </c>
      <c r="F472" s="2" t="str" cm="1">
        <f t="array" ref="F472">_xlfn.XLOOKUP(C472,customers!A471:$A$1001,customers!B471:$B$1001,,0)</f>
        <v>Alberto Hutchinson</v>
      </c>
      <c r="G472" s="2" t="str">
        <f>IFERROR(IF(_xlfn.XLOOKUP(C472,customers!A472:A1471,customers!C472:C1471,,0)=0,"",_xlfn.XLOOKUP(C472,customers!A472:A1471,customers!C472:C1471,,0)),"")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f>_xlfn.XLOOKUP(Table1[[#This Row],[Customer ID]],customers!$A$1:$A$1001,customers!$I$1:$I$1001,,0)</f>
        <v>Yes</v>
      </c>
    </row>
    <row r="473" spans="1:16" x14ac:dyDescent="0.25">
      <c r="A473" s="2" t="s">
        <v>3153</v>
      </c>
      <c r="B473" s="3">
        <v>44644</v>
      </c>
      <c r="C473" s="2" t="s">
        <v>3154</v>
      </c>
      <c r="D473" t="s">
        <v>6181</v>
      </c>
      <c r="E473" s="2">
        <v>4</v>
      </c>
      <c r="F473" s="2" t="str" cm="1">
        <f t="array" ref="F473">_xlfn.XLOOKUP(C473,customers!A472:$A$1001,customers!B472:$B$1001,,0)</f>
        <v>Lamond Gheeraert</v>
      </c>
      <c r="G473" s="2" t="str">
        <f>IFERROR(IF(_xlfn.XLOOKUP(C473,customers!A473:A1472,customers!C473:C1472,,0)=0,"",_xlfn.XLOOKUP(C473,customers!A473:A1472,customers!C473:C1472,,0)),"")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f>_xlfn.XLOOKUP(Table1[[#This Row],[Customer ID]],customers!$A$1:$A$1001,customers!$I$1:$I$1001,,0)</f>
        <v>Yes</v>
      </c>
    </row>
    <row r="474" spans="1:16" x14ac:dyDescent="0.25">
      <c r="A474" s="2" t="s">
        <v>3158</v>
      </c>
      <c r="B474" s="3">
        <v>43869</v>
      </c>
      <c r="C474" s="2" t="s">
        <v>3159</v>
      </c>
      <c r="D474" t="s">
        <v>6154</v>
      </c>
      <c r="E474" s="2">
        <v>2</v>
      </c>
      <c r="F474" s="2" t="str" cm="1">
        <f t="array" ref="F474">_xlfn.XLOOKUP(C474,customers!A473:$A$1001,customers!B473:$B$1001,,0)</f>
        <v>Roxine Drivers</v>
      </c>
      <c r="G474" s="2" t="str">
        <f>IFERROR(IF(_xlfn.XLOOKUP(C474,customers!A474:A1473,customers!C474:C1473,,0)=0,"",_xlfn.XLOOKUP(C474,customers!A474:A1473,customers!C474:C1473,,0)),"")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f>_xlfn.XLOOKUP(Table1[[#This Row],[Customer ID]],customers!$A$1:$A$1001,customers!$I$1:$I$1001,,0)</f>
        <v>No</v>
      </c>
    </row>
    <row r="475" spans="1:16" x14ac:dyDescent="0.25">
      <c r="A475" s="2" t="s">
        <v>3164</v>
      </c>
      <c r="B475" s="3">
        <v>44603</v>
      </c>
      <c r="C475" s="2" t="s">
        <v>3165</v>
      </c>
      <c r="D475" t="s">
        <v>6140</v>
      </c>
      <c r="E475" s="2">
        <v>2</v>
      </c>
      <c r="F475" s="2" t="str" cm="1">
        <f t="array" ref="F475">_xlfn.XLOOKUP(C475,customers!A474:$A$1001,customers!B474:$B$1001,,0)</f>
        <v>Heloise Zeal</v>
      </c>
      <c r="G475" s="2" t="str">
        <f>IFERROR(IF(_xlfn.XLOOKUP(C475,customers!A475:A1474,customers!C475:C1474,,0)=0,"",_xlfn.XLOOKUP(C475,customers!A475:A1474,customers!C475:C1474,,0)),"")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f>_xlfn.XLOOKUP(Table1[[#This Row],[Customer ID]],customers!$A$1:$A$1001,customers!$I$1:$I$1001,,0)</f>
        <v>No</v>
      </c>
    </row>
    <row r="476" spans="1:16" x14ac:dyDescent="0.25">
      <c r="A476" s="2" t="s">
        <v>3170</v>
      </c>
      <c r="B476" s="3">
        <v>44014</v>
      </c>
      <c r="C476" s="2" t="s">
        <v>3171</v>
      </c>
      <c r="D476" t="s">
        <v>6166</v>
      </c>
      <c r="E476" s="2">
        <v>1</v>
      </c>
      <c r="F476" s="2" t="str" cm="1">
        <f t="array" ref="F476">_xlfn.XLOOKUP(C476,customers!A475:$A$1001,customers!B475:$B$1001,,0)</f>
        <v>Granger Smallcombe</v>
      </c>
      <c r="G476" s="2" t="str">
        <f>IFERROR(IF(_xlfn.XLOOKUP(C476,customers!A476:A1475,customers!C476:C1475,,0)=0,"",_xlfn.XLOOKUP(C476,customers!A476:A1475,customers!C476:C1475,,0)),"")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f>_xlfn.XLOOKUP(Table1[[#This Row],[Customer ID]],customers!$A$1:$A$1001,customers!$I$1:$I$1001,,0)</f>
        <v>Yes</v>
      </c>
    </row>
    <row r="477" spans="1:16" x14ac:dyDescent="0.25">
      <c r="A477" s="2" t="s">
        <v>3176</v>
      </c>
      <c r="B477" s="3">
        <v>44767</v>
      </c>
      <c r="C477" s="2" t="s">
        <v>3177</v>
      </c>
      <c r="D477" t="s">
        <v>6159</v>
      </c>
      <c r="E477" s="2">
        <v>2</v>
      </c>
      <c r="F477" s="2" t="str" cm="1">
        <f t="array" ref="F477">_xlfn.XLOOKUP(C477,customers!A476:$A$1001,customers!B476:$B$1001,,0)</f>
        <v>Daryn Dibley</v>
      </c>
      <c r="G477" s="2" t="str">
        <f>IFERROR(IF(_xlfn.XLOOKUP(C477,customers!A477:A1476,customers!C477:C1476,,0)=0,"",_xlfn.XLOOKUP(C477,customers!A477:A1476,customers!C477:C1476,,0)),"")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f>_xlfn.XLOOKUP(Table1[[#This Row],[Customer ID]],customers!$A$1:$A$1001,customers!$I$1:$I$1001,,0)</f>
        <v>No</v>
      </c>
    </row>
    <row r="478" spans="1:16" x14ac:dyDescent="0.25">
      <c r="A478" s="2" t="s">
        <v>3181</v>
      </c>
      <c r="B478" s="3">
        <v>44274</v>
      </c>
      <c r="C478" s="2" t="s">
        <v>3182</v>
      </c>
      <c r="D478" t="s">
        <v>6184</v>
      </c>
      <c r="E478" s="2">
        <v>6</v>
      </c>
      <c r="F478" s="2" t="str" cm="1">
        <f t="array" ref="F478">_xlfn.XLOOKUP(C478,customers!A477:$A$1001,customers!B477:$B$1001,,0)</f>
        <v>Gardy Dimitriou</v>
      </c>
      <c r="G478" s="2" t="str">
        <f>IFERROR(IF(_xlfn.XLOOKUP(C478,customers!A478:A1477,customers!C478:C1477,,0)=0,"",_xlfn.XLOOKUP(C478,customers!A478:A1477,customers!C478:C1477,,0)),"")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f>_xlfn.XLOOKUP(Table1[[#This Row],[Customer ID]],customers!$A$1:$A$1001,customers!$I$1:$I$1001,,0)</f>
        <v>Yes</v>
      </c>
    </row>
    <row r="479" spans="1:16" x14ac:dyDescent="0.25">
      <c r="A479" s="2" t="s">
        <v>3187</v>
      </c>
      <c r="B479" s="3">
        <v>43962</v>
      </c>
      <c r="C479" s="2" t="s">
        <v>3188</v>
      </c>
      <c r="D479" t="s">
        <v>6159</v>
      </c>
      <c r="E479" s="2">
        <v>6</v>
      </c>
      <c r="F479" s="2" t="str" cm="1">
        <f t="array" ref="F479">_xlfn.XLOOKUP(C479,customers!A478:$A$1001,customers!B478:$B$1001,,0)</f>
        <v>Fanny Flanagan</v>
      </c>
      <c r="G479" s="2" t="str">
        <f>IFERROR(IF(_xlfn.XLOOKUP(C479,customers!A479:A1478,customers!C479:C1478,,0)=0,"",_xlfn.XLOOKUP(C479,customers!A479:A1478,customers!C479:C1478,,0)),"")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f>_xlfn.XLOOKUP(Table1[[#This Row],[Customer ID]],customers!$A$1:$A$1001,customers!$I$1:$I$1001,,0)</f>
        <v>No</v>
      </c>
    </row>
    <row r="480" spans="1:16" x14ac:dyDescent="0.25">
      <c r="A480" s="2" t="s">
        <v>3193</v>
      </c>
      <c r="B480" s="3">
        <v>43624</v>
      </c>
      <c r="C480" s="2" t="s">
        <v>3194</v>
      </c>
      <c r="D480" t="s">
        <v>6177</v>
      </c>
      <c r="E480" s="2">
        <v>6</v>
      </c>
      <c r="F480" s="2" t="str" cm="1">
        <f t="array" ref="F480">_xlfn.XLOOKUP(C480,customers!A479:$A$1001,customers!B479:$B$1001,,0)</f>
        <v>Ailey Brash</v>
      </c>
      <c r="G480" s="2" t="str">
        <f>IFERROR(IF(_xlfn.XLOOKUP(C480,customers!A480:A1479,customers!C480:C1479,,0)=0,"",_xlfn.XLOOKUP(C480,customers!A480:A1479,customers!C480:C1479,,0)),"")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f>_xlfn.XLOOKUP(Table1[[#This Row],[Customer ID]],customers!$A$1:$A$1001,customers!$I$1:$I$1001,,0)</f>
        <v>Yes</v>
      </c>
    </row>
    <row r="481" spans="1:16" x14ac:dyDescent="0.25">
      <c r="A481" s="2" t="s">
        <v>3193</v>
      </c>
      <c r="B481" s="3">
        <v>43624</v>
      </c>
      <c r="C481" s="2" t="s">
        <v>3194</v>
      </c>
      <c r="D481" t="s">
        <v>6166</v>
      </c>
      <c r="E481" s="2">
        <v>4</v>
      </c>
      <c r="F481" s="2" t="str" cm="1">
        <f t="array" ref="F481">_xlfn.XLOOKUP(C481,customers!A480:$A$1001,customers!B480:$B$1001,,0)</f>
        <v>Ailey Brash</v>
      </c>
      <c r="G481" s="2" t="str">
        <f>IFERROR(IF(_xlfn.XLOOKUP(C481,customers!A481:A1480,customers!C481:C1480,,0)=0,"",_xlfn.XLOOKUP(C481,customers!A481:A1480,customers!C481:C1480,,0)),"")</f>
        <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f>_xlfn.XLOOKUP(Table1[[#This Row],[Customer ID]],customers!$A$1:$A$1001,customers!$I$1:$I$1001,,0)</f>
        <v>Yes</v>
      </c>
    </row>
    <row r="482" spans="1:16" x14ac:dyDescent="0.25">
      <c r="A482" s="2" t="s">
        <v>3193</v>
      </c>
      <c r="B482" s="3">
        <v>43624</v>
      </c>
      <c r="C482" s="2" t="s">
        <v>3194</v>
      </c>
      <c r="D482" t="s">
        <v>6156</v>
      </c>
      <c r="E482" s="2">
        <v>1</v>
      </c>
      <c r="F482" s="2" t="e" cm="1">
        <f t="array" ref="F482">_xlfn.XLOOKUP(C482,customers!A481:$A$1001,customers!B481:$B$1001,,0)</f>
        <v>#N/A</v>
      </c>
      <c r="G482" s="2" t="str">
        <f>IFERROR(IF(_xlfn.XLOOKUP(C482,customers!A482:A1481,customers!C482:C1481,,0)=0,"",_xlfn.XLOOKUP(C482,customers!A482:A1481,customers!C482:C1481,,0)),"")</f>
        <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f>_xlfn.XLOOKUP(Table1[[#This Row],[Customer ID]],customers!$A$1:$A$1001,customers!$I$1:$I$1001,,0)</f>
        <v>Yes</v>
      </c>
    </row>
    <row r="483" spans="1:16" x14ac:dyDescent="0.25">
      <c r="A483" s="2" t="s">
        <v>3208</v>
      </c>
      <c r="B483" s="3">
        <v>43747</v>
      </c>
      <c r="C483" s="2" t="s">
        <v>3209</v>
      </c>
      <c r="D483" t="s">
        <v>6179</v>
      </c>
      <c r="E483" s="2">
        <v>2</v>
      </c>
      <c r="F483" s="2" t="str" cm="1">
        <f t="array" ref="F483">_xlfn.XLOOKUP(C483,customers!A482:$A$1001,customers!B482:$B$1001,,0)</f>
        <v>Nanny Izhakov</v>
      </c>
      <c r="G483" s="2" t="str">
        <f>IFERROR(IF(_xlfn.XLOOKUP(C483,customers!A483:A1482,customers!C483:C1482,,0)=0,"",_xlfn.XLOOKUP(C483,customers!A483:A1482,customers!C483:C1482,,0)),"")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f>_xlfn.XLOOKUP(Table1[[#This Row],[Customer ID]],customers!$A$1:$A$1001,customers!$I$1:$I$1001,,0)</f>
        <v>No</v>
      </c>
    </row>
    <row r="484" spans="1:16" x14ac:dyDescent="0.25">
      <c r="A484" s="2" t="s">
        <v>3214</v>
      </c>
      <c r="B484" s="3">
        <v>44247</v>
      </c>
      <c r="C484" s="2" t="s">
        <v>3215</v>
      </c>
      <c r="D484" t="s">
        <v>6185</v>
      </c>
      <c r="E484" s="2">
        <v>5</v>
      </c>
      <c r="F484" s="2" t="str" cm="1">
        <f t="array" ref="F484">_xlfn.XLOOKUP(C484,customers!A483:$A$1001,customers!B483:$B$1001,,0)</f>
        <v>Stanly Keets</v>
      </c>
      <c r="G484" s="2" t="str">
        <f>IFERROR(IF(_xlfn.XLOOKUP(C484,customers!A484:A1483,customers!C484:C1483,,0)=0,"",_xlfn.XLOOKUP(C484,customers!A484:A1483,customers!C484:C1483,,0)),"")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f>_xlfn.XLOOKUP(Table1[[#This Row],[Customer ID]],customers!$A$1:$A$1001,customers!$I$1:$I$1001,,0)</f>
        <v>Yes</v>
      </c>
    </row>
    <row r="485" spans="1:16" x14ac:dyDescent="0.25">
      <c r="A485" s="2" t="s">
        <v>3220</v>
      </c>
      <c r="B485" s="3">
        <v>43790</v>
      </c>
      <c r="C485" s="2" t="s">
        <v>3221</v>
      </c>
      <c r="D485" t="s">
        <v>6165</v>
      </c>
      <c r="E485" s="2">
        <v>2</v>
      </c>
      <c r="F485" s="2" t="str" cm="1">
        <f t="array" ref="F485">_xlfn.XLOOKUP(C485,customers!A484:$A$1001,customers!B484:$B$1001,,0)</f>
        <v>Orion Dyott</v>
      </c>
      <c r="G485" s="2" t="str">
        <f>IFERROR(IF(_xlfn.XLOOKUP(C485,customers!A485:A1484,customers!C485:C1484,,0)=0,"",_xlfn.XLOOKUP(C485,customers!A485:A1484,customers!C485:C1484,,0)),"")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f>_xlfn.XLOOKUP(Table1[[#This Row],[Customer ID]],customers!$A$1:$A$1001,customers!$I$1:$I$1001,,0)</f>
        <v>Yes</v>
      </c>
    </row>
    <row r="486" spans="1:16" x14ac:dyDescent="0.25">
      <c r="A486" s="2" t="s">
        <v>3225</v>
      </c>
      <c r="B486" s="3">
        <v>44479</v>
      </c>
      <c r="C486" s="2" t="s">
        <v>3226</v>
      </c>
      <c r="D486" t="s">
        <v>6161</v>
      </c>
      <c r="E486" s="2">
        <v>6</v>
      </c>
      <c r="F486" s="2" t="str" cm="1">
        <f t="array" ref="F486">_xlfn.XLOOKUP(C486,customers!A485:$A$1001,customers!B485:$B$1001,,0)</f>
        <v>Keefer Cake</v>
      </c>
      <c r="G486" s="2" t="str">
        <f>IFERROR(IF(_xlfn.XLOOKUP(C486,customers!A486:A1485,customers!C486:C1485,,0)=0,"",_xlfn.XLOOKUP(C486,customers!A486:A1485,customers!C486:C1485,,0)),"")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f>_xlfn.XLOOKUP(Table1[[#This Row],[Customer ID]],customers!$A$1:$A$1001,customers!$I$1:$I$1001,,0)</f>
        <v>No</v>
      </c>
    </row>
    <row r="487" spans="1:16" x14ac:dyDescent="0.25">
      <c r="A487" s="2" t="s">
        <v>3230</v>
      </c>
      <c r="B487" s="3">
        <v>44413</v>
      </c>
      <c r="C487" s="2" t="s">
        <v>3231</v>
      </c>
      <c r="D487" t="s">
        <v>6178</v>
      </c>
      <c r="E487" s="2">
        <v>6</v>
      </c>
      <c r="F487" s="2" t="str" cm="1">
        <f t="array" ref="F487">_xlfn.XLOOKUP(C487,customers!A486:$A$1001,customers!B486:$B$1001,,0)</f>
        <v>Morna Hansed</v>
      </c>
      <c r="G487" s="2" t="str">
        <f>IFERROR(IF(_xlfn.XLOOKUP(C487,customers!A487:A1486,customers!C487:C1486,,0)=0,"",_xlfn.XLOOKUP(C487,customers!A487:A1486,customers!C487:C1486,,0)),"")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f>_xlfn.XLOOKUP(Table1[[#This Row],[Customer ID]],customers!$A$1:$A$1001,customers!$I$1:$I$1001,,0)</f>
        <v>Yes</v>
      </c>
    </row>
    <row r="488" spans="1:16" x14ac:dyDescent="0.25">
      <c r="A488" s="2" t="s">
        <v>3236</v>
      </c>
      <c r="B488" s="3">
        <v>44043</v>
      </c>
      <c r="C488" s="2" t="s">
        <v>3237</v>
      </c>
      <c r="D488" t="s">
        <v>6160</v>
      </c>
      <c r="E488" s="2">
        <v>6</v>
      </c>
      <c r="F488" s="2" t="str" cm="1">
        <f t="array" ref="F488">_xlfn.XLOOKUP(C488,customers!A487:$A$1001,customers!B487:$B$1001,,0)</f>
        <v>Franny Kienlein</v>
      </c>
      <c r="G488" s="2" t="str">
        <f>IFERROR(IF(_xlfn.XLOOKUP(C488,customers!A488:A1487,customers!C488:C1487,,0)=0,"",_xlfn.XLOOKUP(C488,customers!A488:A1487,customers!C488:C1487,,0)),"")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f>_xlfn.XLOOKUP(Table1[[#This Row],[Customer ID]],customers!$A$1:$A$1001,customers!$I$1:$I$1001,,0)</f>
        <v>Yes</v>
      </c>
    </row>
    <row r="489" spans="1:16" x14ac:dyDescent="0.25">
      <c r="A489" s="2" t="s">
        <v>3242</v>
      </c>
      <c r="B489" s="3">
        <v>44093</v>
      </c>
      <c r="C489" s="2" t="s">
        <v>3243</v>
      </c>
      <c r="D489" t="s">
        <v>6183</v>
      </c>
      <c r="E489" s="2">
        <v>6</v>
      </c>
      <c r="F489" s="2" t="str" cm="1">
        <f t="array" ref="F489">_xlfn.XLOOKUP(C489,customers!A488:$A$1001,customers!B488:$B$1001,,0)</f>
        <v>Klarika Egglestone</v>
      </c>
      <c r="G489" s="2" t="str">
        <f>IFERROR(IF(_xlfn.XLOOKUP(C489,customers!A489:A1488,customers!C489:C1488,,0)=0,"",_xlfn.XLOOKUP(C489,customers!A489:A1488,customers!C489:C1488,,0)),"")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f>_xlfn.XLOOKUP(Table1[[#This Row],[Customer ID]],customers!$A$1:$A$1001,customers!$I$1:$I$1001,,0)</f>
        <v>No</v>
      </c>
    </row>
    <row r="490" spans="1:16" x14ac:dyDescent="0.25">
      <c r="A490" s="2" t="s">
        <v>3248</v>
      </c>
      <c r="B490" s="3">
        <v>43954</v>
      </c>
      <c r="C490" s="2" t="s">
        <v>3249</v>
      </c>
      <c r="D490" t="s">
        <v>6174</v>
      </c>
      <c r="E490" s="2">
        <v>5</v>
      </c>
      <c r="F490" s="2" t="str" cm="1">
        <f t="array" ref="F490">_xlfn.XLOOKUP(C490,customers!A489:$A$1001,customers!B489:$B$1001,,0)</f>
        <v>Becky Semkins</v>
      </c>
      <c r="G490" s="2" t="str">
        <f>IFERROR(IF(_xlfn.XLOOKUP(C490,customers!A490:A1489,customers!C490:C1489,,0)=0,"",_xlfn.XLOOKUP(C490,customers!A490:A1489,customers!C490:C1489,,0)),"")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f>_xlfn.XLOOKUP(Table1[[#This Row],[Customer ID]],customers!$A$1:$A$1001,customers!$I$1:$I$1001,,0)</f>
        <v>Yes</v>
      </c>
    </row>
    <row r="491" spans="1:16" x14ac:dyDescent="0.25">
      <c r="A491" s="2" t="s">
        <v>3254</v>
      </c>
      <c r="B491" s="3">
        <v>43654</v>
      </c>
      <c r="C491" s="2" t="s">
        <v>3255</v>
      </c>
      <c r="D491" t="s">
        <v>6170</v>
      </c>
      <c r="E491" s="2">
        <v>6</v>
      </c>
      <c r="F491" s="2" t="str" cm="1">
        <f t="array" ref="F491">_xlfn.XLOOKUP(C491,customers!A490:$A$1001,customers!B490:$B$1001,,0)</f>
        <v>Sean Lorenzetti</v>
      </c>
      <c r="G491" s="2" t="str">
        <f>IFERROR(IF(_xlfn.XLOOKUP(C491,customers!A491:A1490,customers!C491:C1490,,0)=0,"",_xlfn.XLOOKUP(C491,customers!A491:A1490,customers!C491:C1490,,0)),"")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f>_xlfn.XLOOKUP(Table1[[#This Row],[Customer ID]],customers!$A$1:$A$1001,customers!$I$1:$I$1001,,0)</f>
        <v>No</v>
      </c>
    </row>
    <row r="492" spans="1:16" x14ac:dyDescent="0.25">
      <c r="A492" s="2" t="s">
        <v>3260</v>
      </c>
      <c r="B492" s="3">
        <v>43764</v>
      </c>
      <c r="C492" s="2" t="s">
        <v>3261</v>
      </c>
      <c r="D492" t="s">
        <v>6169</v>
      </c>
      <c r="E492" s="2">
        <v>2</v>
      </c>
      <c r="F492" s="2" t="str" cm="1">
        <f t="array" ref="F492">_xlfn.XLOOKUP(C492,customers!A491:$A$1001,customers!B491:$B$1001,,0)</f>
        <v>Bob Giannazzi</v>
      </c>
      <c r="G492" s="2" t="str">
        <f>IFERROR(IF(_xlfn.XLOOKUP(C492,customers!A492:A1491,customers!C492:C1491,,0)=0,"",_xlfn.XLOOKUP(C492,customers!A492:A1491,customers!C492:C1491,,0)),"")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f>_xlfn.XLOOKUP(Table1[[#This Row],[Customer ID]],customers!$A$1:$A$1001,customers!$I$1:$I$1001,,0)</f>
        <v>No</v>
      </c>
    </row>
    <row r="493" spans="1:16" x14ac:dyDescent="0.25">
      <c r="A493" s="2" t="s">
        <v>3266</v>
      </c>
      <c r="B493" s="3">
        <v>44101</v>
      </c>
      <c r="C493" s="2" t="s">
        <v>3267</v>
      </c>
      <c r="D493" t="s">
        <v>6150</v>
      </c>
      <c r="E493" s="2">
        <v>6</v>
      </c>
      <c r="F493" s="2" t="str" cm="1">
        <f t="array" ref="F493">_xlfn.XLOOKUP(C493,customers!A492:$A$1001,customers!B492:$B$1001,,0)</f>
        <v>Kendra Backshell</v>
      </c>
      <c r="G493" s="2" t="str">
        <f>IFERROR(IF(_xlfn.XLOOKUP(C493,customers!A493:A1492,customers!C493:C1492,,0)=0,"",_xlfn.XLOOKUP(C493,customers!A493:A1492,customers!C493:C1492,,0)),"")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f>_xlfn.XLOOKUP(Table1[[#This Row],[Customer ID]],customers!$A$1:$A$1001,customers!$I$1:$I$1001,,0)</f>
        <v>No</v>
      </c>
    </row>
    <row r="494" spans="1:16" x14ac:dyDescent="0.25">
      <c r="A494" s="2" t="s">
        <v>3271</v>
      </c>
      <c r="B494" s="3">
        <v>44620</v>
      </c>
      <c r="C494" s="2" t="s">
        <v>3272</v>
      </c>
      <c r="D494" t="s">
        <v>6156</v>
      </c>
      <c r="E494" s="2">
        <v>1</v>
      </c>
      <c r="F494" s="2" t="str" cm="1">
        <f t="array" ref="F494">_xlfn.XLOOKUP(C494,customers!A493:$A$1001,customers!B493:$B$1001,,0)</f>
        <v>Uriah Lethbrig</v>
      </c>
      <c r="G494" s="2" t="str">
        <f>IFERROR(IF(_xlfn.XLOOKUP(C494,customers!A494:A1493,customers!C494:C1493,,0)=0,"",_xlfn.XLOOKUP(C494,customers!A494:A1493,customers!C494:C1493,,0)),"")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f>_xlfn.XLOOKUP(Table1[[#This Row],[Customer ID]],customers!$A$1:$A$1001,customers!$I$1:$I$1001,,0)</f>
        <v>Yes</v>
      </c>
    </row>
    <row r="495" spans="1:16" x14ac:dyDescent="0.25">
      <c r="A495" s="2" t="s">
        <v>3277</v>
      </c>
      <c r="B495" s="3">
        <v>44090</v>
      </c>
      <c r="C495" s="2" t="s">
        <v>3278</v>
      </c>
      <c r="D495" t="s">
        <v>6146</v>
      </c>
      <c r="E495" s="2">
        <v>6</v>
      </c>
      <c r="F495" s="2" t="str" cm="1">
        <f t="array" ref="F495">_xlfn.XLOOKUP(C495,customers!A494:$A$1001,customers!B494:$B$1001,,0)</f>
        <v>Sky Farnish</v>
      </c>
      <c r="G495" s="2" t="str">
        <f>IFERROR(IF(_xlfn.XLOOKUP(C495,customers!A495:A1494,customers!C495:C1494,,0)=0,"",_xlfn.XLOOKUP(C495,customers!A495:A1494,customers!C495:C1494,,0)),"")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f>_xlfn.XLOOKUP(Table1[[#This Row],[Customer ID]],customers!$A$1:$A$1001,customers!$I$1:$I$1001,,0)</f>
        <v>No</v>
      </c>
    </row>
    <row r="496" spans="1:16" x14ac:dyDescent="0.25">
      <c r="A496" s="2" t="s">
        <v>3283</v>
      </c>
      <c r="B496" s="3">
        <v>44132</v>
      </c>
      <c r="C496" s="2" t="s">
        <v>3284</v>
      </c>
      <c r="D496" t="s">
        <v>6170</v>
      </c>
      <c r="E496" s="2">
        <v>2</v>
      </c>
      <c r="F496" s="2" t="str" cm="1">
        <f t="array" ref="F496">_xlfn.XLOOKUP(C496,customers!A495:$A$1001,customers!B495:$B$1001,,0)</f>
        <v>Felicia Jecock</v>
      </c>
      <c r="G496" s="2" t="str">
        <f>IFERROR(IF(_xlfn.XLOOKUP(C496,customers!A496:A1495,customers!C496:C1495,,0)=0,"",_xlfn.XLOOKUP(C496,customers!A496:A1495,customers!C496:C1495,,0)),"")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f>_xlfn.XLOOKUP(Table1[[#This Row],[Customer ID]],customers!$A$1:$A$1001,customers!$I$1:$I$1001,,0)</f>
        <v>No</v>
      </c>
    </row>
    <row r="497" spans="1:16" x14ac:dyDescent="0.25">
      <c r="A497" s="2" t="s">
        <v>3289</v>
      </c>
      <c r="B497" s="3">
        <v>43710</v>
      </c>
      <c r="C497" s="2" t="s">
        <v>3290</v>
      </c>
      <c r="D497" t="s">
        <v>6170</v>
      </c>
      <c r="E497" s="2">
        <v>5</v>
      </c>
      <c r="F497" s="2" t="str" cm="1">
        <f t="array" ref="F497">_xlfn.XLOOKUP(C497,customers!A496:$A$1001,customers!B496:$B$1001,,0)</f>
        <v>Currey MacAllister</v>
      </c>
      <c r="G497" s="2" t="str">
        <f>IFERROR(IF(_xlfn.XLOOKUP(C497,customers!A497:A1496,customers!C497:C1496,,0)=0,"",_xlfn.XLOOKUP(C497,customers!A497:A1496,customers!C497:C1496,,0)),"")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f>_xlfn.XLOOKUP(Table1[[#This Row],[Customer ID]],customers!$A$1:$A$1001,customers!$I$1:$I$1001,,0)</f>
        <v>Yes</v>
      </c>
    </row>
    <row r="498" spans="1:16" x14ac:dyDescent="0.25">
      <c r="A498" s="2" t="s">
        <v>3294</v>
      </c>
      <c r="B498" s="3">
        <v>44438</v>
      </c>
      <c r="C498" s="2" t="s">
        <v>3295</v>
      </c>
      <c r="D498" t="s">
        <v>6153</v>
      </c>
      <c r="E498" s="2">
        <v>3</v>
      </c>
      <c r="F498" s="2" t="str" cm="1">
        <f t="array" ref="F498">_xlfn.XLOOKUP(C498,customers!A497:$A$1001,customers!B497:$B$1001,,0)</f>
        <v>Hamlen Pallister</v>
      </c>
      <c r="G498" s="2" t="str">
        <f>IFERROR(IF(_xlfn.XLOOKUP(C498,customers!A498:A1497,customers!C498:C1497,,0)=0,"",_xlfn.XLOOKUP(C498,customers!A498:A1497,customers!C498:C1497,,0)),"")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f>_xlfn.XLOOKUP(Table1[[#This Row],[Customer ID]],customers!$A$1:$A$1001,customers!$I$1:$I$1001,,0)</f>
        <v>No</v>
      </c>
    </row>
    <row r="499" spans="1:16" x14ac:dyDescent="0.25">
      <c r="A499" s="2" t="s">
        <v>3300</v>
      </c>
      <c r="B499" s="3">
        <v>44351</v>
      </c>
      <c r="C499" s="2" t="s">
        <v>3301</v>
      </c>
      <c r="D499" t="s">
        <v>6147</v>
      </c>
      <c r="E499" s="2">
        <v>4</v>
      </c>
      <c r="F499" s="2" t="str" cm="1">
        <f t="array" ref="F499">_xlfn.XLOOKUP(C499,customers!A498:$A$1001,customers!B498:$B$1001,,0)</f>
        <v>Chantal Mersh</v>
      </c>
      <c r="G499" s="2" t="str">
        <f>IFERROR(IF(_xlfn.XLOOKUP(C499,customers!A499:A1498,customers!C499:C1498,,0)=0,"",_xlfn.XLOOKUP(C499,customers!A499:A1498,customers!C499:C1498,,0)),"")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f>_xlfn.XLOOKUP(Table1[[#This Row],[Customer ID]],customers!$A$1:$A$1001,customers!$I$1:$I$1001,,0)</f>
        <v>No</v>
      </c>
    </row>
    <row r="500" spans="1:16" x14ac:dyDescent="0.25">
      <c r="A500" s="2" t="s">
        <v>3307</v>
      </c>
      <c r="B500" s="3">
        <v>44159</v>
      </c>
      <c r="C500" s="2" t="s">
        <v>3368</v>
      </c>
      <c r="D500" t="s">
        <v>6138</v>
      </c>
      <c r="E500" s="2">
        <v>5</v>
      </c>
      <c r="F500" s="2" t="str" cm="1">
        <f t="array" ref="F500">_xlfn.XLOOKUP(C500,customers!A499:$A$1001,customers!B499:$B$1001,,0)</f>
        <v>Marja Urion</v>
      </c>
      <c r="G500" s="2" t="str">
        <f>IFERROR(IF(_xlfn.XLOOKUP(C500,customers!A500:A1499,customers!C500:C1499,,0)=0,"",_xlfn.XLOOKUP(C500,customers!A500:A1499,customers!C500:C1499,,0)),"")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t="str">
        <f>_xlfn.XLOOKUP(Table1[[#This Row],[Customer ID]],customers!$A$1:$A$1001,customers!$I$1:$I$1001,,0)</f>
        <v>Yes</v>
      </c>
    </row>
    <row r="501" spans="1:16" x14ac:dyDescent="0.25">
      <c r="A501" s="2" t="s">
        <v>3313</v>
      </c>
      <c r="B501" s="3">
        <v>44003</v>
      </c>
      <c r="C501" s="2" t="s">
        <v>3314</v>
      </c>
      <c r="D501" t="s">
        <v>6163</v>
      </c>
      <c r="E501" s="2">
        <v>3</v>
      </c>
      <c r="F501" s="2" t="str" cm="1">
        <f t="array" ref="F501">_xlfn.XLOOKUP(C501,customers!A500:$A$1001,customers!B500:$B$1001,,0)</f>
        <v>Malynda Purbrick</v>
      </c>
      <c r="G501" s="2" t="str">
        <f>IFERROR(IF(_xlfn.XLOOKUP(C501,customers!A501:A1500,customers!C501:C1500,,0)=0,"",_xlfn.XLOOKUP(C501,customers!A501:A1500,customers!C501:C1500,,0)),"")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f>_xlfn.XLOOKUP(Table1[[#This Row],[Customer ID]],customers!$A$1:$A$1001,customers!$I$1:$I$1001,,0)</f>
        <v>Yes</v>
      </c>
    </row>
    <row r="502" spans="1:16" x14ac:dyDescent="0.25">
      <c r="A502" s="2" t="s">
        <v>3318</v>
      </c>
      <c r="B502" s="3">
        <v>44025</v>
      </c>
      <c r="C502" s="2" t="s">
        <v>3319</v>
      </c>
      <c r="D502" t="s">
        <v>6179</v>
      </c>
      <c r="E502" s="2">
        <v>4</v>
      </c>
      <c r="F502" s="2" t="str" cm="1">
        <f t="array" ref="F502">_xlfn.XLOOKUP(C502,customers!A501:$A$1001,customers!B501:$B$1001,,0)</f>
        <v>Alf Housaman</v>
      </c>
      <c r="G502" s="2" t="str">
        <f>IFERROR(IF(_xlfn.XLOOKUP(C502,customers!A502:A1501,customers!C502:C1501,,0)=0,"",_xlfn.XLOOKUP(C502,customers!A502:A1501,customers!C502:C1501,,0)),"")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t="str">
        <f>_xlfn.XLOOKUP(Table1[[#This Row],[Customer ID]],customers!$A$1:$A$1001,customers!$I$1:$I$1001,,0)</f>
        <v>No</v>
      </c>
    </row>
    <row r="503" spans="1:16" x14ac:dyDescent="0.25">
      <c r="A503" s="2" t="s">
        <v>3323</v>
      </c>
      <c r="B503" s="3">
        <v>43467</v>
      </c>
      <c r="C503" s="2" t="s">
        <v>3324</v>
      </c>
      <c r="D503" t="s">
        <v>6174</v>
      </c>
      <c r="E503" s="2">
        <v>4</v>
      </c>
      <c r="F503" s="2" t="str" cm="1">
        <f t="array" ref="F503">_xlfn.XLOOKUP(C503,customers!A502:$A$1001,customers!B502:$B$1001,,0)</f>
        <v>Gladi Ducker</v>
      </c>
      <c r="G503" s="2" t="str">
        <f>IFERROR(IF(_xlfn.XLOOKUP(C503,customers!A503:A1502,customers!C503:C1502,,0)=0,"",_xlfn.XLOOKUP(C503,customers!A503:A1502,customers!C503:C1502,,0)),"")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t="str">
        <f>_xlfn.XLOOKUP(Table1[[#This Row],[Customer ID]],customers!$A$1:$A$1001,customers!$I$1:$I$1001,,0)</f>
        <v>No</v>
      </c>
    </row>
    <row r="504" spans="1:16" x14ac:dyDescent="0.25">
      <c r="A504" s="2" t="s">
        <v>3323</v>
      </c>
      <c r="B504" s="3">
        <v>43467</v>
      </c>
      <c r="C504" s="2" t="s">
        <v>3324</v>
      </c>
      <c r="D504" t="s">
        <v>6156</v>
      </c>
      <c r="E504" s="2">
        <v>4</v>
      </c>
      <c r="F504" s="2" t="str" cm="1">
        <f t="array" ref="F504">_xlfn.XLOOKUP(C504,customers!A503:$A$1001,customers!B503:$B$1001,,0)</f>
        <v>Gladi Ducker</v>
      </c>
      <c r="G504" s="2" t="str">
        <f>IFERROR(IF(_xlfn.XLOOKUP(C504,customers!A504:A1503,customers!C504:C1503,,0)=0,"",_xlfn.XLOOKUP(C504,customers!A504:A1503,customers!C504:C1503,,0)),"")</f>
        <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f>_xlfn.XLOOKUP(Table1[[#This Row],[Customer ID]],customers!$A$1:$A$1001,customers!$I$1:$I$1001,,0)</f>
        <v>No</v>
      </c>
    </row>
    <row r="505" spans="1:16" x14ac:dyDescent="0.25">
      <c r="A505" s="2" t="s">
        <v>3323</v>
      </c>
      <c r="B505" s="3">
        <v>43467</v>
      </c>
      <c r="C505" s="2" t="s">
        <v>3324</v>
      </c>
      <c r="D505" t="s">
        <v>6143</v>
      </c>
      <c r="E505" s="2">
        <v>4</v>
      </c>
      <c r="F505" s="2" t="e" cm="1">
        <f t="array" ref="F505">_xlfn.XLOOKUP(C505,customers!A504:$A$1001,customers!B504:$B$1001,,0)</f>
        <v>#N/A</v>
      </c>
      <c r="G505" s="2" t="str">
        <f>IFERROR(IF(_xlfn.XLOOKUP(C505,customers!A505:A1504,customers!C505:C1504,,0)=0,"",_xlfn.XLOOKUP(C505,customers!A505:A1504,customers!C505:C1504,,0)),"")</f>
        <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f>_xlfn.XLOOKUP(Table1[[#This Row],[Customer ID]],customers!$A$1:$A$1001,customers!$I$1:$I$1001,,0)</f>
        <v>No</v>
      </c>
    </row>
    <row r="506" spans="1:16" x14ac:dyDescent="0.25">
      <c r="A506" s="2" t="s">
        <v>3323</v>
      </c>
      <c r="B506" s="3">
        <v>43467</v>
      </c>
      <c r="C506" s="2" t="s">
        <v>3324</v>
      </c>
      <c r="D506" t="s">
        <v>6145</v>
      </c>
      <c r="E506" s="2">
        <v>3</v>
      </c>
      <c r="F506" s="2" t="e" cm="1">
        <f t="array" ref="F506">_xlfn.XLOOKUP(C506,customers!A505:$A$1001,customers!B505:$B$1001,,0)</f>
        <v>#N/A</v>
      </c>
      <c r="G506" s="2" t="str">
        <f>IFERROR(IF(_xlfn.XLOOKUP(C506,customers!A506:A1505,customers!C506:C1505,,0)=0,"",_xlfn.XLOOKUP(C506,customers!A506:A1505,customers!C506:C1505,,0)),"")</f>
        <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f>_xlfn.XLOOKUP(Table1[[#This Row],[Customer ID]],customers!$A$1:$A$1001,customers!$I$1:$I$1001,,0)</f>
        <v>No</v>
      </c>
    </row>
    <row r="507" spans="1:16" x14ac:dyDescent="0.25">
      <c r="A507" s="2" t="s">
        <v>3343</v>
      </c>
      <c r="B507" s="3">
        <v>44609</v>
      </c>
      <c r="C507" s="2" t="s">
        <v>3344</v>
      </c>
      <c r="D507" t="s">
        <v>6159</v>
      </c>
      <c r="E507" s="2">
        <v>6</v>
      </c>
      <c r="F507" s="2" t="str" cm="1">
        <f t="array" ref="F507">_xlfn.XLOOKUP(C507,customers!A506:$A$1001,customers!B506:$B$1001,,0)</f>
        <v>Wain Stearley</v>
      </c>
      <c r="G507" s="2" t="str">
        <f>IFERROR(IF(_xlfn.XLOOKUP(C507,customers!A507:A1506,customers!C507:C1506,,0)=0,"",_xlfn.XLOOKUP(C507,customers!A507:A1506,customers!C507:C1506,,0)),"")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f>_xlfn.XLOOKUP(Table1[[#This Row],[Customer ID]],customers!$A$1:$A$1001,customers!$I$1:$I$1001,,0)</f>
        <v>No</v>
      </c>
    </row>
    <row r="508" spans="1:16" x14ac:dyDescent="0.25">
      <c r="A508" s="2" t="s">
        <v>3349</v>
      </c>
      <c r="B508" s="3">
        <v>44184</v>
      </c>
      <c r="C508" s="2" t="s">
        <v>3350</v>
      </c>
      <c r="D508" t="s">
        <v>6140</v>
      </c>
      <c r="E508" s="2">
        <v>2</v>
      </c>
      <c r="F508" s="2" t="str" cm="1">
        <f t="array" ref="F508">_xlfn.XLOOKUP(C508,customers!A507:$A$1001,customers!B507:$B$1001,,0)</f>
        <v>Diane-marie Wincer</v>
      </c>
      <c r="G508" s="2" t="str">
        <f>IFERROR(IF(_xlfn.XLOOKUP(C508,customers!A508:A1507,customers!C508:C1507,,0)=0,"",_xlfn.XLOOKUP(C508,customers!A508:A1507,customers!C508:C1507,,0)),"")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f>_xlfn.XLOOKUP(Table1[[#This Row],[Customer ID]],customers!$A$1:$A$1001,customers!$I$1:$I$1001,,0)</f>
        <v>Yes</v>
      </c>
    </row>
    <row r="509" spans="1:16" x14ac:dyDescent="0.25">
      <c r="A509" s="2" t="s">
        <v>3355</v>
      </c>
      <c r="B509" s="3">
        <v>43516</v>
      </c>
      <c r="C509" s="2" t="s">
        <v>3356</v>
      </c>
      <c r="D509" t="s">
        <v>6182</v>
      </c>
      <c r="E509" s="2">
        <v>3</v>
      </c>
      <c r="F509" s="2" t="str" cm="1">
        <f t="array" ref="F509">_xlfn.XLOOKUP(C509,customers!A508:$A$1001,customers!B508:$B$1001,,0)</f>
        <v>Perry Lyfield</v>
      </c>
      <c r="G509" s="2" t="str">
        <f>IFERROR(IF(_xlfn.XLOOKUP(C509,customers!A509:A1508,customers!C509:C1508,,0)=0,"",_xlfn.XLOOKUP(C509,customers!A509:A1508,customers!C509:C1508,,0)),"")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f>_xlfn.XLOOKUP(Table1[[#This Row],[Customer ID]],customers!$A$1:$A$1001,customers!$I$1:$I$1001,,0)</f>
        <v>Yes</v>
      </c>
    </row>
    <row r="510" spans="1:16" x14ac:dyDescent="0.25">
      <c r="A510" s="2" t="s">
        <v>3361</v>
      </c>
      <c r="B510" s="3">
        <v>44210</v>
      </c>
      <c r="C510" s="2" t="s">
        <v>3362</v>
      </c>
      <c r="D510" t="s">
        <v>6169</v>
      </c>
      <c r="E510" s="2">
        <v>6</v>
      </c>
      <c r="F510" s="2" t="str" cm="1">
        <f t="array" ref="F510">_xlfn.XLOOKUP(C510,customers!A509:$A$1001,customers!B509:$B$1001,,0)</f>
        <v>Heall Perris</v>
      </c>
      <c r="G510" s="2" t="str">
        <f>IFERROR(IF(_xlfn.XLOOKUP(C510,customers!A510:A1509,customers!C510:C1509,,0)=0,"",_xlfn.XLOOKUP(C510,customers!A510:A1509,customers!C510:C1509,,0)),"")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f>_xlfn.XLOOKUP(Table1[[#This Row],[Customer ID]],customers!$A$1:$A$1001,customers!$I$1:$I$1001,,0)</f>
        <v>No</v>
      </c>
    </row>
    <row r="511" spans="1:16" x14ac:dyDescent="0.25">
      <c r="A511" s="2" t="s">
        <v>3367</v>
      </c>
      <c r="B511" s="3">
        <v>43785</v>
      </c>
      <c r="C511" s="2" t="s">
        <v>3368</v>
      </c>
      <c r="D511" t="s">
        <v>6147</v>
      </c>
      <c r="E511" s="2">
        <v>3</v>
      </c>
      <c r="F511" s="2" t="str" cm="1">
        <f t="array" ref="F511">_xlfn.XLOOKUP(C511,customers!A510:$A$1001,customers!B510:$B$1001,,0)</f>
        <v>Marja Urion</v>
      </c>
      <c r="G511" s="2" t="str">
        <f>IFERROR(IF(_xlfn.XLOOKUP(C511,customers!A511:A1510,customers!C511:C1510,,0)=0,"",_xlfn.XLOOKUP(C511,customers!A511:A1510,customers!C511:C1510,,0)),"")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f>_xlfn.XLOOKUP(Table1[[#This Row],[Customer ID]],customers!$A$1:$A$1001,customers!$I$1:$I$1001,,0)</f>
        <v>Yes</v>
      </c>
    </row>
    <row r="512" spans="1:16" x14ac:dyDescent="0.25">
      <c r="A512" s="2" t="s">
        <v>3373</v>
      </c>
      <c r="B512" s="3">
        <v>43803</v>
      </c>
      <c r="C512" s="2" t="s">
        <v>3374</v>
      </c>
      <c r="D512" t="s">
        <v>6178</v>
      </c>
      <c r="E512" s="2">
        <v>3</v>
      </c>
      <c r="F512" s="2" t="str" cm="1">
        <f t="array" ref="F512">_xlfn.XLOOKUP(C512,customers!A511:$A$1001,customers!B511:$B$1001,,0)</f>
        <v>Camellia Kid</v>
      </c>
      <c r="G512" s="2" t="str">
        <f>IFERROR(IF(_xlfn.XLOOKUP(C512,customers!A512:A1511,customers!C512:C1511,,0)=0,"",_xlfn.XLOOKUP(C512,customers!A512:A1511,customers!C512:C1511,,0)),"")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t="str">
        <f>_xlfn.XLOOKUP(Table1[[#This Row],[Customer ID]],customers!$A$1:$A$1001,customers!$I$1:$I$1001,,0)</f>
        <v>Yes</v>
      </c>
    </row>
    <row r="513" spans="1:16" x14ac:dyDescent="0.25">
      <c r="A513" s="2" t="s">
        <v>3379</v>
      </c>
      <c r="B513" s="3">
        <v>44043</v>
      </c>
      <c r="C513" s="2" t="s">
        <v>3380</v>
      </c>
      <c r="D513" t="s">
        <v>6152</v>
      </c>
      <c r="E513" s="2">
        <v>4</v>
      </c>
      <c r="F513" s="2" t="str" cm="1">
        <f t="array" ref="F513">_xlfn.XLOOKUP(C513,customers!A512:$A$1001,customers!B512:$B$1001,,0)</f>
        <v>Carolann Beine</v>
      </c>
      <c r="G513" s="2" t="str">
        <f>IFERROR(IF(_xlfn.XLOOKUP(C513,customers!A513:A1512,customers!C513:C1512,,0)=0,"",_xlfn.XLOOKUP(C513,customers!A513:A1512,customers!C513:C1512,,0)),"")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f>_xlfn.XLOOKUP(Table1[[#This Row],[Customer ID]],customers!$A$1:$A$1001,customers!$I$1:$I$1001,,0)</f>
        <v>Yes</v>
      </c>
    </row>
    <row r="514" spans="1:16" x14ac:dyDescent="0.25">
      <c r="A514" s="2" t="s">
        <v>3385</v>
      </c>
      <c r="B514" s="3">
        <v>43535</v>
      </c>
      <c r="C514" s="2" t="s">
        <v>3386</v>
      </c>
      <c r="D514" t="s">
        <v>6170</v>
      </c>
      <c r="E514" s="2">
        <v>3</v>
      </c>
      <c r="F514" s="2" t="str" cm="1">
        <f t="array" ref="F514">_xlfn.XLOOKUP(C514,customers!A513:$A$1001,customers!B513:$B$1001,,0)</f>
        <v>Celia Bakeup</v>
      </c>
      <c r="G514" s="2" t="str">
        <f>IFERROR(IF(_xlfn.XLOOKUP(C514,customers!A514:A1513,customers!C514:C1513,,0)=0,"",_xlfn.XLOOKUP(C514,customers!A514:A1513,customers!C514:C1513,,0)),"")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f>_xlfn.XLOOKUP(Table1[[#This Row],[Customer ID]],customers!$A$1:$A$1001,customers!$I$1:$I$1001,,0)</f>
        <v>No</v>
      </c>
    </row>
    <row r="515" spans="1:16" x14ac:dyDescent="0.25">
      <c r="A515" s="2" t="s">
        <v>3391</v>
      </c>
      <c r="B515" s="3">
        <v>44691</v>
      </c>
      <c r="C515" s="2" t="s">
        <v>3392</v>
      </c>
      <c r="D515" t="s">
        <v>6170</v>
      </c>
      <c r="E515" s="2">
        <v>5</v>
      </c>
      <c r="F515" s="2" t="str" cm="1">
        <f t="array" ref="F515">_xlfn.XLOOKUP(C515,customers!A514:$A$1001,customers!B514:$B$1001,,0)</f>
        <v>Nataniel Helkin</v>
      </c>
      <c r="G515" s="2" t="str">
        <f>IFERROR(IF(_xlfn.XLOOKUP(C515,customers!A515:A1514,customers!C515:C1514,,0)=0,"",_xlfn.XLOOKUP(C515,customers!A515:A1514,customers!C515:C1514,,0)),"")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 "Robusta", IF(I515="Exc", "Excelsa", IF(I515="Ara", "Arabica",IF(I515="Lib", "Liberica",""))))</f>
        <v>Liberica</v>
      </c>
      <c r="O515" t="str">
        <f t="shared" ref="O515:O578" si="26">IF(J515="M","Medium",IF(J515="L","Light",IF(J515="D","Dark","")))</f>
        <v>Light</v>
      </c>
      <c r="P515" t="str">
        <f>_xlfn.XLOOKUP(Table1[[#This Row],[Customer ID]],customers!$A$1:$A$1001,customers!$I$1:$I$1001,,0)</f>
        <v>No</v>
      </c>
    </row>
    <row r="516" spans="1:16" x14ac:dyDescent="0.25">
      <c r="A516" s="2" t="s">
        <v>3396</v>
      </c>
      <c r="B516" s="3">
        <v>44555</v>
      </c>
      <c r="C516" s="2" t="s">
        <v>3397</v>
      </c>
      <c r="D516" t="s">
        <v>6159</v>
      </c>
      <c r="E516" s="2">
        <v>6</v>
      </c>
      <c r="F516" s="2" t="str" cm="1">
        <f t="array" ref="F516">_xlfn.XLOOKUP(C516,customers!A515:$A$1001,customers!B515:$B$1001,,0)</f>
        <v>Pippo Witherington</v>
      </c>
      <c r="G516" s="2" t="str">
        <f>IFERROR(IF(_xlfn.XLOOKUP(C516,customers!A516:A1515,customers!C516:C1515,,0)=0,"",_xlfn.XLOOKUP(C516,customers!A516:A1515,customers!C516:C1515,,0)),"")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f>_xlfn.XLOOKUP(Table1[[#This Row],[Customer ID]],customers!$A$1:$A$1001,customers!$I$1:$I$1001,,0)</f>
        <v>Yes</v>
      </c>
    </row>
    <row r="517" spans="1:16" x14ac:dyDescent="0.25">
      <c r="A517" s="2" t="s">
        <v>3402</v>
      </c>
      <c r="B517" s="3">
        <v>44673</v>
      </c>
      <c r="C517" s="2" t="s">
        <v>3403</v>
      </c>
      <c r="D517" t="s">
        <v>6173</v>
      </c>
      <c r="E517" s="2">
        <v>3</v>
      </c>
      <c r="F517" s="2" t="str" cm="1">
        <f t="array" ref="F517">_xlfn.XLOOKUP(C517,customers!A516:$A$1001,customers!B516:$B$1001,,0)</f>
        <v>Tildie Tilzey</v>
      </c>
      <c r="G517" s="2" t="str">
        <f>IFERROR(IF(_xlfn.XLOOKUP(C517,customers!A517:A1516,customers!C517:C1516,,0)=0,"",_xlfn.XLOOKUP(C517,customers!A517:A1516,customers!C517:C1516,,0)),"")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t="str">
        <f>_xlfn.XLOOKUP(Table1[[#This Row],[Customer ID]],customers!$A$1:$A$1001,customers!$I$1:$I$1001,,0)</f>
        <v>No</v>
      </c>
    </row>
    <row r="518" spans="1:16" x14ac:dyDescent="0.25">
      <c r="A518" s="2" t="s">
        <v>3408</v>
      </c>
      <c r="B518" s="3">
        <v>44723</v>
      </c>
      <c r="C518" s="2" t="s">
        <v>3409</v>
      </c>
      <c r="D518" t="s">
        <v>6149</v>
      </c>
      <c r="E518" s="2">
        <v>5</v>
      </c>
      <c r="F518" s="2" t="str" cm="1">
        <f t="array" ref="F518">_xlfn.XLOOKUP(C518,customers!A517:$A$1001,customers!B517:$B$1001,,0)</f>
        <v>Cindra Burling</v>
      </c>
      <c r="G518" s="2" t="str">
        <f>IFERROR(IF(_xlfn.XLOOKUP(C518,customers!A518:A1517,customers!C518:C1517,,0)=0,"",_xlfn.XLOOKUP(C518,customers!A518:A1517,customers!C518:C1517,,0)),"")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t="str">
        <f>_xlfn.XLOOKUP(Table1[[#This Row],[Customer ID]],customers!$A$1:$A$1001,customers!$I$1:$I$1001,,0)</f>
        <v>Yes</v>
      </c>
    </row>
    <row r="519" spans="1:16" x14ac:dyDescent="0.25">
      <c r="A519" s="2" t="s">
        <v>3413</v>
      </c>
      <c r="B519" s="3">
        <v>44678</v>
      </c>
      <c r="C519" s="2" t="s">
        <v>3414</v>
      </c>
      <c r="D519" t="s">
        <v>6150</v>
      </c>
      <c r="E519" s="2">
        <v>2</v>
      </c>
      <c r="F519" s="2" t="str" cm="1">
        <f t="array" ref="F519">_xlfn.XLOOKUP(C519,customers!A518:$A$1001,customers!B518:$B$1001,,0)</f>
        <v>Channa Belamy</v>
      </c>
      <c r="G519" s="2" t="str">
        <f>IFERROR(IF(_xlfn.XLOOKUP(C519,customers!A519:A1518,customers!C519:C1518,,0)=0,"",_xlfn.XLOOKUP(C519,customers!A519:A1518,customers!C519:C1518,,0)),"")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f>_xlfn.XLOOKUP(Table1[[#This Row],[Customer ID]],customers!$A$1:$A$1001,customers!$I$1:$I$1001,,0)</f>
        <v>No</v>
      </c>
    </row>
    <row r="520" spans="1:16" x14ac:dyDescent="0.25">
      <c r="A520" s="2" t="s">
        <v>3418</v>
      </c>
      <c r="B520" s="3">
        <v>44194</v>
      </c>
      <c r="C520" s="2" t="s">
        <v>3419</v>
      </c>
      <c r="D520" t="s">
        <v>6185</v>
      </c>
      <c r="E520" s="2">
        <v>5</v>
      </c>
      <c r="F520" s="2" t="str" cm="1">
        <f t="array" ref="F520">_xlfn.XLOOKUP(C520,customers!A519:$A$1001,customers!B519:$B$1001,,0)</f>
        <v>Karl Imorts</v>
      </c>
      <c r="G520" s="2" t="str">
        <f>IFERROR(IF(_xlfn.XLOOKUP(C520,customers!A520:A1519,customers!C520:C1519,,0)=0,"",_xlfn.XLOOKUP(C520,customers!A520:A1519,customers!C520:C1519,,0)),"")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f>_xlfn.XLOOKUP(Table1[[#This Row],[Customer ID]],customers!$A$1:$A$1001,customers!$I$1:$I$1001,,0)</f>
        <v>No</v>
      </c>
    </row>
    <row r="521" spans="1:16" x14ac:dyDescent="0.25">
      <c r="A521" s="2" t="s">
        <v>3424</v>
      </c>
      <c r="B521" s="3">
        <v>44026</v>
      </c>
      <c r="C521" s="2" t="s">
        <v>3368</v>
      </c>
      <c r="D521" t="s">
        <v>6158</v>
      </c>
      <c r="E521" s="2">
        <v>2</v>
      </c>
      <c r="F521" s="2" t="e" cm="1">
        <f t="array" ref="F521">_xlfn.XLOOKUP(C521,customers!A520:$A$1001,customers!B520:$B$1001,,0)</f>
        <v>#N/A</v>
      </c>
      <c r="G521" s="2" t="str">
        <f>IFERROR(IF(_xlfn.XLOOKUP(C521,customers!A521:A1520,customers!C521:C1520,,0)=0,"",_xlfn.XLOOKUP(C521,customers!A521:A1520,customers!C521:C1520,,0)),"")</f>
        <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f>_xlfn.XLOOKUP(Table1[[#This Row],[Customer ID]],customers!$A$1:$A$1001,customers!$I$1:$I$1001,,0)</f>
        <v>Yes</v>
      </c>
    </row>
    <row r="522" spans="1:16" x14ac:dyDescent="0.25">
      <c r="A522" s="2" t="s">
        <v>3430</v>
      </c>
      <c r="B522" s="3">
        <v>44446</v>
      </c>
      <c r="C522" s="2" t="s">
        <v>3431</v>
      </c>
      <c r="D522" t="s">
        <v>6150</v>
      </c>
      <c r="E522" s="2">
        <v>1</v>
      </c>
      <c r="F522" s="2" t="str" cm="1">
        <f t="array" ref="F522">_xlfn.XLOOKUP(C522,customers!A521:$A$1001,customers!B521:$B$1001,,0)</f>
        <v>Mag Armistead</v>
      </c>
      <c r="G522" s="2" t="str">
        <f>IFERROR(IF(_xlfn.XLOOKUP(C522,customers!A522:A1521,customers!C522:C1521,,0)=0,"",_xlfn.XLOOKUP(C522,customers!A522:A1521,customers!C522:C1521,,0)),"")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f>_xlfn.XLOOKUP(Table1[[#This Row],[Customer ID]],customers!$A$1:$A$1001,customers!$I$1:$I$1001,,0)</f>
        <v>No</v>
      </c>
    </row>
    <row r="523" spans="1:16" x14ac:dyDescent="0.25">
      <c r="A523" s="2" t="s">
        <v>3430</v>
      </c>
      <c r="B523" s="3">
        <v>44446</v>
      </c>
      <c r="C523" s="2" t="s">
        <v>3431</v>
      </c>
      <c r="D523" t="s">
        <v>6138</v>
      </c>
      <c r="E523" s="2">
        <v>4</v>
      </c>
      <c r="F523" s="2" t="str" cm="1">
        <f t="array" ref="F523">_xlfn.XLOOKUP(C523,customers!A522:$A$1001,customers!B522:$B$1001,,0)</f>
        <v>Mag Armistead</v>
      </c>
      <c r="G523" s="2" t="str">
        <f>IFERROR(IF(_xlfn.XLOOKUP(C523,customers!A523:A1522,customers!C523:C1522,,0)=0,"",_xlfn.XLOOKUP(C523,customers!A523:A1522,customers!C523:C1522,,0)),"")</f>
        <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t="str">
        <f>_xlfn.XLOOKUP(Table1[[#This Row],[Customer ID]],customers!$A$1:$A$1001,customers!$I$1:$I$1001,,0)</f>
        <v>No</v>
      </c>
    </row>
    <row r="524" spans="1:16" x14ac:dyDescent="0.25">
      <c r="A524" s="2" t="s">
        <v>3441</v>
      </c>
      <c r="B524" s="3">
        <v>43625</v>
      </c>
      <c r="C524" s="2" t="s">
        <v>3442</v>
      </c>
      <c r="D524" t="s">
        <v>6146</v>
      </c>
      <c r="E524" s="2">
        <v>5</v>
      </c>
      <c r="F524" s="2" t="str" cm="1">
        <f t="array" ref="F524">_xlfn.XLOOKUP(C524,customers!A523:$A$1001,customers!B523:$B$1001,,0)</f>
        <v>Vasili Upstone</v>
      </c>
      <c r="G524" s="2" t="str">
        <f>IFERROR(IF(_xlfn.XLOOKUP(C524,customers!A524:A1523,customers!C524:C1523,,0)=0,"",_xlfn.XLOOKUP(C524,customers!A524:A1523,customers!C524:C1523,,0)),"")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t="str">
        <f>_xlfn.XLOOKUP(Table1[[#This Row],[Customer ID]],customers!$A$1:$A$1001,customers!$I$1:$I$1001,,0)</f>
        <v>No</v>
      </c>
    </row>
    <row r="525" spans="1:16" x14ac:dyDescent="0.25">
      <c r="A525" s="2" t="s">
        <v>3447</v>
      </c>
      <c r="B525" s="3">
        <v>44129</v>
      </c>
      <c r="C525" s="2" t="s">
        <v>3448</v>
      </c>
      <c r="D525" t="s">
        <v>6165</v>
      </c>
      <c r="E525" s="2">
        <v>1</v>
      </c>
      <c r="F525" s="2" t="str" cm="1">
        <f t="array" ref="F525">_xlfn.XLOOKUP(C525,customers!A524:$A$1001,customers!B524:$B$1001,,0)</f>
        <v>Berty Beelby</v>
      </c>
      <c r="G525" s="2" t="str">
        <f>IFERROR(IF(_xlfn.XLOOKUP(C525,customers!A525:A1524,customers!C525:C1524,,0)=0,"",_xlfn.XLOOKUP(C525,customers!A525:A1524,customers!C525:C1524,,0)),"")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f>_xlfn.XLOOKUP(Table1[[#This Row],[Customer ID]],customers!$A$1:$A$1001,customers!$I$1:$I$1001,,0)</f>
        <v>No</v>
      </c>
    </row>
    <row r="526" spans="1:16" x14ac:dyDescent="0.25">
      <c r="A526" s="2" t="s">
        <v>3453</v>
      </c>
      <c r="B526" s="3">
        <v>44255</v>
      </c>
      <c r="C526" s="2" t="s">
        <v>3454</v>
      </c>
      <c r="D526" t="s">
        <v>6164</v>
      </c>
      <c r="E526" s="2">
        <v>2</v>
      </c>
      <c r="F526" s="2" t="str" cm="1">
        <f t="array" ref="F526">_xlfn.XLOOKUP(C526,customers!A525:$A$1001,customers!B525:$B$1001,,0)</f>
        <v>Erny Stenyng</v>
      </c>
      <c r="G526" s="2" t="str">
        <f>IFERROR(IF(_xlfn.XLOOKUP(C526,customers!A526:A1525,customers!C526:C1525,,0)=0,"",_xlfn.XLOOKUP(C526,customers!A526:A1525,customers!C526:C1525,,0)),"")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f>_xlfn.XLOOKUP(Table1[[#This Row],[Customer ID]],customers!$A$1:$A$1001,customers!$I$1:$I$1001,,0)</f>
        <v>No</v>
      </c>
    </row>
    <row r="527" spans="1:16" x14ac:dyDescent="0.25">
      <c r="A527" s="2" t="s">
        <v>3458</v>
      </c>
      <c r="B527" s="3">
        <v>44038</v>
      </c>
      <c r="C527" s="2" t="s">
        <v>3459</v>
      </c>
      <c r="D527" t="s">
        <v>6163</v>
      </c>
      <c r="E527" s="2">
        <v>5</v>
      </c>
      <c r="F527" s="2" t="str" cm="1">
        <f t="array" ref="F527">_xlfn.XLOOKUP(C527,customers!A526:$A$1001,customers!B526:$B$1001,,0)</f>
        <v>Edin Yantsurev</v>
      </c>
      <c r="G527" s="2" t="str">
        <f>IFERROR(IF(_xlfn.XLOOKUP(C527,customers!A527:A1526,customers!C527:C1526,,0)=0,"",_xlfn.XLOOKUP(C527,customers!A527:A1526,customers!C527:C1526,,0)),"")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t="str">
        <f>_xlfn.XLOOKUP(Table1[[#This Row],[Customer ID]],customers!$A$1:$A$1001,customers!$I$1:$I$1001,,0)</f>
        <v>Yes</v>
      </c>
    </row>
    <row r="528" spans="1:16" x14ac:dyDescent="0.25">
      <c r="A528" s="2" t="s">
        <v>3463</v>
      </c>
      <c r="B528" s="3">
        <v>44717</v>
      </c>
      <c r="C528" s="2" t="s">
        <v>3464</v>
      </c>
      <c r="D528" t="s">
        <v>6166</v>
      </c>
      <c r="E528" s="2">
        <v>4</v>
      </c>
      <c r="F528" s="2" t="str" cm="1">
        <f t="array" ref="F528">_xlfn.XLOOKUP(C528,customers!A527:$A$1001,customers!B527:$B$1001,,0)</f>
        <v>Webb Speechly</v>
      </c>
      <c r="G528" s="2" t="str">
        <f>IFERROR(IF(_xlfn.XLOOKUP(C528,customers!A528:A1527,customers!C528:C1527,,0)=0,"",_xlfn.XLOOKUP(C528,customers!A528:A1527,customers!C528:C1527,,0)),"")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f>_xlfn.XLOOKUP(Table1[[#This Row],[Customer ID]],customers!$A$1:$A$1001,customers!$I$1:$I$1001,,0)</f>
        <v>Yes</v>
      </c>
    </row>
    <row r="529" spans="1:16" x14ac:dyDescent="0.25">
      <c r="A529" s="2" t="s">
        <v>3469</v>
      </c>
      <c r="B529" s="3">
        <v>43517</v>
      </c>
      <c r="C529" s="2" t="s">
        <v>3470</v>
      </c>
      <c r="D529" t="s">
        <v>6139</v>
      </c>
      <c r="E529" s="2">
        <v>5</v>
      </c>
      <c r="F529" s="2" t="str" cm="1">
        <f t="array" ref="F529">_xlfn.XLOOKUP(C529,customers!A528:$A$1001,customers!B528:$B$1001,,0)</f>
        <v>Irvine Phillpot</v>
      </c>
      <c r="G529" s="2" t="str">
        <f>IFERROR(IF(_xlfn.XLOOKUP(C529,customers!A529:A1528,customers!C529:C1528,,0)=0,"",_xlfn.XLOOKUP(C529,customers!A529:A1528,customers!C529:C1528,,0)),"")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f>_xlfn.XLOOKUP(Table1[[#This Row],[Customer ID]],customers!$A$1:$A$1001,customers!$I$1:$I$1001,,0)</f>
        <v>No</v>
      </c>
    </row>
    <row r="530" spans="1:16" x14ac:dyDescent="0.25">
      <c r="A530" s="2" t="s">
        <v>3475</v>
      </c>
      <c r="B530" s="3">
        <v>43926</v>
      </c>
      <c r="C530" s="2" t="s">
        <v>3476</v>
      </c>
      <c r="D530" t="s">
        <v>6176</v>
      </c>
      <c r="E530" s="2">
        <v>6</v>
      </c>
      <c r="F530" s="2" t="str" cm="1">
        <f t="array" ref="F530">_xlfn.XLOOKUP(C530,customers!A529:$A$1001,customers!B529:$B$1001,,0)</f>
        <v>Lem Pennacci</v>
      </c>
      <c r="G530" s="2" t="str">
        <f>IFERROR(IF(_xlfn.XLOOKUP(C530,customers!A530:A1529,customers!C530:C1529,,0)=0,"",_xlfn.XLOOKUP(C530,customers!A530:A1529,customers!C530:C1529,,0)),"")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f>_xlfn.XLOOKUP(Table1[[#This Row],[Customer ID]],customers!$A$1:$A$1001,customers!$I$1:$I$1001,,0)</f>
        <v>No</v>
      </c>
    </row>
    <row r="531" spans="1:16" x14ac:dyDescent="0.25">
      <c r="A531" s="2" t="s">
        <v>3481</v>
      </c>
      <c r="B531" s="3">
        <v>43475</v>
      </c>
      <c r="C531" s="2" t="s">
        <v>3482</v>
      </c>
      <c r="D531" t="s">
        <v>6138</v>
      </c>
      <c r="E531" s="2">
        <v>6</v>
      </c>
      <c r="F531" s="2" t="str" cm="1">
        <f t="array" ref="F531">_xlfn.XLOOKUP(C531,customers!A530:$A$1001,customers!B530:$B$1001,,0)</f>
        <v>Starr Arpin</v>
      </c>
      <c r="G531" s="2" t="str">
        <f>IFERROR(IF(_xlfn.XLOOKUP(C531,customers!A531:A1530,customers!C531:C1530,,0)=0,"",_xlfn.XLOOKUP(C531,customers!A531:A1530,customers!C531:C1530,,0)),"")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t="str">
        <f>_xlfn.XLOOKUP(Table1[[#This Row],[Customer ID]],customers!$A$1:$A$1001,customers!$I$1:$I$1001,,0)</f>
        <v>No</v>
      </c>
    </row>
    <row r="532" spans="1:16" x14ac:dyDescent="0.25">
      <c r="A532" s="2" t="s">
        <v>3487</v>
      </c>
      <c r="B532" s="3">
        <v>44663</v>
      </c>
      <c r="C532" s="2" t="s">
        <v>3488</v>
      </c>
      <c r="D532" t="s">
        <v>6138</v>
      </c>
      <c r="E532" s="2">
        <v>6</v>
      </c>
      <c r="F532" s="2" t="str" cm="1">
        <f t="array" ref="F532">_xlfn.XLOOKUP(C532,customers!A531:$A$1001,customers!B531:$B$1001,,0)</f>
        <v>Donny Fries</v>
      </c>
      <c r="G532" s="2" t="str">
        <f>IFERROR(IF(_xlfn.XLOOKUP(C532,customers!A532:A1531,customers!C532:C1531,,0)=0,"",_xlfn.XLOOKUP(C532,customers!A532:A1531,customers!C532:C1531,,0)),"")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t="str">
        <f>_xlfn.XLOOKUP(Table1[[#This Row],[Customer ID]],customers!$A$1:$A$1001,customers!$I$1:$I$1001,,0)</f>
        <v>No</v>
      </c>
    </row>
    <row r="533" spans="1:16" x14ac:dyDescent="0.25">
      <c r="A533" s="2" t="s">
        <v>3493</v>
      </c>
      <c r="B533" s="3">
        <v>44591</v>
      </c>
      <c r="C533" s="2" t="s">
        <v>3494</v>
      </c>
      <c r="D533" t="s">
        <v>6177</v>
      </c>
      <c r="E533" s="2">
        <v>5</v>
      </c>
      <c r="F533" s="2" t="str" cm="1">
        <f t="array" ref="F533">_xlfn.XLOOKUP(C533,customers!A532:$A$1001,customers!B532:$B$1001,,0)</f>
        <v>Rana Sharer</v>
      </c>
      <c r="G533" s="2" t="str">
        <f>IFERROR(IF(_xlfn.XLOOKUP(C533,customers!A533:A1532,customers!C533:C1532,,0)=0,"",_xlfn.XLOOKUP(C533,customers!A533:A1532,customers!C533:C1532,,0)),"")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t="str">
        <f>_xlfn.XLOOKUP(Table1[[#This Row],[Customer ID]],customers!$A$1:$A$1001,customers!$I$1:$I$1001,,0)</f>
        <v>No</v>
      </c>
    </row>
    <row r="534" spans="1:16" x14ac:dyDescent="0.25">
      <c r="A534" s="2" t="s">
        <v>3499</v>
      </c>
      <c r="B534" s="3">
        <v>44330</v>
      </c>
      <c r="C534" s="2" t="s">
        <v>3500</v>
      </c>
      <c r="D534" t="s">
        <v>6139</v>
      </c>
      <c r="E534" s="2">
        <v>2</v>
      </c>
      <c r="F534" s="2" t="str" cm="1">
        <f t="array" ref="F534">_xlfn.XLOOKUP(C534,customers!A533:$A$1001,customers!B533:$B$1001,,0)</f>
        <v>Nannie Naseby</v>
      </c>
      <c r="G534" s="2" t="str">
        <f>IFERROR(IF(_xlfn.XLOOKUP(C534,customers!A534:A1533,customers!C534:C1533,,0)=0,"",_xlfn.XLOOKUP(C534,customers!A534:A1533,customers!C534:C1533,,0)),"")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f>_xlfn.XLOOKUP(Table1[[#This Row],[Customer ID]],customers!$A$1:$A$1001,customers!$I$1:$I$1001,,0)</f>
        <v>Yes</v>
      </c>
    </row>
    <row r="535" spans="1:16" x14ac:dyDescent="0.25">
      <c r="A535" s="2" t="s">
        <v>3505</v>
      </c>
      <c r="B535" s="3">
        <v>44724</v>
      </c>
      <c r="C535" s="2" t="s">
        <v>3506</v>
      </c>
      <c r="D535" t="s">
        <v>6172</v>
      </c>
      <c r="E535" s="2">
        <v>4</v>
      </c>
      <c r="F535" s="2" t="str" cm="1">
        <f t="array" ref="F535">_xlfn.XLOOKUP(C535,customers!A534:$A$1001,customers!B534:$B$1001,,0)</f>
        <v>Rea Offell</v>
      </c>
      <c r="G535" s="2" t="str">
        <f>IFERROR(IF(_xlfn.XLOOKUP(C535,customers!A535:A1534,customers!C535:C1534,,0)=0,"",_xlfn.XLOOKUP(C535,customers!A535:A1534,customers!C535:C1534,,0)),"")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t="str">
        <f>_xlfn.XLOOKUP(Table1[[#This Row],[Customer ID]],customers!$A$1:$A$1001,customers!$I$1:$I$1001,,0)</f>
        <v>No</v>
      </c>
    </row>
    <row r="536" spans="1:16" x14ac:dyDescent="0.25">
      <c r="A536" s="2" t="s">
        <v>3510</v>
      </c>
      <c r="B536" s="3">
        <v>44563</v>
      </c>
      <c r="C536" s="2" t="s">
        <v>3511</v>
      </c>
      <c r="D536" t="s">
        <v>6151</v>
      </c>
      <c r="E536" s="2">
        <v>2</v>
      </c>
      <c r="F536" s="2" t="str" cm="1">
        <f t="array" ref="F536">_xlfn.XLOOKUP(C536,customers!A535:$A$1001,customers!B535:$B$1001,,0)</f>
        <v>Kris O'Cullen</v>
      </c>
      <c r="G536" s="2" t="str">
        <f>IFERROR(IF(_xlfn.XLOOKUP(C536,customers!A536:A1535,customers!C536:C1535,,0)=0,"",_xlfn.XLOOKUP(C536,customers!A536:A1535,customers!C536:C1535,,0)),"")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t="str">
        <f>_xlfn.XLOOKUP(Table1[[#This Row],[Customer ID]],customers!$A$1:$A$1001,customers!$I$1:$I$1001,,0)</f>
        <v>Yes</v>
      </c>
    </row>
    <row r="537" spans="1:16" x14ac:dyDescent="0.25">
      <c r="A537" s="2" t="s">
        <v>3516</v>
      </c>
      <c r="B537" s="3">
        <v>44585</v>
      </c>
      <c r="C537" s="2" t="s">
        <v>3517</v>
      </c>
      <c r="D537" t="s">
        <v>6145</v>
      </c>
      <c r="E537" s="2">
        <v>2</v>
      </c>
      <c r="F537" s="2" t="str" cm="1">
        <f t="array" ref="F537">_xlfn.XLOOKUP(C537,customers!A536:$A$1001,customers!B536:$B$1001,,0)</f>
        <v>Timoteo Glisane</v>
      </c>
      <c r="G537" s="2" t="str">
        <f>IFERROR(IF(_xlfn.XLOOKUP(C537,customers!A537:A1536,customers!C537:C1536,,0)=0,"",_xlfn.XLOOKUP(C537,customers!A537:A1536,customers!C537:C1536,,0)),"")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f>_xlfn.XLOOKUP(Table1[[#This Row],[Customer ID]],customers!$A$1:$A$1001,customers!$I$1:$I$1001,,0)</f>
        <v>No</v>
      </c>
    </row>
    <row r="538" spans="1:16" x14ac:dyDescent="0.25">
      <c r="A538" s="2" t="s">
        <v>3521</v>
      </c>
      <c r="B538" s="3">
        <v>43544</v>
      </c>
      <c r="C538" s="2" t="s">
        <v>3368</v>
      </c>
      <c r="D538" t="s">
        <v>6163</v>
      </c>
      <c r="E538" s="2">
        <v>3</v>
      </c>
      <c r="F538" s="2" t="e" cm="1">
        <f t="array" ref="F538">_xlfn.XLOOKUP(C538,customers!A537:$A$1001,customers!B537:$B$1001,,0)</f>
        <v>#N/A</v>
      </c>
      <c r="G538" s="2" t="str">
        <f>IFERROR(IF(_xlfn.XLOOKUP(C538,customers!A538:A1537,customers!C538:C1537,,0)=0,"",_xlfn.XLOOKUP(C538,customers!A538:A1537,customers!C538:C1537,,0)),"")</f>
        <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t="str">
        <f>_xlfn.XLOOKUP(Table1[[#This Row],[Customer ID]],customers!$A$1:$A$1001,customers!$I$1:$I$1001,,0)</f>
        <v>Yes</v>
      </c>
    </row>
    <row r="539" spans="1:16" x14ac:dyDescent="0.25">
      <c r="A539" s="2" t="s">
        <v>3527</v>
      </c>
      <c r="B539" s="3">
        <v>44156</v>
      </c>
      <c r="C539" s="2" t="s">
        <v>3528</v>
      </c>
      <c r="D539" t="s">
        <v>6185</v>
      </c>
      <c r="E539" s="2">
        <v>4</v>
      </c>
      <c r="F539" s="2" t="str" cm="1">
        <f t="array" ref="F539">_xlfn.XLOOKUP(C539,customers!A538:$A$1001,customers!B538:$B$1001,,0)</f>
        <v>Hildegarde Brangan</v>
      </c>
      <c r="G539" s="2" t="str">
        <f>IFERROR(IF(_xlfn.XLOOKUP(C539,customers!A539:A1538,customers!C539:C1538,,0)=0,"",_xlfn.XLOOKUP(C539,customers!A539:A1538,customers!C539:C1538,,0)),"")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f>_xlfn.XLOOKUP(Table1[[#This Row],[Customer ID]],customers!$A$1:$A$1001,customers!$I$1:$I$1001,,0)</f>
        <v>Yes</v>
      </c>
    </row>
    <row r="540" spans="1:16" x14ac:dyDescent="0.25">
      <c r="A540" s="2" t="s">
        <v>3532</v>
      </c>
      <c r="B540" s="3">
        <v>44482</v>
      </c>
      <c r="C540" s="2" t="s">
        <v>3533</v>
      </c>
      <c r="D540" t="s">
        <v>6163</v>
      </c>
      <c r="E540" s="2">
        <v>4</v>
      </c>
      <c r="F540" s="2" t="str" cm="1">
        <f t="array" ref="F540">_xlfn.XLOOKUP(C540,customers!A539:$A$1001,customers!B539:$B$1001,,0)</f>
        <v>Amii Gallyon</v>
      </c>
      <c r="G540" s="2" t="str">
        <f>IFERROR(IF(_xlfn.XLOOKUP(C540,customers!A540:A1539,customers!C540:C1539,,0)=0,"",_xlfn.XLOOKUP(C540,customers!A540:A1539,customers!C540:C1539,,0)),"")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t="str">
        <f>_xlfn.XLOOKUP(Table1[[#This Row],[Customer ID]],customers!$A$1:$A$1001,customers!$I$1:$I$1001,,0)</f>
        <v>Yes</v>
      </c>
    </row>
    <row r="541" spans="1:16" x14ac:dyDescent="0.25">
      <c r="A541" s="2" t="s">
        <v>3537</v>
      </c>
      <c r="B541" s="3">
        <v>44488</v>
      </c>
      <c r="C541" s="2" t="s">
        <v>3538</v>
      </c>
      <c r="D541" t="s">
        <v>6172</v>
      </c>
      <c r="E541" s="2">
        <v>5</v>
      </c>
      <c r="F541" s="2" t="str" cm="1">
        <f t="array" ref="F541">_xlfn.XLOOKUP(C541,customers!A540:$A$1001,customers!B540:$B$1001,,0)</f>
        <v>Birgit Domange</v>
      </c>
      <c r="G541" s="2" t="str">
        <f>IFERROR(IF(_xlfn.XLOOKUP(C541,customers!A541:A1540,customers!C541:C1540,,0)=0,"",_xlfn.XLOOKUP(C541,customers!A541:A1540,customers!C541:C1540,,0)),"")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t="str">
        <f>_xlfn.XLOOKUP(Table1[[#This Row],[Customer ID]],customers!$A$1:$A$1001,customers!$I$1:$I$1001,,0)</f>
        <v>No</v>
      </c>
    </row>
    <row r="542" spans="1:16" x14ac:dyDescent="0.25">
      <c r="A542" s="2" t="s">
        <v>3542</v>
      </c>
      <c r="B542" s="3">
        <v>43584</v>
      </c>
      <c r="C542" s="2" t="s">
        <v>3543</v>
      </c>
      <c r="D542" t="s">
        <v>6170</v>
      </c>
      <c r="E542" s="2">
        <v>4</v>
      </c>
      <c r="F542" s="2" t="str" cm="1">
        <f t="array" ref="F542">_xlfn.XLOOKUP(C542,customers!A541:$A$1001,customers!B541:$B$1001,,0)</f>
        <v>Killian Osler</v>
      </c>
      <c r="G542" s="2" t="str">
        <f>IFERROR(IF(_xlfn.XLOOKUP(C542,customers!A542:A1541,customers!C542:C1541,,0)=0,"",_xlfn.XLOOKUP(C542,customers!A542:A1541,customers!C542:C1541,,0)),"")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f>_xlfn.XLOOKUP(Table1[[#This Row],[Customer ID]],customers!$A$1:$A$1001,customers!$I$1:$I$1001,,0)</f>
        <v>Yes</v>
      </c>
    </row>
    <row r="543" spans="1:16" x14ac:dyDescent="0.25">
      <c r="A543" s="2" t="s">
        <v>3548</v>
      </c>
      <c r="B543" s="3">
        <v>43750</v>
      </c>
      <c r="C543" s="2" t="s">
        <v>3549</v>
      </c>
      <c r="D543" t="s">
        <v>6168</v>
      </c>
      <c r="E543" s="2">
        <v>1</v>
      </c>
      <c r="F543" s="2" t="str" cm="1">
        <f t="array" ref="F543">_xlfn.XLOOKUP(C543,customers!A542:$A$1001,customers!B542:$B$1001,,0)</f>
        <v>Lora Dukes</v>
      </c>
      <c r="G543" s="2" t="str">
        <f>IFERROR(IF(_xlfn.XLOOKUP(C543,customers!A543:A1542,customers!C543:C1542,,0)=0,"",_xlfn.XLOOKUP(C543,customers!A543:A1542,customers!C543:C1542,,0)),"")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f>_xlfn.XLOOKUP(Table1[[#This Row],[Customer ID]],customers!$A$1:$A$1001,customers!$I$1:$I$1001,,0)</f>
        <v>Yes</v>
      </c>
    </row>
    <row r="544" spans="1:16" x14ac:dyDescent="0.25">
      <c r="A544" s="2" t="s">
        <v>3553</v>
      </c>
      <c r="B544" s="3">
        <v>44335</v>
      </c>
      <c r="C544" s="2" t="s">
        <v>3554</v>
      </c>
      <c r="D544" t="s">
        <v>6175</v>
      </c>
      <c r="E544" s="2">
        <v>4</v>
      </c>
      <c r="F544" s="2" t="str" cm="1">
        <f t="array" ref="F544">_xlfn.XLOOKUP(C544,customers!A543:$A$1001,customers!B543:$B$1001,,0)</f>
        <v>Zack Pellett</v>
      </c>
      <c r="G544" s="2" t="str">
        <f>IFERROR(IF(_xlfn.XLOOKUP(C544,customers!A544:A1543,customers!C544:C1543,,0)=0,"",_xlfn.XLOOKUP(C544,customers!A544:A1543,customers!C544:C1543,,0)),"")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f>_xlfn.XLOOKUP(Table1[[#This Row],[Customer ID]],customers!$A$1:$A$1001,customers!$I$1:$I$1001,,0)</f>
        <v>No</v>
      </c>
    </row>
    <row r="545" spans="1:16" x14ac:dyDescent="0.25">
      <c r="A545" s="2" t="s">
        <v>3559</v>
      </c>
      <c r="B545" s="3">
        <v>44380</v>
      </c>
      <c r="C545" s="2" t="s">
        <v>3560</v>
      </c>
      <c r="D545" t="s">
        <v>6142</v>
      </c>
      <c r="E545" s="2">
        <v>2</v>
      </c>
      <c r="F545" s="2" t="str" cm="1">
        <f t="array" ref="F545">_xlfn.XLOOKUP(C545,customers!A544:$A$1001,customers!B544:$B$1001,,0)</f>
        <v>Ilaire Sprakes</v>
      </c>
      <c r="G545" s="2" t="str">
        <f>IFERROR(IF(_xlfn.XLOOKUP(C545,customers!A545:A1544,customers!C545:C1544,,0)=0,"",_xlfn.XLOOKUP(C545,customers!A545:A1544,customers!C545:C1544,,0)),"")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t="str">
        <f>_xlfn.XLOOKUP(Table1[[#This Row],[Customer ID]],customers!$A$1:$A$1001,customers!$I$1:$I$1001,,0)</f>
        <v>No</v>
      </c>
    </row>
    <row r="546" spans="1:16" x14ac:dyDescent="0.25">
      <c r="A546" s="2" t="s">
        <v>3565</v>
      </c>
      <c r="B546" s="3">
        <v>43869</v>
      </c>
      <c r="C546" s="2" t="s">
        <v>3566</v>
      </c>
      <c r="D546" t="s">
        <v>6180</v>
      </c>
      <c r="E546" s="2">
        <v>2</v>
      </c>
      <c r="F546" s="2" t="str" cm="1">
        <f t="array" ref="F546">_xlfn.XLOOKUP(C546,customers!A545:$A$1001,customers!B545:$B$1001,,0)</f>
        <v>Heda Fromant</v>
      </c>
      <c r="G546" s="2" t="str">
        <f>IFERROR(IF(_xlfn.XLOOKUP(C546,customers!A546:A1545,customers!C546:C1545,,0)=0,"",_xlfn.XLOOKUP(C546,customers!A546:A1545,customers!C546:C1545,,0)),"")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f>_xlfn.XLOOKUP(Table1[[#This Row],[Customer ID]],customers!$A$1:$A$1001,customers!$I$1:$I$1001,,0)</f>
        <v>No</v>
      </c>
    </row>
    <row r="547" spans="1:16" x14ac:dyDescent="0.25">
      <c r="A547" s="2" t="s">
        <v>3571</v>
      </c>
      <c r="B547" s="3">
        <v>44120</v>
      </c>
      <c r="C547" s="2" t="s">
        <v>3572</v>
      </c>
      <c r="D547" t="s">
        <v>6150</v>
      </c>
      <c r="E547" s="2">
        <v>4</v>
      </c>
      <c r="F547" s="2" t="str" cm="1">
        <f t="array" ref="F547">_xlfn.XLOOKUP(C547,customers!A546:$A$1001,customers!B546:$B$1001,,0)</f>
        <v>Rufus Flear</v>
      </c>
      <c r="G547" s="2" t="str">
        <f>IFERROR(IF(_xlfn.XLOOKUP(C547,customers!A547:A1546,customers!C547:C1546,,0)=0,"",_xlfn.XLOOKUP(C547,customers!A547:A1546,customers!C547:C1546,,0)),"")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f>_xlfn.XLOOKUP(Table1[[#This Row],[Customer ID]],customers!$A$1:$A$1001,customers!$I$1:$I$1001,,0)</f>
        <v>No</v>
      </c>
    </row>
    <row r="548" spans="1:16" x14ac:dyDescent="0.25">
      <c r="A548" s="2" t="s">
        <v>3577</v>
      </c>
      <c r="B548" s="3">
        <v>44127</v>
      </c>
      <c r="C548" s="2" t="s">
        <v>3578</v>
      </c>
      <c r="D548" t="s">
        <v>6185</v>
      </c>
      <c r="E548" s="2">
        <v>3</v>
      </c>
      <c r="F548" s="2" t="str" cm="1">
        <f t="array" ref="F548">_xlfn.XLOOKUP(C548,customers!A547:$A$1001,customers!B547:$B$1001,,0)</f>
        <v>Dom Milella</v>
      </c>
      <c r="G548" s="2" t="str">
        <f>IFERROR(IF(_xlfn.XLOOKUP(C548,customers!A548:A1547,customers!C548:C1547,,0)=0,"",_xlfn.XLOOKUP(C548,customers!A548:A1547,customers!C548:C1547,,0)),"")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f>_xlfn.XLOOKUP(Table1[[#This Row],[Customer ID]],customers!$A$1:$A$1001,customers!$I$1:$I$1001,,0)</f>
        <v>No</v>
      </c>
    </row>
    <row r="549" spans="1:16" x14ac:dyDescent="0.25">
      <c r="A549" s="2" t="s">
        <v>3582</v>
      </c>
      <c r="B549" s="3">
        <v>44265</v>
      </c>
      <c r="C549" s="2" t="s">
        <v>3594</v>
      </c>
      <c r="D549" t="s">
        <v>6178</v>
      </c>
      <c r="E549" s="2">
        <v>3</v>
      </c>
      <c r="F549" s="2" t="str" cm="1">
        <f t="array" ref="F549">_xlfn.XLOOKUP(C549,customers!A548:$A$1001,customers!B548:$B$1001,,0)</f>
        <v>Wilek Lightollers</v>
      </c>
      <c r="G549" s="2" t="str">
        <f>IFERROR(IF(_xlfn.XLOOKUP(C549,customers!A549:A1548,customers!C549:C1548,,0)=0,"",_xlfn.XLOOKUP(C549,customers!A549:A1548,customers!C549:C1548,,0)),"")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t="str">
        <f>_xlfn.XLOOKUP(Table1[[#This Row],[Customer ID]],customers!$A$1:$A$1001,customers!$I$1:$I$1001,,0)</f>
        <v>Yes</v>
      </c>
    </row>
    <row r="550" spans="1:16" x14ac:dyDescent="0.25">
      <c r="A550" s="2" t="s">
        <v>3587</v>
      </c>
      <c r="B550" s="3">
        <v>44384</v>
      </c>
      <c r="C550" s="2" t="s">
        <v>3588</v>
      </c>
      <c r="D550" t="s">
        <v>6184</v>
      </c>
      <c r="E550" s="2">
        <v>3</v>
      </c>
      <c r="F550" s="2" t="str" cm="1">
        <f t="array" ref="F550">_xlfn.XLOOKUP(C550,customers!A549:$A$1001,customers!B549:$B$1001,,0)</f>
        <v>Bette-ann Munden</v>
      </c>
      <c r="G550" s="2" t="str">
        <f>IFERROR(IF(_xlfn.XLOOKUP(C550,customers!A550:A1549,customers!C550:C1549,,0)=0,"",_xlfn.XLOOKUP(C550,customers!A550:A1549,customers!C550:C1549,,0)),"")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f>_xlfn.XLOOKUP(Table1[[#This Row],[Customer ID]],customers!$A$1:$A$1001,customers!$I$1:$I$1001,,0)</f>
        <v>Yes</v>
      </c>
    </row>
    <row r="551" spans="1:16" x14ac:dyDescent="0.25">
      <c r="A551" s="2" t="s">
        <v>3593</v>
      </c>
      <c r="B551" s="3">
        <v>44232</v>
      </c>
      <c r="C551" s="2" t="s">
        <v>3594</v>
      </c>
      <c r="D551" t="s">
        <v>6184</v>
      </c>
      <c r="E551" s="2">
        <v>4</v>
      </c>
      <c r="F551" s="2" t="str" cm="1">
        <f t="array" ref="F551">_xlfn.XLOOKUP(C551,customers!A550:$A$1001,customers!B550:$B$1001,,0)</f>
        <v>Wilek Lightollers</v>
      </c>
      <c r="G551" s="2" t="str">
        <f>IFERROR(IF(_xlfn.XLOOKUP(C551,customers!A551:A1550,customers!C551:C1550,,0)=0,"",_xlfn.XLOOKUP(C551,customers!A551:A1550,customers!C551:C1550,,0)),"")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f>_xlfn.XLOOKUP(Table1[[#This Row],[Customer ID]],customers!$A$1:$A$1001,customers!$I$1:$I$1001,,0)</f>
        <v>Yes</v>
      </c>
    </row>
    <row r="552" spans="1:16" x14ac:dyDescent="0.25">
      <c r="A552" s="2" t="s">
        <v>3599</v>
      </c>
      <c r="B552" s="3">
        <v>44176</v>
      </c>
      <c r="C552" s="2" t="s">
        <v>3600</v>
      </c>
      <c r="D552" t="s">
        <v>6150</v>
      </c>
      <c r="E552" s="2">
        <v>6</v>
      </c>
      <c r="F552" s="2" t="str" cm="1">
        <f t="array" ref="F552">_xlfn.XLOOKUP(C552,customers!A551:$A$1001,customers!B551:$B$1001,,0)</f>
        <v>Nick Brakespear</v>
      </c>
      <c r="G552" s="2" t="str">
        <f>IFERROR(IF(_xlfn.XLOOKUP(C552,customers!A552:A1551,customers!C552:C1551,,0)=0,"",_xlfn.XLOOKUP(C552,customers!A552:A1551,customers!C552:C1551,,0)),"")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f>_xlfn.XLOOKUP(Table1[[#This Row],[Customer ID]],customers!$A$1:$A$1001,customers!$I$1:$I$1001,,0)</f>
        <v>Yes</v>
      </c>
    </row>
    <row r="553" spans="1:16" x14ac:dyDescent="0.25">
      <c r="A553" s="2" t="s">
        <v>3605</v>
      </c>
      <c r="B553" s="3">
        <v>44694</v>
      </c>
      <c r="C553" s="2" t="s">
        <v>3606</v>
      </c>
      <c r="D553" t="s">
        <v>6153</v>
      </c>
      <c r="E553" s="2">
        <v>2</v>
      </c>
      <c r="F553" s="2" t="str" cm="1">
        <f t="array" ref="F553">_xlfn.XLOOKUP(C553,customers!A552:$A$1001,customers!B552:$B$1001,,0)</f>
        <v>Malynda Glawsop</v>
      </c>
      <c r="G553" s="2" t="str">
        <f>IFERROR(IF(_xlfn.XLOOKUP(C553,customers!A553:A1552,customers!C553:C1552,,0)=0,"",_xlfn.XLOOKUP(C553,customers!A553:A1552,customers!C553:C1552,,0)),"")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f>_xlfn.XLOOKUP(Table1[[#This Row],[Customer ID]],customers!$A$1:$A$1001,customers!$I$1:$I$1001,,0)</f>
        <v>No</v>
      </c>
    </row>
    <row r="554" spans="1:16" x14ac:dyDescent="0.25">
      <c r="A554" s="2" t="s">
        <v>3611</v>
      </c>
      <c r="B554" s="3">
        <v>43761</v>
      </c>
      <c r="C554" s="2" t="s">
        <v>3612</v>
      </c>
      <c r="D554" t="s">
        <v>6184</v>
      </c>
      <c r="E554" s="2">
        <v>4</v>
      </c>
      <c r="F554" s="2" t="str" cm="1">
        <f t="array" ref="F554">_xlfn.XLOOKUP(C554,customers!A553:$A$1001,customers!B553:$B$1001,,0)</f>
        <v>Granville Alberts</v>
      </c>
      <c r="G554" s="2" t="str">
        <f>IFERROR(IF(_xlfn.XLOOKUP(C554,customers!A554:A1553,customers!C554:C1553,,0)=0,"",_xlfn.XLOOKUP(C554,customers!A554:A1553,customers!C554:C1553,,0)),"")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f>_xlfn.XLOOKUP(Table1[[#This Row],[Customer ID]],customers!$A$1:$A$1001,customers!$I$1:$I$1001,,0)</f>
        <v>Yes</v>
      </c>
    </row>
    <row r="555" spans="1:16" x14ac:dyDescent="0.25">
      <c r="A555" s="2" t="s">
        <v>3617</v>
      </c>
      <c r="B555" s="3">
        <v>44085</v>
      </c>
      <c r="C555" s="2" t="s">
        <v>3618</v>
      </c>
      <c r="D555" t="s">
        <v>6141</v>
      </c>
      <c r="E555" s="2">
        <v>5</v>
      </c>
      <c r="F555" s="2" t="str" cm="1">
        <f t="array" ref="F555">_xlfn.XLOOKUP(C555,customers!A554:$A$1001,customers!B554:$B$1001,,0)</f>
        <v>Vasily Polglase</v>
      </c>
      <c r="G555" s="2" t="str">
        <f>IFERROR(IF(_xlfn.XLOOKUP(C555,customers!A555:A1554,customers!C555:C1554,,0)=0,"",_xlfn.XLOOKUP(C555,customers!A555:A1554,customers!C555:C1554,,0)),"")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f>_xlfn.XLOOKUP(Table1[[#This Row],[Customer ID]],customers!$A$1:$A$1001,customers!$I$1:$I$1001,,0)</f>
        <v>No</v>
      </c>
    </row>
    <row r="556" spans="1:16" x14ac:dyDescent="0.25">
      <c r="A556" s="2" t="s">
        <v>3622</v>
      </c>
      <c r="B556" s="3">
        <v>43737</v>
      </c>
      <c r="C556" s="2" t="s">
        <v>3623</v>
      </c>
      <c r="D556" t="s">
        <v>6142</v>
      </c>
      <c r="E556" s="2">
        <v>2</v>
      </c>
      <c r="F556" s="2" t="str" cm="1">
        <f t="array" ref="F556">_xlfn.XLOOKUP(C556,customers!A555:$A$1001,customers!B555:$B$1001,,0)</f>
        <v>Madelaine Sharples</v>
      </c>
      <c r="G556" s="2" t="str">
        <f>IFERROR(IF(_xlfn.XLOOKUP(C556,customers!A556:A1555,customers!C556:C1555,,0)=0,"",_xlfn.XLOOKUP(C556,customers!A556:A1555,customers!C556:C1555,,0)),"")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t="str">
        <f>_xlfn.XLOOKUP(Table1[[#This Row],[Customer ID]],customers!$A$1:$A$1001,customers!$I$1:$I$1001,,0)</f>
        <v>Yes</v>
      </c>
    </row>
    <row r="557" spans="1:16" x14ac:dyDescent="0.25">
      <c r="A557" s="2" t="s">
        <v>3627</v>
      </c>
      <c r="B557" s="3">
        <v>44258</v>
      </c>
      <c r="C557" s="2" t="s">
        <v>3628</v>
      </c>
      <c r="D557" t="s">
        <v>6141</v>
      </c>
      <c r="E557" s="2">
        <v>6</v>
      </c>
      <c r="F557" s="2" t="str" cm="1">
        <f t="array" ref="F557">_xlfn.XLOOKUP(C557,customers!A556:$A$1001,customers!B556:$B$1001,,0)</f>
        <v>Sigfrid Busch</v>
      </c>
      <c r="G557" s="2" t="str">
        <f>IFERROR(IF(_xlfn.XLOOKUP(C557,customers!A557:A1556,customers!C557:C1556,,0)=0,"",_xlfn.XLOOKUP(C557,customers!A557:A1556,customers!C557:C1556,,0)),"")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f>_xlfn.XLOOKUP(Table1[[#This Row],[Customer ID]],customers!$A$1:$A$1001,customers!$I$1:$I$1001,,0)</f>
        <v>No</v>
      </c>
    </row>
    <row r="558" spans="1:16" x14ac:dyDescent="0.25">
      <c r="A558" s="2" t="s">
        <v>3633</v>
      </c>
      <c r="B558" s="3">
        <v>44523</v>
      </c>
      <c r="C558" s="2" t="s">
        <v>3634</v>
      </c>
      <c r="D558" t="s">
        <v>6159</v>
      </c>
      <c r="E558" s="2">
        <v>2</v>
      </c>
      <c r="F558" s="2" t="str" cm="1">
        <f t="array" ref="F558">_xlfn.XLOOKUP(C558,customers!A557:$A$1001,customers!B557:$B$1001,,0)</f>
        <v>Cissiee Raisbeck</v>
      </c>
      <c r="G558" s="2" t="str">
        <f>IFERROR(IF(_xlfn.XLOOKUP(C558,customers!A558:A1557,customers!C558:C1557,,0)=0,"",_xlfn.XLOOKUP(C558,customers!A558:A1557,customers!C558:C1557,,0)),"")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f>_xlfn.XLOOKUP(Table1[[#This Row],[Customer ID]],customers!$A$1:$A$1001,customers!$I$1:$I$1001,,0)</f>
        <v>Yes</v>
      </c>
    </row>
    <row r="559" spans="1:16" x14ac:dyDescent="0.25">
      <c r="A559" s="2" t="s">
        <v>3638</v>
      </c>
      <c r="B559" s="3">
        <v>44506</v>
      </c>
      <c r="C559" s="2" t="s">
        <v>3368</v>
      </c>
      <c r="D559" t="s">
        <v>6171</v>
      </c>
      <c r="E559" s="2">
        <v>4</v>
      </c>
      <c r="F559" s="2" t="e" cm="1">
        <f t="array" ref="F559">_xlfn.XLOOKUP(C559,customers!A558:$A$1001,customers!B558:$B$1001,,0)</f>
        <v>#N/A</v>
      </c>
      <c r="G559" s="2" t="str">
        <f>IFERROR(IF(_xlfn.XLOOKUP(C559,customers!A559:A1558,customers!C559:C1558,,0)=0,"",_xlfn.XLOOKUP(C559,customers!A559:A1558,customers!C559:C1558,,0)),"")</f>
        <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f>_xlfn.XLOOKUP(Table1[[#This Row],[Customer ID]],customers!$A$1:$A$1001,customers!$I$1:$I$1001,,0)</f>
        <v>Yes</v>
      </c>
    </row>
    <row r="560" spans="1:16" x14ac:dyDescent="0.25">
      <c r="A560" s="2" t="s">
        <v>3643</v>
      </c>
      <c r="B560" s="3">
        <v>44225</v>
      </c>
      <c r="C560" s="2" t="s">
        <v>3644</v>
      </c>
      <c r="D560" t="s">
        <v>6150</v>
      </c>
      <c r="E560" s="2">
        <v>4</v>
      </c>
      <c r="F560" s="2" t="str" cm="1">
        <f t="array" ref="F560">_xlfn.XLOOKUP(C560,customers!A559:$A$1001,customers!B559:$B$1001,,0)</f>
        <v>Kenton Wetherick</v>
      </c>
      <c r="G560" s="2" t="str">
        <f>IFERROR(IF(_xlfn.XLOOKUP(C560,customers!A560:A1559,customers!C560:C1559,,0)=0,"",_xlfn.XLOOKUP(C560,customers!A560:A1559,customers!C560:C1559,,0)),"")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f>_xlfn.XLOOKUP(Table1[[#This Row],[Customer ID]],customers!$A$1:$A$1001,customers!$I$1:$I$1001,,0)</f>
        <v>Yes</v>
      </c>
    </row>
    <row r="561" spans="1:16" x14ac:dyDescent="0.25">
      <c r="A561" s="2" t="s">
        <v>3648</v>
      </c>
      <c r="B561" s="3">
        <v>44667</v>
      </c>
      <c r="C561" s="2" t="s">
        <v>3649</v>
      </c>
      <c r="D561" t="s">
        <v>6140</v>
      </c>
      <c r="E561" s="2">
        <v>3</v>
      </c>
      <c r="F561" s="2" t="str" cm="1">
        <f t="array" ref="F561">_xlfn.XLOOKUP(C561,customers!A560:$A$1001,customers!B560:$B$1001,,0)</f>
        <v>Reamonn Aynold</v>
      </c>
      <c r="G561" s="2" t="str">
        <f>IFERROR(IF(_xlfn.XLOOKUP(C561,customers!A561:A1560,customers!C561:C1560,,0)=0,"",_xlfn.XLOOKUP(C561,customers!A561:A1560,customers!C561:C1560,,0)),"")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f>_xlfn.XLOOKUP(Table1[[#This Row],[Customer ID]],customers!$A$1:$A$1001,customers!$I$1:$I$1001,,0)</f>
        <v>Yes</v>
      </c>
    </row>
    <row r="562" spans="1:16" x14ac:dyDescent="0.25">
      <c r="A562" s="2" t="s">
        <v>3654</v>
      </c>
      <c r="B562" s="3">
        <v>44401</v>
      </c>
      <c r="C562" s="2" t="s">
        <v>3655</v>
      </c>
      <c r="D562" t="s">
        <v>6166</v>
      </c>
      <c r="E562" s="2">
        <v>6</v>
      </c>
      <c r="F562" s="2" t="str" cm="1">
        <f t="array" ref="F562">_xlfn.XLOOKUP(C562,customers!A561:$A$1001,customers!B561:$B$1001,,0)</f>
        <v>Hatty Dovydenas</v>
      </c>
      <c r="G562" s="2" t="str">
        <f>IFERROR(IF(_xlfn.XLOOKUP(C562,customers!A562:A1561,customers!C562:C1561,,0)=0,"",_xlfn.XLOOKUP(C562,customers!A562:A1561,customers!C562:C1561,,0)),"")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f>_xlfn.XLOOKUP(Table1[[#This Row],[Customer ID]],customers!$A$1:$A$1001,customers!$I$1:$I$1001,,0)</f>
        <v>Yes</v>
      </c>
    </row>
    <row r="563" spans="1:16" x14ac:dyDescent="0.25">
      <c r="A563" s="2" t="s">
        <v>3659</v>
      </c>
      <c r="B563" s="3">
        <v>43688</v>
      </c>
      <c r="C563" s="2" t="s">
        <v>3660</v>
      </c>
      <c r="D563" t="s">
        <v>6154</v>
      </c>
      <c r="E563" s="2">
        <v>6</v>
      </c>
      <c r="F563" s="2" t="str" cm="1">
        <f t="array" ref="F563">_xlfn.XLOOKUP(C563,customers!A562:$A$1001,customers!B562:$B$1001,,0)</f>
        <v>Nathaniel Bloxland</v>
      </c>
      <c r="G563" s="2" t="str">
        <f>IFERROR(IF(_xlfn.XLOOKUP(C563,customers!A563:A1562,customers!C563:C1562,,0)=0,"",_xlfn.XLOOKUP(C563,customers!A563:A1562,customers!C563:C1562,,0)),"")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f>_xlfn.XLOOKUP(Table1[[#This Row],[Customer ID]],customers!$A$1:$A$1001,customers!$I$1:$I$1001,,0)</f>
        <v>Yes</v>
      </c>
    </row>
    <row r="564" spans="1:16" x14ac:dyDescent="0.25">
      <c r="A564" s="2" t="s">
        <v>3665</v>
      </c>
      <c r="B564" s="3">
        <v>43669</v>
      </c>
      <c r="C564" s="2" t="s">
        <v>3666</v>
      </c>
      <c r="D564" t="s">
        <v>6145</v>
      </c>
      <c r="E564" s="2">
        <v>6</v>
      </c>
      <c r="F564" s="2" t="str" cm="1">
        <f t="array" ref="F564">_xlfn.XLOOKUP(C564,customers!A563:$A$1001,customers!B563:$B$1001,,0)</f>
        <v>Brendan Grece</v>
      </c>
      <c r="G564" s="2" t="str">
        <f>IFERROR(IF(_xlfn.XLOOKUP(C564,customers!A564:A1563,customers!C564:C1563,,0)=0,"",_xlfn.XLOOKUP(C564,customers!A564:A1563,customers!C564:C1563,,0)),"")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f>_xlfn.XLOOKUP(Table1[[#This Row],[Customer ID]],customers!$A$1:$A$1001,customers!$I$1:$I$1001,,0)</f>
        <v>No</v>
      </c>
    </row>
    <row r="565" spans="1:16" x14ac:dyDescent="0.25">
      <c r="A565" s="2" t="s">
        <v>3671</v>
      </c>
      <c r="B565" s="3">
        <v>43991</v>
      </c>
      <c r="C565" s="2" t="s">
        <v>3752</v>
      </c>
      <c r="D565" t="s">
        <v>6141</v>
      </c>
      <c r="E565" s="2">
        <v>6</v>
      </c>
      <c r="F565" s="2" t="str" cm="1">
        <f t="array" ref="F565">_xlfn.XLOOKUP(C565,customers!A564:$A$1001,customers!B564:$B$1001,,0)</f>
        <v>Don Flintiff</v>
      </c>
      <c r="G565" s="2" t="str">
        <f>IFERROR(IF(_xlfn.XLOOKUP(C565,customers!A565:A1564,customers!C565:C1564,,0)=0,"",_xlfn.XLOOKUP(C565,customers!A565:A1564,customers!C565:C1564,,0)),"")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f>_xlfn.XLOOKUP(Table1[[#This Row],[Customer ID]],customers!$A$1:$A$1001,customers!$I$1:$I$1001,,0)</f>
        <v>No</v>
      </c>
    </row>
    <row r="566" spans="1:16" x14ac:dyDescent="0.25">
      <c r="A566" s="2" t="s">
        <v>3677</v>
      </c>
      <c r="B566" s="3">
        <v>43883</v>
      </c>
      <c r="C566" s="2" t="s">
        <v>3678</v>
      </c>
      <c r="D566" t="s">
        <v>6173</v>
      </c>
      <c r="E566" s="2">
        <v>2</v>
      </c>
      <c r="F566" s="2" t="str" cm="1">
        <f t="array" ref="F566">_xlfn.XLOOKUP(C566,customers!A565:$A$1001,customers!B565:$B$1001,,0)</f>
        <v>Abbe Thys</v>
      </c>
      <c r="G566" s="2" t="str">
        <f>IFERROR(IF(_xlfn.XLOOKUP(C566,customers!A566:A1565,customers!C566:C1565,,0)=0,"",_xlfn.XLOOKUP(C566,customers!A566:A1565,customers!C566:C1565,,0)),"")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t="str">
        <f>_xlfn.XLOOKUP(Table1[[#This Row],[Customer ID]],customers!$A$1:$A$1001,customers!$I$1:$I$1001,,0)</f>
        <v>No</v>
      </c>
    </row>
    <row r="567" spans="1:16" x14ac:dyDescent="0.25">
      <c r="A567" s="2" t="s">
        <v>3683</v>
      </c>
      <c r="B567" s="3">
        <v>44031</v>
      </c>
      <c r="C567" s="2" t="s">
        <v>3684</v>
      </c>
      <c r="D567" t="s">
        <v>6149</v>
      </c>
      <c r="E567" s="2">
        <v>4</v>
      </c>
      <c r="F567" s="2" t="str" cm="1">
        <f t="array" ref="F567">_xlfn.XLOOKUP(C567,customers!A566:$A$1001,customers!B566:$B$1001,,0)</f>
        <v>Jackquelin Chugg</v>
      </c>
      <c r="G567" s="2" t="str">
        <f>IFERROR(IF(_xlfn.XLOOKUP(C567,customers!A567:A1566,customers!C567:C1566,,0)=0,"",_xlfn.XLOOKUP(C567,customers!A567:A1566,customers!C567:C1566,,0)),"")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t="str">
        <f>_xlfn.XLOOKUP(Table1[[#This Row],[Customer ID]],customers!$A$1:$A$1001,customers!$I$1:$I$1001,,0)</f>
        <v>No</v>
      </c>
    </row>
    <row r="568" spans="1:16" x14ac:dyDescent="0.25">
      <c r="A568" s="2" t="s">
        <v>3689</v>
      </c>
      <c r="B568" s="3">
        <v>44459</v>
      </c>
      <c r="C568" s="2" t="s">
        <v>3690</v>
      </c>
      <c r="D568" t="s">
        <v>6152</v>
      </c>
      <c r="E568" s="2">
        <v>6</v>
      </c>
      <c r="F568" s="2" t="str" cm="1">
        <f t="array" ref="F568">_xlfn.XLOOKUP(C568,customers!A567:$A$1001,customers!B567:$B$1001,,0)</f>
        <v>Audra Kelston</v>
      </c>
      <c r="G568" s="2" t="str">
        <f>IFERROR(IF(_xlfn.XLOOKUP(C568,customers!A568:A1567,customers!C568:C1567,,0)=0,"",_xlfn.XLOOKUP(C568,customers!A568:A1567,customers!C568:C1567,,0)),"")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f>_xlfn.XLOOKUP(Table1[[#This Row],[Customer ID]],customers!$A$1:$A$1001,customers!$I$1:$I$1001,,0)</f>
        <v>Yes</v>
      </c>
    </row>
    <row r="569" spans="1:16" x14ac:dyDescent="0.25">
      <c r="A569" s="2" t="s">
        <v>3695</v>
      </c>
      <c r="B569" s="3">
        <v>44318</v>
      </c>
      <c r="C569" s="2" t="s">
        <v>3696</v>
      </c>
      <c r="D569" t="s">
        <v>6142</v>
      </c>
      <c r="E569" s="2">
        <v>6</v>
      </c>
      <c r="F569" s="2" t="str" cm="1">
        <f t="array" ref="F569">_xlfn.XLOOKUP(C569,customers!A568:$A$1001,customers!B568:$B$1001,,0)</f>
        <v>Elvina Angel</v>
      </c>
      <c r="G569" s="2" t="str">
        <f>IFERROR(IF(_xlfn.XLOOKUP(C569,customers!A569:A1568,customers!C569:C1568,,0)=0,"",_xlfn.XLOOKUP(C569,customers!A569:A1568,customers!C569:C1568,,0)),"")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t="str">
        <f>_xlfn.XLOOKUP(Table1[[#This Row],[Customer ID]],customers!$A$1:$A$1001,customers!$I$1:$I$1001,,0)</f>
        <v>No</v>
      </c>
    </row>
    <row r="570" spans="1:16" x14ac:dyDescent="0.25">
      <c r="A570" s="2" t="s">
        <v>3700</v>
      </c>
      <c r="B570" s="3">
        <v>44526</v>
      </c>
      <c r="C570" s="2" t="s">
        <v>3701</v>
      </c>
      <c r="D570" t="s">
        <v>6145</v>
      </c>
      <c r="E570" s="2">
        <v>4</v>
      </c>
      <c r="F570" s="2" t="str" cm="1">
        <f t="array" ref="F570">_xlfn.XLOOKUP(C570,customers!A569:$A$1001,customers!B569:$B$1001,,0)</f>
        <v>Claiborne Mottram</v>
      </c>
      <c r="G570" s="2" t="str">
        <f>IFERROR(IF(_xlfn.XLOOKUP(C570,customers!A570:A1569,customers!C570:C1569,,0)=0,"",_xlfn.XLOOKUP(C570,customers!A570:A1569,customers!C570:C1569,,0)),"")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f>_xlfn.XLOOKUP(Table1[[#This Row],[Customer ID]],customers!$A$1:$A$1001,customers!$I$1:$I$1001,,0)</f>
        <v>Yes</v>
      </c>
    </row>
    <row r="571" spans="1:16" x14ac:dyDescent="0.25">
      <c r="A571" s="2" t="s">
        <v>3706</v>
      </c>
      <c r="B571" s="3">
        <v>43879</v>
      </c>
      <c r="C571" s="2" t="s">
        <v>3752</v>
      </c>
      <c r="D571" t="s">
        <v>6168</v>
      </c>
      <c r="E571" s="2">
        <v>6</v>
      </c>
      <c r="F571" s="2" t="str" cm="1">
        <f t="array" ref="F571">_xlfn.XLOOKUP(C571,customers!A570:$A$1001,customers!B570:$B$1001,,0)</f>
        <v>Don Flintiff</v>
      </c>
      <c r="G571" s="2" t="str">
        <f>IFERROR(IF(_xlfn.XLOOKUP(C571,customers!A571:A1570,customers!C571:C1570,,0)=0,"",_xlfn.XLOOKUP(C571,customers!A571:A1570,customers!C571:C1570,,0)),"")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f>_xlfn.XLOOKUP(Table1[[#This Row],[Customer ID]],customers!$A$1:$A$1001,customers!$I$1:$I$1001,,0)</f>
        <v>No</v>
      </c>
    </row>
    <row r="572" spans="1:16" x14ac:dyDescent="0.25">
      <c r="A572" s="2" t="s">
        <v>3712</v>
      </c>
      <c r="B572" s="3">
        <v>43928</v>
      </c>
      <c r="C572" s="2" t="s">
        <v>3713</v>
      </c>
      <c r="D572" t="s">
        <v>6157</v>
      </c>
      <c r="E572" s="2">
        <v>4</v>
      </c>
      <c r="F572" s="2" t="str" cm="1">
        <f t="array" ref="F572">_xlfn.XLOOKUP(C572,customers!A571:$A$1001,customers!B571:$B$1001,,0)</f>
        <v>Donalt Sangwin</v>
      </c>
      <c r="G572" s="2" t="str">
        <f>IFERROR(IF(_xlfn.XLOOKUP(C572,customers!A572:A1571,customers!C572:C1571,,0)=0,"",_xlfn.XLOOKUP(C572,customers!A572:A1571,customers!C572:C1571,,0)),"")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f>_xlfn.XLOOKUP(Table1[[#This Row],[Customer ID]],customers!$A$1:$A$1001,customers!$I$1:$I$1001,,0)</f>
        <v>No</v>
      </c>
    </row>
    <row r="573" spans="1:16" x14ac:dyDescent="0.25">
      <c r="A573" s="2" t="s">
        <v>3718</v>
      </c>
      <c r="B573" s="3">
        <v>44592</v>
      </c>
      <c r="C573" s="2" t="s">
        <v>3719</v>
      </c>
      <c r="D573" t="s">
        <v>6176</v>
      </c>
      <c r="E573" s="2">
        <v>4</v>
      </c>
      <c r="F573" s="2" t="str" cm="1">
        <f t="array" ref="F573">_xlfn.XLOOKUP(C573,customers!A572:$A$1001,customers!B572:$B$1001,,0)</f>
        <v>Elizabet Aizikowitz</v>
      </c>
      <c r="G573" s="2" t="str">
        <f>IFERROR(IF(_xlfn.XLOOKUP(C573,customers!A573:A1572,customers!C573:C1572,,0)=0,"",_xlfn.XLOOKUP(C573,customers!A573:A1572,customers!C573:C1572,,0)),"")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f>_xlfn.XLOOKUP(Table1[[#This Row],[Customer ID]],customers!$A$1:$A$1001,customers!$I$1:$I$1001,,0)</f>
        <v>No</v>
      </c>
    </row>
    <row r="574" spans="1:16" x14ac:dyDescent="0.25">
      <c r="A574" s="2" t="s">
        <v>3724</v>
      </c>
      <c r="B574" s="3">
        <v>43515</v>
      </c>
      <c r="C574" s="2" t="s">
        <v>3725</v>
      </c>
      <c r="D574" t="s">
        <v>6154</v>
      </c>
      <c r="E574" s="2">
        <v>2</v>
      </c>
      <c r="F574" s="2" t="str" cm="1">
        <f t="array" ref="F574">_xlfn.XLOOKUP(C574,customers!A573:$A$1001,customers!B573:$B$1001,,0)</f>
        <v>Herbie Peppard</v>
      </c>
      <c r="G574" s="2" t="str">
        <f>IFERROR(IF(_xlfn.XLOOKUP(C574,customers!A574:A1573,customers!C574:C1573,,0)=0,"",_xlfn.XLOOKUP(C574,customers!A574:A1573,customers!C574:C1573,,0)),"")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f>_xlfn.XLOOKUP(Table1[[#This Row],[Customer ID]],customers!$A$1:$A$1001,customers!$I$1:$I$1001,,0)</f>
        <v>Yes</v>
      </c>
    </row>
    <row r="575" spans="1:16" x14ac:dyDescent="0.25">
      <c r="A575" s="2" t="s">
        <v>3728</v>
      </c>
      <c r="B575" s="3">
        <v>43781</v>
      </c>
      <c r="C575" s="2" t="s">
        <v>3729</v>
      </c>
      <c r="D575" t="s">
        <v>6155</v>
      </c>
      <c r="E575" s="2">
        <v>6</v>
      </c>
      <c r="F575" s="2" t="str" cm="1">
        <f t="array" ref="F575">_xlfn.XLOOKUP(C575,customers!A574:$A$1001,customers!B574:$B$1001,,0)</f>
        <v>Cornie Venour</v>
      </c>
      <c r="G575" s="2" t="str">
        <f>IFERROR(IF(_xlfn.XLOOKUP(C575,customers!A575:A1574,customers!C575:C1574,,0)=0,"",_xlfn.XLOOKUP(C575,customers!A575:A1574,customers!C575:C1574,,0)),"")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f>_xlfn.XLOOKUP(Table1[[#This Row],[Customer ID]],customers!$A$1:$A$1001,customers!$I$1:$I$1001,,0)</f>
        <v>No</v>
      </c>
    </row>
    <row r="576" spans="1:16" x14ac:dyDescent="0.25">
      <c r="A576" s="2" t="s">
        <v>3734</v>
      </c>
      <c r="B576" s="3">
        <v>44697</v>
      </c>
      <c r="C576" s="2" t="s">
        <v>3735</v>
      </c>
      <c r="D576" t="s">
        <v>6178</v>
      </c>
      <c r="E576" s="2">
        <v>6</v>
      </c>
      <c r="F576" s="2" t="str" cm="1">
        <f t="array" ref="F576">_xlfn.XLOOKUP(C576,customers!A575:$A$1001,customers!B575:$B$1001,,0)</f>
        <v>Maggy Harby</v>
      </c>
      <c r="G576" s="2" t="str">
        <f>IFERROR(IF(_xlfn.XLOOKUP(C576,customers!A576:A1575,customers!C576:C1575,,0)=0,"",_xlfn.XLOOKUP(C576,customers!A576:A1575,customers!C576:C1575,,0)),"")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t="str">
        <f>_xlfn.XLOOKUP(Table1[[#This Row],[Customer ID]],customers!$A$1:$A$1001,customers!$I$1:$I$1001,,0)</f>
        <v>Yes</v>
      </c>
    </row>
    <row r="577" spans="1:16" x14ac:dyDescent="0.25">
      <c r="A577" s="2" t="s">
        <v>3739</v>
      </c>
      <c r="B577" s="3">
        <v>44239</v>
      </c>
      <c r="C577" s="2" t="s">
        <v>3740</v>
      </c>
      <c r="D577" t="s">
        <v>6181</v>
      </c>
      <c r="E577" s="2">
        <v>2</v>
      </c>
      <c r="F577" s="2" t="str" cm="1">
        <f t="array" ref="F577">_xlfn.XLOOKUP(C577,customers!A576:$A$1001,customers!B576:$B$1001,,0)</f>
        <v>Reggie Thickpenny</v>
      </c>
      <c r="G577" s="2" t="str">
        <f>IFERROR(IF(_xlfn.XLOOKUP(C577,customers!A577:A1576,customers!C577:C1576,,0)=0,"",_xlfn.XLOOKUP(C577,customers!A577:A1576,customers!C577:C1576,,0)),"")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f>_xlfn.XLOOKUP(Table1[[#This Row],[Customer ID]],customers!$A$1:$A$1001,customers!$I$1:$I$1001,,0)</f>
        <v>No</v>
      </c>
    </row>
    <row r="578" spans="1:16" x14ac:dyDescent="0.25">
      <c r="A578" s="2" t="s">
        <v>3745</v>
      </c>
      <c r="B578" s="3">
        <v>44290</v>
      </c>
      <c r="C578" s="2" t="s">
        <v>3746</v>
      </c>
      <c r="D578" t="s">
        <v>6154</v>
      </c>
      <c r="E578" s="2">
        <v>6</v>
      </c>
      <c r="F578" s="2" t="str" cm="1">
        <f t="array" ref="F578">_xlfn.XLOOKUP(C578,customers!A577:$A$1001,customers!B577:$B$1001,,0)</f>
        <v>Phyllys Ormerod</v>
      </c>
      <c r="G578" s="2" t="str">
        <f>IFERROR(IF(_xlfn.XLOOKUP(C578,customers!A578:A1577,customers!C578:C1577,,0)=0,"",_xlfn.XLOOKUP(C578,customers!A578:A1577,customers!C578:C1577,,0)),"")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f>_xlfn.XLOOKUP(Table1[[#This Row],[Customer ID]],customers!$A$1:$A$1001,customers!$I$1:$I$1001,,0)</f>
        <v>No</v>
      </c>
    </row>
    <row r="579" spans="1:16" x14ac:dyDescent="0.25">
      <c r="A579" s="2" t="s">
        <v>3751</v>
      </c>
      <c r="B579" s="3">
        <v>44410</v>
      </c>
      <c r="C579" s="2" t="s">
        <v>3752</v>
      </c>
      <c r="D579" t="s">
        <v>6162</v>
      </c>
      <c r="E579" s="2">
        <v>4</v>
      </c>
      <c r="F579" s="2" t="str" cm="1">
        <f t="array" ref="F579">_xlfn.XLOOKUP(C579,customers!A578:$A$1001,customers!B578:$B$1001,,0)</f>
        <v>Don Flintiff</v>
      </c>
      <c r="G579" s="2" t="str">
        <f>IFERROR(IF(_xlfn.XLOOKUP(C579,customers!A579:A1578,customers!C579:C1578,,0)=0,"",_xlfn.XLOOKUP(C579,customers!A579:A1578,customers!C579:C1578,,0)),"")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 "Robusta", IF(I579="Exc", "Excelsa", IF(I579="Ara", "Arabica",IF(I579="Lib", "Liberica",""))))</f>
        <v>Liberica</v>
      </c>
      <c r="O579" t="str">
        <f t="shared" ref="O579:O642" si="29">IF(J579="M","Medium",IF(J579="L","Light",IF(J579="D","Dark","")))</f>
        <v>Medium</v>
      </c>
      <c r="P579" t="str">
        <f>_xlfn.XLOOKUP(Table1[[#This Row],[Customer ID]],customers!$A$1:$A$1001,customers!$I$1:$I$1001,,0)</f>
        <v>No</v>
      </c>
    </row>
    <row r="580" spans="1:16" x14ac:dyDescent="0.25">
      <c r="A580" s="2" t="s">
        <v>3756</v>
      </c>
      <c r="B580" s="3">
        <v>44720</v>
      </c>
      <c r="C580" s="2" t="s">
        <v>3757</v>
      </c>
      <c r="D580" t="s">
        <v>6184</v>
      </c>
      <c r="E580" s="2">
        <v>3</v>
      </c>
      <c r="F580" s="2" t="str" cm="1">
        <f t="array" ref="F580">_xlfn.XLOOKUP(C580,customers!A579:$A$1001,customers!B579:$B$1001,,0)</f>
        <v>Tymon Zanetti</v>
      </c>
      <c r="G580" s="2" t="str">
        <f>IFERROR(IF(_xlfn.XLOOKUP(C580,customers!A580:A1579,customers!C580:C1579,,0)=0,"",_xlfn.XLOOKUP(C580,customers!A580:A1579,customers!C580:C1579,,0)),"")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f>_xlfn.XLOOKUP(Table1[[#This Row],[Customer ID]],customers!$A$1:$A$1001,customers!$I$1:$I$1001,,0)</f>
        <v>No</v>
      </c>
    </row>
    <row r="581" spans="1:16" x14ac:dyDescent="0.25">
      <c r="A581" s="2" t="s">
        <v>3756</v>
      </c>
      <c r="B581" s="3">
        <v>44720</v>
      </c>
      <c r="C581" s="2" t="s">
        <v>3757</v>
      </c>
      <c r="D581" t="s">
        <v>6157</v>
      </c>
      <c r="E581" s="2">
        <v>5</v>
      </c>
      <c r="F581" s="2" t="str" cm="1">
        <f t="array" ref="F581">_xlfn.XLOOKUP(C581,customers!A580:$A$1001,customers!B580:$B$1001,,0)</f>
        <v>Tymon Zanetti</v>
      </c>
      <c r="G581" s="2" t="str">
        <f>IFERROR(IF(_xlfn.XLOOKUP(C581,customers!A581:A1580,customers!C581:C1580,,0)=0,"",_xlfn.XLOOKUP(C581,customers!A581:A1580,customers!C581:C1580,,0)),"")</f>
        <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f>_xlfn.XLOOKUP(Table1[[#This Row],[Customer ID]],customers!$A$1:$A$1001,customers!$I$1:$I$1001,,0)</f>
        <v>No</v>
      </c>
    </row>
    <row r="582" spans="1:16" x14ac:dyDescent="0.25">
      <c r="A582" s="2" t="s">
        <v>3767</v>
      </c>
      <c r="B582" s="3">
        <v>43965</v>
      </c>
      <c r="C582" s="2" t="s">
        <v>3768</v>
      </c>
      <c r="D582" t="s">
        <v>6171</v>
      </c>
      <c r="E582" s="2">
        <v>3</v>
      </c>
      <c r="F582" s="2" t="str" cm="1">
        <f t="array" ref="F582">_xlfn.XLOOKUP(C582,customers!A581:$A$1001,customers!B581:$B$1001,,0)</f>
        <v>Reinaldos Kirtley</v>
      </c>
      <c r="G582" s="2" t="str">
        <f>IFERROR(IF(_xlfn.XLOOKUP(C582,customers!A582:A1581,customers!C582:C1581,,0)=0,"",_xlfn.XLOOKUP(C582,customers!A582:A1581,customers!C582:C1581,,0)),"")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f>_xlfn.XLOOKUP(Table1[[#This Row],[Customer ID]],customers!$A$1:$A$1001,customers!$I$1:$I$1001,,0)</f>
        <v>Yes</v>
      </c>
    </row>
    <row r="583" spans="1:16" x14ac:dyDescent="0.25">
      <c r="A583" s="2" t="s">
        <v>3773</v>
      </c>
      <c r="B583" s="3">
        <v>44190</v>
      </c>
      <c r="C583" s="2" t="s">
        <v>3774</v>
      </c>
      <c r="D583" t="s">
        <v>6176</v>
      </c>
      <c r="E583" s="2">
        <v>5</v>
      </c>
      <c r="F583" s="2" t="str" cm="1">
        <f t="array" ref="F583">_xlfn.XLOOKUP(C583,customers!A582:$A$1001,customers!B582:$B$1001,,0)</f>
        <v>Carney Clemencet</v>
      </c>
      <c r="G583" s="2" t="str">
        <f>IFERROR(IF(_xlfn.XLOOKUP(C583,customers!A583:A1582,customers!C583:C1582,,0)=0,"",_xlfn.XLOOKUP(C583,customers!A583:A1582,customers!C583:C1582,,0)),"")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f>_xlfn.XLOOKUP(Table1[[#This Row],[Customer ID]],customers!$A$1:$A$1001,customers!$I$1:$I$1001,,0)</f>
        <v>Yes</v>
      </c>
    </row>
    <row r="584" spans="1:16" x14ac:dyDescent="0.25">
      <c r="A584" s="2" t="s">
        <v>3778</v>
      </c>
      <c r="B584" s="3">
        <v>44382</v>
      </c>
      <c r="C584" s="2" t="s">
        <v>3779</v>
      </c>
      <c r="D584" t="s">
        <v>6183</v>
      </c>
      <c r="E584" s="2">
        <v>5</v>
      </c>
      <c r="F584" s="2" t="str" cm="1">
        <f t="array" ref="F584">_xlfn.XLOOKUP(C584,customers!A583:$A$1001,customers!B583:$B$1001,,0)</f>
        <v>Russell Donet</v>
      </c>
      <c r="G584" s="2" t="str">
        <f>IFERROR(IF(_xlfn.XLOOKUP(C584,customers!A584:A1583,customers!C584:C1583,,0)=0,"",_xlfn.XLOOKUP(C584,customers!A584:A1583,customers!C584:C1583,,0)),"")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f>_xlfn.XLOOKUP(Table1[[#This Row],[Customer ID]],customers!$A$1:$A$1001,customers!$I$1:$I$1001,,0)</f>
        <v>No</v>
      </c>
    </row>
    <row r="585" spans="1:16" x14ac:dyDescent="0.25">
      <c r="A585" s="2" t="s">
        <v>3784</v>
      </c>
      <c r="B585" s="3">
        <v>43538</v>
      </c>
      <c r="C585" s="2" t="s">
        <v>3785</v>
      </c>
      <c r="D585" t="s">
        <v>6178</v>
      </c>
      <c r="E585" s="2">
        <v>1</v>
      </c>
      <c r="F585" s="2" t="str" cm="1">
        <f t="array" ref="F585">_xlfn.XLOOKUP(C585,customers!A584:$A$1001,customers!B584:$B$1001,,0)</f>
        <v>Sidney Gawen</v>
      </c>
      <c r="G585" s="2" t="str">
        <f>IFERROR(IF(_xlfn.XLOOKUP(C585,customers!A585:A1584,customers!C585:C1584,,0)=0,"",_xlfn.XLOOKUP(C585,customers!A585:A1584,customers!C585:C1584,,0)),"")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t="str">
        <f>_xlfn.XLOOKUP(Table1[[#This Row],[Customer ID]],customers!$A$1:$A$1001,customers!$I$1:$I$1001,,0)</f>
        <v>Yes</v>
      </c>
    </row>
    <row r="586" spans="1:16" x14ac:dyDescent="0.25">
      <c r="A586" s="2" t="s">
        <v>3790</v>
      </c>
      <c r="B586" s="3">
        <v>44262</v>
      </c>
      <c r="C586" s="2" t="s">
        <v>3791</v>
      </c>
      <c r="D586" t="s">
        <v>6178</v>
      </c>
      <c r="E586" s="2">
        <v>6</v>
      </c>
      <c r="F586" s="2" t="str" cm="1">
        <f t="array" ref="F586">_xlfn.XLOOKUP(C586,customers!A585:$A$1001,customers!B585:$B$1001,,0)</f>
        <v>Rickey Readie</v>
      </c>
      <c r="G586" s="2" t="str">
        <f>IFERROR(IF(_xlfn.XLOOKUP(C586,customers!A586:A1585,customers!C586:C1585,,0)=0,"",_xlfn.XLOOKUP(C586,customers!A586:A1585,customers!C586:C1585,,0)),"")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t="str">
        <f>_xlfn.XLOOKUP(Table1[[#This Row],[Customer ID]],customers!$A$1:$A$1001,customers!$I$1:$I$1001,,0)</f>
        <v>No</v>
      </c>
    </row>
    <row r="587" spans="1:16" x14ac:dyDescent="0.25">
      <c r="A587" s="2" t="s">
        <v>3796</v>
      </c>
      <c r="B587" s="3">
        <v>44505</v>
      </c>
      <c r="C587" s="2" t="s">
        <v>3840</v>
      </c>
      <c r="D587" t="s">
        <v>6139</v>
      </c>
      <c r="E587" s="2">
        <v>2</v>
      </c>
      <c r="F587" s="2" t="str" cm="1">
        <f t="array" ref="F587">_xlfn.XLOOKUP(C587,customers!A586:$A$1001,customers!B586:$B$1001,,0)</f>
        <v>Cody Verissimo</v>
      </c>
      <c r="G587" s="2" t="str">
        <f>IFERROR(IF(_xlfn.XLOOKUP(C587,customers!A587:A1586,customers!C587:C1586,,0)=0,"",_xlfn.XLOOKUP(C587,customers!A587:A1586,customers!C587:C1586,,0)),"")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f>_xlfn.XLOOKUP(Table1[[#This Row],[Customer ID]],customers!$A$1:$A$1001,customers!$I$1:$I$1001,,0)</f>
        <v>Yes</v>
      </c>
    </row>
    <row r="588" spans="1:16" x14ac:dyDescent="0.25">
      <c r="A588" s="2" t="s">
        <v>3802</v>
      </c>
      <c r="B588" s="3">
        <v>43867</v>
      </c>
      <c r="C588" s="2" t="s">
        <v>3803</v>
      </c>
      <c r="D588" t="s">
        <v>6142</v>
      </c>
      <c r="E588" s="2">
        <v>3</v>
      </c>
      <c r="F588" s="2" t="str" cm="1">
        <f t="array" ref="F588">_xlfn.XLOOKUP(C588,customers!A587:$A$1001,customers!B587:$B$1001,,0)</f>
        <v>Zilvia Claisse</v>
      </c>
      <c r="G588" s="2" t="str">
        <f>IFERROR(IF(_xlfn.XLOOKUP(C588,customers!A588:A1587,customers!C588:C1587,,0)=0,"",_xlfn.XLOOKUP(C588,customers!A588:A1587,customers!C588:C1587,,0)),"")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t="str">
        <f>_xlfn.XLOOKUP(Table1[[#This Row],[Customer ID]],customers!$A$1:$A$1001,customers!$I$1:$I$1001,,0)</f>
        <v>No</v>
      </c>
    </row>
    <row r="589" spans="1:16" x14ac:dyDescent="0.25">
      <c r="A589" s="2" t="s">
        <v>3807</v>
      </c>
      <c r="B589" s="3">
        <v>44267</v>
      </c>
      <c r="C589" s="2" t="s">
        <v>3808</v>
      </c>
      <c r="D589" t="s">
        <v>6169</v>
      </c>
      <c r="E589" s="2">
        <v>1</v>
      </c>
      <c r="F589" s="2" t="str" cm="1">
        <f t="array" ref="F589">_xlfn.XLOOKUP(C589,customers!A588:$A$1001,customers!B588:$B$1001,,0)</f>
        <v>Bar O' Mahony</v>
      </c>
      <c r="G589" s="2" t="str">
        <f>IFERROR(IF(_xlfn.XLOOKUP(C589,customers!A589:A1588,customers!C589:C1588,,0)=0,"",_xlfn.XLOOKUP(C589,customers!A589:A1588,customers!C589:C1588,,0)),"")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f>_xlfn.XLOOKUP(Table1[[#This Row],[Customer ID]],customers!$A$1:$A$1001,customers!$I$1:$I$1001,,0)</f>
        <v>Yes</v>
      </c>
    </row>
    <row r="590" spans="1:16" x14ac:dyDescent="0.25">
      <c r="A590" s="2" t="s">
        <v>3812</v>
      </c>
      <c r="B590" s="3">
        <v>44046</v>
      </c>
      <c r="C590" s="2" t="s">
        <v>3813</v>
      </c>
      <c r="D590" t="s">
        <v>6146</v>
      </c>
      <c r="E590" s="2">
        <v>2</v>
      </c>
      <c r="F590" s="2" t="str" cm="1">
        <f t="array" ref="F590">_xlfn.XLOOKUP(C590,customers!A589:$A$1001,customers!B589:$B$1001,,0)</f>
        <v>Valenka Stansbury</v>
      </c>
      <c r="G590" s="2" t="str">
        <f>IFERROR(IF(_xlfn.XLOOKUP(C590,customers!A590:A1589,customers!C590:C1589,,0)=0,"",_xlfn.XLOOKUP(C590,customers!A590:A1589,customers!C590:C1589,,0)),"")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t="str">
        <f>_xlfn.XLOOKUP(Table1[[#This Row],[Customer ID]],customers!$A$1:$A$1001,customers!$I$1:$I$1001,,0)</f>
        <v>Yes</v>
      </c>
    </row>
    <row r="591" spans="1:16" x14ac:dyDescent="0.25">
      <c r="A591" s="2" t="s">
        <v>3818</v>
      </c>
      <c r="B591" s="3">
        <v>43671</v>
      </c>
      <c r="C591" s="2" t="s">
        <v>3819</v>
      </c>
      <c r="D591" t="s">
        <v>6148</v>
      </c>
      <c r="E591" s="2">
        <v>6</v>
      </c>
      <c r="F591" s="2" t="str" cm="1">
        <f t="array" ref="F591">_xlfn.XLOOKUP(C591,customers!A590:$A$1001,customers!B590:$B$1001,,0)</f>
        <v>Daniel Heinonen</v>
      </c>
      <c r="G591" s="2" t="str">
        <f>IFERROR(IF(_xlfn.XLOOKUP(C591,customers!A591:A1590,customers!C591:C1590,,0)=0,"",_xlfn.XLOOKUP(C591,customers!A591:A1590,customers!C591:C1590,,0)),"")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f>_xlfn.XLOOKUP(Table1[[#This Row],[Customer ID]],customers!$A$1:$A$1001,customers!$I$1:$I$1001,,0)</f>
        <v>No</v>
      </c>
    </row>
    <row r="592" spans="1:16" x14ac:dyDescent="0.25">
      <c r="A592" s="2" t="s">
        <v>3823</v>
      </c>
      <c r="B592" s="3">
        <v>43950</v>
      </c>
      <c r="C592" s="2" t="s">
        <v>3824</v>
      </c>
      <c r="D592" t="s">
        <v>6166</v>
      </c>
      <c r="E592" s="2">
        <v>2</v>
      </c>
      <c r="F592" s="2" t="str" cm="1">
        <f t="array" ref="F592">_xlfn.XLOOKUP(C592,customers!A591:$A$1001,customers!B591:$B$1001,,0)</f>
        <v>Jewelle Shenton</v>
      </c>
      <c r="G592" s="2" t="str">
        <f>IFERROR(IF(_xlfn.XLOOKUP(C592,customers!A592:A1591,customers!C592:C1591,,0)=0,"",_xlfn.XLOOKUP(C592,customers!A592:A1591,customers!C592:C1591,,0)),"")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f>_xlfn.XLOOKUP(Table1[[#This Row],[Customer ID]],customers!$A$1:$A$1001,customers!$I$1:$I$1001,,0)</f>
        <v>Yes</v>
      </c>
    </row>
    <row r="593" spans="1:16" x14ac:dyDescent="0.25">
      <c r="A593" s="2" t="s">
        <v>3829</v>
      </c>
      <c r="B593" s="3">
        <v>43587</v>
      </c>
      <c r="C593" s="2" t="s">
        <v>3830</v>
      </c>
      <c r="D593" t="s">
        <v>6163</v>
      </c>
      <c r="E593" s="2">
        <v>3</v>
      </c>
      <c r="F593" s="2" t="str" cm="1">
        <f t="array" ref="F593">_xlfn.XLOOKUP(C593,customers!A592:$A$1001,customers!B592:$B$1001,,0)</f>
        <v>Jennifer Wilkisson</v>
      </c>
      <c r="G593" s="2" t="str">
        <f>IFERROR(IF(_xlfn.XLOOKUP(C593,customers!A593:A1592,customers!C593:C1592,,0)=0,"",_xlfn.XLOOKUP(C593,customers!A593:A1592,customers!C593:C1592,,0)),"")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t="str">
        <f>_xlfn.XLOOKUP(Table1[[#This Row],[Customer ID]],customers!$A$1:$A$1001,customers!$I$1:$I$1001,,0)</f>
        <v>Yes</v>
      </c>
    </row>
    <row r="594" spans="1:16" x14ac:dyDescent="0.25">
      <c r="A594" s="2" t="s">
        <v>3834</v>
      </c>
      <c r="B594" s="3">
        <v>44437</v>
      </c>
      <c r="C594" s="2" t="s">
        <v>3835</v>
      </c>
      <c r="D594" t="s">
        <v>6175</v>
      </c>
      <c r="E594" s="2">
        <v>2</v>
      </c>
      <c r="F594" s="2" t="str" cm="1">
        <f t="array" ref="F594">_xlfn.XLOOKUP(C594,customers!A593:$A$1001,customers!B593:$B$1001,,0)</f>
        <v>Kylie Mowat</v>
      </c>
      <c r="G594" s="2" t="str">
        <f>IFERROR(IF(_xlfn.XLOOKUP(C594,customers!A594:A1593,customers!C594:C1593,,0)=0,"",_xlfn.XLOOKUP(C594,customers!A594:A1593,customers!C594:C1593,,0)),"")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f>_xlfn.XLOOKUP(Table1[[#This Row],[Customer ID]],customers!$A$1:$A$1001,customers!$I$1:$I$1001,,0)</f>
        <v>No</v>
      </c>
    </row>
    <row r="595" spans="1:16" x14ac:dyDescent="0.25">
      <c r="A595" s="2" t="s">
        <v>3839</v>
      </c>
      <c r="B595" s="3">
        <v>43903</v>
      </c>
      <c r="C595" s="2" t="s">
        <v>3840</v>
      </c>
      <c r="D595" t="s">
        <v>6185</v>
      </c>
      <c r="E595" s="2">
        <v>1</v>
      </c>
      <c r="F595" s="2" t="str" cm="1">
        <f t="array" ref="F595">_xlfn.XLOOKUP(C595,customers!A594:$A$1001,customers!B594:$B$1001,,0)</f>
        <v>Cody Verissimo</v>
      </c>
      <c r="G595" s="2" t="str">
        <f>IFERROR(IF(_xlfn.XLOOKUP(C595,customers!A595:A1594,customers!C595:C1594,,0)=0,"",_xlfn.XLOOKUP(C595,customers!A595:A1594,customers!C595:C1594,,0)),"")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f>_xlfn.XLOOKUP(Table1[[#This Row],[Customer ID]],customers!$A$1:$A$1001,customers!$I$1:$I$1001,,0)</f>
        <v>Yes</v>
      </c>
    </row>
    <row r="596" spans="1:16" x14ac:dyDescent="0.25">
      <c r="A596" s="2" t="s">
        <v>3844</v>
      </c>
      <c r="B596" s="3">
        <v>43512</v>
      </c>
      <c r="C596" s="2" t="s">
        <v>3845</v>
      </c>
      <c r="D596" t="s">
        <v>6182</v>
      </c>
      <c r="E596" s="2">
        <v>2</v>
      </c>
      <c r="F596" s="2" t="str" cm="1">
        <f t="array" ref="F596">_xlfn.XLOOKUP(C596,customers!A595:$A$1001,customers!B595:$B$1001,,0)</f>
        <v>Gabriel Starcks</v>
      </c>
      <c r="G596" s="2" t="str">
        <f>IFERROR(IF(_xlfn.XLOOKUP(C596,customers!A596:A1595,customers!C596:C1595,,0)=0,"",_xlfn.XLOOKUP(C596,customers!A596:A1595,customers!C596:C1595,,0)),"")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f>_xlfn.XLOOKUP(Table1[[#This Row],[Customer ID]],customers!$A$1:$A$1001,customers!$I$1:$I$1001,,0)</f>
        <v>No</v>
      </c>
    </row>
    <row r="597" spans="1:16" x14ac:dyDescent="0.25">
      <c r="A597" s="2" t="s">
        <v>3850</v>
      </c>
      <c r="B597" s="3">
        <v>44527</v>
      </c>
      <c r="C597" s="2" t="s">
        <v>3851</v>
      </c>
      <c r="D597" t="s">
        <v>6171</v>
      </c>
      <c r="E597" s="2">
        <v>1</v>
      </c>
      <c r="F597" s="2" t="str" cm="1">
        <f t="array" ref="F597">_xlfn.XLOOKUP(C597,customers!A596:$A$1001,customers!B596:$B$1001,,0)</f>
        <v>Darby Dummer</v>
      </c>
      <c r="G597" s="2" t="str">
        <f>IFERROR(IF(_xlfn.XLOOKUP(C597,customers!A597:A1596,customers!C597:C1596,,0)=0,"",_xlfn.XLOOKUP(C597,customers!A597:A1596,customers!C597:C1596,,0)),"")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f>_xlfn.XLOOKUP(Table1[[#This Row],[Customer ID]],customers!$A$1:$A$1001,customers!$I$1:$I$1001,,0)</f>
        <v>No</v>
      </c>
    </row>
    <row r="598" spans="1:16" x14ac:dyDescent="0.25">
      <c r="A598" s="2" t="s">
        <v>3854</v>
      </c>
      <c r="B598" s="3">
        <v>44523</v>
      </c>
      <c r="C598" s="2" t="s">
        <v>3855</v>
      </c>
      <c r="D598" t="s">
        <v>6157</v>
      </c>
      <c r="E598" s="2">
        <v>5</v>
      </c>
      <c r="F598" s="2" t="str" cm="1">
        <f t="array" ref="F598">_xlfn.XLOOKUP(C598,customers!A597:$A$1001,customers!B597:$B$1001,,0)</f>
        <v>Kienan Scholard</v>
      </c>
      <c r="G598" s="2" t="str">
        <f>IFERROR(IF(_xlfn.XLOOKUP(C598,customers!A598:A1597,customers!C598:C1597,,0)=0,"",_xlfn.XLOOKUP(C598,customers!A598:A1597,customers!C598:C1597,,0)),"")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f>_xlfn.XLOOKUP(Table1[[#This Row],[Customer ID]],customers!$A$1:$A$1001,customers!$I$1:$I$1001,,0)</f>
        <v>No</v>
      </c>
    </row>
    <row r="599" spans="1:16" x14ac:dyDescent="0.25">
      <c r="A599" s="2" t="s">
        <v>3860</v>
      </c>
      <c r="B599" s="3">
        <v>44532</v>
      </c>
      <c r="C599" s="2" t="s">
        <v>3861</v>
      </c>
      <c r="D599" t="s">
        <v>6164</v>
      </c>
      <c r="E599" s="2">
        <v>4</v>
      </c>
      <c r="F599" s="2" t="str" cm="1">
        <f t="array" ref="F599">_xlfn.XLOOKUP(C599,customers!A598:$A$1001,customers!B598:$B$1001,,0)</f>
        <v>Bo Kindley</v>
      </c>
      <c r="G599" s="2" t="str">
        <f>IFERROR(IF(_xlfn.XLOOKUP(C599,customers!A599:A1598,customers!C599:C1598,,0)=0,"",_xlfn.XLOOKUP(C599,customers!A599:A1598,customers!C599:C1598,,0)),"")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f>_xlfn.XLOOKUP(Table1[[#This Row],[Customer ID]],customers!$A$1:$A$1001,customers!$I$1:$I$1001,,0)</f>
        <v>Yes</v>
      </c>
    </row>
    <row r="600" spans="1:16" x14ac:dyDescent="0.25">
      <c r="A600" s="2" t="s">
        <v>3866</v>
      </c>
      <c r="B600" s="3">
        <v>43471</v>
      </c>
      <c r="C600" s="2" t="s">
        <v>3867</v>
      </c>
      <c r="D600" t="s">
        <v>6174</v>
      </c>
      <c r="E600" s="2">
        <v>4</v>
      </c>
      <c r="F600" s="2" t="str" cm="1">
        <f t="array" ref="F600">_xlfn.XLOOKUP(C600,customers!A599:$A$1001,customers!B599:$B$1001,,0)</f>
        <v>Krissie Hammett</v>
      </c>
      <c r="G600" s="2" t="str">
        <f>IFERROR(IF(_xlfn.XLOOKUP(C600,customers!A600:A1599,customers!C600:C1599,,0)=0,"",_xlfn.XLOOKUP(C600,customers!A600:A1599,customers!C600:C1599,,0)),"")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t="str">
        <f>_xlfn.XLOOKUP(Table1[[#This Row],[Customer ID]],customers!$A$1:$A$1001,customers!$I$1:$I$1001,,0)</f>
        <v>Yes</v>
      </c>
    </row>
    <row r="601" spans="1:16" x14ac:dyDescent="0.25">
      <c r="A601" s="2" t="s">
        <v>3872</v>
      </c>
      <c r="B601" s="3">
        <v>44321</v>
      </c>
      <c r="C601" s="2" t="s">
        <v>3873</v>
      </c>
      <c r="D601" t="s">
        <v>6154</v>
      </c>
      <c r="E601" s="2">
        <v>4</v>
      </c>
      <c r="F601" s="2" t="str" cm="1">
        <f t="array" ref="F601">_xlfn.XLOOKUP(C601,customers!A600:$A$1001,customers!B600:$B$1001,,0)</f>
        <v>Alisha Hulburt</v>
      </c>
      <c r="G601" s="2" t="str">
        <f>IFERROR(IF(_xlfn.XLOOKUP(C601,customers!A601:A1600,customers!C601:C1600,,0)=0,"",_xlfn.XLOOKUP(C601,customers!A601:A1600,customers!C601:C1600,,0)),"")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f>_xlfn.XLOOKUP(Table1[[#This Row],[Customer ID]],customers!$A$1:$A$1001,customers!$I$1:$I$1001,,0)</f>
        <v>Yes</v>
      </c>
    </row>
    <row r="602" spans="1:16" x14ac:dyDescent="0.25">
      <c r="A602" s="2" t="s">
        <v>3877</v>
      </c>
      <c r="B602" s="3">
        <v>44492</v>
      </c>
      <c r="C602" s="2" t="s">
        <v>3878</v>
      </c>
      <c r="D602" t="s">
        <v>6169</v>
      </c>
      <c r="E602" s="2">
        <v>1</v>
      </c>
      <c r="F602" s="2" t="str" cm="1">
        <f t="array" ref="F602">_xlfn.XLOOKUP(C602,customers!A601:$A$1001,customers!B601:$B$1001,,0)</f>
        <v>Peyter Lauritzen</v>
      </c>
      <c r="G602" s="2" t="str">
        <f>IFERROR(IF(_xlfn.XLOOKUP(C602,customers!A602:A1601,customers!C602:C1601,,0)=0,"",_xlfn.XLOOKUP(C602,customers!A602:A1601,customers!C602:C1601,,0)),"")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f>_xlfn.XLOOKUP(Table1[[#This Row],[Customer ID]],customers!$A$1:$A$1001,customers!$I$1:$I$1001,,0)</f>
        <v>No</v>
      </c>
    </row>
    <row r="603" spans="1:16" x14ac:dyDescent="0.25">
      <c r="A603" s="2" t="s">
        <v>3883</v>
      </c>
      <c r="B603" s="3">
        <v>43815</v>
      </c>
      <c r="C603" s="2" t="s">
        <v>3884</v>
      </c>
      <c r="D603" t="s">
        <v>6142</v>
      </c>
      <c r="E603" s="2">
        <v>4</v>
      </c>
      <c r="F603" s="2" t="str" cm="1">
        <f t="array" ref="F603">_xlfn.XLOOKUP(C603,customers!A602:$A$1001,customers!B602:$B$1001,,0)</f>
        <v>Aurelia Burgwin</v>
      </c>
      <c r="G603" s="2" t="str">
        <f>IFERROR(IF(_xlfn.XLOOKUP(C603,customers!A603:A1602,customers!C603:C1602,,0)=0,"",_xlfn.XLOOKUP(C603,customers!A603:A1602,customers!C603:C1602,,0)),"")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t="str">
        <f>_xlfn.XLOOKUP(Table1[[#This Row],[Customer ID]],customers!$A$1:$A$1001,customers!$I$1:$I$1001,,0)</f>
        <v>Yes</v>
      </c>
    </row>
    <row r="604" spans="1:16" x14ac:dyDescent="0.25">
      <c r="A604" s="2" t="s">
        <v>3889</v>
      </c>
      <c r="B604" s="3">
        <v>43603</v>
      </c>
      <c r="C604" s="2" t="s">
        <v>3890</v>
      </c>
      <c r="D604" t="s">
        <v>6184</v>
      </c>
      <c r="E604" s="2">
        <v>5</v>
      </c>
      <c r="F604" s="2" t="str" cm="1">
        <f t="array" ref="F604">_xlfn.XLOOKUP(C604,customers!A603:$A$1001,customers!B603:$B$1001,,0)</f>
        <v>Emalee Rolin</v>
      </c>
      <c r="G604" s="2" t="str">
        <f>IFERROR(IF(_xlfn.XLOOKUP(C604,customers!A604:A1603,customers!C604:C1603,,0)=0,"",_xlfn.XLOOKUP(C604,customers!A604:A1603,customers!C604:C1603,,0)),"")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f>_xlfn.XLOOKUP(Table1[[#This Row],[Customer ID]],customers!$A$1:$A$1001,customers!$I$1:$I$1001,,0)</f>
        <v>Yes</v>
      </c>
    </row>
    <row r="605" spans="1:16" x14ac:dyDescent="0.25">
      <c r="A605" s="2" t="s">
        <v>3895</v>
      </c>
      <c r="B605" s="3">
        <v>43660</v>
      </c>
      <c r="C605" s="2" t="s">
        <v>3896</v>
      </c>
      <c r="D605" t="s">
        <v>6174</v>
      </c>
      <c r="E605" s="2">
        <v>3</v>
      </c>
      <c r="F605" s="2" t="str" cm="1">
        <f t="array" ref="F605">_xlfn.XLOOKUP(C605,customers!A604:$A$1001,customers!B604:$B$1001,,0)</f>
        <v>Donavon Fowle</v>
      </c>
      <c r="G605" s="2" t="str">
        <f>IFERROR(IF(_xlfn.XLOOKUP(C605,customers!A605:A1604,customers!C605:C1604,,0)=0,"",_xlfn.XLOOKUP(C605,customers!A605:A1604,customers!C605:C1604,,0)),"")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t="str">
        <f>_xlfn.XLOOKUP(Table1[[#This Row],[Customer ID]],customers!$A$1:$A$1001,customers!$I$1:$I$1001,,0)</f>
        <v>No</v>
      </c>
    </row>
    <row r="606" spans="1:16" x14ac:dyDescent="0.25">
      <c r="A606" s="2" t="s">
        <v>3900</v>
      </c>
      <c r="B606" s="3">
        <v>44148</v>
      </c>
      <c r="C606" s="2" t="s">
        <v>3901</v>
      </c>
      <c r="D606" t="s">
        <v>6165</v>
      </c>
      <c r="E606" s="2">
        <v>4</v>
      </c>
      <c r="F606" s="2" t="str" cm="1">
        <f t="array" ref="F606">_xlfn.XLOOKUP(C606,customers!A605:$A$1001,customers!B605:$B$1001,,0)</f>
        <v>Jorge Bettison</v>
      </c>
      <c r="G606" s="2" t="str">
        <f>IFERROR(IF(_xlfn.XLOOKUP(C606,customers!A606:A1605,customers!C606:C1605,,0)=0,"",_xlfn.XLOOKUP(C606,customers!A606:A1605,customers!C606:C1605,,0)),"")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f>_xlfn.XLOOKUP(Table1[[#This Row],[Customer ID]],customers!$A$1:$A$1001,customers!$I$1:$I$1001,,0)</f>
        <v>No</v>
      </c>
    </row>
    <row r="607" spans="1:16" x14ac:dyDescent="0.25">
      <c r="A607" s="2" t="s">
        <v>3905</v>
      </c>
      <c r="B607" s="3">
        <v>44028</v>
      </c>
      <c r="C607" s="2" t="s">
        <v>3906</v>
      </c>
      <c r="D607" t="s">
        <v>6182</v>
      </c>
      <c r="E607" s="2">
        <v>5</v>
      </c>
      <c r="F607" s="2" t="str" cm="1">
        <f t="array" ref="F607">_xlfn.XLOOKUP(C607,customers!A606:$A$1001,customers!B606:$B$1001,,0)</f>
        <v>Wang Powlesland</v>
      </c>
      <c r="G607" s="2" t="str">
        <f>IFERROR(IF(_xlfn.XLOOKUP(C607,customers!A607:A1606,customers!C607:C1606,,0)=0,"",_xlfn.XLOOKUP(C607,customers!A607:A1606,customers!C607:C1606,,0)),"")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f>_xlfn.XLOOKUP(Table1[[#This Row],[Customer ID]],customers!$A$1:$A$1001,customers!$I$1:$I$1001,,0)</f>
        <v>Yes</v>
      </c>
    </row>
    <row r="608" spans="1:16" x14ac:dyDescent="0.25">
      <c r="A608" s="2" t="s">
        <v>3911</v>
      </c>
      <c r="B608" s="3">
        <v>44138</v>
      </c>
      <c r="C608" s="2" t="s">
        <v>3840</v>
      </c>
      <c r="D608" t="s">
        <v>6164</v>
      </c>
      <c r="E608" s="2">
        <v>3</v>
      </c>
      <c r="F608" s="2" t="e" cm="1">
        <f t="array" ref="F608">_xlfn.XLOOKUP(C608,customers!A607:$A$1001,customers!B607:$B$1001,,0)</f>
        <v>#N/A</v>
      </c>
      <c r="G608" s="2" t="str">
        <f>IFERROR(IF(_xlfn.XLOOKUP(C608,customers!A608:A1607,customers!C608:C1607,,0)=0,"",_xlfn.XLOOKUP(C608,customers!A608:A1607,customers!C608:C1607,,0)),"")</f>
        <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f>_xlfn.XLOOKUP(Table1[[#This Row],[Customer ID]],customers!$A$1:$A$1001,customers!$I$1:$I$1001,,0)</f>
        <v>Yes</v>
      </c>
    </row>
    <row r="609" spans="1:16" x14ac:dyDescent="0.25">
      <c r="A609" s="2" t="s">
        <v>3917</v>
      </c>
      <c r="B609" s="3">
        <v>44640</v>
      </c>
      <c r="C609" s="2" t="s">
        <v>3918</v>
      </c>
      <c r="D609" t="s">
        <v>6153</v>
      </c>
      <c r="E609" s="2">
        <v>1</v>
      </c>
      <c r="F609" s="2" t="str" cm="1">
        <f t="array" ref="F609">_xlfn.XLOOKUP(C609,customers!A608:$A$1001,customers!B608:$B$1001,,0)</f>
        <v>Laurence Ellingham</v>
      </c>
      <c r="G609" s="2" t="str">
        <f>IFERROR(IF(_xlfn.XLOOKUP(C609,customers!A609:A1608,customers!C609:C1608,,0)=0,"",_xlfn.XLOOKUP(C609,customers!A609:A1608,customers!C609:C1608,,0)),"")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f>_xlfn.XLOOKUP(Table1[[#This Row],[Customer ID]],customers!$A$1:$A$1001,customers!$I$1:$I$1001,,0)</f>
        <v>Yes</v>
      </c>
    </row>
    <row r="610" spans="1:16" x14ac:dyDescent="0.25">
      <c r="A610" s="2" t="s">
        <v>3923</v>
      </c>
      <c r="B610" s="3">
        <v>44608</v>
      </c>
      <c r="C610" s="2" t="s">
        <v>3924</v>
      </c>
      <c r="D610" t="s">
        <v>6185</v>
      </c>
      <c r="E610" s="2">
        <v>2</v>
      </c>
      <c r="F610" s="2" t="str" cm="1">
        <f t="array" ref="F610">_xlfn.XLOOKUP(C610,customers!A609:$A$1001,customers!B609:$B$1001,,0)</f>
        <v>Billy Neiland</v>
      </c>
      <c r="G610" s="2" t="str">
        <f>IFERROR(IF(_xlfn.XLOOKUP(C610,customers!A610:A1609,customers!C610:C1609,,0)=0,"",_xlfn.XLOOKUP(C610,customers!A610:A1609,customers!C610:C1609,,0)),"")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f>_xlfn.XLOOKUP(Table1[[#This Row],[Customer ID]],customers!$A$1:$A$1001,customers!$I$1:$I$1001,,0)</f>
        <v>No</v>
      </c>
    </row>
    <row r="611" spans="1:16" x14ac:dyDescent="0.25">
      <c r="A611" s="2" t="s">
        <v>3927</v>
      </c>
      <c r="B611" s="3">
        <v>44147</v>
      </c>
      <c r="C611" s="2" t="s">
        <v>3928</v>
      </c>
      <c r="D611" t="s">
        <v>6159</v>
      </c>
      <c r="E611" s="2">
        <v>6</v>
      </c>
      <c r="F611" s="2" t="str" cm="1">
        <f t="array" ref="F611">_xlfn.XLOOKUP(C611,customers!A610:$A$1001,customers!B610:$B$1001,,0)</f>
        <v>Ancell Fendt</v>
      </c>
      <c r="G611" s="2" t="str">
        <f>IFERROR(IF(_xlfn.XLOOKUP(C611,customers!A611:A1610,customers!C611:C1610,,0)=0,"",_xlfn.XLOOKUP(C611,customers!A611:A1610,customers!C611:C1610,,0)),"")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f>_xlfn.XLOOKUP(Table1[[#This Row],[Customer ID]],customers!$A$1:$A$1001,customers!$I$1:$I$1001,,0)</f>
        <v>Yes</v>
      </c>
    </row>
    <row r="612" spans="1:16" x14ac:dyDescent="0.25">
      <c r="A612" s="2" t="s">
        <v>3933</v>
      </c>
      <c r="B612" s="3">
        <v>43743</v>
      </c>
      <c r="C612" s="2" t="s">
        <v>3934</v>
      </c>
      <c r="D612" t="s">
        <v>6138</v>
      </c>
      <c r="E612" s="2">
        <v>4</v>
      </c>
      <c r="F612" s="2" t="str" cm="1">
        <f t="array" ref="F612">_xlfn.XLOOKUP(C612,customers!A611:$A$1001,customers!B611:$B$1001,,0)</f>
        <v>Angelia Cleyburn</v>
      </c>
      <c r="G612" s="2" t="str">
        <f>IFERROR(IF(_xlfn.XLOOKUP(C612,customers!A612:A1611,customers!C612:C1611,,0)=0,"",_xlfn.XLOOKUP(C612,customers!A612:A1611,customers!C612:C1611,,0)),"")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t="str">
        <f>_xlfn.XLOOKUP(Table1[[#This Row],[Customer ID]],customers!$A$1:$A$1001,customers!$I$1:$I$1001,,0)</f>
        <v>No</v>
      </c>
    </row>
    <row r="613" spans="1:16" x14ac:dyDescent="0.25">
      <c r="A613" s="2" t="s">
        <v>3939</v>
      </c>
      <c r="B613" s="3">
        <v>43739</v>
      </c>
      <c r="C613" s="2" t="s">
        <v>3940</v>
      </c>
      <c r="D613" t="s">
        <v>6148</v>
      </c>
      <c r="E613" s="2">
        <v>2</v>
      </c>
      <c r="F613" s="2" t="str" cm="1">
        <f t="array" ref="F613">_xlfn.XLOOKUP(C613,customers!A612:$A$1001,customers!B612:$B$1001,,0)</f>
        <v>Temple Castiglione</v>
      </c>
      <c r="G613" s="2" t="str">
        <f>IFERROR(IF(_xlfn.XLOOKUP(C613,customers!A613:A1612,customers!C613:C1612,,0)=0,"",_xlfn.XLOOKUP(C613,customers!A613:A1612,customers!C613:C1612,,0)),"")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f>_xlfn.XLOOKUP(Table1[[#This Row],[Customer ID]],customers!$A$1:$A$1001,customers!$I$1:$I$1001,,0)</f>
        <v>No</v>
      </c>
    </row>
    <row r="614" spans="1:16" x14ac:dyDescent="0.25">
      <c r="A614" s="2" t="s">
        <v>3945</v>
      </c>
      <c r="B614" s="3">
        <v>43896</v>
      </c>
      <c r="C614" s="2" t="s">
        <v>3946</v>
      </c>
      <c r="D614" t="s">
        <v>6152</v>
      </c>
      <c r="E614" s="2">
        <v>4</v>
      </c>
      <c r="F614" s="2" t="str" cm="1">
        <f t="array" ref="F614">_xlfn.XLOOKUP(C614,customers!A613:$A$1001,customers!B613:$B$1001,,0)</f>
        <v>Betti Lacasa</v>
      </c>
      <c r="G614" s="2" t="str">
        <f>IFERROR(IF(_xlfn.XLOOKUP(C614,customers!A614:A1613,customers!C614:C1613,,0)=0,"",_xlfn.XLOOKUP(C614,customers!A614:A1613,customers!C614:C1613,,0)),"")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f>_xlfn.XLOOKUP(Table1[[#This Row],[Customer ID]],customers!$A$1:$A$1001,customers!$I$1:$I$1001,,0)</f>
        <v>No</v>
      </c>
    </row>
    <row r="615" spans="1:16" x14ac:dyDescent="0.25">
      <c r="A615" s="2" t="s">
        <v>3950</v>
      </c>
      <c r="B615" s="3">
        <v>43761</v>
      </c>
      <c r="C615" s="2" t="s">
        <v>3951</v>
      </c>
      <c r="D615" t="s">
        <v>6146</v>
      </c>
      <c r="E615" s="2">
        <v>1</v>
      </c>
      <c r="F615" s="2" t="str" cm="1">
        <f t="array" ref="F615">_xlfn.XLOOKUP(C615,customers!A614:$A$1001,customers!B614:$B$1001,,0)</f>
        <v>Gunilla Lynch</v>
      </c>
      <c r="G615" s="2" t="str">
        <f>IFERROR(IF(_xlfn.XLOOKUP(C615,customers!A615:A1614,customers!C615:C1614,,0)=0,"",_xlfn.XLOOKUP(C615,customers!A615:A1614,customers!C615:C1614,,0)),"")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t="str">
        <f>_xlfn.XLOOKUP(Table1[[#This Row],[Customer ID]],customers!$A$1:$A$1001,customers!$I$1:$I$1001,,0)</f>
        <v>No</v>
      </c>
    </row>
    <row r="616" spans="1:16" x14ac:dyDescent="0.25">
      <c r="A616" s="2" t="s">
        <v>3955</v>
      </c>
      <c r="B616" s="3">
        <v>43944</v>
      </c>
      <c r="C616" s="2" t="s">
        <v>3840</v>
      </c>
      <c r="D616" t="s">
        <v>6146</v>
      </c>
      <c r="E616" s="2">
        <v>5</v>
      </c>
      <c r="F616" s="2" t="e" cm="1">
        <f t="array" ref="F616">_xlfn.XLOOKUP(C616,customers!A615:$A$1001,customers!B615:$B$1001,,0)</f>
        <v>#N/A</v>
      </c>
      <c r="G616" s="2" t="str">
        <f>IFERROR(IF(_xlfn.XLOOKUP(C616,customers!A616:A1615,customers!C616:C1615,,0)=0,"",_xlfn.XLOOKUP(C616,customers!A616:A1615,customers!C616:C1615,,0)),"")</f>
        <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t="str">
        <f>_xlfn.XLOOKUP(Table1[[#This Row],[Customer ID]],customers!$A$1:$A$1001,customers!$I$1:$I$1001,,0)</f>
        <v>Yes</v>
      </c>
    </row>
    <row r="617" spans="1:16" x14ac:dyDescent="0.25">
      <c r="A617" s="2" t="s">
        <v>3960</v>
      </c>
      <c r="B617" s="3">
        <v>44006</v>
      </c>
      <c r="C617" s="2" t="s">
        <v>3961</v>
      </c>
      <c r="D617" t="s">
        <v>6164</v>
      </c>
      <c r="E617" s="2">
        <v>2</v>
      </c>
      <c r="F617" s="2" t="str" cm="1">
        <f t="array" ref="F617">_xlfn.XLOOKUP(C617,customers!A616:$A$1001,customers!B616:$B$1001,,0)</f>
        <v>Shay Couronne</v>
      </c>
      <c r="G617" s="2" t="str">
        <f>IFERROR(IF(_xlfn.XLOOKUP(C617,customers!A617:A1616,customers!C617:C1616,,0)=0,"",_xlfn.XLOOKUP(C617,customers!A617:A1616,customers!C617:C1616,,0)),"")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f>_xlfn.XLOOKUP(Table1[[#This Row],[Customer ID]],customers!$A$1:$A$1001,customers!$I$1:$I$1001,,0)</f>
        <v>Yes</v>
      </c>
    </row>
    <row r="618" spans="1:16" x14ac:dyDescent="0.25">
      <c r="A618" s="2" t="s">
        <v>3966</v>
      </c>
      <c r="B618" s="3">
        <v>44271</v>
      </c>
      <c r="C618" s="2" t="s">
        <v>3967</v>
      </c>
      <c r="D618" t="s">
        <v>6166</v>
      </c>
      <c r="E618" s="2">
        <v>4</v>
      </c>
      <c r="F618" s="2" t="str" cm="1">
        <f t="array" ref="F618">_xlfn.XLOOKUP(C618,customers!A617:$A$1001,customers!B617:$B$1001,,0)</f>
        <v>Linus Flippelli</v>
      </c>
      <c r="G618" s="2" t="str">
        <f>IFERROR(IF(_xlfn.XLOOKUP(C618,customers!A618:A1617,customers!C618:C1617,,0)=0,"",_xlfn.XLOOKUP(C618,customers!A618:A1617,customers!C618:C1617,,0)),"")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f>_xlfn.XLOOKUP(Table1[[#This Row],[Customer ID]],customers!$A$1:$A$1001,customers!$I$1:$I$1001,,0)</f>
        <v>No</v>
      </c>
    </row>
    <row r="619" spans="1:16" x14ac:dyDescent="0.25">
      <c r="A619" s="2" t="s">
        <v>3972</v>
      </c>
      <c r="B619" s="3">
        <v>43928</v>
      </c>
      <c r="C619" s="2" t="s">
        <v>3973</v>
      </c>
      <c r="D619" t="s">
        <v>6181</v>
      </c>
      <c r="E619" s="2">
        <v>1</v>
      </c>
      <c r="F619" s="2" t="str" cm="1">
        <f t="array" ref="F619">_xlfn.XLOOKUP(C619,customers!A618:$A$1001,customers!B618:$B$1001,,0)</f>
        <v>Rachelle Elizabeth</v>
      </c>
      <c r="G619" s="2" t="str">
        <f>IFERROR(IF(_xlfn.XLOOKUP(C619,customers!A619:A1618,customers!C619:C1618,,0)=0,"",_xlfn.XLOOKUP(C619,customers!A619:A1618,customers!C619:C1618,,0)),"")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f>_xlfn.XLOOKUP(Table1[[#This Row],[Customer ID]],customers!$A$1:$A$1001,customers!$I$1:$I$1001,,0)</f>
        <v>No</v>
      </c>
    </row>
    <row r="620" spans="1:16" x14ac:dyDescent="0.25">
      <c r="A620" s="2" t="s">
        <v>3978</v>
      </c>
      <c r="B620" s="3">
        <v>44469</v>
      </c>
      <c r="C620" s="2" t="s">
        <v>3979</v>
      </c>
      <c r="D620" t="s">
        <v>6183</v>
      </c>
      <c r="E620" s="2">
        <v>6</v>
      </c>
      <c r="F620" s="2" t="str" cm="1">
        <f t="array" ref="F620">_xlfn.XLOOKUP(C620,customers!A619:$A$1001,customers!B619:$B$1001,,0)</f>
        <v>Innis Renhard</v>
      </c>
      <c r="G620" s="2" t="str">
        <f>IFERROR(IF(_xlfn.XLOOKUP(C620,customers!A620:A1619,customers!C620:C1619,,0)=0,"",_xlfn.XLOOKUP(C620,customers!A620:A1619,customers!C620:C1619,,0)),"")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f>_xlfn.XLOOKUP(Table1[[#This Row],[Customer ID]],customers!$A$1:$A$1001,customers!$I$1:$I$1001,,0)</f>
        <v>Yes</v>
      </c>
    </row>
    <row r="621" spans="1:16" x14ac:dyDescent="0.25">
      <c r="A621" s="2" t="s">
        <v>3984</v>
      </c>
      <c r="B621" s="3">
        <v>44682</v>
      </c>
      <c r="C621" s="2" t="s">
        <v>3985</v>
      </c>
      <c r="D621" t="s">
        <v>6169</v>
      </c>
      <c r="E621" s="2">
        <v>2</v>
      </c>
      <c r="F621" s="2" t="str" cm="1">
        <f t="array" ref="F621">_xlfn.XLOOKUP(C621,customers!A620:$A$1001,customers!B620:$B$1001,,0)</f>
        <v>Winne Roche</v>
      </c>
      <c r="G621" s="2" t="str">
        <f>IFERROR(IF(_xlfn.XLOOKUP(C621,customers!A621:A1620,customers!C621:C1620,,0)=0,"",_xlfn.XLOOKUP(C621,customers!A621:A1620,customers!C621:C1620,,0)),"")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f>_xlfn.XLOOKUP(Table1[[#This Row],[Customer ID]],customers!$A$1:$A$1001,customers!$I$1:$I$1001,,0)</f>
        <v>Yes</v>
      </c>
    </row>
    <row r="622" spans="1:16" x14ac:dyDescent="0.25">
      <c r="A622" s="2" t="s">
        <v>3990</v>
      </c>
      <c r="B622" s="3">
        <v>44217</v>
      </c>
      <c r="C622" s="2" t="s">
        <v>4042</v>
      </c>
      <c r="D622" t="s">
        <v>6152</v>
      </c>
      <c r="E622" s="2">
        <v>6</v>
      </c>
      <c r="F622" s="2" t="str" cm="1">
        <f t="array" ref="F622">_xlfn.XLOOKUP(C622,customers!A621:$A$1001,customers!B621:$B$1001,,0)</f>
        <v>Linn Alaway</v>
      </c>
      <c r="G622" s="2" t="str">
        <f>IFERROR(IF(_xlfn.XLOOKUP(C622,customers!A622:A1621,customers!C622:C1621,,0)=0,"",_xlfn.XLOOKUP(C622,customers!A622:A1621,customers!C622:C1621,,0)),"")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f>_xlfn.XLOOKUP(Table1[[#This Row],[Customer ID]],customers!$A$1:$A$1001,customers!$I$1:$I$1001,,0)</f>
        <v>No</v>
      </c>
    </row>
    <row r="623" spans="1:16" x14ac:dyDescent="0.25">
      <c r="A623" s="2" t="s">
        <v>3996</v>
      </c>
      <c r="B623" s="3">
        <v>44006</v>
      </c>
      <c r="C623" s="2" t="s">
        <v>3997</v>
      </c>
      <c r="D623" t="s">
        <v>6140</v>
      </c>
      <c r="E623" s="2">
        <v>6</v>
      </c>
      <c r="F623" s="2" t="str" cm="1">
        <f t="array" ref="F623">_xlfn.XLOOKUP(C623,customers!A622:$A$1001,customers!B622:$B$1001,,0)</f>
        <v>Cordy Odgaard</v>
      </c>
      <c r="G623" s="2" t="str">
        <f>IFERROR(IF(_xlfn.XLOOKUP(C623,customers!A623:A1622,customers!C623:C1622,,0)=0,"",_xlfn.XLOOKUP(C623,customers!A623:A1622,customers!C623:C1622,,0)),"")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f>_xlfn.XLOOKUP(Table1[[#This Row],[Customer ID]],customers!$A$1:$A$1001,customers!$I$1:$I$1001,,0)</f>
        <v>No</v>
      </c>
    </row>
    <row r="624" spans="1:16" x14ac:dyDescent="0.25">
      <c r="A624" s="2" t="s">
        <v>4002</v>
      </c>
      <c r="B624" s="3">
        <v>43527</v>
      </c>
      <c r="C624" s="2" t="s">
        <v>4003</v>
      </c>
      <c r="D624" t="s">
        <v>6181</v>
      </c>
      <c r="E624" s="2">
        <v>4</v>
      </c>
      <c r="F624" s="2" t="str" cm="1">
        <f t="array" ref="F624">_xlfn.XLOOKUP(C624,customers!A623:$A$1001,customers!B623:$B$1001,,0)</f>
        <v>Bertine Byrd</v>
      </c>
      <c r="G624" s="2" t="str">
        <f>IFERROR(IF(_xlfn.XLOOKUP(C624,customers!A624:A1623,customers!C624:C1623,,0)=0,"",_xlfn.XLOOKUP(C624,customers!A624:A1623,customers!C624:C1623,,0)),"")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f>_xlfn.XLOOKUP(Table1[[#This Row],[Customer ID]],customers!$A$1:$A$1001,customers!$I$1:$I$1001,,0)</f>
        <v>No</v>
      </c>
    </row>
    <row r="625" spans="1:16" x14ac:dyDescent="0.25">
      <c r="A625" s="2" t="s">
        <v>4007</v>
      </c>
      <c r="B625" s="3">
        <v>44224</v>
      </c>
      <c r="C625" s="2" t="s">
        <v>4008</v>
      </c>
      <c r="D625" t="s">
        <v>6183</v>
      </c>
      <c r="E625" s="2">
        <v>1</v>
      </c>
      <c r="F625" s="2" t="str" cm="1">
        <f t="array" ref="F625">_xlfn.XLOOKUP(C625,customers!A624:$A$1001,customers!B624:$B$1001,,0)</f>
        <v>Nelie Garnson</v>
      </c>
      <c r="G625" s="2" t="str">
        <f>IFERROR(IF(_xlfn.XLOOKUP(C625,customers!A625:A1624,customers!C625:C1624,,0)=0,"",_xlfn.XLOOKUP(C625,customers!A625:A1624,customers!C625:C1624,,0)),"")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f>_xlfn.XLOOKUP(Table1[[#This Row],[Customer ID]],customers!$A$1:$A$1001,customers!$I$1:$I$1001,,0)</f>
        <v>No</v>
      </c>
    </row>
    <row r="626" spans="1:16" x14ac:dyDescent="0.25">
      <c r="A626" s="2" t="s">
        <v>4012</v>
      </c>
      <c r="B626" s="3">
        <v>44010</v>
      </c>
      <c r="C626" s="2" t="s">
        <v>4013</v>
      </c>
      <c r="D626" t="s">
        <v>6166</v>
      </c>
      <c r="E626" s="2">
        <v>2</v>
      </c>
      <c r="F626" s="2" t="str" cm="1">
        <f t="array" ref="F626">_xlfn.XLOOKUP(C626,customers!A625:$A$1001,customers!B625:$B$1001,,0)</f>
        <v>Dianne Chardin</v>
      </c>
      <c r="G626" s="2" t="str">
        <f>IFERROR(IF(_xlfn.XLOOKUP(C626,customers!A626:A1625,customers!C626:C1625,,0)=0,"",_xlfn.XLOOKUP(C626,customers!A626:A1625,customers!C626:C1625,,0)),"")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f>_xlfn.XLOOKUP(Table1[[#This Row],[Customer ID]],customers!$A$1:$A$1001,customers!$I$1:$I$1001,,0)</f>
        <v>Yes</v>
      </c>
    </row>
    <row r="627" spans="1:16" x14ac:dyDescent="0.25">
      <c r="A627" s="2" t="s">
        <v>4017</v>
      </c>
      <c r="B627" s="3">
        <v>44017</v>
      </c>
      <c r="C627" s="2" t="s">
        <v>4018</v>
      </c>
      <c r="D627" t="s">
        <v>6173</v>
      </c>
      <c r="E627" s="2">
        <v>5</v>
      </c>
      <c r="F627" s="2" t="str" cm="1">
        <f t="array" ref="F627">_xlfn.XLOOKUP(C627,customers!A626:$A$1001,customers!B626:$B$1001,,0)</f>
        <v>Hailee Radbone</v>
      </c>
      <c r="G627" s="2" t="str">
        <f>IFERROR(IF(_xlfn.XLOOKUP(C627,customers!A627:A1626,customers!C627:C1626,,0)=0,"",_xlfn.XLOOKUP(C627,customers!A627:A1626,customers!C627:C1626,,0)),"")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t="str">
        <f>_xlfn.XLOOKUP(Table1[[#This Row],[Customer ID]],customers!$A$1:$A$1001,customers!$I$1:$I$1001,,0)</f>
        <v>No</v>
      </c>
    </row>
    <row r="628" spans="1:16" x14ac:dyDescent="0.25">
      <c r="A628" s="2" t="s">
        <v>4023</v>
      </c>
      <c r="B628" s="3">
        <v>43526</v>
      </c>
      <c r="C628" s="2" t="s">
        <v>4024</v>
      </c>
      <c r="D628" t="s">
        <v>6175</v>
      </c>
      <c r="E628" s="2">
        <v>3</v>
      </c>
      <c r="F628" s="2" t="str" cm="1">
        <f t="array" ref="F628">_xlfn.XLOOKUP(C628,customers!A627:$A$1001,customers!B627:$B$1001,,0)</f>
        <v>Wallis Bernth</v>
      </c>
      <c r="G628" s="2" t="str">
        <f>IFERROR(IF(_xlfn.XLOOKUP(C628,customers!A628:A1627,customers!C628:C1627,,0)=0,"",_xlfn.XLOOKUP(C628,customers!A628:A1627,customers!C628:C1627,,0)),"")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f>_xlfn.XLOOKUP(Table1[[#This Row],[Customer ID]],customers!$A$1:$A$1001,customers!$I$1:$I$1001,,0)</f>
        <v>No</v>
      </c>
    </row>
    <row r="629" spans="1:16" x14ac:dyDescent="0.25">
      <c r="A629" s="2" t="s">
        <v>4029</v>
      </c>
      <c r="B629" s="3">
        <v>44682</v>
      </c>
      <c r="C629" s="2" t="s">
        <v>4030</v>
      </c>
      <c r="D629" t="s">
        <v>6166</v>
      </c>
      <c r="E629" s="2">
        <v>2</v>
      </c>
      <c r="F629" s="2" t="str" cm="1">
        <f t="array" ref="F629">_xlfn.XLOOKUP(C629,customers!A628:$A$1001,customers!B628:$B$1001,,0)</f>
        <v>Byron Acarson</v>
      </c>
      <c r="G629" s="2" t="str">
        <f>IFERROR(IF(_xlfn.XLOOKUP(C629,customers!A629:A1628,customers!C629:C1628,,0)=0,"",_xlfn.XLOOKUP(C629,customers!A629:A1628,customers!C629:C1628,,0)),"")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f>_xlfn.XLOOKUP(Table1[[#This Row],[Customer ID]],customers!$A$1:$A$1001,customers!$I$1:$I$1001,,0)</f>
        <v>Yes</v>
      </c>
    </row>
    <row r="630" spans="1:16" x14ac:dyDescent="0.25">
      <c r="A630" s="2" t="s">
        <v>4035</v>
      </c>
      <c r="B630" s="3">
        <v>44680</v>
      </c>
      <c r="C630" s="2" t="s">
        <v>4036</v>
      </c>
      <c r="D630" t="s">
        <v>6184</v>
      </c>
      <c r="E630" s="2">
        <v>6</v>
      </c>
      <c r="F630" s="2" t="str" cm="1">
        <f t="array" ref="F630">_xlfn.XLOOKUP(C630,customers!A629:$A$1001,customers!B629:$B$1001,,0)</f>
        <v>Faunie Brigham</v>
      </c>
      <c r="G630" s="2" t="str">
        <f>IFERROR(IF(_xlfn.XLOOKUP(C630,customers!A630:A1629,customers!C630:C1629,,0)=0,"",_xlfn.XLOOKUP(C630,customers!A630:A1629,customers!C630:C1629,,0)),"")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f>_xlfn.XLOOKUP(Table1[[#This Row],[Customer ID]],customers!$A$1:$A$1001,customers!$I$1:$I$1001,,0)</f>
        <v>Yes</v>
      </c>
    </row>
    <row r="631" spans="1:16" x14ac:dyDescent="0.25">
      <c r="A631" s="2" t="s">
        <v>4035</v>
      </c>
      <c r="B631" s="3">
        <v>44680</v>
      </c>
      <c r="C631" s="2" t="s">
        <v>4036</v>
      </c>
      <c r="D631" t="s">
        <v>6169</v>
      </c>
      <c r="E631" s="2">
        <v>4</v>
      </c>
      <c r="F631" s="2" t="str" cm="1">
        <f t="array" ref="F631">_xlfn.XLOOKUP(C631,customers!A630:$A$1001,customers!B630:$B$1001,,0)</f>
        <v>Faunie Brigham</v>
      </c>
      <c r="G631" s="2" t="str">
        <f>IFERROR(IF(_xlfn.XLOOKUP(C631,customers!A631:A1630,customers!C631:C1630,,0)=0,"",_xlfn.XLOOKUP(C631,customers!A631:A1630,customers!C631:C1630,,0)),"")</f>
        <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f>_xlfn.XLOOKUP(Table1[[#This Row],[Customer ID]],customers!$A$1:$A$1001,customers!$I$1:$I$1001,,0)</f>
        <v>Yes</v>
      </c>
    </row>
    <row r="632" spans="1:16" x14ac:dyDescent="0.25">
      <c r="A632" s="2" t="s">
        <v>4035</v>
      </c>
      <c r="B632" s="3">
        <v>44680</v>
      </c>
      <c r="C632" s="2" t="s">
        <v>4036</v>
      </c>
      <c r="D632" t="s">
        <v>6154</v>
      </c>
      <c r="E632" s="2">
        <v>1</v>
      </c>
      <c r="F632" s="2" t="e" cm="1">
        <f t="array" ref="F632">_xlfn.XLOOKUP(C632,customers!A631:$A$1001,customers!B631:$B$1001,,0)</f>
        <v>#N/A</v>
      </c>
      <c r="G632" s="2" t="str">
        <f>IFERROR(IF(_xlfn.XLOOKUP(C632,customers!A632:A1631,customers!C632:C1631,,0)=0,"",_xlfn.XLOOKUP(C632,customers!A632:A1631,customers!C632:C1631,,0)),"")</f>
        <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f>_xlfn.XLOOKUP(Table1[[#This Row],[Customer ID]],customers!$A$1:$A$1001,customers!$I$1:$I$1001,,0)</f>
        <v>Yes</v>
      </c>
    </row>
    <row r="633" spans="1:16" x14ac:dyDescent="0.25">
      <c r="A633" s="2" t="s">
        <v>4035</v>
      </c>
      <c r="B633" s="3">
        <v>44680</v>
      </c>
      <c r="C633" s="2" t="s">
        <v>4036</v>
      </c>
      <c r="D633" t="s">
        <v>6149</v>
      </c>
      <c r="E633" s="2">
        <v>5</v>
      </c>
      <c r="F633" s="2" t="e" cm="1">
        <f t="array" ref="F633">_xlfn.XLOOKUP(C633,customers!A632:$A$1001,customers!B632:$B$1001,,0)</f>
        <v>#N/A</v>
      </c>
      <c r="G633" s="2" t="str">
        <f>IFERROR(IF(_xlfn.XLOOKUP(C633,customers!A633:A1632,customers!C633:C1632,,0)=0,"",_xlfn.XLOOKUP(C633,customers!A633:A1632,customers!C633:C1632,,0)),"")</f>
        <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t="str">
        <f>_xlfn.XLOOKUP(Table1[[#This Row],[Customer ID]],customers!$A$1:$A$1001,customers!$I$1:$I$1001,,0)</f>
        <v>Yes</v>
      </c>
    </row>
    <row r="634" spans="1:16" x14ac:dyDescent="0.25">
      <c r="A634" s="2" t="s">
        <v>4056</v>
      </c>
      <c r="B634" s="3">
        <v>44049</v>
      </c>
      <c r="C634" s="2" t="s">
        <v>4057</v>
      </c>
      <c r="D634" t="s">
        <v>6176</v>
      </c>
      <c r="E634" s="2">
        <v>4</v>
      </c>
      <c r="F634" s="2" t="str" cm="1">
        <f t="array" ref="F634">_xlfn.XLOOKUP(C634,customers!A633:$A$1001,customers!B633:$B$1001,,0)</f>
        <v>Marjorie Yoxen</v>
      </c>
      <c r="G634" s="2" t="str">
        <f>IFERROR(IF(_xlfn.XLOOKUP(C634,customers!A634:A1633,customers!C634:C1633,,0)=0,"",_xlfn.XLOOKUP(C634,customers!A634:A1633,customers!C634:C1633,,0)),"")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f>_xlfn.XLOOKUP(Table1[[#This Row],[Customer ID]],customers!$A$1:$A$1001,customers!$I$1:$I$1001,,0)</f>
        <v>No</v>
      </c>
    </row>
    <row r="635" spans="1:16" x14ac:dyDescent="0.25">
      <c r="A635" s="2" t="s">
        <v>4062</v>
      </c>
      <c r="B635" s="3">
        <v>43820</v>
      </c>
      <c r="C635" s="2" t="s">
        <v>4063</v>
      </c>
      <c r="D635" t="s">
        <v>6179</v>
      </c>
      <c r="E635" s="2">
        <v>4</v>
      </c>
      <c r="F635" s="2" t="str" cm="1">
        <f t="array" ref="F635">_xlfn.XLOOKUP(C635,customers!A634:$A$1001,customers!B634:$B$1001,,0)</f>
        <v>Gaspar McGavin</v>
      </c>
      <c r="G635" s="2" t="str">
        <f>IFERROR(IF(_xlfn.XLOOKUP(C635,customers!A635:A1634,customers!C635:C1634,,0)=0,"",_xlfn.XLOOKUP(C635,customers!A635:A1634,customers!C635:C1634,,0)),"")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t="str">
        <f>_xlfn.XLOOKUP(Table1[[#This Row],[Customer ID]],customers!$A$1:$A$1001,customers!$I$1:$I$1001,,0)</f>
        <v>No</v>
      </c>
    </row>
    <row r="636" spans="1:16" x14ac:dyDescent="0.25">
      <c r="A636" s="2" t="s">
        <v>4068</v>
      </c>
      <c r="B636" s="3">
        <v>43940</v>
      </c>
      <c r="C636" s="2" t="s">
        <v>4069</v>
      </c>
      <c r="D636" t="s">
        <v>6162</v>
      </c>
      <c r="E636" s="2">
        <v>3</v>
      </c>
      <c r="F636" s="2" t="str" cm="1">
        <f t="array" ref="F636">_xlfn.XLOOKUP(C636,customers!A635:$A$1001,customers!B635:$B$1001,,0)</f>
        <v>Lindy Uttermare</v>
      </c>
      <c r="G636" s="2" t="str">
        <f>IFERROR(IF(_xlfn.XLOOKUP(C636,customers!A636:A1635,customers!C636:C1635,,0)=0,"",_xlfn.XLOOKUP(C636,customers!A636:A1635,customers!C636:C1635,,0)),"")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f>_xlfn.XLOOKUP(Table1[[#This Row],[Customer ID]],customers!$A$1:$A$1001,customers!$I$1:$I$1001,,0)</f>
        <v>No</v>
      </c>
    </row>
    <row r="637" spans="1:16" x14ac:dyDescent="0.25">
      <c r="A637" s="2" t="s">
        <v>4074</v>
      </c>
      <c r="B637" s="3">
        <v>44578</v>
      </c>
      <c r="C637" s="2" t="s">
        <v>4075</v>
      </c>
      <c r="D637" t="s">
        <v>6176</v>
      </c>
      <c r="E637" s="2">
        <v>4</v>
      </c>
      <c r="F637" s="2" t="str" cm="1">
        <f t="array" ref="F637">_xlfn.XLOOKUP(C637,customers!A636:$A$1001,customers!B636:$B$1001,,0)</f>
        <v>Eal D'Ambrogio</v>
      </c>
      <c r="G637" s="2" t="str">
        <f>IFERROR(IF(_xlfn.XLOOKUP(C637,customers!A637:A1636,customers!C637:C1636,,0)=0,"",_xlfn.XLOOKUP(C637,customers!A637:A1636,customers!C637:C1636,,0)),"")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f>_xlfn.XLOOKUP(Table1[[#This Row],[Customer ID]],customers!$A$1:$A$1001,customers!$I$1:$I$1001,,0)</f>
        <v>Yes</v>
      </c>
    </row>
    <row r="638" spans="1:16" x14ac:dyDescent="0.25">
      <c r="A638" s="2" t="s">
        <v>4080</v>
      </c>
      <c r="B638" s="3">
        <v>43487</v>
      </c>
      <c r="C638" s="2" t="s">
        <v>4081</v>
      </c>
      <c r="D638" t="s">
        <v>6170</v>
      </c>
      <c r="E638" s="2">
        <v>6</v>
      </c>
      <c r="F638" s="2" t="str" cm="1">
        <f t="array" ref="F638">_xlfn.XLOOKUP(C638,customers!A637:$A$1001,customers!B637:$B$1001,,0)</f>
        <v>Carolee Winchcombe</v>
      </c>
      <c r="G638" s="2" t="str">
        <f>IFERROR(IF(_xlfn.XLOOKUP(C638,customers!A638:A1637,customers!C638:C1637,,0)=0,"",_xlfn.XLOOKUP(C638,customers!A638:A1637,customers!C638:C1637,,0)),"")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f>_xlfn.XLOOKUP(Table1[[#This Row],[Customer ID]],customers!$A$1:$A$1001,customers!$I$1:$I$1001,,0)</f>
        <v>Yes</v>
      </c>
    </row>
    <row r="639" spans="1:16" x14ac:dyDescent="0.25">
      <c r="A639" s="2" t="s">
        <v>4086</v>
      </c>
      <c r="B639" s="3">
        <v>43889</v>
      </c>
      <c r="C639" s="2" t="s">
        <v>4087</v>
      </c>
      <c r="D639" t="s">
        <v>6166</v>
      </c>
      <c r="E639" s="2">
        <v>1</v>
      </c>
      <c r="F639" s="2" t="str" cm="1">
        <f t="array" ref="F639">_xlfn.XLOOKUP(C639,customers!A638:$A$1001,customers!B638:$B$1001,,0)</f>
        <v>Benedikta Paumier</v>
      </c>
      <c r="G639" s="2" t="str">
        <f>IFERROR(IF(_xlfn.XLOOKUP(C639,customers!A639:A1638,customers!C639:C1638,,0)=0,"",_xlfn.XLOOKUP(C639,customers!A639:A1638,customers!C639:C1638,,0)),"")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f>_xlfn.XLOOKUP(Table1[[#This Row],[Customer ID]],customers!$A$1:$A$1001,customers!$I$1:$I$1001,,0)</f>
        <v>Yes</v>
      </c>
    </row>
    <row r="640" spans="1:16" x14ac:dyDescent="0.25">
      <c r="A640" s="2" t="s">
        <v>4093</v>
      </c>
      <c r="B640" s="3">
        <v>43684</v>
      </c>
      <c r="C640" s="2" t="s">
        <v>4094</v>
      </c>
      <c r="D640" t="s">
        <v>6175</v>
      </c>
      <c r="E640" s="2">
        <v>3</v>
      </c>
      <c r="F640" s="2" t="str" cm="1">
        <f t="array" ref="F640">_xlfn.XLOOKUP(C640,customers!A639:$A$1001,customers!B639:$B$1001,,0)</f>
        <v>Neville Piatto</v>
      </c>
      <c r="G640" s="2" t="str">
        <f>IFERROR(IF(_xlfn.XLOOKUP(C640,customers!A640:A1639,customers!C640:C1639,,0)=0,"",_xlfn.XLOOKUP(C640,customers!A640:A1639,customers!C640:C1639,,0)),"")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f>_xlfn.XLOOKUP(Table1[[#This Row],[Customer ID]],customers!$A$1:$A$1001,customers!$I$1:$I$1001,,0)</f>
        <v>Yes</v>
      </c>
    </row>
    <row r="641" spans="1:16" x14ac:dyDescent="0.25">
      <c r="A641" s="2" t="s">
        <v>4098</v>
      </c>
      <c r="B641" s="3">
        <v>44331</v>
      </c>
      <c r="C641" s="2" t="s">
        <v>4099</v>
      </c>
      <c r="D641" t="s">
        <v>6150</v>
      </c>
      <c r="E641" s="2">
        <v>1</v>
      </c>
      <c r="F641" s="2" t="str" cm="1">
        <f t="array" ref="F641">_xlfn.XLOOKUP(C641,customers!A640:$A$1001,customers!B640:$B$1001,,0)</f>
        <v>Jeno Capey</v>
      </c>
      <c r="G641" s="2" t="str">
        <f>IFERROR(IF(_xlfn.XLOOKUP(C641,customers!A641:A1640,customers!C641:C1640,,0)=0,"",_xlfn.XLOOKUP(C641,customers!A641:A1640,customers!C641:C1640,,0)),"")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f>_xlfn.XLOOKUP(Table1[[#This Row],[Customer ID]],customers!$A$1:$A$1001,customers!$I$1:$I$1001,,0)</f>
        <v>Yes</v>
      </c>
    </row>
    <row r="642" spans="1:16" x14ac:dyDescent="0.25">
      <c r="A642" s="2" t="s">
        <v>4104</v>
      </c>
      <c r="B642" s="3">
        <v>44547</v>
      </c>
      <c r="C642" s="2" t="s">
        <v>4152</v>
      </c>
      <c r="D642" t="s">
        <v>6142</v>
      </c>
      <c r="E642" s="2">
        <v>5</v>
      </c>
      <c r="F642" s="2" t="str" cm="1">
        <f t="array" ref="F642">_xlfn.XLOOKUP(C642,customers!A641:$A$1001,customers!B641:$B$1001,,0)</f>
        <v>Tuckie Mathonnet</v>
      </c>
      <c r="G642" s="2" t="str">
        <f>IFERROR(IF(_xlfn.XLOOKUP(C642,customers!A642:A1641,customers!C642:C1641,,0)=0,"",_xlfn.XLOOKUP(C642,customers!A642:A1641,customers!C642:C1641,,0)),"")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t="str">
        <f>_xlfn.XLOOKUP(Table1[[#This Row],[Customer ID]],customers!$A$1:$A$1001,customers!$I$1:$I$1001,,0)</f>
        <v>No</v>
      </c>
    </row>
    <row r="643" spans="1:16" x14ac:dyDescent="0.25">
      <c r="A643" s="2" t="s">
        <v>4109</v>
      </c>
      <c r="B643" s="3">
        <v>44448</v>
      </c>
      <c r="C643" s="2" t="s">
        <v>4110</v>
      </c>
      <c r="D643" t="s">
        <v>6179</v>
      </c>
      <c r="E643" s="2">
        <v>3</v>
      </c>
      <c r="F643" s="2" t="str" cm="1">
        <f t="array" ref="F643">_xlfn.XLOOKUP(C643,customers!A642:$A$1001,customers!B642:$B$1001,,0)</f>
        <v>Yardley Basill</v>
      </c>
      <c r="G643" s="2" t="str">
        <f>IFERROR(IF(_xlfn.XLOOKUP(C643,customers!A643:A1642,customers!C643:C1642,,0)=0,"",_xlfn.XLOOKUP(C643,customers!A643:A1642,customers!C643:C1642,,0)),"")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 "Robusta", IF(I643="Exc", "Excelsa", IF(I643="Ara", "Arabica",IF(I643="Lib", "Liberica",""))))</f>
        <v>Robusta</v>
      </c>
      <c r="O643" t="str">
        <f t="shared" ref="O643:O706" si="32">IF(J643="M","Medium",IF(J643="L","Light",IF(J643="D","Dark","")))</f>
        <v>Light</v>
      </c>
      <c r="P643" t="str">
        <f>_xlfn.XLOOKUP(Table1[[#This Row],[Customer ID]],customers!$A$1:$A$1001,customers!$I$1:$I$1001,,0)</f>
        <v>Yes</v>
      </c>
    </row>
    <row r="644" spans="1:16" x14ac:dyDescent="0.25">
      <c r="A644" s="2" t="s">
        <v>4115</v>
      </c>
      <c r="B644" s="3">
        <v>43880</v>
      </c>
      <c r="C644" s="2" t="s">
        <v>4116</v>
      </c>
      <c r="D644" t="s">
        <v>6156</v>
      </c>
      <c r="E644" s="2">
        <v>2</v>
      </c>
      <c r="F644" s="2" t="str" cm="1">
        <f t="array" ref="F644">_xlfn.XLOOKUP(C644,customers!A643:$A$1001,customers!B643:$B$1001,,0)</f>
        <v>Maggy Baistow</v>
      </c>
      <c r="G644" s="2" t="str">
        <f>IFERROR(IF(_xlfn.XLOOKUP(C644,customers!A644:A1643,customers!C644:C1643,,0)=0,"",_xlfn.XLOOKUP(C644,customers!A644:A1643,customers!C644:C1643,,0)),"")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f>_xlfn.XLOOKUP(Table1[[#This Row],[Customer ID]],customers!$A$1:$A$1001,customers!$I$1:$I$1001,,0)</f>
        <v>Yes</v>
      </c>
    </row>
    <row r="645" spans="1:16" x14ac:dyDescent="0.25">
      <c r="A645" s="2" t="s">
        <v>4123</v>
      </c>
      <c r="B645" s="3">
        <v>44011</v>
      </c>
      <c r="C645" s="2" t="s">
        <v>4124</v>
      </c>
      <c r="D645" t="s">
        <v>6148</v>
      </c>
      <c r="E645" s="2">
        <v>3</v>
      </c>
      <c r="F645" s="2" t="str" cm="1">
        <f t="array" ref="F645">_xlfn.XLOOKUP(C645,customers!A644:$A$1001,customers!B644:$B$1001,,0)</f>
        <v>Courtney Pallant</v>
      </c>
      <c r="G645" s="2" t="str">
        <f>IFERROR(IF(_xlfn.XLOOKUP(C645,customers!A645:A1644,customers!C645:C1644,,0)=0,"",_xlfn.XLOOKUP(C645,customers!A645:A1644,customers!C645:C1644,,0)),"")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f>_xlfn.XLOOKUP(Table1[[#This Row],[Customer ID]],customers!$A$1:$A$1001,customers!$I$1:$I$1001,,0)</f>
        <v>Yes</v>
      </c>
    </row>
    <row r="646" spans="1:16" x14ac:dyDescent="0.25">
      <c r="A646" s="2" t="s">
        <v>4128</v>
      </c>
      <c r="B646" s="3">
        <v>44694</v>
      </c>
      <c r="C646" s="2" t="s">
        <v>4129</v>
      </c>
      <c r="D646" t="s">
        <v>6149</v>
      </c>
      <c r="E646" s="2">
        <v>2</v>
      </c>
      <c r="F646" s="2" t="str" cm="1">
        <f t="array" ref="F646">_xlfn.XLOOKUP(C646,customers!A645:$A$1001,customers!B645:$B$1001,,0)</f>
        <v>Marne Mingey</v>
      </c>
      <c r="G646" s="2" t="str">
        <f>IFERROR(IF(_xlfn.XLOOKUP(C646,customers!A646:A1645,customers!C646:C1645,,0)=0,"",_xlfn.XLOOKUP(C646,customers!A646:A1645,customers!C646:C1645,,0)),"")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t="str">
        <f>_xlfn.XLOOKUP(Table1[[#This Row],[Customer ID]],customers!$A$1:$A$1001,customers!$I$1:$I$1001,,0)</f>
        <v>No</v>
      </c>
    </row>
    <row r="647" spans="1:16" x14ac:dyDescent="0.25">
      <c r="A647" s="2" t="s">
        <v>4133</v>
      </c>
      <c r="B647" s="3">
        <v>44106</v>
      </c>
      <c r="C647" s="2" t="s">
        <v>4134</v>
      </c>
      <c r="D647" t="s">
        <v>6168</v>
      </c>
      <c r="E647" s="2">
        <v>3</v>
      </c>
      <c r="F647" s="2" t="str" cm="1">
        <f t="array" ref="F647">_xlfn.XLOOKUP(C647,customers!A646:$A$1001,customers!B646:$B$1001,,0)</f>
        <v>Denny O' Ronan</v>
      </c>
      <c r="G647" s="2" t="str">
        <f>IFERROR(IF(_xlfn.XLOOKUP(C647,customers!A647:A1646,customers!C647:C1646,,0)=0,"",_xlfn.XLOOKUP(C647,customers!A647:A1646,customers!C647:C1646,,0)),"")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f>_xlfn.XLOOKUP(Table1[[#This Row],[Customer ID]],customers!$A$1:$A$1001,customers!$I$1:$I$1001,,0)</f>
        <v>Yes</v>
      </c>
    </row>
    <row r="648" spans="1:16" x14ac:dyDescent="0.25">
      <c r="A648" s="2" t="s">
        <v>4139</v>
      </c>
      <c r="B648" s="3">
        <v>44532</v>
      </c>
      <c r="C648" s="2" t="s">
        <v>4140</v>
      </c>
      <c r="D648" t="s">
        <v>6147</v>
      </c>
      <c r="E648" s="2">
        <v>1</v>
      </c>
      <c r="F648" s="2" t="str" cm="1">
        <f t="array" ref="F648">_xlfn.XLOOKUP(C648,customers!A647:$A$1001,customers!B647:$B$1001,,0)</f>
        <v>Dottie Rallin</v>
      </c>
      <c r="G648" s="2" t="str">
        <f>IFERROR(IF(_xlfn.XLOOKUP(C648,customers!A648:A1647,customers!C648:C1647,,0)=0,"",_xlfn.XLOOKUP(C648,customers!A648:A1647,customers!C648:C1647,,0)),"")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f>_xlfn.XLOOKUP(Table1[[#This Row],[Customer ID]],customers!$A$1:$A$1001,customers!$I$1:$I$1001,,0)</f>
        <v>Yes</v>
      </c>
    </row>
    <row r="649" spans="1:16" x14ac:dyDescent="0.25">
      <c r="A649" s="2" t="s">
        <v>4145</v>
      </c>
      <c r="B649" s="3">
        <v>44502</v>
      </c>
      <c r="C649" s="2" t="s">
        <v>4146</v>
      </c>
      <c r="D649" t="s">
        <v>6161</v>
      </c>
      <c r="E649" s="2">
        <v>3</v>
      </c>
      <c r="F649" s="2" t="str" cm="1">
        <f t="array" ref="F649">_xlfn.XLOOKUP(C649,customers!A648:$A$1001,customers!B648:$B$1001,,0)</f>
        <v>Ardith Chill</v>
      </c>
      <c r="G649" s="2" t="str">
        <f>IFERROR(IF(_xlfn.XLOOKUP(C649,customers!A649:A1648,customers!C649:C1648,,0)=0,"",_xlfn.XLOOKUP(C649,customers!A649:A1648,customers!C649:C1648,,0)),"")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f>_xlfn.XLOOKUP(Table1[[#This Row],[Customer ID]],customers!$A$1:$A$1001,customers!$I$1:$I$1001,,0)</f>
        <v>Yes</v>
      </c>
    </row>
    <row r="650" spans="1:16" x14ac:dyDescent="0.25">
      <c r="A650" s="2" t="s">
        <v>4151</v>
      </c>
      <c r="B650" s="3">
        <v>43884</v>
      </c>
      <c r="C650" s="2" t="s">
        <v>4152</v>
      </c>
      <c r="D650" t="s">
        <v>6163</v>
      </c>
      <c r="E650" s="2">
        <v>6</v>
      </c>
      <c r="F650" s="2" t="str" cm="1">
        <f t="array" ref="F650">_xlfn.XLOOKUP(C650,customers!A649:$A$1001,customers!B649:$B$1001,,0)</f>
        <v>Tuckie Mathonnet</v>
      </c>
      <c r="G650" s="2" t="str">
        <f>IFERROR(IF(_xlfn.XLOOKUP(C650,customers!A650:A1649,customers!C650:C1649,,0)=0,"",_xlfn.XLOOKUP(C650,customers!A650:A1649,customers!C650:C1649,,0)),"")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t="str">
        <f>_xlfn.XLOOKUP(Table1[[#This Row],[Customer ID]],customers!$A$1:$A$1001,customers!$I$1:$I$1001,,0)</f>
        <v>No</v>
      </c>
    </row>
    <row r="651" spans="1:16" x14ac:dyDescent="0.25">
      <c r="A651" s="2" t="s">
        <v>4157</v>
      </c>
      <c r="B651" s="3">
        <v>44015</v>
      </c>
      <c r="C651" s="2" t="s">
        <v>4158</v>
      </c>
      <c r="D651" t="s">
        <v>6170</v>
      </c>
      <c r="E651" s="2">
        <v>6</v>
      </c>
      <c r="F651" s="2" t="str" cm="1">
        <f t="array" ref="F651">_xlfn.XLOOKUP(C651,customers!A650:$A$1001,customers!B650:$B$1001,,0)</f>
        <v>Charmane Denys</v>
      </c>
      <c r="G651" s="2" t="str">
        <f>IFERROR(IF(_xlfn.XLOOKUP(C651,customers!A651:A1650,customers!C651:C1650,,0)=0,"",_xlfn.XLOOKUP(C651,customers!A651:A1650,customers!C651:C1650,,0)),"")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f>_xlfn.XLOOKUP(Table1[[#This Row],[Customer ID]],customers!$A$1:$A$1001,customers!$I$1:$I$1001,,0)</f>
        <v>No</v>
      </c>
    </row>
    <row r="652" spans="1:16" x14ac:dyDescent="0.25">
      <c r="A652" s="2" t="s">
        <v>4163</v>
      </c>
      <c r="B652" s="3">
        <v>43507</v>
      </c>
      <c r="C652" s="2" t="s">
        <v>4164</v>
      </c>
      <c r="D652" t="s">
        <v>6172</v>
      </c>
      <c r="E652" s="2">
        <v>1</v>
      </c>
      <c r="F652" s="2" t="str" cm="1">
        <f t="array" ref="F652">_xlfn.XLOOKUP(C652,customers!A651:$A$1001,customers!B651:$B$1001,,0)</f>
        <v>Cecily Stebbings</v>
      </c>
      <c r="G652" s="2" t="str">
        <f>IFERROR(IF(_xlfn.XLOOKUP(C652,customers!A652:A1651,customers!C652:C1651,,0)=0,"",_xlfn.XLOOKUP(C652,customers!A652:A1651,customers!C652:C1651,,0)),"")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t="str">
        <f>_xlfn.XLOOKUP(Table1[[#This Row],[Customer ID]],customers!$A$1:$A$1001,customers!$I$1:$I$1001,,0)</f>
        <v>Yes</v>
      </c>
    </row>
    <row r="653" spans="1:16" x14ac:dyDescent="0.25">
      <c r="A653" s="2" t="s">
        <v>4169</v>
      </c>
      <c r="B653" s="3">
        <v>44084</v>
      </c>
      <c r="C653" s="2" t="s">
        <v>4170</v>
      </c>
      <c r="D653" t="s">
        <v>6179</v>
      </c>
      <c r="E653" s="2">
        <v>4</v>
      </c>
      <c r="F653" s="2" t="str" cm="1">
        <f t="array" ref="F653">_xlfn.XLOOKUP(C653,customers!A652:$A$1001,customers!B652:$B$1001,,0)</f>
        <v>Giana Tonnesen</v>
      </c>
      <c r="G653" s="2" t="str">
        <f>IFERROR(IF(_xlfn.XLOOKUP(C653,customers!A653:A1652,customers!C653:C1652,,0)=0,"",_xlfn.XLOOKUP(C653,customers!A653:A1652,customers!C653:C1652,,0)),"")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t="str">
        <f>_xlfn.XLOOKUP(Table1[[#This Row],[Customer ID]],customers!$A$1:$A$1001,customers!$I$1:$I$1001,,0)</f>
        <v>No</v>
      </c>
    </row>
    <row r="654" spans="1:16" x14ac:dyDescent="0.25">
      <c r="A654" s="2" t="s">
        <v>4174</v>
      </c>
      <c r="B654" s="3">
        <v>43892</v>
      </c>
      <c r="C654" s="2" t="s">
        <v>4175</v>
      </c>
      <c r="D654" t="s">
        <v>6170</v>
      </c>
      <c r="E654" s="2">
        <v>4</v>
      </c>
      <c r="F654" s="2" t="str" cm="1">
        <f t="array" ref="F654">_xlfn.XLOOKUP(C654,customers!A653:$A$1001,customers!B653:$B$1001,,0)</f>
        <v>Rhetta Zywicki</v>
      </c>
      <c r="G654" s="2" t="str">
        <f>IFERROR(IF(_xlfn.XLOOKUP(C654,customers!A654:A1653,customers!C654:C1653,,0)=0,"",_xlfn.XLOOKUP(C654,customers!A654:A1653,customers!C654:C1653,,0)),"")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f>_xlfn.XLOOKUP(Table1[[#This Row],[Customer ID]],customers!$A$1:$A$1001,customers!$I$1:$I$1001,,0)</f>
        <v>No</v>
      </c>
    </row>
    <row r="655" spans="1:16" x14ac:dyDescent="0.25">
      <c r="A655" s="2" t="s">
        <v>4179</v>
      </c>
      <c r="B655" s="3">
        <v>44375</v>
      </c>
      <c r="C655" s="2" t="s">
        <v>4180</v>
      </c>
      <c r="D655" t="s">
        <v>6175</v>
      </c>
      <c r="E655" s="2">
        <v>4</v>
      </c>
      <c r="F655" s="2" t="str" cm="1">
        <f t="array" ref="F655">_xlfn.XLOOKUP(C655,customers!A654:$A$1001,customers!B654:$B$1001,,0)</f>
        <v>Almeria Burgett</v>
      </c>
      <c r="G655" s="2" t="str">
        <f>IFERROR(IF(_xlfn.XLOOKUP(C655,customers!A655:A1654,customers!C655:C1654,,0)=0,"",_xlfn.XLOOKUP(C655,customers!A655:A1654,customers!C655:C1654,,0)),"")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f>_xlfn.XLOOKUP(Table1[[#This Row],[Customer ID]],customers!$A$1:$A$1001,customers!$I$1:$I$1001,,0)</f>
        <v>No</v>
      </c>
    </row>
    <row r="656" spans="1:16" x14ac:dyDescent="0.25">
      <c r="A656" s="2" t="s">
        <v>4185</v>
      </c>
      <c r="B656" s="3">
        <v>43476</v>
      </c>
      <c r="C656" s="2" t="s">
        <v>4186</v>
      </c>
      <c r="D656" t="s">
        <v>6168</v>
      </c>
      <c r="E656" s="2">
        <v>3</v>
      </c>
      <c r="F656" s="2" t="str" cm="1">
        <f t="array" ref="F656">_xlfn.XLOOKUP(C656,customers!A655:$A$1001,customers!B655:$B$1001,,0)</f>
        <v>Marvin Malloy</v>
      </c>
      <c r="G656" s="2" t="str">
        <f>IFERROR(IF(_xlfn.XLOOKUP(C656,customers!A656:A1655,customers!C656:C1655,,0)=0,"",_xlfn.XLOOKUP(C656,customers!A656:A1655,customers!C656:C1655,,0)),"")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f>_xlfn.XLOOKUP(Table1[[#This Row],[Customer ID]],customers!$A$1:$A$1001,customers!$I$1:$I$1001,,0)</f>
        <v>No</v>
      </c>
    </row>
    <row r="657" spans="1:16" x14ac:dyDescent="0.25">
      <c r="A657" s="2" t="s">
        <v>4191</v>
      </c>
      <c r="B657" s="3">
        <v>43728</v>
      </c>
      <c r="C657" s="2" t="s">
        <v>4192</v>
      </c>
      <c r="D657" t="s">
        <v>6151</v>
      </c>
      <c r="E657" s="2">
        <v>2</v>
      </c>
      <c r="F657" s="2" t="str" cm="1">
        <f t="array" ref="F657">_xlfn.XLOOKUP(C657,customers!A656:$A$1001,customers!B656:$B$1001,,0)</f>
        <v>Maxim McParland</v>
      </c>
      <c r="G657" s="2" t="str">
        <f>IFERROR(IF(_xlfn.XLOOKUP(C657,customers!A657:A1656,customers!C657:C1656,,0)=0,"",_xlfn.XLOOKUP(C657,customers!A657:A1656,customers!C657:C1656,,0)),"")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t="str">
        <f>_xlfn.XLOOKUP(Table1[[#This Row],[Customer ID]],customers!$A$1:$A$1001,customers!$I$1:$I$1001,,0)</f>
        <v>Yes</v>
      </c>
    </row>
    <row r="658" spans="1:16" x14ac:dyDescent="0.25">
      <c r="A658" s="2" t="s">
        <v>4196</v>
      </c>
      <c r="B658" s="3">
        <v>44485</v>
      </c>
      <c r="C658" s="2" t="s">
        <v>4197</v>
      </c>
      <c r="D658" t="s">
        <v>6143</v>
      </c>
      <c r="E658" s="2">
        <v>4</v>
      </c>
      <c r="F658" s="2" t="str" cm="1">
        <f t="array" ref="F658">_xlfn.XLOOKUP(C658,customers!A657:$A$1001,customers!B657:$B$1001,,0)</f>
        <v>Sylas Jennaroy</v>
      </c>
      <c r="G658" s="2" t="str">
        <f>IFERROR(IF(_xlfn.XLOOKUP(C658,customers!A658:A1657,customers!C658:C1657,,0)=0,"",_xlfn.XLOOKUP(C658,customers!A658:A1657,customers!C658:C1657,,0)),"")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f>_xlfn.XLOOKUP(Table1[[#This Row],[Customer ID]],customers!$A$1:$A$1001,customers!$I$1:$I$1001,,0)</f>
        <v>No</v>
      </c>
    </row>
    <row r="659" spans="1:16" x14ac:dyDescent="0.25">
      <c r="A659" s="2" t="s">
        <v>4201</v>
      </c>
      <c r="B659" s="3">
        <v>43831</v>
      </c>
      <c r="C659" s="2" t="s">
        <v>4202</v>
      </c>
      <c r="D659" t="s">
        <v>6157</v>
      </c>
      <c r="E659" s="2">
        <v>2</v>
      </c>
      <c r="F659" s="2" t="str" cm="1">
        <f t="array" ref="F659">_xlfn.XLOOKUP(C659,customers!A658:$A$1001,customers!B658:$B$1001,,0)</f>
        <v>Wren Place</v>
      </c>
      <c r="G659" s="2" t="str">
        <f>IFERROR(IF(_xlfn.XLOOKUP(C659,customers!A659:A1658,customers!C659:C1658,,0)=0,"",_xlfn.XLOOKUP(C659,customers!A659:A1658,customers!C659:C1658,,0)),"")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f>_xlfn.XLOOKUP(Table1[[#This Row],[Customer ID]],customers!$A$1:$A$1001,customers!$I$1:$I$1001,,0)</f>
        <v>Yes</v>
      </c>
    </row>
    <row r="660" spans="1:16" x14ac:dyDescent="0.25">
      <c r="A660" s="2" t="s">
        <v>4207</v>
      </c>
      <c r="B660" s="3">
        <v>44630</v>
      </c>
      <c r="C660" s="2" t="s">
        <v>4263</v>
      </c>
      <c r="D660" t="s">
        <v>6139</v>
      </c>
      <c r="E660" s="2">
        <v>3</v>
      </c>
      <c r="F660" s="2" t="str" cm="1">
        <f t="array" ref="F660">_xlfn.XLOOKUP(C660,customers!A659:$A$1001,customers!B659:$B$1001,,0)</f>
        <v>Janella Millett</v>
      </c>
      <c r="G660" s="2" t="str">
        <f>IFERROR(IF(_xlfn.XLOOKUP(C660,customers!A660:A1659,customers!C660:C1659,,0)=0,"",_xlfn.XLOOKUP(C660,customers!A660:A1659,customers!C660:C1659,,0)),"")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f>_xlfn.XLOOKUP(Table1[[#This Row],[Customer ID]],customers!$A$1:$A$1001,customers!$I$1:$I$1001,,0)</f>
        <v>Yes</v>
      </c>
    </row>
    <row r="661" spans="1:16" x14ac:dyDescent="0.25">
      <c r="A661" s="2" t="s">
        <v>4211</v>
      </c>
      <c r="B661" s="3">
        <v>44693</v>
      </c>
      <c r="C661" s="2" t="s">
        <v>4212</v>
      </c>
      <c r="D661" t="s">
        <v>6168</v>
      </c>
      <c r="E661" s="2">
        <v>2</v>
      </c>
      <c r="F661" s="2" t="str" cm="1">
        <f t="array" ref="F661">_xlfn.XLOOKUP(C661,customers!A660:$A$1001,customers!B660:$B$1001,,0)</f>
        <v>Dollie Gadsden</v>
      </c>
      <c r="G661" s="2" t="str">
        <f>IFERROR(IF(_xlfn.XLOOKUP(C661,customers!A661:A1660,customers!C661:C1660,,0)=0,"",_xlfn.XLOOKUP(C661,customers!A661:A1660,customers!C661:C1660,,0)),"")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f>_xlfn.XLOOKUP(Table1[[#This Row],[Customer ID]],customers!$A$1:$A$1001,customers!$I$1:$I$1001,,0)</f>
        <v>Yes</v>
      </c>
    </row>
    <row r="662" spans="1:16" x14ac:dyDescent="0.25">
      <c r="A662" s="2" t="s">
        <v>4217</v>
      </c>
      <c r="B662" s="3">
        <v>44084</v>
      </c>
      <c r="C662" s="2" t="s">
        <v>4218</v>
      </c>
      <c r="D662" t="s">
        <v>6176</v>
      </c>
      <c r="E662" s="2">
        <v>6</v>
      </c>
      <c r="F662" s="2" t="str" cm="1">
        <f t="array" ref="F662">_xlfn.XLOOKUP(C662,customers!A661:$A$1001,customers!B661:$B$1001,,0)</f>
        <v>Val Wakelin</v>
      </c>
      <c r="G662" s="2" t="str">
        <f>IFERROR(IF(_xlfn.XLOOKUP(C662,customers!A662:A1661,customers!C662:C1661,,0)=0,"",_xlfn.XLOOKUP(C662,customers!A662:A1661,customers!C662:C1661,,0)),"")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f>_xlfn.XLOOKUP(Table1[[#This Row],[Customer ID]],customers!$A$1:$A$1001,customers!$I$1:$I$1001,,0)</f>
        <v>No</v>
      </c>
    </row>
    <row r="663" spans="1:16" x14ac:dyDescent="0.25">
      <c r="A663" s="2" t="s">
        <v>4223</v>
      </c>
      <c r="B663" s="3">
        <v>44485</v>
      </c>
      <c r="C663" s="2" t="s">
        <v>4224</v>
      </c>
      <c r="D663" t="s">
        <v>6152</v>
      </c>
      <c r="E663" s="2">
        <v>6</v>
      </c>
      <c r="F663" s="2" t="str" cm="1">
        <f t="array" ref="F663">_xlfn.XLOOKUP(C663,customers!A662:$A$1001,customers!B662:$B$1001,,0)</f>
        <v>Annie Campsall</v>
      </c>
      <c r="G663" s="2" t="str">
        <f>IFERROR(IF(_xlfn.XLOOKUP(C663,customers!A663:A1662,customers!C663:C1662,,0)=0,"",_xlfn.XLOOKUP(C663,customers!A663:A1662,customers!C663:C1662,,0)),"")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f>_xlfn.XLOOKUP(Table1[[#This Row],[Customer ID]],customers!$A$1:$A$1001,customers!$I$1:$I$1001,,0)</f>
        <v>Yes</v>
      </c>
    </row>
    <row r="664" spans="1:16" x14ac:dyDescent="0.25">
      <c r="A664" s="2" t="s">
        <v>4229</v>
      </c>
      <c r="B664" s="3">
        <v>44364</v>
      </c>
      <c r="C664" s="2" t="s">
        <v>4230</v>
      </c>
      <c r="D664" t="s">
        <v>6165</v>
      </c>
      <c r="E664" s="2">
        <v>5</v>
      </c>
      <c r="F664" s="2" t="str" cm="1">
        <f t="array" ref="F664">_xlfn.XLOOKUP(C664,customers!A663:$A$1001,customers!B663:$B$1001,,0)</f>
        <v>Shermy Moseby</v>
      </c>
      <c r="G664" s="2" t="str">
        <f>IFERROR(IF(_xlfn.XLOOKUP(C664,customers!A664:A1663,customers!C664:C1663,,0)=0,"",_xlfn.XLOOKUP(C664,customers!A664:A1663,customers!C664:C1663,,0)),"")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f>_xlfn.XLOOKUP(Table1[[#This Row],[Customer ID]],customers!$A$1:$A$1001,customers!$I$1:$I$1001,,0)</f>
        <v>No</v>
      </c>
    </row>
    <row r="665" spans="1:16" x14ac:dyDescent="0.25">
      <c r="A665" s="2" t="s">
        <v>4234</v>
      </c>
      <c r="B665" s="3">
        <v>43554</v>
      </c>
      <c r="C665" s="2" t="s">
        <v>4235</v>
      </c>
      <c r="D665" t="s">
        <v>6155</v>
      </c>
      <c r="E665" s="2">
        <v>6</v>
      </c>
      <c r="F665" s="2" t="str" cm="1">
        <f t="array" ref="F665">_xlfn.XLOOKUP(C665,customers!A664:$A$1001,customers!B664:$B$1001,,0)</f>
        <v>Corrie Wass</v>
      </c>
      <c r="G665" s="2" t="str">
        <f>IFERROR(IF(_xlfn.XLOOKUP(C665,customers!A665:A1664,customers!C665:C1664,,0)=0,"",_xlfn.XLOOKUP(C665,customers!A665:A1664,customers!C665:C1664,,0)),"")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f>_xlfn.XLOOKUP(Table1[[#This Row],[Customer ID]],customers!$A$1:$A$1001,customers!$I$1:$I$1001,,0)</f>
        <v>No</v>
      </c>
    </row>
    <row r="666" spans="1:16" x14ac:dyDescent="0.25">
      <c r="A666" s="2" t="s">
        <v>4239</v>
      </c>
      <c r="B666" s="3">
        <v>44549</v>
      </c>
      <c r="C666" s="2" t="s">
        <v>4240</v>
      </c>
      <c r="D666" t="s">
        <v>6183</v>
      </c>
      <c r="E666" s="2">
        <v>6</v>
      </c>
      <c r="F666" s="2" t="str" cm="1">
        <f t="array" ref="F666">_xlfn.XLOOKUP(C666,customers!A665:$A$1001,customers!B665:$B$1001,,0)</f>
        <v>Ira Sjostrom</v>
      </c>
      <c r="G666" s="2" t="str">
        <f>IFERROR(IF(_xlfn.XLOOKUP(C666,customers!A666:A1665,customers!C666:C1665,,0)=0,"",_xlfn.XLOOKUP(C666,customers!A666:A1665,customers!C666:C1665,,0)),"")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f>_xlfn.XLOOKUP(Table1[[#This Row],[Customer ID]],customers!$A$1:$A$1001,customers!$I$1:$I$1001,,0)</f>
        <v>No</v>
      </c>
    </row>
    <row r="667" spans="1:16" x14ac:dyDescent="0.25">
      <c r="A667" s="2" t="s">
        <v>4239</v>
      </c>
      <c r="B667" s="3">
        <v>44549</v>
      </c>
      <c r="C667" s="2" t="s">
        <v>4240</v>
      </c>
      <c r="D667" t="s">
        <v>6150</v>
      </c>
      <c r="E667" s="2">
        <v>2</v>
      </c>
      <c r="F667" s="2" t="str" cm="1">
        <f t="array" ref="F667">_xlfn.XLOOKUP(C667,customers!A666:$A$1001,customers!B666:$B$1001,,0)</f>
        <v>Ira Sjostrom</v>
      </c>
      <c r="G667" s="2" t="str">
        <f>IFERROR(IF(_xlfn.XLOOKUP(C667,customers!A667:A1666,customers!C667:C1666,,0)=0,"",_xlfn.XLOOKUP(C667,customers!A667:A1666,customers!C667:C1666,,0)),"")</f>
        <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f>_xlfn.XLOOKUP(Table1[[#This Row],[Customer ID]],customers!$A$1:$A$1001,customers!$I$1:$I$1001,,0)</f>
        <v>No</v>
      </c>
    </row>
    <row r="668" spans="1:16" x14ac:dyDescent="0.25">
      <c r="A668" s="2" t="s">
        <v>4250</v>
      </c>
      <c r="B668" s="3">
        <v>43987</v>
      </c>
      <c r="C668" s="2" t="s">
        <v>4251</v>
      </c>
      <c r="D668" t="s">
        <v>6168</v>
      </c>
      <c r="E668" s="2">
        <v>4</v>
      </c>
      <c r="F668" s="2" t="str" cm="1">
        <f t="array" ref="F668">_xlfn.XLOOKUP(C668,customers!A667:$A$1001,customers!B667:$B$1001,,0)</f>
        <v>Jermaine Branchett</v>
      </c>
      <c r="G668" s="2" t="str">
        <f>IFERROR(IF(_xlfn.XLOOKUP(C668,customers!A668:A1667,customers!C668:C1667,,0)=0,"",_xlfn.XLOOKUP(C668,customers!A668:A1667,customers!C668:C1667,,0)),"")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f>_xlfn.XLOOKUP(Table1[[#This Row],[Customer ID]],customers!$A$1:$A$1001,customers!$I$1:$I$1001,,0)</f>
        <v>No</v>
      </c>
    </row>
    <row r="669" spans="1:16" x14ac:dyDescent="0.25">
      <c r="A669" s="2" t="s">
        <v>4256</v>
      </c>
      <c r="B669" s="3">
        <v>44451</v>
      </c>
      <c r="C669" s="2" t="s">
        <v>4257</v>
      </c>
      <c r="D669" t="s">
        <v>6147</v>
      </c>
      <c r="E669" s="2">
        <v>6</v>
      </c>
      <c r="F669" s="2" t="str" cm="1">
        <f t="array" ref="F669">_xlfn.XLOOKUP(C669,customers!A668:$A$1001,customers!B668:$B$1001,,0)</f>
        <v>Nissie Rudland</v>
      </c>
      <c r="G669" s="2" t="str">
        <f>IFERROR(IF(_xlfn.XLOOKUP(C669,customers!A669:A1668,customers!C669:C1668,,0)=0,"",_xlfn.XLOOKUP(C669,customers!A669:A1668,customers!C669:C1668,,0)),"")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f>_xlfn.XLOOKUP(Table1[[#This Row],[Customer ID]],customers!$A$1:$A$1001,customers!$I$1:$I$1001,,0)</f>
        <v>No</v>
      </c>
    </row>
    <row r="670" spans="1:16" x14ac:dyDescent="0.25">
      <c r="A670" s="2" t="s">
        <v>4262</v>
      </c>
      <c r="B670" s="3">
        <v>44636</v>
      </c>
      <c r="C670" s="2" t="s">
        <v>4263</v>
      </c>
      <c r="D670" t="s">
        <v>6142</v>
      </c>
      <c r="E670" s="2">
        <v>5</v>
      </c>
      <c r="F670" s="2" t="str" cm="1">
        <f t="array" ref="F670">_xlfn.XLOOKUP(C670,customers!A669:$A$1001,customers!B669:$B$1001,,0)</f>
        <v>Janella Millett</v>
      </c>
      <c r="G670" s="2" t="str">
        <f>IFERROR(IF(_xlfn.XLOOKUP(C670,customers!A670:A1669,customers!C670:C1669,,0)=0,"",_xlfn.XLOOKUP(C670,customers!A670:A1669,customers!C670:C1669,,0)),"")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t="str">
        <f>_xlfn.XLOOKUP(Table1[[#This Row],[Customer ID]],customers!$A$1:$A$1001,customers!$I$1:$I$1001,,0)</f>
        <v>Yes</v>
      </c>
    </row>
    <row r="671" spans="1:16" x14ac:dyDescent="0.25">
      <c r="A671" s="2" t="s">
        <v>4268</v>
      </c>
      <c r="B671" s="3">
        <v>44551</v>
      </c>
      <c r="C671" s="2" t="s">
        <v>4269</v>
      </c>
      <c r="D671" t="s">
        <v>6181</v>
      </c>
      <c r="E671" s="2">
        <v>2</v>
      </c>
      <c r="F671" s="2" t="str" cm="1">
        <f t="array" ref="F671">_xlfn.XLOOKUP(C671,customers!A670:$A$1001,customers!B670:$B$1001,,0)</f>
        <v>Ferdie Tourry</v>
      </c>
      <c r="G671" s="2" t="str">
        <f>IFERROR(IF(_xlfn.XLOOKUP(C671,customers!A671:A1670,customers!C671:C1670,,0)=0,"",_xlfn.XLOOKUP(C671,customers!A671:A1670,customers!C671:C1670,,0)),"")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f>_xlfn.XLOOKUP(Table1[[#This Row],[Customer ID]],customers!$A$1:$A$1001,customers!$I$1:$I$1001,,0)</f>
        <v>No</v>
      </c>
    </row>
    <row r="672" spans="1:16" x14ac:dyDescent="0.25">
      <c r="A672" s="2" t="s">
        <v>4274</v>
      </c>
      <c r="B672" s="3">
        <v>43606</v>
      </c>
      <c r="C672" s="2" t="s">
        <v>4275</v>
      </c>
      <c r="D672" t="s">
        <v>6159</v>
      </c>
      <c r="E672" s="2">
        <v>3</v>
      </c>
      <c r="F672" s="2" t="str" cm="1">
        <f t="array" ref="F672">_xlfn.XLOOKUP(C672,customers!A671:$A$1001,customers!B671:$B$1001,,0)</f>
        <v>Cecil Weatherall</v>
      </c>
      <c r="G672" s="2" t="str">
        <f>IFERROR(IF(_xlfn.XLOOKUP(C672,customers!A672:A1671,customers!C672:C1671,,0)=0,"",_xlfn.XLOOKUP(C672,customers!A672:A1671,customers!C672:C1671,,0)),"")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f>_xlfn.XLOOKUP(Table1[[#This Row],[Customer ID]],customers!$A$1:$A$1001,customers!$I$1:$I$1001,,0)</f>
        <v>Yes</v>
      </c>
    </row>
    <row r="673" spans="1:16" x14ac:dyDescent="0.25">
      <c r="A673" s="2" t="s">
        <v>4280</v>
      </c>
      <c r="B673" s="3">
        <v>44495</v>
      </c>
      <c r="C673" s="2" t="s">
        <v>4281</v>
      </c>
      <c r="D673" t="s">
        <v>6179</v>
      </c>
      <c r="E673" s="2">
        <v>5</v>
      </c>
      <c r="F673" s="2" t="str" cm="1">
        <f t="array" ref="F673">_xlfn.XLOOKUP(C673,customers!A672:$A$1001,customers!B672:$B$1001,,0)</f>
        <v>Gale Heindrick</v>
      </c>
      <c r="G673" s="2" t="str">
        <f>IFERROR(IF(_xlfn.XLOOKUP(C673,customers!A673:A1672,customers!C673:C1672,,0)=0,"",_xlfn.XLOOKUP(C673,customers!A673:A1672,customers!C673:C1672,,0)),"")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t="str">
        <f>_xlfn.XLOOKUP(Table1[[#This Row],[Customer ID]],customers!$A$1:$A$1001,customers!$I$1:$I$1001,,0)</f>
        <v>No</v>
      </c>
    </row>
    <row r="674" spans="1:16" x14ac:dyDescent="0.25">
      <c r="A674" s="2" t="s">
        <v>4286</v>
      </c>
      <c r="B674" s="3">
        <v>43916</v>
      </c>
      <c r="C674" s="2" t="s">
        <v>4287</v>
      </c>
      <c r="D674" t="s">
        <v>6160</v>
      </c>
      <c r="E674" s="2">
        <v>5</v>
      </c>
      <c r="F674" s="2" t="str" cm="1">
        <f t="array" ref="F674">_xlfn.XLOOKUP(C674,customers!A673:$A$1001,customers!B673:$B$1001,,0)</f>
        <v>Layne Imason</v>
      </c>
      <c r="G674" s="2" t="str">
        <f>IFERROR(IF(_xlfn.XLOOKUP(C674,customers!A674:A1673,customers!C674:C1673,,0)=0,"",_xlfn.XLOOKUP(C674,customers!A674:A1673,customers!C674:C1673,,0)),"")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f>_xlfn.XLOOKUP(Table1[[#This Row],[Customer ID]],customers!$A$1:$A$1001,customers!$I$1:$I$1001,,0)</f>
        <v>Yes</v>
      </c>
    </row>
    <row r="675" spans="1:16" x14ac:dyDescent="0.25">
      <c r="A675" s="2" t="s">
        <v>4291</v>
      </c>
      <c r="B675" s="3">
        <v>44118</v>
      </c>
      <c r="C675" s="2" t="s">
        <v>4292</v>
      </c>
      <c r="D675" t="s">
        <v>6141</v>
      </c>
      <c r="E675" s="2">
        <v>6</v>
      </c>
      <c r="F675" s="2" t="str" cm="1">
        <f t="array" ref="F675">_xlfn.XLOOKUP(C675,customers!A674:$A$1001,customers!B674:$B$1001,,0)</f>
        <v>Hazel Saill</v>
      </c>
      <c r="G675" s="2" t="str">
        <f>IFERROR(IF(_xlfn.XLOOKUP(C675,customers!A675:A1674,customers!C675:C1674,,0)=0,"",_xlfn.XLOOKUP(C675,customers!A675:A1674,customers!C675:C1674,,0)),"")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f>_xlfn.XLOOKUP(Table1[[#This Row],[Customer ID]],customers!$A$1:$A$1001,customers!$I$1:$I$1001,,0)</f>
        <v>Yes</v>
      </c>
    </row>
    <row r="676" spans="1:16" x14ac:dyDescent="0.25">
      <c r="A676" s="2" t="s">
        <v>4297</v>
      </c>
      <c r="B676" s="3">
        <v>44543</v>
      </c>
      <c r="C676" s="2" t="s">
        <v>4298</v>
      </c>
      <c r="D676" t="s">
        <v>6182</v>
      </c>
      <c r="E676" s="2">
        <v>6</v>
      </c>
      <c r="F676" s="2" t="str" cm="1">
        <f t="array" ref="F676">_xlfn.XLOOKUP(C676,customers!A675:$A$1001,customers!B675:$B$1001,,0)</f>
        <v>Hermann Larvor</v>
      </c>
      <c r="G676" s="2" t="str">
        <f>IFERROR(IF(_xlfn.XLOOKUP(C676,customers!A676:A1675,customers!C676:C1675,,0)=0,"",_xlfn.XLOOKUP(C676,customers!A676:A1675,customers!C676:C1675,,0)),"")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f>_xlfn.XLOOKUP(Table1[[#This Row],[Customer ID]],customers!$A$1:$A$1001,customers!$I$1:$I$1001,,0)</f>
        <v>Yes</v>
      </c>
    </row>
    <row r="677" spans="1:16" x14ac:dyDescent="0.25">
      <c r="A677" s="2" t="s">
        <v>4303</v>
      </c>
      <c r="B677" s="3">
        <v>44263</v>
      </c>
      <c r="C677" s="2" t="s">
        <v>4304</v>
      </c>
      <c r="D677" t="s">
        <v>6165</v>
      </c>
      <c r="E677" s="2">
        <v>4</v>
      </c>
      <c r="F677" s="2" t="str" cm="1">
        <f t="array" ref="F677">_xlfn.XLOOKUP(C677,customers!A676:$A$1001,customers!B676:$B$1001,,0)</f>
        <v>Terri Lyford</v>
      </c>
      <c r="G677" s="2" t="str">
        <f>IFERROR(IF(_xlfn.XLOOKUP(C677,customers!A677:A1676,customers!C677:C1676,,0)=0,"",_xlfn.XLOOKUP(C677,customers!A677:A1676,customers!C677:C1676,,0)),"")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f>_xlfn.XLOOKUP(Table1[[#This Row],[Customer ID]],customers!$A$1:$A$1001,customers!$I$1:$I$1001,,0)</f>
        <v>Yes</v>
      </c>
    </row>
    <row r="678" spans="1:16" x14ac:dyDescent="0.25">
      <c r="A678" s="2" t="s">
        <v>4308</v>
      </c>
      <c r="B678" s="3">
        <v>44217</v>
      </c>
      <c r="C678" s="2" t="s">
        <v>4309</v>
      </c>
      <c r="D678" t="s">
        <v>6161</v>
      </c>
      <c r="E678" s="2">
        <v>5</v>
      </c>
      <c r="F678" s="2" t="str" cm="1">
        <f t="array" ref="F678">_xlfn.XLOOKUP(C678,customers!A677:$A$1001,customers!B677:$B$1001,,0)</f>
        <v>Gabey Cogan</v>
      </c>
      <c r="G678" s="2" t="str">
        <f>IFERROR(IF(_xlfn.XLOOKUP(C678,customers!A678:A1677,customers!C678:C1677,,0)=0,"",_xlfn.XLOOKUP(C678,customers!A678:A1677,customers!C678:C1677,,0)),"")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f>_xlfn.XLOOKUP(Table1[[#This Row],[Customer ID]],customers!$A$1:$A$1001,customers!$I$1:$I$1001,,0)</f>
        <v>No</v>
      </c>
    </row>
    <row r="679" spans="1:16" x14ac:dyDescent="0.25">
      <c r="A679" s="2" t="s">
        <v>4313</v>
      </c>
      <c r="B679" s="3">
        <v>44206</v>
      </c>
      <c r="C679" s="2" t="s">
        <v>4314</v>
      </c>
      <c r="D679" t="s">
        <v>6160</v>
      </c>
      <c r="E679" s="2">
        <v>5</v>
      </c>
      <c r="F679" s="2" t="str" cm="1">
        <f t="array" ref="F679">_xlfn.XLOOKUP(C679,customers!A678:$A$1001,customers!B678:$B$1001,,0)</f>
        <v>Charin Penwarden</v>
      </c>
      <c r="G679" s="2" t="str">
        <f>IFERROR(IF(_xlfn.XLOOKUP(C679,customers!A679:A1678,customers!C679:C1678,,0)=0,"",_xlfn.XLOOKUP(C679,customers!A679:A1678,customers!C679:C1678,,0)),"")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f>_xlfn.XLOOKUP(Table1[[#This Row],[Customer ID]],customers!$A$1:$A$1001,customers!$I$1:$I$1001,,0)</f>
        <v>No</v>
      </c>
    </row>
    <row r="680" spans="1:16" x14ac:dyDescent="0.25">
      <c r="A680" s="2" t="s">
        <v>4319</v>
      </c>
      <c r="B680" s="3">
        <v>44281</v>
      </c>
      <c r="C680" s="2" t="s">
        <v>4320</v>
      </c>
      <c r="D680" t="s">
        <v>6182</v>
      </c>
      <c r="E680" s="2">
        <v>6</v>
      </c>
      <c r="F680" s="2" t="str" cm="1">
        <f t="array" ref="F680">_xlfn.XLOOKUP(C680,customers!A679:$A$1001,customers!B679:$B$1001,,0)</f>
        <v>Milty Middis</v>
      </c>
      <c r="G680" s="2" t="str">
        <f>IFERROR(IF(_xlfn.XLOOKUP(C680,customers!A680:A1679,customers!C680:C1679,,0)=0,"",_xlfn.XLOOKUP(C680,customers!A680:A1679,customers!C680:C1679,,0)),"")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f>_xlfn.XLOOKUP(Table1[[#This Row],[Customer ID]],customers!$A$1:$A$1001,customers!$I$1:$I$1001,,0)</f>
        <v>Yes</v>
      </c>
    </row>
    <row r="681" spans="1:16" x14ac:dyDescent="0.25">
      <c r="A681" s="2" t="s">
        <v>4325</v>
      </c>
      <c r="B681" s="3">
        <v>44645</v>
      </c>
      <c r="C681" s="2" t="s">
        <v>4326</v>
      </c>
      <c r="D681" t="s">
        <v>6142</v>
      </c>
      <c r="E681" s="2">
        <v>1</v>
      </c>
      <c r="F681" s="2" t="str" cm="1">
        <f t="array" ref="F681">_xlfn.XLOOKUP(C681,customers!A680:$A$1001,customers!B680:$B$1001,,0)</f>
        <v>Adrianne Vairow</v>
      </c>
      <c r="G681" s="2" t="str">
        <f>IFERROR(IF(_xlfn.XLOOKUP(C681,customers!A681:A1680,customers!C681:C1680,,0)=0,"",_xlfn.XLOOKUP(C681,customers!A681:A1680,customers!C681:C1680,,0)),"")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t="str">
        <f>_xlfn.XLOOKUP(Table1[[#This Row],[Customer ID]],customers!$A$1:$A$1001,customers!$I$1:$I$1001,,0)</f>
        <v>No</v>
      </c>
    </row>
    <row r="682" spans="1:16" x14ac:dyDescent="0.25">
      <c r="A682" s="2" t="s">
        <v>4331</v>
      </c>
      <c r="B682" s="3">
        <v>44399</v>
      </c>
      <c r="C682" s="2" t="s">
        <v>4332</v>
      </c>
      <c r="D682" t="s">
        <v>6155</v>
      </c>
      <c r="E682" s="2">
        <v>5</v>
      </c>
      <c r="F682" s="2" t="str" cm="1">
        <f t="array" ref="F682">_xlfn.XLOOKUP(C682,customers!A681:$A$1001,customers!B681:$B$1001,,0)</f>
        <v>Anjanette Goldie</v>
      </c>
      <c r="G682" s="2" t="str">
        <f>IFERROR(IF(_xlfn.XLOOKUP(C682,customers!A682:A1681,customers!C682:C1681,,0)=0,"",_xlfn.XLOOKUP(C682,customers!A682:A1681,customers!C682:C1681,,0)),"")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f>_xlfn.XLOOKUP(Table1[[#This Row],[Customer ID]],customers!$A$1:$A$1001,customers!$I$1:$I$1001,,0)</f>
        <v>No</v>
      </c>
    </row>
    <row r="683" spans="1:16" x14ac:dyDescent="0.25">
      <c r="A683" s="2" t="s">
        <v>4336</v>
      </c>
      <c r="B683" s="3">
        <v>44080</v>
      </c>
      <c r="C683" s="2" t="s">
        <v>4337</v>
      </c>
      <c r="D683" t="s">
        <v>6145</v>
      </c>
      <c r="E683" s="2">
        <v>2</v>
      </c>
      <c r="F683" s="2" t="str" cm="1">
        <f t="array" ref="F683">_xlfn.XLOOKUP(C683,customers!A682:$A$1001,customers!B682:$B$1001,,0)</f>
        <v>Nicky Ayris</v>
      </c>
      <c r="G683" s="2" t="str">
        <f>IFERROR(IF(_xlfn.XLOOKUP(C683,customers!A683:A1682,customers!C683:C1682,,0)=0,"",_xlfn.XLOOKUP(C683,customers!A683:A1682,customers!C683:C1682,,0)),"")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f>_xlfn.XLOOKUP(Table1[[#This Row],[Customer ID]],customers!$A$1:$A$1001,customers!$I$1:$I$1001,,0)</f>
        <v>Yes</v>
      </c>
    </row>
    <row r="684" spans="1:16" x14ac:dyDescent="0.25">
      <c r="A684" s="2" t="s">
        <v>4342</v>
      </c>
      <c r="B684" s="3">
        <v>43827</v>
      </c>
      <c r="C684" s="2" t="s">
        <v>4343</v>
      </c>
      <c r="D684" t="s">
        <v>6156</v>
      </c>
      <c r="E684" s="2">
        <v>2</v>
      </c>
      <c r="F684" s="2" t="str" cm="1">
        <f t="array" ref="F684">_xlfn.XLOOKUP(C684,customers!A683:$A$1001,customers!B683:$B$1001,,0)</f>
        <v>Laryssa Benediktovich</v>
      </c>
      <c r="G684" s="2" t="str">
        <f>IFERROR(IF(_xlfn.XLOOKUP(C684,customers!A684:A1683,customers!C684:C1683,,0)=0,"",_xlfn.XLOOKUP(C684,customers!A684:A1683,customers!C684:C1683,,0)),"")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f>_xlfn.XLOOKUP(Table1[[#This Row],[Customer ID]],customers!$A$1:$A$1001,customers!$I$1:$I$1001,,0)</f>
        <v>Yes</v>
      </c>
    </row>
    <row r="685" spans="1:16" x14ac:dyDescent="0.25">
      <c r="A685" s="2" t="s">
        <v>4348</v>
      </c>
      <c r="B685" s="3">
        <v>43941</v>
      </c>
      <c r="C685" s="2" t="s">
        <v>4349</v>
      </c>
      <c r="D685" t="s">
        <v>6169</v>
      </c>
      <c r="E685" s="2">
        <v>6</v>
      </c>
      <c r="F685" s="2" t="str" cm="1">
        <f t="array" ref="F685">_xlfn.XLOOKUP(C685,customers!A684:$A$1001,customers!B684:$B$1001,,0)</f>
        <v>Theo Jacobovitz</v>
      </c>
      <c r="G685" s="2" t="str">
        <f>IFERROR(IF(_xlfn.XLOOKUP(C685,customers!A685:A1684,customers!C685:C1684,,0)=0,"",_xlfn.XLOOKUP(C685,customers!A685:A1684,customers!C685:C1684,,0)),"")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f>_xlfn.XLOOKUP(Table1[[#This Row],[Customer ID]],customers!$A$1:$A$1001,customers!$I$1:$I$1001,,0)</f>
        <v>No</v>
      </c>
    </row>
    <row r="686" spans="1:16" x14ac:dyDescent="0.25">
      <c r="A686" s="2" t="s">
        <v>4354</v>
      </c>
      <c r="B686" s="3">
        <v>43517</v>
      </c>
      <c r="C686" s="2" t="s">
        <v>4355</v>
      </c>
      <c r="D686" t="s">
        <v>6179</v>
      </c>
      <c r="E686" s="2">
        <v>6</v>
      </c>
      <c r="F686" s="2" t="str" cm="1">
        <f t="array" ref="F686">_xlfn.XLOOKUP(C686,customers!A685:$A$1001,customers!B685:$B$1001,,0)</f>
        <v>Becca Ableson</v>
      </c>
      <c r="G686" s="2" t="str">
        <f>IFERROR(IF(_xlfn.XLOOKUP(C686,customers!A686:A1685,customers!C686:C1685,,0)=0,"",_xlfn.XLOOKUP(C686,customers!A686:A1685,customers!C686:C1685,,0)),"")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t="str">
        <f>_xlfn.XLOOKUP(Table1[[#This Row],[Customer ID]],customers!$A$1:$A$1001,customers!$I$1:$I$1001,,0)</f>
        <v>No</v>
      </c>
    </row>
    <row r="687" spans="1:16" x14ac:dyDescent="0.25">
      <c r="A687" s="2" t="s">
        <v>4359</v>
      </c>
      <c r="B687" s="3">
        <v>44637</v>
      </c>
      <c r="C687" s="2" t="s">
        <v>4360</v>
      </c>
      <c r="D687" t="s">
        <v>6164</v>
      </c>
      <c r="E687" s="2">
        <v>2</v>
      </c>
      <c r="F687" s="2" t="str" cm="1">
        <f t="array" ref="F687">_xlfn.XLOOKUP(C687,customers!A686:$A$1001,customers!B686:$B$1001,,0)</f>
        <v>Jeno Druitt</v>
      </c>
      <c r="G687" s="2" t="str">
        <f>IFERROR(IF(_xlfn.XLOOKUP(C687,customers!A687:A1686,customers!C687:C1686,,0)=0,"",_xlfn.XLOOKUP(C687,customers!A687:A1686,customers!C687:C1686,,0)),"")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f>_xlfn.XLOOKUP(Table1[[#This Row],[Customer ID]],customers!$A$1:$A$1001,customers!$I$1:$I$1001,,0)</f>
        <v>Yes</v>
      </c>
    </row>
    <row r="688" spans="1:16" x14ac:dyDescent="0.25">
      <c r="A688" s="2" t="s">
        <v>4365</v>
      </c>
      <c r="B688" s="3">
        <v>44330</v>
      </c>
      <c r="C688" s="2" t="s">
        <v>4366</v>
      </c>
      <c r="D688" t="s">
        <v>6163</v>
      </c>
      <c r="E688" s="2">
        <v>3</v>
      </c>
      <c r="F688" s="2" t="str" cm="1">
        <f t="array" ref="F688">_xlfn.XLOOKUP(C688,customers!A687:$A$1001,customers!B687:$B$1001,,0)</f>
        <v>Deonne Shortall</v>
      </c>
      <c r="G688" s="2" t="str">
        <f>IFERROR(IF(_xlfn.XLOOKUP(C688,customers!A688:A1687,customers!C688:C1687,,0)=0,"",_xlfn.XLOOKUP(C688,customers!A688:A1687,customers!C688:C1687,,0)),"")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t="str">
        <f>_xlfn.XLOOKUP(Table1[[#This Row],[Customer ID]],customers!$A$1:$A$1001,customers!$I$1:$I$1001,,0)</f>
        <v>Yes</v>
      </c>
    </row>
    <row r="689" spans="1:16" x14ac:dyDescent="0.25">
      <c r="A689" s="2" t="s">
        <v>4371</v>
      </c>
      <c r="B689" s="3">
        <v>43471</v>
      </c>
      <c r="C689" s="2" t="s">
        <v>4372</v>
      </c>
      <c r="D689" t="s">
        <v>6139</v>
      </c>
      <c r="E689" s="2">
        <v>2</v>
      </c>
      <c r="F689" s="2" t="str" cm="1">
        <f t="array" ref="F689">_xlfn.XLOOKUP(C689,customers!A688:$A$1001,customers!B688:$B$1001,,0)</f>
        <v>Wilton Cottier</v>
      </c>
      <c r="G689" s="2" t="str">
        <f>IFERROR(IF(_xlfn.XLOOKUP(C689,customers!A689:A1688,customers!C689:C1688,,0)=0,"",_xlfn.XLOOKUP(C689,customers!A689:A1688,customers!C689:C1688,,0)),"")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f>_xlfn.XLOOKUP(Table1[[#This Row],[Customer ID]],customers!$A$1:$A$1001,customers!$I$1:$I$1001,,0)</f>
        <v>No</v>
      </c>
    </row>
    <row r="690" spans="1:16" x14ac:dyDescent="0.25">
      <c r="A690" s="2" t="s">
        <v>4377</v>
      </c>
      <c r="B690" s="3">
        <v>43579</v>
      </c>
      <c r="C690" s="2" t="s">
        <v>4378</v>
      </c>
      <c r="D690" t="s">
        <v>6140</v>
      </c>
      <c r="E690" s="2">
        <v>5</v>
      </c>
      <c r="F690" s="2" t="str" cm="1">
        <f t="array" ref="F690">_xlfn.XLOOKUP(C690,customers!A689:$A$1001,customers!B689:$B$1001,,0)</f>
        <v>Kevan Grinsted</v>
      </c>
      <c r="G690" s="2" t="str">
        <f>IFERROR(IF(_xlfn.XLOOKUP(C690,customers!A690:A1689,customers!C690:C1689,,0)=0,"",_xlfn.XLOOKUP(C690,customers!A690:A1689,customers!C690:C1689,,0)),"")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f>_xlfn.XLOOKUP(Table1[[#This Row],[Customer ID]],customers!$A$1:$A$1001,customers!$I$1:$I$1001,,0)</f>
        <v>No</v>
      </c>
    </row>
    <row r="691" spans="1:16" x14ac:dyDescent="0.25">
      <c r="A691" s="2" t="s">
        <v>4383</v>
      </c>
      <c r="B691" s="3">
        <v>44346</v>
      </c>
      <c r="C691" s="2" t="s">
        <v>4384</v>
      </c>
      <c r="D691" t="s">
        <v>6157</v>
      </c>
      <c r="E691" s="2">
        <v>5</v>
      </c>
      <c r="F691" s="2" t="str" cm="1">
        <f t="array" ref="F691">_xlfn.XLOOKUP(C691,customers!A690:$A$1001,customers!B690:$B$1001,,0)</f>
        <v>Dionne Skyner</v>
      </c>
      <c r="G691" s="2" t="str">
        <f>IFERROR(IF(_xlfn.XLOOKUP(C691,customers!A691:A1690,customers!C691:C1690,,0)=0,"",_xlfn.XLOOKUP(C691,customers!A691:A1690,customers!C691:C1690,,0)),"")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f>_xlfn.XLOOKUP(Table1[[#This Row],[Customer ID]],customers!$A$1:$A$1001,customers!$I$1:$I$1001,,0)</f>
        <v>No</v>
      </c>
    </row>
    <row r="692" spans="1:16" x14ac:dyDescent="0.25">
      <c r="A692" s="2" t="s">
        <v>4389</v>
      </c>
      <c r="B692" s="3">
        <v>44754</v>
      </c>
      <c r="C692" s="2" t="s">
        <v>4390</v>
      </c>
      <c r="D692" t="s">
        <v>6165</v>
      </c>
      <c r="E692" s="2">
        <v>6</v>
      </c>
      <c r="F692" s="2" t="str" cm="1">
        <f t="array" ref="F692">_xlfn.XLOOKUP(C692,customers!A691:$A$1001,customers!B691:$B$1001,,0)</f>
        <v>Francesco Dressel</v>
      </c>
      <c r="G692" s="2" t="str">
        <f>IFERROR(IF(_xlfn.XLOOKUP(C692,customers!A692:A1691,customers!C692:C1691,,0)=0,"",_xlfn.XLOOKUP(C692,customers!A692:A1691,customers!C692:C1691,,0)),"")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f>_xlfn.XLOOKUP(Table1[[#This Row],[Customer ID]],customers!$A$1:$A$1001,customers!$I$1:$I$1001,,0)</f>
        <v>No</v>
      </c>
    </row>
    <row r="693" spans="1:16" x14ac:dyDescent="0.25">
      <c r="A693" s="2" t="s">
        <v>4393</v>
      </c>
      <c r="B693" s="3">
        <v>44227</v>
      </c>
      <c r="C693" s="2" t="s">
        <v>4434</v>
      </c>
      <c r="D693" t="s">
        <v>6155</v>
      </c>
      <c r="E693" s="2">
        <v>2</v>
      </c>
      <c r="F693" s="2" t="str" cm="1">
        <f t="array" ref="F693">_xlfn.XLOOKUP(C693,customers!A692:$A$1001,customers!B692:$B$1001,,0)</f>
        <v>Jimmy Dymoke</v>
      </c>
      <c r="G693" s="2" t="str">
        <f>IFERROR(IF(_xlfn.XLOOKUP(C693,customers!A693:A1692,customers!C693:C1692,,0)=0,"",_xlfn.XLOOKUP(C693,customers!A693:A1692,customers!C693:C1692,,0)),"")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f>_xlfn.XLOOKUP(Table1[[#This Row],[Customer ID]],customers!$A$1:$A$1001,customers!$I$1:$I$1001,,0)</f>
        <v>No</v>
      </c>
    </row>
    <row r="694" spans="1:16" x14ac:dyDescent="0.25">
      <c r="A694" s="2" t="s">
        <v>4399</v>
      </c>
      <c r="B694" s="3">
        <v>43720</v>
      </c>
      <c r="C694" s="2" t="s">
        <v>4400</v>
      </c>
      <c r="D694" t="s">
        <v>6143</v>
      </c>
      <c r="E694" s="2">
        <v>1</v>
      </c>
      <c r="F694" s="2" t="str" cm="1">
        <f t="array" ref="F694">_xlfn.XLOOKUP(C694,customers!A693:$A$1001,customers!B693:$B$1001,,0)</f>
        <v>Ambrosio Weinmann</v>
      </c>
      <c r="G694" s="2" t="str">
        <f>IFERROR(IF(_xlfn.XLOOKUP(C694,customers!A694:A1693,customers!C694:C1693,,0)=0,"",_xlfn.XLOOKUP(C694,customers!A694:A1693,customers!C694:C1693,,0)),"")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f>_xlfn.XLOOKUP(Table1[[#This Row],[Customer ID]],customers!$A$1:$A$1001,customers!$I$1:$I$1001,,0)</f>
        <v>No</v>
      </c>
    </row>
    <row r="695" spans="1:16" x14ac:dyDescent="0.25">
      <c r="A695" s="2" t="s">
        <v>4405</v>
      </c>
      <c r="B695" s="3">
        <v>44012</v>
      </c>
      <c r="C695" s="2" t="s">
        <v>4406</v>
      </c>
      <c r="D695" t="s">
        <v>6175</v>
      </c>
      <c r="E695" s="2">
        <v>2</v>
      </c>
      <c r="F695" s="2" t="str" cm="1">
        <f t="array" ref="F695">_xlfn.XLOOKUP(C695,customers!A694:$A$1001,customers!B694:$B$1001,,0)</f>
        <v>Elden Andriessen</v>
      </c>
      <c r="G695" s="2" t="str">
        <f>IFERROR(IF(_xlfn.XLOOKUP(C695,customers!A695:A1694,customers!C695:C1694,,0)=0,"",_xlfn.XLOOKUP(C695,customers!A695:A1694,customers!C695:C1694,,0)),"")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f>_xlfn.XLOOKUP(Table1[[#This Row],[Customer ID]],customers!$A$1:$A$1001,customers!$I$1:$I$1001,,0)</f>
        <v>Yes</v>
      </c>
    </row>
    <row r="696" spans="1:16" x14ac:dyDescent="0.25">
      <c r="A696" s="2" t="s">
        <v>4411</v>
      </c>
      <c r="B696" s="3">
        <v>43915</v>
      </c>
      <c r="C696" s="2" t="s">
        <v>4412</v>
      </c>
      <c r="D696" t="s">
        <v>6144</v>
      </c>
      <c r="E696" s="2">
        <v>5</v>
      </c>
      <c r="F696" s="2" t="str" cm="1">
        <f t="array" ref="F696">_xlfn.XLOOKUP(C696,customers!A695:$A$1001,customers!B695:$B$1001,,0)</f>
        <v>Roxie Deaconson</v>
      </c>
      <c r="G696" s="2" t="str">
        <f>IFERROR(IF(_xlfn.XLOOKUP(C696,customers!A696:A1695,customers!C696:C1695,,0)=0,"",_xlfn.XLOOKUP(C696,customers!A696:A1695,customers!C696:C1695,,0)),"")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f>_xlfn.XLOOKUP(Table1[[#This Row],[Customer ID]],customers!$A$1:$A$1001,customers!$I$1:$I$1001,,0)</f>
        <v>No</v>
      </c>
    </row>
    <row r="697" spans="1:16" x14ac:dyDescent="0.25">
      <c r="A697" s="2" t="s">
        <v>4417</v>
      </c>
      <c r="B697" s="3">
        <v>44300</v>
      </c>
      <c r="C697" s="2" t="s">
        <v>4418</v>
      </c>
      <c r="D697" t="s">
        <v>6164</v>
      </c>
      <c r="E697" s="2">
        <v>5</v>
      </c>
      <c r="F697" s="2" t="str" cm="1">
        <f t="array" ref="F697">_xlfn.XLOOKUP(C697,customers!A696:$A$1001,customers!B696:$B$1001,,0)</f>
        <v>Davida Caro</v>
      </c>
      <c r="G697" s="2" t="str">
        <f>IFERROR(IF(_xlfn.XLOOKUP(C697,customers!A697:A1696,customers!C697:C1696,,0)=0,"",_xlfn.XLOOKUP(C697,customers!A697:A1696,customers!C697:C1696,,0)),"")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f>_xlfn.XLOOKUP(Table1[[#This Row],[Customer ID]],customers!$A$1:$A$1001,customers!$I$1:$I$1001,,0)</f>
        <v>Yes</v>
      </c>
    </row>
    <row r="698" spans="1:16" x14ac:dyDescent="0.25">
      <c r="A698" s="2" t="s">
        <v>4423</v>
      </c>
      <c r="B698" s="3">
        <v>43693</v>
      </c>
      <c r="C698" s="2" t="s">
        <v>4424</v>
      </c>
      <c r="D698" t="s">
        <v>6169</v>
      </c>
      <c r="E698" s="2">
        <v>4</v>
      </c>
      <c r="F698" s="2" t="str" cm="1">
        <f t="array" ref="F698">_xlfn.XLOOKUP(C698,customers!A697:$A$1001,customers!B697:$B$1001,,0)</f>
        <v>Johna Bluck</v>
      </c>
      <c r="G698" s="2" t="str">
        <f>IFERROR(IF(_xlfn.XLOOKUP(C698,customers!A698:A1697,customers!C698:C1697,,0)=0,"",_xlfn.XLOOKUP(C698,customers!A698:A1697,customers!C698:C1697,,0)),"")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f>_xlfn.XLOOKUP(Table1[[#This Row],[Customer ID]],customers!$A$1:$A$1001,customers!$I$1:$I$1001,,0)</f>
        <v>No</v>
      </c>
    </row>
    <row r="699" spans="1:16" x14ac:dyDescent="0.25">
      <c r="A699" s="2" t="s">
        <v>4429</v>
      </c>
      <c r="B699" s="3">
        <v>44547</v>
      </c>
      <c r="C699" s="2" t="s">
        <v>4430</v>
      </c>
      <c r="D699" t="s">
        <v>6157</v>
      </c>
      <c r="E699" s="2">
        <v>3</v>
      </c>
      <c r="F699" s="2" t="str" cm="1">
        <f t="array" ref="F699">_xlfn.XLOOKUP(C699,customers!A698:$A$1001,customers!B698:$B$1001,,0)</f>
        <v>Myrle Dearden</v>
      </c>
      <c r="G699" s="2" t="str">
        <f>IFERROR(IF(_xlfn.XLOOKUP(C699,customers!A699:A1698,customers!C699:C1698,,0)=0,"",_xlfn.XLOOKUP(C699,customers!A699:A1698,customers!C699:C1698,,0)),"")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f>_xlfn.XLOOKUP(Table1[[#This Row],[Customer ID]],customers!$A$1:$A$1001,customers!$I$1:$I$1001,,0)</f>
        <v>No</v>
      </c>
    </row>
    <row r="700" spans="1:16" x14ac:dyDescent="0.25">
      <c r="A700" s="2" t="s">
        <v>4433</v>
      </c>
      <c r="B700" s="3">
        <v>43830</v>
      </c>
      <c r="C700" s="2" t="s">
        <v>4434</v>
      </c>
      <c r="D700" t="s">
        <v>6143</v>
      </c>
      <c r="E700" s="2">
        <v>2</v>
      </c>
      <c r="F700" s="2" t="str" cm="1">
        <f t="array" ref="F700">_xlfn.XLOOKUP(C700,customers!A699:$A$1001,customers!B699:$B$1001,,0)</f>
        <v>Jimmy Dymoke</v>
      </c>
      <c r="G700" s="2" t="str">
        <f>IFERROR(IF(_xlfn.XLOOKUP(C700,customers!A700:A1699,customers!C700:C1699,,0)=0,"",_xlfn.XLOOKUP(C700,customers!A700:A1699,customers!C700:C1699,,0)),"")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f>_xlfn.XLOOKUP(Table1[[#This Row],[Customer ID]],customers!$A$1:$A$1001,customers!$I$1:$I$1001,,0)</f>
        <v>No</v>
      </c>
    </row>
    <row r="701" spans="1:16" x14ac:dyDescent="0.25">
      <c r="A701" s="2" t="s">
        <v>4439</v>
      </c>
      <c r="B701" s="3">
        <v>44298</v>
      </c>
      <c r="C701" s="2" t="s">
        <v>4440</v>
      </c>
      <c r="D701" t="s">
        <v>6158</v>
      </c>
      <c r="E701" s="2">
        <v>4</v>
      </c>
      <c r="F701" s="2" t="str" cm="1">
        <f t="array" ref="F701">_xlfn.XLOOKUP(C701,customers!A700:$A$1001,customers!B700:$B$1001,,0)</f>
        <v>Orland Tadman</v>
      </c>
      <c r="G701" s="2" t="str">
        <f>IFERROR(IF(_xlfn.XLOOKUP(C701,customers!A701:A1700,customers!C701:C1700,,0)=0,"",_xlfn.XLOOKUP(C701,customers!A701:A1700,customers!C701:C1700,,0)),"")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f>_xlfn.XLOOKUP(Table1[[#This Row],[Customer ID]],customers!$A$1:$A$1001,customers!$I$1:$I$1001,,0)</f>
        <v>Yes</v>
      </c>
    </row>
    <row r="702" spans="1:16" x14ac:dyDescent="0.25">
      <c r="A702" s="2" t="s">
        <v>4445</v>
      </c>
      <c r="B702" s="3">
        <v>43736</v>
      </c>
      <c r="C702" s="2" t="s">
        <v>4446</v>
      </c>
      <c r="D702" t="s">
        <v>6161</v>
      </c>
      <c r="E702" s="2">
        <v>2</v>
      </c>
      <c r="F702" s="2" t="str" cm="1">
        <f t="array" ref="F702">_xlfn.XLOOKUP(C702,customers!A701:$A$1001,customers!B701:$B$1001,,0)</f>
        <v>Barrett Gudde</v>
      </c>
      <c r="G702" s="2" t="str">
        <f>IFERROR(IF(_xlfn.XLOOKUP(C702,customers!A702:A1701,customers!C702:C1701,,0)=0,"",_xlfn.XLOOKUP(C702,customers!A702:A1701,customers!C702:C1701,,0)),"")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f>_xlfn.XLOOKUP(Table1[[#This Row],[Customer ID]],customers!$A$1:$A$1001,customers!$I$1:$I$1001,,0)</f>
        <v>No</v>
      </c>
    </row>
    <row r="703" spans="1:16" x14ac:dyDescent="0.25">
      <c r="A703" s="2" t="s">
        <v>4450</v>
      </c>
      <c r="B703" s="3">
        <v>44727</v>
      </c>
      <c r="C703" s="2" t="s">
        <v>4451</v>
      </c>
      <c r="D703" t="s">
        <v>6158</v>
      </c>
      <c r="E703" s="2">
        <v>5</v>
      </c>
      <c r="F703" s="2" t="str" cm="1">
        <f t="array" ref="F703">_xlfn.XLOOKUP(C703,customers!A702:$A$1001,customers!B702:$B$1001,,0)</f>
        <v>Nathan Sictornes</v>
      </c>
      <c r="G703" s="2" t="str">
        <f>IFERROR(IF(_xlfn.XLOOKUP(C703,customers!A703:A1702,customers!C703:C1702,,0)=0,"",_xlfn.XLOOKUP(C703,customers!A703:A1702,customers!C703:C1702,,0)),"")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f>_xlfn.XLOOKUP(Table1[[#This Row],[Customer ID]],customers!$A$1:$A$1001,customers!$I$1:$I$1001,,0)</f>
        <v>Yes</v>
      </c>
    </row>
    <row r="704" spans="1:16" x14ac:dyDescent="0.25">
      <c r="A704" s="2" t="s">
        <v>4456</v>
      </c>
      <c r="B704" s="3">
        <v>43661</v>
      </c>
      <c r="C704" s="2" t="s">
        <v>4457</v>
      </c>
      <c r="D704" t="s">
        <v>6180</v>
      </c>
      <c r="E704" s="2">
        <v>1</v>
      </c>
      <c r="F704" s="2" t="str" cm="1">
        <f t="array" ref="F704">_xlfn.XLOOKUP(C704,customers!A703:$A$1001,customers!B703:$B$1001,,0)</f>
        <v>Vivyan Dunning</v>
      </c>
      <c r="G704" s="2" t="str">
        <f>IFERROR(IF(_xlfn.XLOOKUP(C704,customers!A704:A1703,customers!C704:C1703,,0)=0,"",_xlfn.XLOOKUP(C704,customers!A704:A1703,customers!C704:C1703,,0)),"")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f>_xlfn.XLOOKUP(Table1[[#This Row],[Customer ID]],customers!$A$1:$A$1001,customers!$I$1:$I$1001,,0)</f>
        <v>Yes</v>
      </c>
    </row>
    <row r="705" spans="1:16" x14ac:dyDescent="0.25">
      <c r="A705" s="2" t="s">
        <v>4461</v>
      </c>
      <c r="B705" s="3">
        <v>43506</v>
      </c>
      <c r="C705" s="2" t="s">
        <v>4462</v>
      </c>
      <c r="D705" t="s">
        <v>6165</v>
      </c>
      <c r="E705" s="2">
        <v>4</v>
      </c>
      <c r="F705" s="2" t="str" cm="1">
        <f t="array" ref="F705">_xlfn.XLOOKUP(C705,customers!A704:$A$1001,customers!B704:$B$1001,,0)</f>
        <v>Doralin Baison</v>
      </c>
      <c r="G705" s="2" t="str">
        <f>IFERROR(IF(_xlfn.XLOOKUP(C705,customers!A705:A1704,customers!C705:C1704,,0)=0,"",_xlfn.XLOOKUP(C705,customers!A705:A1704,customers!C705:C1704,,0)),"")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f>_xlfn.XLOOKUP(Table1[[#This Row],[Customer ID]],customers!$A$1:$A$1001,customers!$I$1:$I$1001,,0)</f>
        <v>Yes</v>
      </c>
    </row>
    <row r="706" spans="1:16" x14ac:dyDescent="0.25">
      <c r="A706" s="2" t="s">
        <v>4466</v>
      </c>
      <c r="B706" s="3">
        <v>44716</v>
      </c>
      <c r="C706" s="2" t="s">
        <v>4467</v>
      </c>
      <c r="D706" t="s">
        <v>6153</v>
      </c>
      <c r="E706" s="2">
        <v>6</v>
      </c>
      <c r="F706" s="2" t="str" cm="1">
        <f t="array" ref="F706">_xlfn.XLOOKUP(C706,customers!A705:$A$1001,customers!B705:$B$1001,,0)</f>
        <v>Josefina Ferens</v>
      </c>
      <c r="G706" s="2" t="str">
        <f>IFERROR(IF(_xlfn.XLOOKUP(C706,customers!A706:A1705,customers!C706:C1705,,0)=0,"",_xlfn.XLOOKUP(C706,customers!A706:A1705,customers!C706:C1705,,0)),"")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f>_xlfn.XLOOKUP(Table1[[#This Row],[Customer ID]],customers!$A$1:$A$1001,customers!$I$1:$I$1001,,0)</f>
        <v>Yes</v>
      </c>
    </row>
    <row r="707" spans="1:16" x14ac:dyDescent="0.25">
      <c r="A707" s="2" t="s">
        <v>4471</v>
      </c>
      <c r="B707" s="3">
        <v>44114</v>
      </c>
      <c r="C707" s="2" t="s">
        <v>4472</v>
      </c>
      <c r="D707" t="s">
        <v>6176</v>
      </c>
      <c r="E707" s="2">
        <v>2</v>
      </c>
      <c r="F707" s="2" t="str" cm="1">
        <f t="array" ref="F707">_xlfn.XLOOKUP(C707,customers!A706:$A$1001,customers!B706:$B$1001,,0)</f>
        <v>Shelley Gehring</v>
      </c>
      <c r="G707" s="2" t="str">
        <f>IFERROR(IF(_xlfn.XLOOKUP(C707,customers!A707:A1706,customers!C707:C1706,,0)=0,"",_xlfn.XLOOKUP(C707,customers!A707:A1706,customers!C707:C1706,,0)),"")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 "Robusta", IF(I707="Exc", "Excelsa", IF(I707="Ara", "Arabica",IF(I707="Lib", "Liberica",""))))</f>
        <v>Excelsa</v>
      </c>
      <c r="O707" t="str">
        <f t="shared" ref="O707:O770" si="35">IF(J707="M","Medium",IF(J707="L","Light",IF(J707="D","Dark","")))</f>
        <v>Light</v>
      </c>
      <c r="P707" t="str">
        <f>_xlfn.XLOOKUP(Table1[[#This Row],[Customer ID]],customers!$A$1:$A$1001,customers!$I$1:$I$1001,,0)</f>
        <v>No</v>
      </c>
    </row>
    <row r="708" spans="1:16" x14ac:dyDescent="0.25">
      <c r="A708" s="2" t="s">
        <v>4477</v>
      </c>
      <c r="B708" s="3">
        <v>44353</v>
      </c>
      <c r="C708" s="2" t="s">
        <v>4478</v>
      </c>
      <c r="D708" t="s">
        <v>6156</v>
      </c>
      <c r="E708" s="2">
        <v>3</v>
      </c>
      <c r="F708" s="2" t="str" cm="1">
        <f t="array" ref="F708">_xlfn.XLOOKUP(C708,customers!A707:$A$1001,customers!B707:$B$1001,,0)</f>
        <v>Barrie Fallowes</v>
      </c>
      <c r="G708" s="2" t="str">
        <f>IFERROR(IF(_xlfn.XLOOKUP(C708,customers!A708:A1707,customers!C708:C1707,,0)=0,"",_xlfn.XLOOKUP(C708,customers!A708:A1707,customers!C708:C1707,,0)),"")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f>_xlfn.XLOOKUP(Table1[[#This Row],[Customer ID]],customers!$A$1:$A$1001,customers!$I$1:$I$1001,,0)</f>
        <v>No</v>
      </c>
    </row>
    <row r="709" spans="1:16" x14ac:dyDescent="0.25">
      <c r="A709" s="2" t="s">
        <v>4483</v>
      </c>
      <c r="B709" s="3">
        <v>43540</v>
      </c>
      <c r="C709" s="2" t="s">
        <v>4484</v>
      </c>
      <c r="D709" t="s">
        <v>6143</v>
      </c>
      <c r="E709" s="2">
        <v>2</v>
      </c>
      <c r="F709" s="2" t="str" cm="1">
        <f t="array" ref="F709">_xlfn.XLOOKUP(C709,customers!A708:$A$1001,customers!B708:$B$1001,,0)</f>
        <v>Nicolas Aiton</v>
      </c>
      <c r="G709" s="2" t="str">
        <f>IFERROR(IF(_xlfn.XLOOKUP(C709,customers!A709:A1708,customers!C709:C1708,,0)=0,"",_xlfn.XLOOKUP(C709,customers!A709:A1708,customers!C709:C1708,,0)),"")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f>_xlfn.XLOOKUP(Table1[[#This Row],[Customer ID]],customers!$A$1:$A$1001,customers!$I$1:$I$1001,,0)</f>
        <v>No</v>
      </c>
    </row>
    <row r="710" spans="1:16" x14ac:dyDescent="0.25">
      <c r="A710" s="2" t="s">
        <v>4488</v>
      </c>
      <c r="B710" s="3">
        <v>43804</v>
      </c>
      <c r="C710" s="2" t="s">
        <v>4489</v>
      </c>
      <c r="D710" t="s">
        <v>6157</v>
      </c>
      <c r="E710" s="2">
        <v>2</v>
      </c>
      <c r="F710" s="2" t="str" cm="1">
        <f t="array" ref="F710">_xlfn.XLOOKUP(C710,customers!A709:$A$1001,customers!B709:$B$1001,,0)</f>
        <v>Shelli De Banke</v>
      </c>
      <c r="G710" s="2" t="str">
        <f>IFERROR(IF(_xlfn.XLOOKUP(C710,customers!A710:A1709,customers!C710:C1709,,0)=0,"",_xlfn.XLOOKUP(C710,customers!A710:A1709,customers!C710:C1709,,0)),"")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f>_xlfn.XLOOKUP(Table1[[#This Row],[Customer ID]],customers!$A$1:$A$1001,customers!$I$1:$I$1001,,0)</f>
        <v>Yes</v>
      </c>
    </row>
    <row r="711" spans="1:16" x14ac:dyDescent="0.25">
      <c r="A711" s="2" t="s">
        <v>4494</v>
      </c>
      <c r="B711" s="3">
        <v>43485</v>
      </c>
      <c r="C711" s="2" t="s">
        <v>4495</v>
      </c>
      <c r="D711" t="s">
        <v>6176</v>
      </c>
      <c r="E711" s="2">
        <v>2</v>
      </c>
      <c r="F711" s="2" t="str" cm="1">
        <f t="array" ref="F711">_xlfn.XLOOKUP(C711,customers!A710:$A$1001,customers!B710:$B$1001,,0)</f>
        <v>Lyell Murch</v>
      </c>
      <c r="G711" s="2" t="str">
        <f>IFERROR(IF(_xlfn.XLOOKUP(C711,customers!A711:A1710,customers!C711:C1710,,0)=0,"",_xlfn.XLOOKUP(C711,customers!A711:A1710,customers!C711:C1710,,0)),"")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f>_xlfn.XLOOKUP(Table1[[#This Row],[Customer ID]],customers!$A$1:$A$1001,customers!$I$1:$I$1001,,0)</f>
        <v>Yes</v>
      </c>
    </row>
    <row r="712" spans="1:16" x14ac:dyDescent="0.25">
      <c r="A712" s="2" t="s">
        <v>4499</v>
      </c>
      <c r="B712" s="3">
        <v>44655</v>
      </c>
      <c r="C712" s="2" t="s">
        <v>4500</v>
      </c>
      <c r="D712" t="s">
        <v>6139</v>
      </c>
      <c r="E712" s="2">
        <v>3</v>
      </c>
      <c r="F712" s="2" t="str" cm="1">
        <f t="array" ref="F712">_xlfn.XLOOKUP(C712,customers!A711:$A$1001,customers!B711:$B$1001,,0)</f>
        <v>Stearne Count</v>
      </c>
      <c r="G712" s="2" t="str">
        <f>IFERROR(IF(_xlfn.XLOOKUP(C712,customers!A712:A1711,customers!C712:C1711,,0)=0,"",_xlfn.XLOOKUP(C712,customers!A712:A1711,customers!C712:C1711,,0)),"")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f>_xlfn.XLOOKUP(Table1[[#This Row],[Customer ID]],customers!$A$1:$A$1001,customers!$I$1:$I$1001,,0)</f>
        <v>No</v>
      </c>
    </row>
    <row r="713" spans="1:16" x14ac:dyDescent="0.25">
      <c r="A713" s="2" t="s">
        <v>4505</v>
      </c>
      <c r="B713" s="3">
        <v>44600</v>
      </c>
      <c r="C713" s="2" t="s">
        <v>4506</v>
      </c>
      <c r="D713" t="s">
        <v>6174</v>
      </c>
      <c r="E713" s="2">
        <v>6</v>
      </c>
      <c r="F713" s="2" t="str" cm="1">
        <f t="array" ref="F713">_xlfn.XLOOKUP(C713,customers!A712:$A$1001,customers!B712:$B$1001,,0)</f>
        <v>Selia Ragles</v>
      </c>
      <c r="G713" s="2" t="str">
        <f>IFERROR(IF(_xlfn.XLOOKUP(C713,customers!A713:A1712,customers!C713:C1712,,0)=0,"",_xlfn.XLOOKUP(C713,customers!A713:A1712,customers!C713:C1712,,0)),"")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t="str">
        <f>_xlfn.XLOOKUP(Table1[[#This Row],[Customer ID]],customers!$A$1:$A$1001,customers!$I$1:$I$1001,,0)</f>
        <v>No</v>
      </c>
    </row>
    <row r="714" spans="1:16" x14ac:dyDescent="0.25">
      <c r="A714" s="2" t="s">
        <v>4512</v>
      </c>
      <c r="B714" s="3">
        <v>43646</v>
      </c>
      <c r="C714" s="2" t="s">
        <v>4513</v>
      </c>
      <c r="D714" t="s">
        <v>6139</v>
      </c>
      <c r="E714" s="2">
        <v>2</v>
      </c>
      <c r="F714" s="2" t="str" cm="1">
        <f t="array" ref="F714">_xlfn.XLOOKUP(C714,customers!A713:$A$1001,customers!B713:$B$1001,,0)</f>
        <v>Silas Deehan</v>
      </c>
      <c r="G714" s="2" t="str">
        <f>IFERROR(IF(_xlfn.XLOOKUP(C714,customers!A714:A1713,customers!C714:C1713,,0)=0,"",_xlfn.XLOOKUP(C714,customers!A714:A1713,customers!C714:C1713,,0)),"")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f>_xlfn.XLOOKUP(Table1[[#This Row],[Customer ID]],customers!$A$1:$A$1001,customers!$I$1:$I$1001,,0)</f>
        <v>No</v>
      </c>
    </row>
    <row r="715" spans="1:16" x14ac:dyDescent="0.25">
      <c r="A715" s="2" t="s">
        <v>4516</v>
      </c>
      <c r="B715" s="3">
        <v>43960</v>
      </c>
      <c r="C715" s="2" t="s">
        <v>4517</v>
      </c>
      <c r="D715" t="s">
        <v>6174</v>
      </c>
      <c r="E715" s="2">
        <v>1</v>
      </c>
      <c r="F715" s="2" t="str" cm="1">
        <f t="array" ref="F715">_xlfn.XLOOKUP(C715,customers!A714:$A$1001,customers!B714:$B$1001,,0)</f>
        <v>Sacha Bruun</v>
      </c>
      <c r="G715" s="2" t="str">
        <f>IFERROR(IF(_xlfn.XLOOKUP(C715,customers!A715:A1714,customers!C715:C1714,,0)=0,"",_xlfn.XLOOKUP(C715,customers!A715:A1714,customers!C715:C1714,,0)),"")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t="str">
        <f>_xlfn.XLOOKUP(Table1[[#This Row],[Customer ID]],customers!$A$1:$A$1001,customers!$I$1:$I$1001,,0)</f>
        <v>No</v>
      </c>
    </row>
    <row r="716" spans="1:16" x14ac:dyDescent="0.25">
      <c r="A716" s="2" t="s">
        <v>4522</v>
      </c>
      <c r="B716" s="3">
        <v>44358</v>
      </c>
      <c r="C716" s="2" t="s">
        <v>4523</v>
      </c>
      <c r="D716" t="s">
        <v>6153</v>
      </c>
      <c r="E716" s="2">
        <v>4</v>
      </c>
      <c r="F716" s="2" t="str" cm="1">
        <f t="array" ref="F716">_xlfn.XLOOKUP(C716,customers!A715:$A$1001,customers!B715:$B$1001,,0)</f>
        <v>Alon Pllu</v>
      </c>
      <c r="G716" s="2" t="str">
        <f>IFERROR(IF(_xlfn.XLOOKUP(C716,customers!A716:A1715,customers!C716:C1715,,0)=0,"",_xlfn.XLOOKUP(C716,customers!A716:A1715,customers!C716:C1715,,0)),"")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f>_xlfn.XLOOKUP(Table1[[#This Row],[Customer ID]],customers!$A$1:$A$1001,customers!$I$1:$I$1001,,0)</f>
        <v>Yes</v>
      </c>
    </row>
    <row r="717" spans="1:16" x14ac:dyDescent="0.25">
      <c r="A717" s="2" t="s">
        <v>4528</v>
      </c>
      <c r="B717" s="3">
        <v>44504</v>
      </c>
      <c r="C717" s="2" t="s">
        <v>4529</v>
      </c>
      <c r="D717" t="s">
        <v>6171</v>
      </c>
      <c r="E717" s="2">
        <v>6</v>
      </c>
      <c r="F717" s="2" t="str" cm="1">
        <f t="array" ref="F717">_xlfn.XLOOKUP(C717,customers!A716:$A$1001,customers!B716:$B$1001,,0)</f>
        <v>Gilberto Cornier</v>
      </c>
      <c r="G717" s="2" t="str">
        <f>IFERROR(IF(_xlfn.XLOOKUP(C717,customers!A717:A1716,customers!C717:C1716,,0)=0,"",_xlfn.XLOOKUP(C717,customers!A717:A1716,customers!C717:C1716,,0)),"")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f>_xlfn.XLOOKUP(Table1[[#This Row],[Customer ID]],customers!$A$1:$A$1001,customers!$I$1:$I$1001,,0)</f>
        <v>No</v>
      </c>
    </row>
    <row r="718" spans="1:16" x14ac:dyDescent="0.25">
      <c r="A718" s="2" t="s">
        <v>4533</v>
      </c>
      <c r="B718" s="3">
        <v>44612</v>
      </c>
      <c r="C718" s="2" t="s">
        <v>4434</v>
      </c>
      <c r="D718" t="s">
        <v>6179</v>
      </c>
      <c r="E718" s="2">
        <v>3</v>
      </c>
      <c r="F718" s="2" t="e" cm="1">
        <f t="array" ref="F718">_xlfn.XLOOKUP(C718,customers!A717:$A$1001,customers!B717:$B$1001,,0)</f>
        <v>#N/A</v>
      </c>
      <c r="G718" s="2" t="str">
        <f>IFERROR(IF(_xlfn.XLOOKUP(C718,customers!A718:A1717,customers!C718:C1717,,0)=0,"",_xlfn.XLOOKUP(C718,customers!A718:A1717,customers!C718:C1717,,0)),"")</f>
        <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t="str">
        <f>_xlfn.XLOOKUP(Table1[[#This Row],[Customer ID]],customers!$A$1:$A$1001,customers!$I$1:$I$1001,,0)</f>
        <v>No</v>
      </c>
    </row>
    <row r="719" spans="1:16" x14ac:dyDescent="0.25">
      <c r="A719" s="2" t="s">
        <v>4539</v>
      </c>
      <c r="B719" s="3">
        <v>43649</v>
      </c>
      <c r="C719" s="2" t="s">
        <v>4540</v>
      </c>
      <c r="D719" t="s">
        <v>6168</v>
      </c>
      <c r="E719" s="2">
        <v>3</v>
      </c>
      <c r="F719" s="2" t="str" cm="1">
        <f t="array" ref="F719">_xlfn.XLOOKUP(C719,customers!A718:$A$1001,customers!B718:$B$1001,,0)</f>
        <v>Willabella Harvison</v>
      </c>
      <c r="G719" s="2" t="str">
        <f>IFERROR(IF(_xlfn.XLOOKUP(C719,customers!A719:A1718,customers!C719:C1718,,0)=0,"",_xlfn.XLOOKUP(C719,customers!A719:A1718,customers!C719:C1718,,0)),"")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f>_xlfn.XLOOKUP(Table1[[#This Row],[Customer ID]],customers!$A$1:$A$1001,customers!$I$1:$I$1001,,0)</f>
        <v>No</v>
      </c>
    </row>
    <row r="720" spans="1:16" x14ac:dyDescent="0.25">
      <c r="A720" s="2" t="s">
        <v>4545</v>
      </c>
      <c r="B720" s="3">
        <v>44348</v>
      </c>
      <c r="C720" s="2" t="s">
        <v>4546</v>
      </c>
      <c r="D720" t="s">
        <v>6143</v>
      </c>
      <c r="E720" s="2">
        <v>3</v>
      </c>
      <c r="F720" s="2" t="str" cm="1">
        <f t="array" ref="F720">_xlfn.XLOOKUP(C720,customers!A719:$A$1001,customers!B719:$B$1001,,0)</f>
        <v>Darice Heaford</v>
      </c>
      <c r="G720" s="2" t="str">
        <f>IFERROR(IF(_xlfn.XLOOKUP(C720,customers!A720:A1719,customers!C720:C1719,,0)=0,"",_xlfn.XLOOKUP(C720,customers!A720:A1719,customers!C720:C1719,,0)),"")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f>_xlfn.XLOOKUP(Table1[[#This Row],[Customer ID]],customers!$A$1:$A$1001,customers!$I$1:$I$1001,,0)</f>
        <v>No</v>
      </c>
    </row>
    <row r="721" spans="1:16" x14ac:dyDescent="0.25">
      <c r="A721" s="2" t="s">
        <v>4551</v>
      </c>
      <c r="B721" s="3">
        <v>44150</v>
      </c>
      <c r="C721" s="2" t="s">
        <v>4552</v>
      </c>
      <c r="D721" t="s">
        <v>6170</v>
      </c>
      <c r="E721" s="2">
        <v>5</v>
      </c>
      <c r="F721" s="2" t="str" cm="1">
        <f t="array" ref="F721">_xlfn.XLOOKUP(C721,customers!A720:$A$1001,customers!B720:$B$1001,,0)</f>
        <v>Granger Fantham</v>
      </c>
      <c r="G721" s="2" t="str">
        <f>IFERROR(IF(_xlfn.XLOOKUP(C721,customers!A721:A1720,customers!C721:C1720,,0)=0,"",_xlfn.XLOOKUP(C721,customers!A721:A1720,customers!C721:C1720,,0)),"")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f>_xlfn.XLOOKUP(Table1[[#This Row],[Customer ID]],customers!$A$1:$A$1001,customers!$I$1:$I$1001,,0)</f>
        <v>Yes</v>
      </c>
    </row>
    <row r="722" spans="1:16" x14ac:dyDescent="0.25">
      <c r="A722" s="2" t="s">
        <v>4557</v>
      </c>
      <c r="B722" s="3">
        <v>44215</v>
      </c>
      <c r="C722" s="2" t="s">
        <v>4558</v>
      </c>
      <c r="D722" t="s">
        <v>6144</v>
      </c>
      <c r="E722" s="2">
        <v>5</v>
      </c>
      <c r="F722" s="2" t="str" cm="1">
        <f t="array" ref="F722">_xlfn.XLOOKUP(C722,customers!A721:$A$1001,customers!B721:$B$1001,,0)</f>
        <v>Reynolds Crookshanks</v>
      </c>
      <c r="G722" s="2" t="str">
        <f>IFERROR(IF(_xlfn.XLOOKUP(C722,customers!A722:A1721,customers!C722:C1721,,0)=0,"",_xlfn.XLOOKUP(C722,customers!A722:A1721,customers!C722:C1721,,0)),"")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f>_xlfn.XLOOKUP(Table1[[#This Row],[Customer ID]],customers!$A$1:$A$1001,customers!$I$1:$I$1001,,0)</f>
        <v>Yes</v>
      </c>
    </row>
    <row r="723" spans="1:16" x14ac:dyDescent="0.25">
      <c r="A723" s="2" t="s">
        <v>4563</v>
      </c>
      <c r="B723" s="3">
        <v>44479</v>
      </c>
      <c r="C723" s="2" t="s">
        <v>4564</v>
      </c>
      <c r="D723" t="s">
        <v>6174</v>
      </c>
      <c r="E723" s="2">
        <v>3</v>
      </c>
      <c r="F723" s="2" t="str" cm="1">
        <f t="array" ref="F723">_xlfn.XLOOKUP(C723,customers!A722:$A$1001,customers!B722:$B$1001,,0)</f>
        <v>Niels Leake</v>
      </c>
      <c r="G723" s="2" t="str">
        <f>IFERROR(IF(_xlfn.XLOOKUP(C723,customers!A723:A1722,customers!C723:C1722,,0)=0,"",_xlfn.XLOOKUP(C723,customers!A723:A1722,customers!C723:C1722,,0)),"")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t="str">
        <f>_xlfn.XLOOKUP(Table1[[#This Row],[Customer ID]],customers!$A$1:$A$1001,customers!$I$1:$I$1001,,0)</f>
        <v>Yes</v>
      </c>
    </row>
    <row r="724" spans="1:16" x14ac:dyDescent="0.25">
      <c r="A724" s="2" t="s">
        <v>4569</v>
      </c>
      <c r="B724" s="3">
        <v>44620</v>
      </c>
      <c r="C724" s="2" t="s">
        <v>4570</v>
      </c>
      <c r="D724" t="s">
        <v>6183</v>
      </c>
      <c r="E724" s="2">
        <v>2</v>
      </c>
      <c r="F724" s="2" t="str" cm="1">
        <f t="array" ref="F724">_xlfn.XLOOKUP(C724,customers!A723:$A$1001,customers!B723:$B$1001,,0)</f>
        <v>Hetti Measures</v>
      </c>
      <c r="G724" s="2" t="str">
        <f>IFERROR(IF(_xlfn.XLOOKUP(C724,customers!A724:A1723,customers!C724:C1723,,0)=0,"",_xlfn.XLOOKUP(C724,customers!A724:A1723,customers!C724:C1723,,0)),"")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f>_xlfn.XLOOKUP(Table1[[#This Row],[Customer ID]],customers!$A$1:$A$1001,customers!$I$1:$I$1001,,0)</f>
        <v>No</v>
      </c>
    </row>
    <row r="725" spans="1:16" x14ac:dyDescent="0.25">
      <c r="A725" s="2" t="s">
        <v>4574</v>
      </c>
      <c r="B725" s="3">
        <v>44470</v>
      </c>
      <c r="C725" s="2" t="s">
        <v>4575</v>
      </c>
      <c r="D725" t="s">
        <v>6166</v>
      </c>
      <c r="E725" s="2">
        <v>2</v>
      </c>
      <c r="F725" s="2" t="str" cm="1">
        <f t="array" ref="F725">_xlfn.XLOOKUP(C725,customers!A724:$A$1001,customers!B724:$B$1001,,0)</f>
        <v>Gay Eilhersen</v>
      </c>
      <c r="G725" s="2" t="str">
        <f>IFERROR(IF(_xlfn.XLOOKUP(C725,customers!A725:A1724,customers!C725:C1724,,0)=0,"",_xlfn.XLOOKUP(C725,customers!A725:A1724,customers!C725:C1724,,0)),"")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f>_xlfn.XLOOKUP(Table1[[#This Row],[Customer ID]],customers!$A$1:$A$1001,customers!$I$1:$I$1001,,0)</f>
        <v>No</v>
      </c>
    </row>
    <row r="726" spans="1:16" x14ac:dyDescent="0.25">
      <c r="A726" s="2" t="s">
        <v>4580</v>
      </c>
      <c r="B726" s="3">
        <v>44076</v>
      </c>
      <c r="C726" s="2" t="s">
        <v>4581</v>
      </c>
      <c r="D726" t="s">
        <v>6152</v>
      </c>
      <c r="E726" s="2">
        <v>2</v>
      </c>
      <c r="F726" s="2" t="str" cm="1">
        <f t="array" ref="F726">_xlfn.XLOOKUP(C726,customers!A725:$A$1001,customers!B725:$B$1001,,0)</f>
        <v>Nico Hubert</v>
      </c>
      <c r="G726" s="2" t="str">
        <f>IFERROR(IF(_xlfn.XLOOKUP(C726,customers!A726:A1725,customers!C726:C1725,,0)=0,"",_xlfn.XLOOKUP(C726,customers!A726:A1725,customers!C726:C1725,,0)),"")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f>_xlfn.XLOOKUP(Table1[[#This Row],[Customer ID]],customers!$A$1:$A$1001,customers!$I$1:$I$1001,,0)</f>
        <v>Yes</v>
      </c>
    </row>
    <row r="727" spans="1:16" x14ac:dyDescent="0.25">
      <c r="A727" s="2" t="s">
        <v>4585</v>
      </c>
      <c r="B727" s="3">
        <v>44043</v>
      </c>
      <c r="C727" s="2" t="s">
        <v>4586</v>
      </c>
      <c r="D727" t="s">
        <v>6167</v>
      </c>
      <c r="E727" s="2">
        <v>6</v>
      </c>
      <c r="F727" s="2" t="str" cm="1">
        <f t="array" ref="F727">_xlfn.XLOOKUP(C727,customers!A726:$A$1001,customers!B726:$B$1001,,0)</f>
        <v>Cristina Aleixo</v>
      </c>
      <c r="G727" s="2" t="str">
        <f>IFERROR(IF(_xlfn.XLOOKUP(C727,customers!A727:A1726,customers!C727:C1726,,0)=0,"",_xlfn.XLOOKUP(C727,customers!A727:A1726,customers!C727:C1726,,0)),"")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f>_xlfn.XLOOKUP(Table1[[#This Row],[Customer ID]],customers!$A$1:$A$1001,customers!$I$1:$I$1001,,0)</f>
        <v>No</v>
      </c>
    </row>
    <row r="728" spans="1:16" x14ac:dyDescent="0.25">
      <c r="A728" s="2" t="s">
        <v>4591</v>
      </c>
      <c r="B728" s="3">
        <v>44571</v>
      </c>
      <c r="C728" s="2" t="s">
        <v>4592</v>
      </c>
      <c r="D728" t="s">
        <v>6164</v>
      </c>
      <c r="E728" s="2">
        <v>4</v>
      </c>
      <c r="F728" s="2" t="str" cm="1">
        <f t="array" ref="F728">_xlfn.XLOOKUP(C728,customers!A727:$A$1001,customers!B727:$B$1001,,0)</f>
        <v>Derrek Allpress</v>
      </c>
      <c r="G728" s="2" t="str">
        <f>IFERROR(IF(_xlfn.XLOOKUP(C728,customers!A728:A1727,customers!C728:C1727,,0)=0,"",_xlfn.XLOOKUP(C728,customers!A728:A1727,customers!C728:C1727,,0)),"")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f>_xlfn.XLOOKUP(Table1[[#This Row],[Customer ID]],customers!$A$1:$A$1001,customers!$I$1:$I$1001,,0)</f>
        <v>No</v>
      </c>
    </row>
    <row r="729" spans="1:16" x14ac:dyDescent="0.25">
      <c r="A729" s="2" t="s">
        <v>4596</v>
      </c>
      <c r="B729" s="3">
        <v>44264</v>
      </c>
      <c r="C729" s="2" t="s">
        <v>4597</v>
      </c>
      <c r="D729" t="s">
        <v>6146</v>
      </c>
      <c r="E729" s="2">
        <v>5</v>
      </c>
      <c r="F729" s="2" t="str" cm="1">
        <f t="array" ref="F729">_xlfn.XLOOKUP(C729,customers!A728:$A$1001,customers!B728:$B$1001,,0)</f>
        <v>Rikki Tomkowicz</v>
      </c>
      <c r="G729" s="2" t="str">
        <f>IFERROR(IF(_xlfn.XLOOKUP(C729,customers!A729:A1728,customers!C729:C1728,,0)=0,"",_xlfn.XLOOKUP(C729,customers!A729:A1728,customers!C729:C1728,,0)),"")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t="str">
        <f>_xlfn.XLOOKUP(Table1[[#This Row],[Customer ID]],customers!$A$1:$A$1001,customers!$I$1:$I$1001,,0)</f>
        <v>Yes</v>
      </c>
    </row>
    <row r="730" spans="1:16" x14ac:dyDescent="0.25">
      <c r="A730" s="2" t="s">
        <v>4602</v>
      </c>
      <c r="B730" s="3">
        <v>44155</v>
      </c>
      <c r="C730" s="2" t="s">
        <v>4603</v>
      </c>
      <c r="D730" t="s">
        <v>6144</v>
      </c>
      <c r="E730" s="2">
        <v>3</v>
      </c>
      <c r="F730" s="2" t="str" cm="1">
        <f t="array" ref="F730">_xlfn.XLOOKUP(C730,customers!A729:$A$1001,customers!B729:$B$1001,,0)</f>
        <v>Rochette Huscroft</v>
      </c>
      <c r="G730" s="2" t="str">
        <f>IFERROR(IF(_xlfn.XLOOKUP(C730,customers!A730:A1729,customers!C730:C1729,,0)=0,"",_xlfn.XLOOKUP(C730,customers!A730:A1729,customers!C730:C1729,,0)),"")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f>_xlfn.XLOOKUP(Table1[[#This Row],[Customer ID]],customers!$A$1:$A$1001,customers!$I$1:$I$1001,,0)</f>
        <v>Yes</v>
      </c>
    </row>
    <row r="731" spans="1:16" x14ac:dyDescent="0.25">
      <c r="A731" s="2" t="s">
        <v>4608</v>
      </c>
      <c r="B731" s="3">
        <v>44634</v>
      </c>
      <c r="C731" s="2" t="s">
        <v>4609</v>
      </c>
      <c r="D731" t="s">
        <v>6159</v>
      </c>
      <c r="E731" s="2">
        <v>1</v>
      </c>
      <c r="F731" s="2" t="str" cm="1">
        <f t="array" ref="F731">_xlfn.XLOOKUP(C731,customers!A730:$A$1001,customers!B730:$B$1001,,0)</f>
        <v>Selle Scurrer</v>
      </c>
      <c r="G731" s="2" t="str">
        <f>IFERROR(IF(_xlfn.XLOOKUP(C731,customers!A731:A1730,customers!C731:C1730,,0)=0,"",_xlfn.XLOOKUP(C731,customers!A731:A1730,customers!C731:C1730,,0)),"")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f>_xlfn.XLOOKUP(Table1[[#This Row],[Customer ID]],customers!$A$1:$A$1001,customers!$I$1:$I$1001,,0)</f>
        <v>No</v>
      </c>
    </row>
    <row r="732" spans="1:16" x14ac:dyDescent="0.25">
      <c r="A732" s="2" t="s">
        <v>4614</v>
      </c>
      <c r="B732" s="3">
        <v>43475</v>
      </c>
      <c r="C732" s="2" t="s">
        <v>4615</v>
      </c>
      <c r="D732" t="s">
        <v>6164</v>
      </c>
      <c r="E732" s="2">
        <v>1</v>
      </c>
      <c r="F732" s="2" t="str" cm="1">
        <f t="array" ref="F732">_xlfn.XLOOKUP(C732,customers!A731:$A$1001,customers!B731:$B$1001,,0)</f>
        <v>Andie Rudram</v>
      </c>
      <c r="G732" s="2" t="str">
        <f>IFERROR(IF(_xlfn.XLOOKUP(C732,customers!A732:A1731,customers!C732:C1731,,0)=0,"",_xlfn.XLOOKUP(C732,customers!A732:A1731,customers!C732:C1731,,0)),"")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f>_xlfn.XLOOKUP(Table1[[#This Row],[Customer ID]],customers!$A$1:$A$1001,customers!$I$1:$I$1001,,0)</f>
        <v>No</v>
      </c>
    </row>
    <row r="733" spans="1:16" x14ac:dyDescent="0.25">
      <c r="A733" s="2" t="s">
        <v>4620</v>
      </c>
      <c r="B733" s="3">
        <v>44222</v>
      </c>
      <c r="C733" s="2" t="s">
        <v>4621</v>
      </c>
      <c r="D733" t="s">
        <v>6150</v>
      </c>
      <c r="E733" s="2">
        <v>4</v>
      </c>
      <c r="F733" s="2" t="str" cm="1">
        <f t="array" ref="F733">_xlfn.XLOOKUP(C733,customers!A732:$A$1001,customers!B732:$B$1001,,0)</f>
        <v>Leta Clarricoates</v>
      </c>
      <c r="G733" s="2" t="str">
        <f>IFERROR(IF(_xlfn.XLOOKUP(C733,customers!A733:A1732,customers!C733:C1732,,0)=0,"",_xlfn.XLOOKUP(C733,customers!A733:A1732,customers!C733:C1732,,0)),"")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f>_xlfn.XLOOKUP(Table1[[#This Row],[Customer ID]],customers!$A$1:$A$1001,customers!$I$1:$I$1001,,0)</f>
        <v>Yes</v>
      </c>
    </row>
    <row r="734" spans="1:16" x14ac:dyDescent="0.25">
      <c r="A734" s="2" t="s">
        <v>4625</v>
      </c>
      <c r="B734" s="3">
        <v>44312</v>
      </c>
      <c r="C734" s="2" t="s">
        <v>4626</v>
      </c>
      <c r="D734" t="s">
        <v>6184</v>
      </c>
      <c r="E734" s="2">
        <v>2</v>
      </c>
      <c r="F734" s="2" t="str" cm="1">
        <f t="array" ref="F734">_xlfn.XLOOKUP(C734,customers!A733:$A$1001,customers!B733:$B$1001,,0)</f>
        <v>Jacquelyn Maha</v>
      </c>
      <c r="G734" s="2" t="str">
        <f>IFERROR(IF(_xlfn.XLOOKUP(C734,customers!A734:A1733,customers!C734:C1733,,0)=0,"",_xlfn.XLOOKUP(C734,customers!A734:A1733,customers!C734:C1733,,0)),"")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f>_xlfn.XLOOKUP(Table1[[#This Row],[Customer ID]],customers!$A$1:$A$1001,customers!$I$1:$I$1001,,0)</f>
        <v>No</v>
      </c>
    </row>
    <row r="735" spans="1:16" x14ac:dyDescent="0.25">
      <c r="A735" s="2" t="s">
        <v>4631</v>
      </c>
      <c r="B735" s="3">
        <v>44565</v>
      </c>
      <c r="C735" s="2" t="s">
        <v>4632</v>
      </c>
      <c r="D735" t="s">
        <v>6181</v>
      </c>
      <c r="E735" s="2">
        <v>3</v>
      </c>
      <c r="F735" s="2" t="str" cm="1">
        <f t="array" ref="F735">_xlfn.XLOOKUP(C735,customers!A734:$A$1001,customers!B734:$B$1001,,0)</f>
        <v>Glory Clemon</v>
      </c>
      <c r="G735" s="2" t="str">
        <f>IFERROR(IF(_xlfn.XLOOKUP(C735,customers!A735:A1734,customers!C735:C1734,,0)=0,"",_xlfn.XLOOKUP(C735,customers!A735:A1734,customers!C735:C1734,,0)),"")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f>_xlfn.XLOOKUP(Table1[[#This Row],[Customer ID]],customers!$A$1:$A$1001,customers!$I$1:$I$1001,,0)</f>
        <v>Yes</v>
      </c>
    </row>
    <row r="736" spans="1:16" x14ac:dyDescent="0.25">
      <c r="A736" s="2" t="s">
        <v>4637</v>
      </c>
      <c r="B736" s="3">
        <v>43697</v>
      </c>
      <c r="C736" s="2" t="s">
        <v>4638</v>
      </c>
      <c r="D736" t="s">
        <v>6163</v>
      </c>
      <c r="E736" s="2">
        <v>5</v>
      </c>
      <c r="F736" s="2" t="str" cm="1">
        <f t="array" ref="F736">_xlfn.XLOOKUP(C736,customers!A735:$A$1001,customers!B735:$B$1001,,0)</f>
        <v>Alica Kift</v>
      </c>
      <c r="G736" s="2" t="str">
        <f>IFERROR(IF(_xlfn.XLOOKUP(C736,customers!A736:A1735,customers!C736:C1735,,0)=0,"",_xlfn.XLOOKUP(C736,customers!A736:A1735,customers!C736:C1735,,0)),"")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t="str">
        <f>_xlfn.XLOOKUP(Table1[[#This Row],[Customer ID]],customers!$A$1:$A$1001,customers!$I$1:$I$1001,,0)</f>
        <v>No</v>
      </c>
    </row>
    <row r="737" spans="1:16" x14ac:dyDescent="0.25">
      <c r="A737" s="2" t="s">
        <v>4642</v>
      </c>
      <c r="B737" s="3">
        <v>44757</v>
      </c>
      <c r="C737" s="2" t="s">
        <v>4643</v>
      </c>
      <c r="D737" t="s">
        <v>6153</v>
      </c>
      <c r="E737" s="2">
        <v>6</v>
      </c>
      <c r="F737" s="2" t="str" cm="1">
        <f t="array" ref="F737">_xlfn.XLOOKUP(C737,customers!A736:$A$1001,customers!B736:$B$1001,,0)</f>
        <v>Babb Pollins</v>
      </c>
      <c r="G737" s="2" t="str">
        <f>IFERROR(IF(_xlfn.XLOOKUP(C737,customers!A737:A1736,customers!C737:C1736,,0)=0,"",_xlfn.XLOOKUP(C737,customers!A737:A1736,customers!C737:C1736,,0)),"")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f>_xlfn.XLOOKUP(Table1[[#This Row],[Customer ID]],customers!$A$1:$A$1001,customers!$I$1:$I$1001,,0)</f>
        <v>No</v>
      </c>
    </row>
    <row r="738" spans="1:16" x14ac:dyDescent="0.25">
      <c r="A738" s="2" t="s">
        <v>4647</v>
      </c>
      <c r="B738" s="3">
        <v>43508</v>
      </c>
      <c r="C738" s="2" t="s">
        <v>4648</v>
      </c>
      <c r="D738" t="s">
        <v>6143</v>
      </c>
      <c r="E738" s="2">
        <v>2</v>
      </c>
      <c r="F738" s="2" t="str" cm="1">
        <f t="array" ref="F738">_xlfn.XLOOKUP(C738,customers!A737:$A$1001,customers!B737:$B$1001,,0)</f>
        <v>Jarret Toye</v>
      </c>
      <c r="G738" s="2" t="str">
        <f>IFERROR(IF(_xlfn.XLOOKUP(C738,customers!A738:A1737,customers!C738:C1737,,0)=0,"",_xlfn.XLOOKUP(C738,customers!A738:A1737,customers!C738:C1737,,0)),"")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f>_xlfn.XLOOKUP(Table1[[#This Row],[Customer ID]],customers!$A$1:$A$1001,customers!$I$1:$I$1001,,0)</f>
        <v>Yes</v>
      </c>
    </row>
    <row r="739" spans="1:16" x14ac:dyDescent="0.25">
      <c r="A739" s="2" t="s">
        <v>4653</v>
      </c>
      <c r="B739" s="3">
        <v>44447</v>
      </c>
      <c r="C739" s="2" t="s">
        <v>4654</v>
      </c>
      <c r="D739" t="s">
        <v>6155</v>
      </c>
      <c r="E739" s="2">
        <v>5</v>
      </c>
      <c r="F739" s="2" t="str" cm="1">
        <f t="array" ref="F739">_xlfn.XLOOKUP(C739,customers!A738:$A$1001,customers!B738:$B$1001,,0)</f>
        <v>Carlie Linskill</v>
      </c>
      <c r="G739" s="2" t="str">
        <f>IFERROR(IF(_xlfn.XLOOKUP(C739,customers!A739:A1738,customers!C739:C1738,,0)=0,"",_xlfn.XLOOKUP(C739,customers!A739:A1738,customers!C739:C1738,,0)),"")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f>_xlfn.XLOOKUP(Table1[[#This Row],[Customer ID]],customers!$A$1:$A$1001,customers!$I$1:$I$1001,,0)</f>
        <v>No</v>
      </c>
    </row>
    <row r="740" spans="1:16" x14ac:dyDescent="0.25">
      <c r="A740" s="2" t="s">
        <v>4659</v>
      </c>
      <c r="B740" s="3">
        <v>43812</v>
      </c>
      <c r="C740" s="2" t="s">
        <v>4660</v>
      </c>
      <c r="D740" t="s">
        <v>6178</v>
      </c>
      <c r="E740" s="2">
        <v>3</v>
      </c>
      <c r="F740" s="2" t="str" cm="1">
        <f t="array" ref="F740">_xlfn.XLOOKUP(C740,customers!A739:$A$1001,customers!B739:$B$1001,,0)</f>
        <v>Natal Vigrass</v>
      </c>
      <c r="G740" s="2" t="str">
        <f>IFERROR(IF(_xlfn.XLOOKUP(C740,customers!A740:A1739,customers!C740:C1739,,0)=0,"",_xlfn.XLOOKUP(C740,customers!A740:A1739,customers!C740:C1739,,0)),"")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t="str">
        <f>_xlfn.XLOOKUP(Table1[[#This Row],[Customer ID]],customers!$A$1:$A$1001,customers!$I$1:$I$1001,,0)</f>
        <v>No</v>
      </c>
    </row>
    <row r="741" spans="1:16" x14ac:dyDescent="0.25">
      <c r="A741" s="2" t="s">
        <v>4665</v>
      </c>
      <c r="B741" s="3">
        <v>44433</v>
      </c>
      <c r="C741" s="2" t="s">
        <v>4434</v>
      </c>
      <c r="D741" t="s">
        <v>6153</v>
      </c>
      <c r="E741" s="2">
        <v>5</v>
      </c>
      <c r="F741" s="2" t="e" cm="1">
        <f t="array" ref="F741">_xlfn.XLOOKUP(C741,customers!A740:$A$1001,customers!B740:$B$1001,,0)</f>
        <v>#N/A</v>
      </c>
      <c r="G741" s="2" t="str">
        <f>IFERROR(IF(_xlfn.XLOOKUP(C741,customers!A741:A1740,customers!C741:C1740,,0)=0,"",_xlfn.XLOOKUP(C741,customers!A741:A1740,customers!C741:C1740,,0)),"")</f>
        <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f>_xlfn.XLOOKUP(Table1[[#This Row],[Customer ID]],customers!$A$1:$A$1001,customers!$I$1:$I$1001,,0)</f>
        <v>No</v>
      </c>
    </row>
    <row r="742" spans="1:16" x14ac:dyDescent="0.25">
      <c r="A742" s="2" t="s">
        <v>4670</v>
      </c>
      <c r="B742" s="3">
        <v>44643</v>
      </c>
      <c r="C742" s="2" t="s">
        <v>4671</v>
      </c>
      <c r="D742" t="s">
        <v>6173</v>
      </c>
      <c r="E742" s="2">
        <v>4</v>
      </c>
      <c r="F742" s="2" t="str" cm="1">
        <f t="array" ref="F742">_xlfn.XLOOKUP(C742,customers!A741:$A$1001,customers!B741:$B$1001,,0)</f>
        <v>Kandace Cragell</v>
      </c>
      <c r="G742" s="2" t="str">
        <f>IFERROR(IF(_xlfn.XLOOKUP(C742,customers!A742:A1741,customers!C742:C1741,,0)=0,"",_xlfn.XLOOKUP(C742,customers!A742:A1741,customers!C742:C1741,,0)),"")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t="str">
        <f>_xlfn.XLOOKUP(Table1[[#This Row],[Customer ID]],customers!$A$1:$A$1001,customers!$I$1:$I$1001,,0)</f>
        <v>No</v>
      </c>
    </row>
    <row r="743" spans="1:16" x14ac:dyDescent="0.25">
      <c r="A743" s="2" t="s">
        <v>4676</v>
      </c>
      <c r="B743" s="3">
        <v>43566</v>
      </c>
      <c r="C743" s="2" t="s">
        <v>4677</v>
      </c>
      <c r="D743" t="s">
        <v>6159</v>
      </c>
      <c r="E743" s="2">
        <v>2</v>
      </c>
      <c r="F743" s="2" t="str" cm="1">
        <f t="array" ref="F743">_xlfn.XLOOKUP(C743,customers!A742:$A$1001,customers!B742:$B$1001,,0)</f>
        <v>Lyon Ibert</v>
      </c>
      <c r="G743" s="2" t="str">
        <f>IFERROR(IF(_xlfn.XLOOKUP(C743,customers!A743:A1742,customers!C743:C1742,,0)=0,"",_xlfn.XLOOKUP(C743,customers!A743:A1742,customers!C743:C1742,,0)),"")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f>_xlfn.XLOOKUP(Table1[[#This Row],[Customer ID]],customers!$A$1:$A$1001,customers!$I$1:$I$1001,,0)</f>
        <v>No</v>
      </c>
    </row>
    <row r="744" spans="1:16" x14ac:dyDescent="0.25">
      <c r="A744" s="2" t="s">
        <v>4682</v>
      </c>
      <c r="B744" s="3">
        <v>44133</v>
      </c>
      <c r="C744" s="2" t="s">
        <v>4683</v>
      </c>
      <c r="D744" t="s">
        <v>6162</v>
      </c>
      <c r="E744" s="2">
        <v>4</v>
      </c>
      <c r="F744" s="2" t="str" cm="1">
        <f t="array" ref="F744">_xlfn.XLOOKUP(C744,customers!A743:$A$1001,customers!B743:$B$1001,,0)</f>
        <v>Reese Lidgey</v>
      </c>
      <c r="G744" s="2" t="str">
        <f>IFERROR(IF(_xlfn.XLOOKUP(C744,customers!A744:A1743,customers!C744:C1743,,0)=0,"",_xlfn.XLOOKUP(C744,customers!A744:A1743,customers!C744:C1743,,0)),"")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f>_xlfn.XLOOKUP(Table1[[#This Row],[Customer ID]],customers!$A$1:$A$1001,customers!$I$1:$I$1001,,0)</f>
        <v>No</v>
      </c>
    </row>
    <row r="745" spans="1:16" x14ac:dyDescent="0.25">
      <c r="A745" s="2" t="s">
        <v>4688</v>
      </c>
      <c r="B745" s="3">
        <v>44042</v>
      </c>
      <c r="C745" s="2" t="s">
        <v>4689</v>
      </c>
      <c r="D745" t="s">
        <v>6158</v>
      </c>
      <c r="E745" s="2">
        <v>3</v>
      </c>
      <c r="F745" s="2" t="str" cm="1">
        <f t="array" ref="F745">_xlfn.XLOOKUP(C745,customers!A744:$A$1001,customers!B744:$B$1001,,0)</f>
        <v>Tersina Castagne</v>
      </c>
      <c r="G745" s="2" t="str">
        <f>IFERROR(IF(_xlfn.XLOOKUP(C745,customers!A745:A1744,customers!C745:C1744,,0)=0,"",_xlfn.XLOOKUP(C745,customers!A745:A1744,customers!C745:C1744,,0)),"")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f>_xlfn.XLOOKUP(Table1[[#This Row],[Customer ID]],customers!$A$1:$A$1001,customers!$I$1:$I$1001,,0)</f>
        <v>No</v>
      </c>
    </row>
    <row r="746" spans="1:16" x14ac:dyDescent="0.25">
      <c r="A746" s="2" t="s">
        <v>4694</v>
      </c>
      <c r="B746" s="3">
        <v>43539</v>
      </c>
      <c r="C746" s="2" t="s">
        <v>4695</v>
      </c>
      <c r="D746" t="s">
        <v>6174</v>
      </c>
      <c r="E746" s="2">
        <v>6</v>
      </c>
      <c r="F746" s="2" t="str" cm="1">
        <f t="array" ref="F746">_xlfn.XLOOKUP(C746,customers!A745:$A$1001,customers!B745:$B$1001,,0)</f>
        <v>Samuele Klaaassen</v>
      </c>
      <c r="G746" s="2" t="str">
        <f>IFERROR(IF(_xlfn.XLOOKUP(C746,customers!A746:A1745,customers!C746:C1745,,0)=0,"",_xlfn.XLOOKUP(C746,customers!A746:A1745,customers!C746:C1745,,0)),"")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t="str">
        <f>_xlfn.XLOOKUP(Table1[[#This Row],[Customer ID]],customers!$A$1:$A$1001,customers!$I$1:$I$1001,,0)</f>
        <v>Yes</v>
      </c>
    </row>
    <row r="747" spans="1:16" x14ac:dyDescent="0.25">
      <c r="A747" s="2" t="s">
        <v>4699</v>
      </c>
      <c r="B747" s="3">
        <v>44557</v>
      </c>
      <c r="C747" s="2" t="s">
        <v>4700</v>
      </c>
      <c r="D747" t="s">
        <v>6144</v>
      </c>
      <c r="E747" s="2">
        <v>2</v>
      </c>
      <c r="F747" s="2" t="str" cm="1">
        <f t="array" ref="F747">_xlfn.XLOOKUP(C747,customers!A746:$A$1001,customers!B746:$B$1001,,0)</f>
        <v>Jordana Halden</v>
      </c>
      <c r="G747" s="2" t="str">
        <f>IFERROR(IF(_xlfn.XLOOKUP(C747,customers!A747:A1746,customers!C747:C1746,,0)=0,"",_xlfn.XLOOKUP(C747,customers!A747:A1746,customers!C747:C1746,,0)),"")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f>_xlfn.XLOOKUP(Table1[[#This Row],[Customer ID]],customers!$A$1:$A$1001,customers!$I$1:$I$1001,,0)</f>
        <v>No</v>
      </c>
    </row>
    <row r="748" spans="1:16" x14ac:dyDescent="0.25">
      <c r="A748" s="2" t="s">
        <v>4705</v>
      </c>
      <c r="B748" s="3">
        <v>43741</v>
      </c>
      <c r="C748" s="2" t="s">
        <v>4706</v>
      </c>
      <c r="D748" t="s">
        <v>6155</v>
      </c>
      <c r="E748" s="2">
        <v>3</v>
      </c>
      <c r="F748" s="2" t="str" cm="1">
        <f t="array" ref="F748">_xlfn.XLOOKUP(C748,customers!A747:$A$1001,customers!B747:$B$1001,,0)</f>
        <v>Hussein Olliff</v>
      </c>
      <c r="G748" s="2" t="str">
        <f>IFERROR(IF(_xlfn.XLOOKUP(C748,customers!A748:A1747,customers!C748:C1747,,0)=0,"",_xlfn.XLOOKUP(C748,customers!A748:A1747,customers!C748:C1747,,0)),"")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f>_xlfn.XLOOKUP(Table1[[#This Row],[Customer ID]],customers!$A$1:$A$1001,customers!$I$1:$I$1001,,0)</f>
        <v>No</v>
      </c>
    </row>
    <row r="749" spans="1:16" x14ac:dyDescent="0.25">
      <c r="A749" s="2" t="s">
        <v>4711</v>
      </c>
      <c r="B749" s="3">
        <v>43501</v>
      </c>
      <c r="C749" s="2" t="s">
        <v>4712</v>
      </c>
      <c r="D749" t="s">
        <v>6160</v>
      </c>
      <c r="E749" s="2">
        <v>4</v>
      </c>
      <c r="F749" s="2" t="str" cm="1">
        <f t="array" ref="F749">_xlfn.XLOOKUP(C749,customers!A748:$A$1001,customers!B748:$B$1001,,0)</f>
        <v>Teddi Quadri</v>
      </c>
      <c r="G749" s="2" t="str">
        <f>IFERROR(IF(_xlfn.XLOOKUP(C749,customers!A749:A1748,customers!C749:C1748,,0)=0,"",_xlfn.XLOOKUP(C749,customers!A749:A1748,customers!C749:C1748,,0)),"")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f>_xlfn.XLOOKUP(Table1[[#This Row],[Customer ID]],customers!$A$1:$A$1001,customers!$I$1:$I$1001,,0)</f>
        <v>Yes</v>
      </c>
    </row>
    <row r="750" spans="1:16" x14ac:dyDescent="0.25">
      <c r="A750" s="2" t="s">
        <v>4717</v>
      </c>
      <c r="B750" s="3">
        <v>44074</v>
      </c>
      <c r="C750" s="2" t="s">
        <v>4718</v>
      </c>
      <c r="D750" t="s">
        <v>6144</v>
      </c>
      <c r="E750" s="2">
        <v>2</v>
      </c>
      <c r="F750" s="2" t="str" cm="1">
        <f t="array" ref="F750">_xlfn.XLOOKUP(C750,customers!A749:$A$1001,customers!B749:$B$1001,,0)</f>
        <v>Felita Eshmade</v>
      </c>
      <c r="G750" s="2" t="str">
        <f>IFERROR(IF(_xlfn.XLOOKUP(C750,customers!A750:A1749,customers!C750:C1749,,0)=0,"",_xlfn.XLOOKUP(C750,customers!A750:A1749,customers!C750:C1749,,0)),"")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f>_xlfn.XLOOKUP(Table1[[#This Row],[Customer ID]],customers!$A$1:$A$1001,customers!$I$1:$I$1001,,0)</f>
        <v>No</v>
      </c>
    </row>
    <row r="751" spans="1:16" x14ac:dyDescent="0.25">
      <c r="A751" s="2" t="s">
        <v>4723</v>
      </c>
      <c r="B751" s="3">
        <v>44209</v>
      </c>
      <c r="C751" s="2" t="s">
        <v>4724</v>
      </c>
      <c r="D751" t="s">
        <v>6163</v>
      </c>
      <c r="E751" s="2">
        <v>2</v>
      </c>
      <c r="F751" s="2" t="str" cm="1">
        <f t="array" ref="F751">_xlfn.XLOOKUP(C751,customers!A750:$A$1001,customers!B750:$B$1001,,0)</f>
        <v>Melodie OIlier</v>
      </c>
      <c r="G751" s="2" t="str">
        <f>IFERROR(IF(_xlfn.XLOOKUP(C751,customers!A751:A1750,customers!C751:C1750,,0)=0,"",_xlfn.XLOOKUP(C751,customers!A751:A1750,customers!C751:C1750,,0)),"")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t="str">
        <f>_xlfn.XLOOKUP(Table1[[#This Row],[Customer ID]],customers!$A$1:$A$1001,customers!$I$1:$I$1001,,0)</f>
        <v>Yes</v>
      </c>
    </row>
    <row r="752" spans="1:16" x14ac:dyDescent="0.25">
      <c r="A752" s="2" t="s">
        <v>4730</v>
      </c>
      <c r="B752" s="3">
        <v>44277</v>
      </c>
      <c r="C752" s="2" t="s">
        <v>4731</v>
      </c>
      <c r="D752" t="s">
        <v>6146</v>
      </c>
      <c r="E752" s="2">
        <v>1</v>
      </c>
      <c r="F752" s="2" t="str" cm="1">
        <f t="array" ref="F752">_xlfn.XLOOKUP(C752,customers!A751:$A$1001,customers!B751:$B$1001,,0)</f>
        <v>Hazel Iacopini</v>
      </c>
      <c r="G752" s="2" t="str">
        <f>IFERROR(IF(_xlfn.XLOOKUP(C752,customers!A752:A1751,customers!C752:C1751,,0)=0,"",_xlfn.XLOOKUP(C752,customers!A752:A1751,customers!C752:C1751,,0)),"")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t="str">
        <f>_xlfn.XLOOKUP(Table1[[#This Row],[Customer ID]],customers!$A$1:$A$1001,customers!$I$1:$I$1001,,0)</f>
        <v>Yes</v>
      </c>
    </row>
    <row r="753" spans="1:16" x14ac:dyDescent="0.25">
      <c r="A753" s="2" t="s">
        <v>4735</v>
      </c>
      <c r="B753" s="3">
        <v>43847</v>
      </c>
      <c r="C753" s="2" t="s">
        <v>4736</v>
      </c>
      <c r="D753" t="s">
        <v>6161</v>
      </c>
      <c r="E753" s="2">
        <v>2</v>
      </c>
      <c r="F753" s="2" t="str" cm="1">
        <f t="array" ref="F753">_xlfn.XLOOKUP(C753,customers!A752:$A$1001,customers!B752:$B$1001,,0)</f>
        <v>Vinny Shoebotham</v>
      </c>
      <c r="G753" s="2" t="str">
        <f>IFERROR(IF(_xlfn.XLOOKUP(C753,customers!A753:A1752,customers!C753:C1752,,0)=0,"",_xlfn.XLOOKUP(C753,customers!A753:A1752,customers!C753:C1752,,0)),"")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f>_xlfn.XLOOKUP(Table1[[#This Row],[Customer ID]],customers!$A$1:$A$1001,customers!$I$1:$I$1001,,0)</f>
        <v>No</v>
      </c>
    </row>
    <row r="754" spans="1:16" x14ac:dyDescent="0.25">
      <c r="A754" s="2" t="s">
        <v>4741</v>
      </c>
      <c r="B754" s="3">
        <v>43648</v>
      </c>
      <c r="C754" s="2" t="s">
        <v>4742</v>
      </c>
      <c r="D754" t="s">
        <v>6141</v>
      </c>
      <c r="E754" s="2">
        <v>2</v>
      </c>
      <c r="F754" s="2" t="str" cm="1">
        <f t="array" ref="F754">_xlfn.XLOOKUP(C754,customers!A753:$A$1001,customers!B753:$B$1001,,0)</f>
        <v>Bran Sterke</v>
      </c>
      <c r="G754" s="2" t="str">
        <f>IFERROR(IF(_xlfn.XLOOKUP(C754,customers!A754:A1753,customers!C754:C1753,,0)=0,"",_xlfn.XLOOKUP(C754,customers!A754:A1753,customers!C754:C1753,,0)),"")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f>_xlfn.XLOOKUP(Table1[[#This Row],[Customer ID]],customers!$A$1:$A$1001,customers!$I$1:$I$1001,,0)</f>
        <v>Yes</v>
      </c>
    </row>
    <row r="755" spans="1:16" x14ac:dyDescent="0.25">
      <c r="A755" s="2" t="s">
        <v>4747</v>
      </c>
      <c r="B755" s="3">
        <v>44704</v>
      </c>
      <c r="C755" s="2" t="s">
        <v>4748</v>
      </c>
      <c r="D755" t="s">
        <v>6158</v>
      </c>
      <c r="E755" s="2">
        <v>5</v>
      </c>
      <c r="F755" s="2" t="str" cm="1">
        <f t="array" ref="F755">_xlfn.XLOOKUP(C755,customers!A754:$A$1001,customers!B754:$B$1001,,0)</f>
        <v>Simone Capon</v>
      </c>
      <c r="G755" s="2" t="str">
        <f>IFERROR(IF(_xlfn.XLOOKUP(C755,customers!A755:A1754,customers!C755:C1754,,0)=0,"",_xlfn.XLOOKUP(C755,customers!A755:A1754,customers!C755:C1754,,0)),"")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f>_xlfn.XLOOKUP(Table1[[#This Row],[Customer ID]],customers!$A$1:$A$1001,customers!$I$1:$I$1001,,0)</f>
        <v>No</v>
      </c>
    </row>
    <row r="756" spans="1:16" x14ac:dyDescent="0.25">
      <c r="A756" s="2" t="s">
        <v>4753</v>
      </c>
      <c r="B756" s="3">
        <v>44726</v>
      </c>
      <c r="C756" s="2" t="s">
        <v>4434</v>
      </c>
      <c r="D756" t="s">
        <v>6154</v>
      </c>
      <c r="E756" s="2">
        <v>6</v>
      </c>
      <c r="F756" s="2" t="e" cm="1">
        <f t="array" ref="F756">_xlfn.XLOOKUP(C756,customers!A755:$A$1001,customers!B755:$B$1001,,0)</f>
        <v>#N/A</v>
      </c>
      <c r="G756" s="2" t="str">
        <f>IFERROR(IF(_xlfn.XLOOKUP(C756,customers!A756:A1755,customers!C756:C1755,,0)=0,"",_xlfn.XLOOKUP(C756,customers!A756:A1755,customers!C756:C1755,,0)),"")</f>
        <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f>_xlfn.XLOOKUP(Table1[[#This Row],[Customer ID]],customers!$A$1:$A$1001,customers!$I$1:$I$1001,,0)</f>
        <v>No</v>
      </c>
    </row>
    <row r="757" spans="1:16" x14ac:dyDescent="0.25">
      <c r="A757" s="2" t="s">
        <v>4758</v>
      </c>
      <c r="B757" s="3">
        <v>44397</v>
      </c>
      <c r="C757" s="2" t="s">
        <v>4759</v>
      </c>
      <c r="D757" t="s">
        <v>6145</v>
      </c>
      <c r="E757" s="2">
        <v>6</v>
      </c>
      <c r="F757" s="2" t="str" cm="1">
        <f t="array" ref="F757">_xlfn.XLOOKUP(C757,customers!A756:$A$1001,customers!B756:$B$1001,,0)</f>
        <v>Foster Constance</v>
      </c>
      <c r="G757" s="2" t="str">
        <f>IFERROR(IF(_xlfn.XLOOKUP(C757,customers!A757:A1756,customers!C757:C1756,,0)=0,"",_xlfn.XLOOKUP(C757,customers!A757:A1756,customers!C757:C1756,,0)),"")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f>_xlfn.XLOOKUP(Table1[[#This Row],[Customer ID]],customers!$A$1:$A$1001,customers!$I$1:$I$1001,,0)</f>
        <v>No</v>
      </c>
    </row>
    <row r="758" spans="1:16" x14ac:dyDescent="0.25">
      <c r="A758" s="2" t="s">
        <v>4764</v>
      </c>
      <c r="B758" s="3">
        <v>44715</v>
      </c>
      <c r="C758" s="2" t="s">
        <v>4765</v>
      </c>
      <c r="D758" t="s">
        <v>6177</v>
      </c>
      <c r="E758" s="2">
        <v>4</v>
      </c>
      <c r="F758" s="2" t="str" cm="1">
        <f t="array" ref="F758">_xlfn.XLOOKUP(C758,customers!A757:$A$1001,customers!B757:$B$1001,,0)</f>
        <v>Fernando Sulman</v>
      </c>
      <c r="G758" s="2" t="str">
        <f>IFERROR(IF(_xlfn.XLOOKUP(C758,customers!A758:A1757,customers!C758:C1757,,0)=0,"",_xlfn.XLOOKUP(C758,customers!A758:A1757,customers!C758:C1757,,0)),"")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t="str">
        <f>_xlfn.XLOOKUP(Table1[[#This Row],[Customer ID]],customers!$A$1:$A$1001,customers!$I$1:$I$1001,,0)</f>
        <v>Yes</v>
      </c>
    </row>
    <row r="759" spans="1:16" x14ac:dyDescent="0.25">
      <c r="A759" s="2" t="s">
        <v>4770</v>
      </c>
      <c r="B759" s="3">
        <v>43977</v>
      </c>
      <c r="C759" s="2" t="s">
        <v>4771</v>
      </c>
      <c r="D759" t="s">
        <v>6158</v>
      </c>
      <c r="E759" s="2">
        <v>3</v>
      </c>
      <c r="F759" s="2" t="str" cm="1">
        <f t="array" ref="F759">_xlfn.XLOOKUP(C759,customers!A758:$A$1001,customers!B758:$B$1001,,0)</f>
        <v>Dorotea Hollyman</v>
      </c>
      <c r="G759" s="2" t="str">
        <f>IFERROR(IF(_xlfn.XLOOKUP(C759,customers!A759:A1758,customers!C759:C1758,,0)=0,"",_xlfn.XLOOKUP(C759,customers!A759:A1758,customers!C759:C1758,,0)),"")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f>_xlfn.XLOOKUP(Table1[[#This Row],[Customer ID]],customers!$A$1:$A$1001,customers!$I$1:$I$1001,,0)</f>
        <v>Yes</v>
      </c>
    </row>
    <row r="760" spans="1:16" x14ac:dyDescent="0.25">
      <c r="A760" s="2" t="s">
        <v>4776</v>
      </c>
      <c r="B760" s="3">
        <v>43672</v>
      </c>
      <c r="C760" s="2" t="s">
        <v>4777</v>
      </c>
      <c r="D760" t="s">
        <v>6177</v>
      </c>
      <c r="E760" s="2">
        <v>1</v>
      </c>
      <c r="F760" s="2" t="str" cm="1">
        <f t="array" ref="F760">_xlfn.XLOOKUP(C760,customers!A759:$A$1001,customers!B759:$B$1001,,0)</f>
        <v>Lorelei Nardoni</v>
      </c>
      <c r="G760" s="2" t="str">
        <f>IFERROR(IF(_xlfn.XLOOKUP(C760,customers!A760:A1759,customers!C760:C1759,,0)=0,"",_xlfn.XLOOKUP(C760,customers!A760:A1759,customers!C760:C1759,,0)),"")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t="str">
        <f>_xlfn.XLOOKUP(Table1[[#This Row],[Customer ID]],customers!$A$1:$A$1001,customers!$I$1:$I$1001,,0)</f>
        <v>No</v>
      </c>
    </row>
    <row r="761" spans="1:16" x14ac:dyDescent="0.25">
      <c r="A761" s="2" t="s">
        <v>4781</v>
      </c>
      <c r="B761" s="3">
        <v>44126</v>
      </c>
      <c r="C761" s="2" t="s">
        <v>4782</v>
      </c>
      <c r="D761" t="s">
        <v>6165</v>
      </c>
      <c r="E761" s="2">
        <v>1</v>
      </c>
      <c r="F761" s="2" t="str" cm="1">
        <f t="array" ref="F761">_xlfn.XLOOKUP(C761,customers!A760:$A$1001,customers!B760:$B$1001,,0)</f>
        <v>Dallas Yarham</v>
      </c>
      <c r="G761" s="2" t="str">
        <f>IFERROR(IF(_xlfn.XLOOKUP(C761,customers!A761:A1760,customers!C761:C1760,,0)=0,"",_xlfn.XLOOKUP(C761,customers!A761:A1760,customers!C761:C1760,,0)),"")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f>_xlfn.XLOOKUP(Table1[[#This Row],[Customer ID]],customers!$A$1:$A$1001,customers!$I$1:$I$1001,,0)</f>
        <v>Yes</v>
      </c>
    </row>
    <row r="762" spans="1:16" x14ac:dyDescent="0.25">
      <c r="A762" s="2" t="s">
        <v>4787</v>
      </c>
      <c r="B762" s="3">
        <v>44189</v>
      </c>
      <c r="C762" s="2" t="s">
        <v>4788</v>
      </c>
      <c r="D762" t="s">
        <v>6176</v>
      </c>
      <c r="E762" s="2">
        <v>5</v>
      </c>
      <c r="F762" s="2" t="str" cm="1">
        <f t="array" ref="F762">_xlfn.XLOOKUP(C762,customers!A761:$A$1001,customers!B761:$B$1001,,0)</f>
        <v>Arlana Ferrea</v>
      </c>
      <c r="G762" s="2" t="str">
        <f>IFERROR(IF(_xlfn.XLOOKUP(C762,customers!A762:A1761,customers!C762:C1761,,0)=0,"",_xlfn.XLOOKUP(C762,customers!A762:A1761,customers!C762:C1761,,0)),"")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f>_xlfn.XLOOKUP(Table1[[#This Row],[Customer ID]],customers!$A$1:$A$1001,customers!$I$1:$I$1001,,0)</f>
        <v>No</v>
      </c>
    </row>
    <row r="763" spans="1:16" x14ac:dyDescent="0.25">
      <c r="A763" s="2" t="s">
        <v>4792</v>
      </c>
      <c r="B763" s="3">
        <v>43714</v>
      </c>
      <c r="C763" s="2" t="s">
        <v>4793</v>
      </c>
      <c r="D763" t="s">
        <v>6171</v>
      </c>
      <c r="E763" s="2">
        <v>6</v>
      </c>
      <c r="F763" s="2" t="str" cm="1">
        <f t="array" ref="F763">_xlfn.XLOOKUP(C763,customers!A762:$A$1001,customers!B762:$B$1001,,0)</f>
        <v>Chuck Kendrick</v>
      </c>
      <c r="G763" s="2" t="str">
        <f>IFERROR(IF(_xlfn.XLOOKUP(C763,customers!A763:A1762,customers!C763:C1762,,0)=0,"",_xlfn.XLOOKUP(C763,customers!A763:A1762,customers!C763:C1762,,0)),"")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f>_xlfn.XLOOKUP(Table1[[#This Row],[Customer ID]],customers!$A$1:$A$1001,customers!$I$1:$I$1001,,0)</f>
        <v>Yes</v>
      </c>
    </row>
    <row r="764" spans="1:16" x14ac:dyDescent="0.25">
      <c r="A764" s="2" t="s">
        <v>4797</v>
      </c>
      <c r="B764" s="3">
        <v>43563</v>
      </c>
      <c r="C764" s="2" t="s">
        <v>4798</v>
      </c>
      <c r="D764" t="s">
        <v>6160</v>
      </c>
      <c r="E764" s="2">
        <v>5</v>
      </c>
      <c r="F764" s="2" t="str" cm="1">
        <f t="array" ref="F764">_xlfn.XLOOKUP(C764,customers!A763:$A$1001,customers!B763:$B$1001,,0)</f>
        <v>Sharona Danilchik</v>
      </c>
      <c r="G764" s="2" t="str">
        <f>IFERROR(IF(_xlfn.XLOOKUP(C764,customers!A764:A1763,customers!C764:C1763,,0)=0,"",_xlfn.XLOOKUP(C764,customers!A764:A1763,customers!C764:C1763,,0)),"")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f>_xlfn.XLOOKUP(Table1[[#This Row],[Customer ID]],customers!$A$1:$A$1001,customers!$I$1:$I$1001,,0)</f>
        <v>No</v>
      </c>
    </row>
    <row r="765" spans="1:16" x14ac:dyDescent="0.25">
      <c r="A765" s="2" t="s">
        <v>4803</v>
      </c>
      <c r="B765" s="3">
        <v>44587</v>
      </c>
      <c r="C765" s="2" t="s">
        <v>4804</v>
      </c>
      <c r="D765" t="s">
        <v>6180</v>
      </c>
      <c r="E765" s="2">
        <v>3</v>
      </c>
      <c r="F765" s="2" t="str" cm="1">
        <f t="array" ref="F765">_xlfn.XLOOKUP(C765,customers!A764:$A$1001,customers!B764:$B$1001,,0)</f>
        <v>Sarajane Potter</v>
      </c>
      <c r="G765" s="2" t="str">
        <f>IFERROR(IF(_xlfn.XLOOKUP(C765,customers!A765:A1764,customers!C765:C1764,,0)=0,"",_xlfn.XLOOKUP(C765,customers!A765:A1764,customers!C765:C1764,,0)),"")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f>_xlfn.XLOOKUP(Table1[[#This Row],[Customer ID]],customers!$A$1:$A$1001,customers!$I$1:$I$1001,,0)</f>
        <v>No</v>
      </c>
    </row>
    <row r="766" spans="1:16" x14ac:dyDescent="0.25">
      <c r="A766" s="2" t="s">
        <v>4808</v>
      </c>
      <c r="B766" s="3">
        <v>43797</v>
      </c>
      <c r="C766" s="2" t="s">
        <v>4809</v>
      </c>
      <c r="D766" t="s">
        <v>6182</v>
      </c>
      <c r="E766" s="2">
        <v>6</v>
      </c>
      <c r="F766" s="2" t="str" cm="1">
        <f t="array" ref="F766">_xlfn.XLOOKUP(C766,customers!A765:$A$1001,customers!B765:$B$1001,,0)</f>
        <v>Bobby Folomkin</v>
      </c>
      <c r="G766" s="2" t="str">
        <f>IFERROR(IF(_xlfn.XLOOKUP(C766,customers!A766:A1765,customers!C766:C1765,,0)=0,"",_xlfn.XLOOKUP(C766,customers!A766:A1765,customers!C766:C1765,,0)),"")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f>_xlfn.XLOOKUP(Table1[[#This Row],[Customer ID]],customers!$A$1:$A$1001,customers!$I$1:$I$1001,,0)</f>
        <v>Yes</v>
      </c>
    </row>
    <row r="767" spans="1:16" x14ac:dyDescent="0.25">
      <c r="A767" s="2" t="s">
        <v>4814</v>
      </c>
      <c r="B767" s="3">
        <v>43667</v>
      </c>
      <c r="C767" s="2" t="s">
        <v>4815</v>
      </c>
      <c r="D767" t="s">
        <v>6138</v>
      </c>
      <c r="E767" s="2">
        <v>6</v>
      </c>
      <c r="F767" s="2" t="str" cm="1">
        <f t="array" ref="F767">_xlfn.XLOOKUP(C767,customers!A766:$A$1001,customers!B766:$B$1001,,0)</f>
        <v>Rafferty Pursglove</v>
      </c>
      <c r="G767" s="2" t="str">
        <f>IFERROR(IF(_xlfn.XLOOKUP(C767,customers!A767:A1766,customers!C767:C1766,,0)=0,"",_xlfn.XLOOKUP(C767,customers!A767:A1766,customers!C767:C1766,,0)),"")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t="str">
        <f>_xlfn.XLOOKUP(Table1[[#This Row],[Customer ID]],customers!$A$1:$A$1001,customers!$I$1:$I$1001,,0)</f>
        <v>Yes</v>
      </c>
    </row>
    <row r="768" spans="1:16" x14ac:dyDescent="0.25">
      <c r="A768" s="2" t="s">
        <v>4814</v>
      </c>
      <c r="B768" s="3">
        <v>43667</v>
      </c>
      <c r="C768" s="2" t="s">
        <v>4815</v>
      </c>
      <c r="D768" t="s">
        <v>6180</v>
      </c>
      <c r="E768" s="2">
        <v>2</v>
      </c>
      <c r="F768" s="2" t="str" cm="1">
        <f t="array" ref="F768">_xlfn.XLOOKUP(C768,customers!A767:$A$1001,customers!B767:$B$1001,,0)</f>
        <v>Rafferty Pursglove</v>
      </c>
      <c r="G768" s="2" t="str">
        <f>IFERROR(IF(_xlfn.XLOOKUP(C768,customers!A768:A1767,customers!C768:C1767,,0)=0,"",_xlfn.XLOOKUP(C768,customers!A768:A1767,customers!C768:C1767,,0)),"")</f>
        <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f>_xlfn.XLOOKUP(Table1[[#This Row],[Customer ID]],customers!$A$1:$A$1001,customers!$I$1:$I$1001,,0)</f>
        <v>Yes</v>
      </c>
    </row>
    <row r="769" spans="1:16" x14ac:dyDescent="0.25">
      <c r="A769" s="2" t="s">
        <v>4825</v>
      </c>
      <c r="B769" s="3">
        <v>44267</v>
      </c>
      <c r="C769" s="2" t="s">
        <v>4759</v>
      </c>
      <c r="D769" t="s">
        <v>6182</v>
      </c>
      <c r="E769" s="2">
        <v>3</v>
      </c>
      <c r="F769" s="2" t="e" cm="1">
        <f t="array" ref="F769">_xlfn.XLOOKUP(C769,customers!A768:$A$1001,customers!B768:$B$1001,,0)</f>
        <v>#N/A</v>
      </c>
      <c r="G769" s="2" t="str">
        <f>IFERROR(IF(_xlfn.XLOOKUP(C769,customers!A769:A1768,customers!C769:C1768,,0)=0,"",_xlfn.XLOOKUP(C769,customers!A769:A1768,customers!C769:C1768,,0)),"")</f>
        <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f>_xlfn.XLOOKUP(Table1[[#This Row],[Customer ID]],customers!$A$1:$A$1001,customers!$I$1:$I$1001,,0)</f>
        <v>No</v>
      </c>
    </row>
    <row r="770" spans="1:16" x14ac:dyDescent="0.25">
      <c r="A770" s="2" t="s">
        <v>4831</v>
      </c>
      <c r="B770" s="3">
        <v>44562</v>
      </c>
      <c r="C770" s="2" t="s">
        <v>4759</v>
      </c>
      <c r="D770" t="s">
        <v>6179</v>
      </c>
      <c r="E770" s="2">
        <v>2</v>
      </c>
      <c r="F770" s="2" t="e" cm="1">
        <f t="array" ref="F770">_xlfn.XLOOKUP(C770,customers!A769:$A$1001,customers!B769:$B$1001,,0)</f>
        <v>#N/A</v>
      </c>
      <c r="G770" s="2" t="str">
        <f>IFERROR(IF(_xlfn.XLOOKUP(C770,customers!A770:A1769,customers!C770:C1769,,0)=0,"",_xlfn.XLOOKUP(C770,customers!A770:A1769,customers!C770:C1769,,0)),"")</f>
        <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t="str">
        <f>_xlfn.XLOOKUP(Table1[[#This Row],[Customer ID]],customers!$A$1:$A$1001,customers!$I$1:$I$1001,,0)</f>
        <v>No</v>
      </c>
    </row>
    <row r="771" spans="1:16" x14ac:dyDescent="0.25">
      <c r="A771" s="2" t="s">
        <v>4836</v>
      </c>
      <c r="B771" s="3">
        <v>43912</v>
      </c>
      <c r="C771" s="2" t="s">
        <v>4837</v>
      </c>
      <c r="D771" t="s">
        <v>6151</v>
      </c>
      <c r="E771" s="2">
        <v>6</v>
      </c>
      <c r="F771" s="2" t="str" cm="1">
        <f t="array" ref="F771">_xlfn.XLOOKUP(C771,customers!A770:$A$1001,customers!B770:$B$1001,,0)</f>
        <v>Dalia Eburah</v>
      </c>
      <c r="G771" s="2" t="str">
        <f>IFERROR(IF(_xlfn.XLOOKUP(C771,customers!A771:A1770,customers!C771:C1770,,0)=0,"",_xlfn.XLOOKUP(C771,customers!A771:A1770,customers!C771:C1770,,0)),"")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 "Robusta", IF(I771="Exc", "Excelsa", IF(I771="Ara", "Arabica",IF(I771="Lib", "Liberica",""))))</f>
        <v>Robusta</v>
      </c>
      <c r="O771" t="str">
        <f t="shared" ref="O771:O834" si="38">IF(J771="M","Medium",IF(J771="L","Light",IF(J771="D","Dark","")))</f>
        <v>Medium</v>
      </c>
      <c r="P771" t="str">
        <f>_xlfn.XLOOKUP(Table1[[#This Row],[Customer ID]],customers!$A$1:$A$1001,customers!$I$1:$I$1001,,0)</f>
        <v>No</v>
      </c>
    </row>
    <row r="772" spans="1:16" x14ac:dyDescent="0.25">
      <c r="A772" s="2" t="s">
        <v>4842</v>
      </c>
      <c r="B772" s="3">
        <v>44092</v>
      </c>
      <c r="C772" s="2" t="s">
        <v>4843</v>
      </c>
      <c r="D772" t="s">
        <v>6147</v>
      </c>
      <c r="E772" s="2">
        <v>1</v>
      </c>
      <c r="F772" s="2" t="str" cm="1">
        <f t="array" ref="F772">_xlfn.XLOOKUP(C772,customers!A771:$A$1001,customers!B771:$B$1001,,0)</f>
        <v>Martie Brimilcombe</v>
      </c>
      <c r="G772" s="2" t="str">
        <f>IFERROR(IF(_xlfn.XLOOKUP(C772,customers!A772:A1771,customers!C772:C1771,,0)=0,"",_xlfn.XLOOKUP(C772,customers!A772:A1771,customers!C772:C1771,,0)),"")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f>_xlfn.XLOOKUP(Table1[[#This Row],[Customer ID]],customers!$A$1:$A$1001,customers!$I$1:$I$1001,,0)</f>
        <v>No</v>
      </c>
    </row>
    <row r="773" spans="1:16" x14ac:dyDescent="0.25">
      <c r="A773" s="2" t="s">
        <v>4847</v>
      </c>
      <c r="B773" s="3">
        <v>43468</v>
      </c>
      <c r="C773" s="2" t="s">
        <v>4848</v>
      </c>
      <c r="D773" t="s">
        <v>6173</v>
      </c>
      <c r="E773" s="2">
        <v>3</v>
      </c>
      <c r="F773" s="2" t="str" cm="1">
        <f t="array" ref="F773">_xlfn.XLOOKUP(C773,customers!A772:$A$1001,customers!B772:$B$1001,,0)</f>
        <v>Suzanna Bollam</v>
      </c>
      <c r="G773" s="2" t="str">
        <f>IFERROR(IF(_xlfn.XLOOKUP(C773,customers!A773:A1772,customers!C773:C1772,,0)=0,"",_xlfn.XLOOKUP(C773,customers!A773:A1772,customers!C773:C1772,,0)),"")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t="str">
        <f>_xlfn.XLOOKUP(Table1[[#This Row],[Customer ID]],customers!$A$1:$A$1001,customers!$I$1:$I$1001,,0)</f>
        <v>No</v>
      </c>
    </row>
    <row r="774" spans="1:16" x14ac:dyDescent="0.25">
      <c r="A774" s="2" t="s">
        <v>4853</v>
      </c>
      <c r="B774" s="3">
        <v>44468</v>
      </c>
      <c r="C774" s="2" t="s">
        <v>4854</v>
      </c>
      <c r="D774" t="s">
        <v>6141</v>
      </c>
      <c r="E774" s="2">
        <v>6</v>
      </c>
      <c r="F774" s="2" t="str" cm="1">
        <f t="array" ref="F774">_xlfn.XLOOKUP(C774,customers!A773:$A$1001,customers!B773:$B$1001,,0)</f>
        <v>Mellisa Mebes</v>
      </c>
      <c r="G774" s="2" t="str">
        <f>IFERROR(IF(_xlfn.XLOOKUP(C774,customers!A774:A1773,customers!C774:C1773,,0)=0,"",_xlfn.XLOOKUP(C774,customers!A774:A1773,customers!C774:C1773,,0)),"")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f>_xlfn.XLOOKUP(Table1[[#This Row],[Customer ID]],customers!$A$1:$A$1001,customers!$I$1:$I$1001,,0)</f>
        <v>No</v>
      </c>
    </row>
    <row r="775" spans="1:16" x14ac:dyDescent="0.25">
      <c r="A775" s="2" t="s">
        <v>4858</v>
      </c>
      <c r="B775" s="3">
        <v>44488</v>
      </c>
      <c r="C775" s="2" t="s">
        <v>4859</v>
      </c>
      <c r="D775" t="s">
        <v>6159</v>
      </c>
      <c r="E775" s="2">
        <v>2</v>
      </c>
      <c r="F775" s="2" t="str" cm="1">
        <f t="array" ref="F775">_xlfn.XLOOKUP(C775,customers!A774:$A$1001,customers!B774:$B$1001,,0)</f>
        <v>Alva Filipczak</v>
      </c>
      <c r="G775" s="2" t="str">
        <f>IFERROR(IF(_xlfn.XLOOKUP(C775,customers!A775:A1774,customers!C775:C1774,,0)=0,"",_xlfn.XLOOKUP(C775,customers!A775:A1774,customers!C775:C1774,,0)),"")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f>_xlfn.XLOOKUP(Table1[[#This Row],[Customer ID]],customers!$A$1:$A$1001,customers!$I$1:$I$1001,,0)</f>
        <v>No</v>
      </c>
    </row>
    <row r="776" spans="1:16" x14ac:dyDescent="0.25">
      <c r="A776" s="2" t="s">
        <v>4864</v>
      </c>
      <c r="B776" s="3">
        <v>44756</v>
      </c>
      <c r="C776" s="2" t="s">
        <v>4865</v>
      </c>
      <c r="D776" t="s">
        <v>6138</v>
      </c>
      <c r="E776" s="2">
        <v>2</v>
      </c>
      <c r="F776" s="2" t="str" cm="1">
        <f t="array" ref="F776">_xlfn.XLOOKUP(C776,customers!A775:$A$1001,customers!B775:$B$1001,,0)</f>
        <v>Dorette Hinemoor</v>
      </c>
      <c r="G776" s="2" t="str">
        <f>IFERROR(IF(_xlfn.XLOOKUP(C776,customers!A776:A1775,customers!C776:C1775,,0)=0,"",_xlfn.XLOOKUP(C776,customers!A776:A1775,customers!C776:C1775,,0)),"")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t="str">
        <f>_xlfn.XLOOKUP(Table1[[#This Row],[Customer ID]],customers!$A$1:$A$1001,customers!$I$1:$I$1001,,0)</f>
        <v>Yes</v>
      </c>
    </row>
    <row r="777" spans="1:16" x14ac:dyDescent="0.25">
      <c r="A777" s="2" t="s">
        <v>4869</v>
      </c>
      <c r="B777" s="3">
        <v>44396</v>
      </c>
      <c r="C777" s="2" t="s">
        <v>4870</v>
      </c>
      <c r="D777" t="s">
        <v>6176</v>
      </c>
      <c r="E777" s="2">
        <v>2</v>
      </c>
      <c r="F777" s="2" t="str" cm="1">
        <f t="array" ref="F777">_xlfn.XLOOKUP(C777,customers!A776:$A$1001,customers!B776:$B$1001,,0)</f>
        <v>Rhetta Elnaugh</v>
      </c>
      <c r="G777" s="2" t="str">
        <f>IFERROR(IF(_xlfn.XLOOKUP(C777,customers!A777:A1776,customers!C777:C1776,,0)=0,"",_xlfn.XLOOKUP(C777,customers!A777:A1776,customers!C777:C1776,,0)),"")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f>_xlfn.XLOOKUP(Table1[[#This Row],[Customer ID]],customers!$A$1:$A$1001,customers!$I$1:$I$1001,,0)</f>
        <v>Yes</v>
      </c>
    </row>
    <row r="778" spans="1:16" x14ac:dyDescent="0.25">
      <c r="A778" s="2" t="s">
        <v>4875</v>
      </c>
      <c r="B778" s="3">
        <v>44540</v>
      </c>
      <c r="C778" s="2" t="s">
        <v>4876</v>
      </c>
      <c r="D778" t="s">
        <v>6157</v>
      </c>
      <c r="E778" s="2">
        <v>3</v>
      </c>
      <c r="F778" s="2" t="str" cm="1">
        <f t="array" ref="F778">_xlfn.XLOOKUP(C778,customers!A777:$A$1001,customers!B777:$B$1001,,0)</f>
        <v>Jule Deehan</v>
      </c>
      <c r="G778" s="2" t="str">
        <f>IFERROR(IF(_xlfn.XLOOKUP(C778,customers!A778:A1777,customers!C778:C1777,,0)=0,"",_xlfn.XLOOKUP(C778,customers!A778:A1777,customers!C778:C1777,,0)),"")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f>_xlfn.XLOOKUP(Table1[[#This Row],[Customer ID]],customers!$A$1:$A$1001,customers!$I$1:$I$1001,,0)</f>
        <v>No</v>
      </c>
    </row>
    <row r="779" spans="1:16" x14ac:dyDescent="0.25">
      <c r="A779" s="2" t="s">
        <v>4881</v>
      </c>
      <c r="B779" s="3">
        <v>43541</v>
      </c>
      <c r="C779" s="2" t="s">
        <v>4882</v>
      </c>
      <c r="D779" t="s">
        <v>6182</v>
      </c>
      <c r="E779" s="2">
        <v>2</v>
      </c>
      <c r="F779" s="2" t="str" cm="1">
        <f t="array" ref="F779">_xlfn.XLOOKUP(C779,customers!A778:$A$1001,customers!B778:$B$1001,,0)</f>
        <v>Janella Eden</v>
      </c>
      <c r="G779" s="2" t="str">
        <f>IFERROR(IF(_xlfn.XLOOKUP(C779,customers!A779:A1778,customers!C779:C1778,,0)=0,"",_xlfn.XLOOKUP(C779,customers!A779:A1778,customers!C779:C1778,,0)),"")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f>_xlfn.XLOOKUP(Table1[[#This Row],[Customer ID]],customers!$A$1:$A$1001,customers!$I$1:$I$1001,,0)</f>
        <v>No</v>
      </c>
    </row>
    <row r="780" spans="1:16" x14ac:dyDescent="0.25">
      <c r="A780" s="2" t="s">
        <v>4886</v>
      </c>
      <c r="B780" s="3">
        <v>43889</v>
      </c>
      <c r="C780" s="2" t="s">
        <v>4933</v>
      </c>
      <c r="D780" t="s">
        <v>6161</v>
      </c>
      <c r="E780" s="2">
        <v>2</v>
      </c>
      <c r="F780" s="2" t="str" cm="1">
        <f t="array" ref="F780">_xlfn.XLOOKUP(C780,customers!A779:$A$1001,customers!B779:$B$1001,,0)</f>
        <v>Cam Jewster</v>
      </c>
      <c r="G780" s="2" t="str">
        <f>IFERROR(IF(_xlfn.XLOOKUP(C780,customers!A780:A1779,customers!C780:C1779,,0)=0,"",_xlfn.XLOOKUP(C780,customers!A780:A1779,customers!C780:C1779,,0)),"")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f>_xlfn.XLOOKUP(Table1[[#This Row],[Customer ID]],customers!$A$1:$A$1001,customers!$I$1:$I$1001,,0)</f>
        <v>Yes</v>
      </c>
    </row>
    <row r="781" spans="1:16" x14ac:dyDescent="0.25">
      <c r="A781" s="2" t="s">
        <v>4892</v>
      </c>
      <c r="B781" s="3">
        <v>43985</v>
      </c>
      <c r="C781" s="2" t="s">
        <v>4893</v>
      </c>
      <c r="D781" t="s">
        <v>6143</v>
      </c>
      <c r="E781" s="2">
        <v>6</v>
      </c>
      <c r="F781" s="2" t="str" cm="1">
        <f t="array" ref="F781">_xlfn.XLOOKUP(C781,customers!A780:$A$1001,customers!B780:$B$1001,,0)</f>
        <v>Ugo Southerden</v>
      </c>
      <c r="G781" s="2" t="str">
        <f>IFERROR(IF(_xlfn.XLOOKUP(C781,customers!A781:A1780,customers!C781:C1780,,0)=0,"",_xlfn.XLOOKUP(C781,customers!A781:A1780,customers!C781:C1780,,0)),"")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f>_xlfn.XLOOKUP(Table1[[#This Row],[Customer ID]],customers!$A$1:$A$1001,customers!$I$1:$I$1001,,0)</f>
        <v>Yes</v>
      </c>
    </row>
    <row r="782" spans="1:16" x14ac:dyDescent="0.25">
      <c r="A782" s="2" t="s">
        <v>4898</v>
      </c>
      <c r="B782" s="3">
        <v>43883</v>
      </c>
      <c r="C782" s="2" t="s">
        <v>4899</v>
      </c>
      <c r="D782" t="s">
        <v>6141</v>
      </c>
      <c r="E782" s="2">
        <v>3</v>
      </c>
      <c r="F782" s="2" t="str" cm="1">
        <f t="array" ref="F782">_xlfn.XLOOKUP(C782,customers!A781:$A$1001,customers!B781:$B$1001,,0)</f>
        <v>Verne Dunkerley</v>
      </c>
      <c r="G782" s="2" t="str">
        <f>IFERROR(IF(_xlfn.XLOOKUP(C782,customers!A782:A1781,customers!C782:C1781,,0)=0,"",_xlfn.XLOOKUP(C782,customers!A782:A1781,customers!C782:C1781,,0)),"")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f>_xlfn.XLOOKUP(Table1[[#This Row],[Customer ID]],customers!$A$1:$A$1001,customers!$I$1:$I$1001,,0)</f>
        <v>No</v>
      </c>
    </row>
    <row r="783" spans="1:16" x14ac:dyDescent="0.25">
      <c r="A783" s="2" t="s">
        <v>4903</v>
      </c>
      <c r="B783" s="3">
        <v>43778</v>
      </c>
      <c r="C783" s="2" t="s">
        <v>4904</v>
      </c>
      <c r="D783" t="s">
        <v>6164</v>
      </c>
      <c r="E783" s="2">
        <v>4</v>
      </c>
      <c r="F783" s="2" t="str" cm="1">
        <f t="array" ref="F783">_xlfn.XLOOKUP(C783,customers!A782:$A$1001,customers!B782:$B$1001,,0)</f>
        <v>Lacee Burtenshaw</v>
      </c>
      <c r="G783" s="2" t="str">
        <f>IFERROR(IF(_xlfn.XLOOKUP(C783,customers!A783:A1782,customers!C783:C1782,,0)=0,"",_xlfn.XLOOKUP(C783,customers!A783:A1782,customers!C783:C1782,,0)),"")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f>_xlfn.XLOOKUP(Table1[[#This Row],[Customer ID]],customers!$A$1:$A$1001,customers!$I$1:$I$1001,,0)</f>
        <v>No</v>
      </c>
    </row>
    <row r="784" spans="1:16" x14ac:dyDescent="0.25">
      <c r="A784" s="2" t="s">
        <v>4909</v>
      </c>
      <c r="B784" s="3">
        <v>43897</v>
      </c>
      <c r="C784" s="2" t="s">
        <v>4910</v>
      </c>
      <c r="D784" t="s">
        <v>6184</v>
      </c>
      <c r="E784" s="2">
        <v>6</v>
      </c>
      <c r="F784" s="2" t="str" cm="1">
        <f t="array" ref="F784">_xlfn.XLOOKUP(C784,customers!A783:$A$1001,customers!B783:$B$1001,,0)</f>
        <v>Adorne Gregoratti</v>
      </c>
      <c r="G784" s="2" t="str">
        <f>IFERROR(IF(_xlfn.XLOOKUP(C784,customers!A784:A1783,customers!C784:C1783,,0)=0,"",_xlfn.XLOOKUP(C784,customers!A784:A1783,customers!C784:C1783,,0)),"")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f>_xlfn.XLOOKUP(Table1[[#This Row],[Customer ID]],customers!$A$1:$A$1001,customers!$I$1:$I$1001,,0)</f>
        <v>No</v>
      </c>
    </row>
    <row r="785" spans="1:16" x14ac:dyDescent="0.25">
      <c r="A785" s="2" t="s">
        <v>4915</v>
      </c>
      <c r="B785" s="3">
        <v>44312</v>
      </c>
      <c r="C785" s="2" t="s">
        <v>4916</v>
      </c>
      <c r="D785" t="s">
        <v>6160</v>
      </c>
      <c r="E785" s="2">
        <v>5</v>
      </c>
      <c r="F785" s="2" t="str" cm="1">
        <f t="array" ref="F785">_xlfn.XLOOKUP(C785,customers!A784:$A$1001,customers!B784:$B$1001,,0)</f>
        <v>Chris Croster</v>
      </c>
      <c r="G785" s="2" t="str">
        <f>IFERROR(IF(_xlfn.XLOOKUP(C785,customers!A785:A1784,customers!C785:C1784,,0)=0,"",_xlfn.XLOOKUP(C785,customers!A785:A1784,customers!C785:C1784,,0)),"")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f>_xlfn.XLOOKUP(Table1[[#This Row],[Customer ID]],customers!$A$1:$A$1001,customers!$I$1:$I$1001,,0)</f>
        <v>Yes</v>
      </c>
    </row>
    <row r="786" spans="1:16" x14ac:dyDescent="0.25">
      <c r="A786" s="2" t="s">
        <v>4921</v>
      </c>
      <c r="B786" s="3">
        <v>44511</v>
      </c>
      <c r="C786" s="2" t="s">
        <v>4922</v>
      </c>
      <c r="D786" t="s">
        <v>6170</v>
      </c>
      <c r="E786" s="2">
        <v>2</v>
      </c>
      <c r="F786" s="2" t="str" cm="1">
        <f t="array" ref="F786">_xlfn.XLOOKUP(C786,customers!A785:$A$1001,customers!B785:$B$1001,,0)</f>
        <v>Graeme Whitehead</v>
      </c>
      <c r="G786" s="2" t="str">
        <f>IFERROR(IF(_xlfn.XLOOKUP(C786,customers!A786:A1785,customers!C786:C1785,,0)=0,"",_xlfn.XLOOKUP(C786,customers!A786:A1785,customers!C786:C1785,,0)),"")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f>_xlfn.XLOOKUP(Table1[[#This Row],[Customer ID]],customers!$A$1:$A$1001,customers!$I$1:$I$1001,,0)</f>
        <v>No</v>
      </c>
    </row>
    <row r="787" spans="1:16" x14ac:dyDescent="0.25">
      <c r="A787" s="2" t="s">
        <v>4926</v>
      </c>
      <c r="B787" s="3">
        <v>44362</v>
      </c>
      <c r="C787" s="2" t="s">
        <v>4927</v>
      </c>
      <c r="D787" t="s">
        <v>6168</v>
      </c>
      <c r="E787" s="2">
        <v>1</v>
      </c>
      <c r="F787" s="2" t="str" cm="1">
        <f t="array" ref="F787">_xlfn.XLOOKUP(C787,customers!A786:$A$1001,customers!B786:$B$1001,,0)</f>
        <v>Haslett Jodrelle</v>
      </c>
      <c r="G787" s="2" t="str">
        <f>IFERROR(IF(_xlfn.XLOOKUP(C787,customers!A787:A1786,customers!C787:C1786,,0)=0,"",_xlfn.XLOOKUP(C787,customers!A787:A1786,customers!C787:C1786,,0)),"")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f>_xlfn.XLOOKUP(Table1[[#This Row],[Customer ID]],customers!$A$1:$A$1001,customers!$I$1:$I$1001,,0)</f>
        <v>No</v>
      </c>
    </row>
    <row r="788" spans="1:16" x14ac:dyDescent="0.25">
      <c r="A788" s="2" t="s">
        <v>4932</v>
      </c>
      <c r="B788" s="3">
        <v>43888</v>
      </c>
      <c r="C788" s="2" t="s">
        <v>4933</v>
      </c>
      <c r="D788" t="s">
        <v>6185</v>
      </c>
      <c r="E788" s="2">
        <v>1</v>
      </c>
      <c r="F788" s="2" t="str" cm="1">
        <f t="array" ref="F788">_xlfn.XLOOKUP(C788,customers!A787:$A$1001,customers!B787:$B$1001,,0)</f>
        <v>Cam Jewster</v>
      </c>
      <c r="G788" s="2" t="str">
        <f>IFERROR(IF(_xlfn.XLOOKUP(C788,customers!A788:A1787,customers!C788:C1787,,0)=0,"",_xlfn.XLOOKUP(C788,customers!A788:A1787,customers!C788:C1787,,0)),"")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f>_xlfn.XLOOKUP(Table1[[#This Row],[Customer ID]],customers!$A$1:$A$1001,customers!$I$1:$I$1001,,0)</f>
        <v>Yes</v>
      </c>
    </row>
    <row r="789" spans="1:16" x14ac:dyDescent="0.25">
      <c r="A789" s="2" t="s">
        <v>4938</v>
      </c>
      <c r="B789" s="3">
        <v>44305</v>
      </c>
      <c r="C789" s="2" t="s">
        <v>4939</v>
      </c>
      <c r="D789" t="s">
        <v>6141</v>
      </c>
      <c r="E789" s="2">
        <v>6</v>
      </c>
      <c r="F789" s="2" t="str" cm="1">
        <f t="array" ref="F789">_xlfn.XLOOKUP(C789,customers!A788:$A$1001,customers!B788:$B$1001,,0)</f>
        <v>Beryl Osborn</v>
      </c>
      <c r="G789" s="2" t="str">
        <f>IFERROR(IF(_xlfn.XLOOKUP(C789,customers!A789:A1788,customers!C789:C1788,,0)=0,"",_xlfn.XLOOKUP(C789,customers!A789:A1788,customers!C789:C1788,,0)),"")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f>_xlfn.XLOOKUP(Table1[[#This Row],[Customer ID]],customers!$A$1:$A$1001,customers!$I$1:$I$1001,,0)</f>
        <v>Yes</v>
      </c>
    </row>
    <row r="790" spans="1:16" x14ac:dyDescent="0.25">
      <c r="A790" s="2" t="s">
        <v>4943</v>
      </c>
      <c r="B790" s="3">
        <v>44771</v>
      </c>
      <c r="C790" s="2" t="s">
        <v>4944</v>
      </c>
      <c r="D790" t="s">
        <v>6151</v>
      </c>
      <c r="E790" s="2">
        <v>2</v>
      </c>
      <c r="F790" s="2" t="str" cm="1">
        <f t="array" ref="F790">_xlfn.XLOOKUP(C790,customers!A789:$A$1001,customers!B789:$B$1001,,0)</f>
        <v>Kaela Nottram</v>
      </c>
      <c r="G790" s="2" t="str">
        <f>IFERROR(IF(_xlfn.XLOOKUP(C790,customers!A790:A1789,customers!C790:C1789,,0)=0,"",_xlfn.XLOOKUP(C790,customers!A790:A1789,customers!C790:C1789,,0)),"")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t="str">
        <f>_xlfn.XLOOKUP(Table1[[#This Row],[Customer ID]],customers!$A$1:$A$1001,customers!$I$1:$I$1001,,0)</f>
        <v>Yes</v>
      </c>
    </row>
    <row r="791" spans="1:16" x14ac:dyDescent="0.25">
      <c r="A791" s="2" t="s">
        <v>4949</v>
      </c>
      <c r="B791" s="3">
        <v>43485</v>
      </c>
      <c r="C791" s="2" t="s">
        <v>4950</v>
      </c>
      <c r="D791" t="s">
        <v>6140</v>
      </c>
      <c r="E791" s="2">
        <v>6</v>
      </c>
      <c r="F791" s="2" t="str" cm="1">
        <f t="array" ref="F791">_xlfn.XLOOKUP(C791,customers!A790:$A$1001,customers!B790:$B$1001,,0)</f>
        <v>Nobe Buney</v>
      </c>
      <c r="G791" s="2" t="str">
        <f>IFERROR(IF(_xlfn.XLOOKUP(C791,customers!A791:A1790,customers!C791:C1790,,0)=0,"",_xlfn.XLOOKUP(C791,customers!A791:A1790,customers!C791:C1790,,0)),"")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f>_xlfn.XLOOKUP(Table1[[#This Row],[Customer ID]],customers!$A$1:$A$1001,customers!$I$1:$I$1001,,0)</f>
        <v>No</v>
      </c>
    </row>
    <row r="792" spans="1:16" x14ac:dyDescent="0.25">
      <c r="A792" s="2" t="s">
        <v>4955</v>
      </c>
      <c r="B792" s="3">
        <v>44613</v>
      </c>
      <c r="C792" s="2" t="s">
        <v>4956</v>
      </c>
      <c r="D792" t="s">
        <v>6180</v>
      </c>
      <c r="E792" s="2">
        <v>3</v>
      </c>
      <c r="F792" s="2" t="str" cm="1">
        <f t="array" ref="F792">_xlfn.XLOOKUP(C792,customers!A791:$A$1001,customers!B791:$B$1001,,0)</f>
        <v>Silvan McShea</v>
      </c>
      <c r="G792" s="2" t="str">
        <f>IFERROR(IF(_xlfn.XLOOKUP(C792,customers!A792:A1791,customers!C792:C1791,,0)=0,"",_xlfn.XLOOKUP(C792,customers!A792:A1791,customers!C792:C1791,,0)),"")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f>_xlfn.XLOOKUP(Table1[[#This Row],[Customer ID]],customers!$A$1:$A$1001,customers!$I$1:$I$1001,,0)</f>
        <v>No</v>
      </c>
    </row>
    <row r="793" spans="1:16" x14ac:dyDescent="0.25">
      <c r="A793" s="2" t="s">
        <v>4961</v>
      </c>
      <c r="B793" s="3">
        <v>43954</v>
      </c>
      <c r="C793" s="2" t="s">
        <v>4962</v>
      </c>
      <c r="D793" t="s">
        <v>6145</v>
      </c>
      <c r="E793" s="2">
        <v>5</v>
      </c>
      <c r="F793" s="2" t="str" cm="1">
        <f t="array" ref="F793">_xlfn.XLOOKUP(C793,customers!A792:$A$1001,customers!B792:$B$1001,,0)</f>
        <v>Karylin Huddart</v>
      </c>
      <c r="G793" s="2" t="str">
        <f>IFERROR(IF(_xlfn.XLOOKUP(C793,customers!A793:A1792,customers!C793:C1792,,0)=0,"",_xlfn.XLOOKUP(C793,customers!A793:A1792,customers!C793:C1792,,0)),"")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f>_xlfn.XLOOKUP(Table1[[#This Row],[Customer ID]],customers!$A$1:$A$1001,customers!$I$1:$I$1001,,0)</f>
        <v>Yes</v>
      </c>
    </row>
    <row r="794" spans="1:16" x14ac:dyDescent="0.25">
      <c r="A794" s="2" t="s">
        <v>4967</v>
      </c>
      <c r="B794" s="3">
        <v>43545</v>
      </c>
      <c r="C794" s="2" t="s">
        <v>4968</v>
      </c>
      <c r="D794" t="s">
        <v>6160</v>
      </c>
      <c r="E794" s="2">
        <v>6</v>
      </c>
      <c r="F794" s="2" t="str" cm="1">
        <f t="array" ref="F794">_xlfn.XLOOKUP(C794,customers!A793:$A$1001,customers!B793:$B$1001,,0)</f>
        <v>Jereme Gippes</v>
      </c>
      <c r="G794" s="2" t="str">
        <f>IFERROR(IF(_xlfn.XLOOKUP(C794,customers!A794:A1793,customers!C794:C1793,,0)=0,"",_xlfn.XLOOKUP(C794,customers!A794:A1793,customers!C794:C1793,,0)),"")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f>_xlfn.XLOOKUP(Table1[[#This Row],[Customer ID]],customers!$A$1:$A$1001,customers!$I$1:$I$1001,,0)</f>
        <v>Yes</v>
      </c>
    </row>
    <row r="795" spans="1:16" x14ac:dyDescent="0.25">
      <c r="A795" s="2" t="s">
        <v>4973</v>
      </c>
      <c r="B795" s="3">
        <v>43629</v>
      </c>
      <c r="C795" s="2" t="s">
        <v>4974</v>
      </c>
      <c r="D795" t="s">
        <v>6178</v>
      </c>
      <c r="E795" s="2">
        <v>5</v>
      </c>
      <c r="F795" s="2" t="str" cm="1">
        <f t="array" ref="F795">_xlfn.XLOOKUP(C795,customers!A794:$A$1001,customers!B794:$B$1001,,0)</f>
        <v>Lukas Whittlesee</v>
      </c>
      <c r="G795" s="2" t="str">
        <f>IFERROR(IF(_xlfn.XLOOKUP(C795,customers!A795:A1794,customers!C795:C1794,,0)=0,"",_xlfn.XLOOKUP(C795,customers!A795:A1794,customers!C795:C1794,,0)),"")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t="str">
        <f>_xlfn.XLOOKUP(Table1[[#This Row],[Customer ID]],customers!$A$1:$A$1001,customers!$I$1:$I$1001,,0)</f>
        <v>No</v>
      </c>
    </row>
    <row r="796" spans="1:16" x14ac:dyDescent="0.25">
      <c r="A796" s="2" t="s">
        <v>4979</v>
      </c>
      <c r="B796" s="3">
        <v>43987</v>
      </c>
      <c r="C796" s="2" t="s">
        <v>4980</v>
      </c>
      <c r="D796" t="s">
        <v>6182</v>
      </c>
      <c r="E796" s="2">
        <v>5</v>
      </c>
      <c r="F796" s="2" t="str" cm="1">
        <f t="array" ref="F796">_xlfn.XLOOKUP(C796,customers!A795:$A$1001,customers!B795:$B$1001,,0)</f>
        <v>Gregorius Trengrove</v>
      </c>
      <c r="G796" s="2" t="str">
        <f>IFERROR(IF(_xlfn.XLOOKUP(C796,customers!A796:A1795,customers!C796:C1795,,0)=0,"",_xlfn.XLOOKUP(C796,customers!A796:A1795,customers!C796:C1795,,0)),"")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f>_xlfn.XLOOKUP(Table1[[#This Row],[Customer ID]],customers!$A$1:$A$1001,customers!$I$1:$I$1001,,0)</f>
        <v>No</v>
      </c>
    </row>
    <row r="797" spans="1:16" x14ac:dyDescent="0.25">
      <c r="A797" s="2" t="s">
        <v>4985</v>
      </c>
      <c r="B797" s="3">
        <v>43540</v>
      </c>
      <c r="C797" s="2" t="s">
        <v>4986</v>
      </c>
      <c r="D797" t="s">
        <v>6173</v>
      </c>
      <c r="E797" s="2">
        <v>4</v>
      </c>
      <c r="F797" s="2" t="str" cm="1">
        <f t="array" ref="F797">_xlfn.XLOOKUP(C797,customers!A796:$A$1001,customers!B796:$B$1001,,0)</f>
        <v>Wright Caldero</v>
      </c>
      <c r="G797" s="2" t="str">
        <f>IFERROR(IF(_xlfn.XLOOKUP(C797,customers!A797:A1796,customers!C797:C1796,,0)=0,"",_xlfn.XLOOKUP(C797,customers!A797:A1796,customers!C797:C1796,,0)),"")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t="str">
        <f>_xlfn.XLOOKUP(Table1[[#This Row],[Customer ID]],customers!$A$1:$A$1001,customers!$I$1:$I$1001,,0)</f>
        <v>No</v>
      </c>
    </row>
    <row r="798" spans="1:16" x14ac:dyDescent="0.25">
      <c r="A798" s="2" t="s">
        <v>4991</v>
      </c>
      <c r="B798" s="3">
        <v>44533</v>
      </c>
      <c r="C798" s="2" t="s">
        <v>4992</v>
      </c>
      <c r="D798" t="s">
        <v>6161</v>
      </c>
      <c r="E798" s="2">
        <v>1</v>
      </c>
      <c r="F798" s="2" t="str" cm="1">
        <f t="array" ref="F798">_xlfn.XLOOKUP(C798,customers!A797:$A$1001,customers!B797:$B$1001,,0)</f>
        <v>Merell Zanazzi</v>
      </c>
      <c r="G798" s="2" t="str">
        <f>IFERROR(IF(_xlfn.XLOOKUP(C798,customers!A798:A1797,customers!C798:C1797,,0)=0,"",_xlfn.XLOOKUP(C798,customers!A798:A1797,customers!C798:C1797,,0)),"")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f>_xlfn.XLOOKUP(Table1[[#This Row],[Customer ID]],customers!$A$1:$A$1001,customers!$I$1:$I$1001,,0)</f>
        <v>No</v>
      </c>
    </row>
    <row r="799" spans="1:16" x14ac:dyDescent="0.25">
      <c r="A799" s="2" t="s">
        <v>4996</v>
      </c>
      <c r="B799" s="3">
        <v>44751</v>
      </c>
      <c r="C799" s="2" t="s">
        <v>4997</v>
      </c>
      <c r="D799" t="s">
        <v>6180</v>
      </c>
      <c r="E799" s="2">
        <v>4</v>
      </c>
      <c r="F799" s="2" t="str" cm="1">
        <f t="array" ref="F799">_xlfn.XLOOKUP(C799,customers!A798:$A$1001,customers!B798:$B$1001,,0)</f>
        <v>Jed Kennicott</v>
      </c>
      <c r="G799" s="2" t="str">
        <f>IFERROR(IF(_xlfn.XLOOKUP(C799,customers!A799:A1798,customers!C799:C1798,,0)=0,"",_xlfn.XLOOKUP(C799,customers!A799:A1798,customers!C799:C1798,,0)),"")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f>_xlfn.XLOOKUP(Table1[[#This Row],[Customer ID]],customers!$A$1:$A$1001,customers!$I$1:$I$1001,,0)</f>
        <v>No</v>
      </c>
    </row>
    <row r="800" spans="1:16" x14ac:dyDescent="0.25">
      <c r="A800" s="2" t="s">
        <v>5002</v>
      </c>
      <c r="B800" s="3">
        <v>43950</v>
      </c>
      <c r="C800" s="2" t="s">
        <v>5003</v>
      </c>
      <c r="D800" t="s">
        <v>6163</v>
      </c>
      <c r="E800" s="2">
        <v>3</v>
      </c>
      <c r="F800" s="2" t="str" cm="1">
        <f t="array" ref="F800">_xlfn.XLOOKUP(C800,customers!A799:$A$1001,customers!B799:$B$1001,,0)</f>
        <v>Guenevere Ruggen</v>
      </c>
      <c r="G800" s="2" t="str">
        <f>IFERROR(IF(_xlfn.XLOOKUP(C800,customers!A800:A1799,customers!C800:C1799,,0)=0,"",_xlfn.XLOOKUP(C800,customers!A800:A1799,customers!C800:C1799,,0)),"")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t="str">
        <f>_xlfn.XLOOKUP(Table1[[#This Row],[Customer ID]],customers!$A$1:$A$1001,customers!$I$1:$I$1001,,0)</f>
        <v>Yes</v>
      </c>
    </row>
    <row r="801" spans="1:16" x14ac:dyDescent="0.25">
      <c r="A801" s="2" t="s">
        <v>5008</v>
      </c>
      <c r="B801" s="3">
        <v>44588</v>
      </c>
      <c r="C801" s="2" t="s">
        <v>5009</v>
      </c>
      <c r="D801" t="s">
        <v>6183</v>
      </c>
      <c r="E801" s="2">
        <v>3</v>
      </c>
      <c r="F801" s="2" t="str" cm="1">
        <f t="array" ref="F801">_xlfn.XLOOKUP(C801,customers!A800:$A$1001,customers!B800:$B$1001,,0)</f>
        <v>Gonzales Cicculi</v>
      </c>
      <c r="G801" s="2" t="str">
        <f>IFERROR(IF(_xlfn.XLOOKUP(C801,customers!A801:A1800,customers!C801:C1800,,0)=0,"",_xlfn.XLOOKUP(C801,customers!A801:A1800,customers!C801:C1800,,0)),"")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f>_xlfn.XLOOKUP(Table1[[#This Row],[Customer ID]],customers!$A$1:$A$1001,customers!$I$1:$I$1001,,0)</f>
        <v>Yes</v>
      </c>
    </row>
    <row r="802" spans="1:16" x14ac:dyDescent="0.25">
      <c r="A802" s="2" t="s">
        <v>5012</v>
      </c>
      <c r="B802" s="3">
        <v>44240</v>
      </c>
      <c r="C802" s="2" t="s">
        <v>5013</v>
      </c>
      <c r="D802" t="s">
        <v>6163</v>
      </c>
      <c r="E802" s="2">
        <v>6</v>
      </c>
      <c r="F802" s="2" t="str" cm="1">
        <f t="array" ref="F802">_xlfn.XLOOKUP(C802,customers!A801:$A$1001,customers!B801:$B$1001,,0)</f>
        <v>Man Fright</v>
      </c>
      <c r="G802" s="2" t="str">
        <f>IFERROR(IF(_xlfn.XLOOKUP(C802,customers!A802:A1801,customers!C802:C1801,,0)=0,"",_xlfn.XLOOKUP(C802,customers!A802:A1801,customers!C802:C1801,,0)),"")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t="str">
        <f>_xlfn.XLOOKUP(Table1[[#This Row],[Customer ID]],customers!$A$1:$A$1001,customers!$I$1:$I$1001,,0)</f>
        <v>No</v>
      </c>
    </row>
    <row r="803" spans="1:16" x14ac:dyDescent="0.25">
      <c r="A803" s="2" t="s">
        <v>5018</v>
      </c>
      <c r="B803" s="3">
        <v>44025</v>
      </c>
      <c r="C803" s="2" t="s">
        <v>5019</v>
      </c>
      <c r="D803" t="s">
        <v>6149</v>
      </c>
      <c r="E803" s="2">
        <v>2</v>
      </c>
      <c r="F803" s="2" t="str" cm="1">
        <f t="array" ref="F803">_xlfn.XLOOKUP(C803,customers!A802:$A$1001,customers!B802:$B$1001,,0)</f>
        <v>Boyce Tarte</v>
      </c>
      <c r="G803" s="2" t="str">
        <f>IFERROR(IF(_xlfn.XLOOKUP(C803,customers!A803:A1802,customers!C803:C1802,,0)=0,"",_xlfn.XLOOKUP(C803,customers!A803:A1802,customers!C803:C1802,,0)),"")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t="str">
        <f>_xlfn.XLOOKUP(Table1[[#This Row],[Customer ID]],customers!$A$1:$A$1001,customers!$I$1:$I$1001,,0)</f>
        <v>Yes</v>
      </c>
    </row>
    <row r="804" spans="1:16" x14ac:dyDescent="0.25">
      <c r="A804" s="2" t="s">
        <v>5024</v>
      </c>
      <c r="B804" s="3">
        <v>43902</v>
      </c>
      <c r="C804" s="2" t="s">
        <v>5025</v>
      </c>
      <c r="D804" t="s">
        <v>6163</v>
      </c>
      <c r="E804" s="2">
        <v>4</v>
      </c>
      <c r="F804" s="2" t="str" cm="1">
        <f t="array" ref="F804">_xlfn.XLOOKUP(C804,customers!A803:$A$1001,customers!B803:$B$1001,,0)</f>
        <v>Caddric Krzysztofiak</v>
      </c>
      <c r="G804" s="2" t="str">
        <f>IFERROR(IF(_xlfn.XLOOKUP(C804,customers!A804:A1803,customers!C804:C1803,,0)=0,"",_xlfn.XLOOKUP(C804,customers!A804:A1803,customers!C804:C1803,,0)),"")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t="str">
        <f>_xlfn.XLOOKUP(Table1[[#This Row],[Customer ID]],customers!$A$1:$A$1001,customers!$I$1:$I$1001,,0)</f>
        <v>No</v>
      </c>
    </row>
    <row r="805" spans="1:16" x14ac:dyDescent="0.25">
      <c r="A805" s="2" t="s">
        <v>5030</v>
      </c>
      <c r="B805" s="3">
        <v>43955</v>
      </c>
      <c r="C805" s="2" t="s">
        <v>5031</v>
      </c>
      <c r="D805" t="s">
        <v>6166</v>
      </c>
      <c r="E805" s="2">
        <v>4</v>
      </c>
      <c r="F805" s="2" t="str" cm="1">
        <f t="array" ref="F805">_xlfn.XLOOKUP(C805,customers!A804:$A$1001,customers!B804:$B$1001,,0)</f>
        <v>Darn Penquet</v>
      </c>
      <c r="G805" s="2" t="str">
        <f>IFERROR(IF(_xlfn.XLOOKUP(C805,customers!A805:A1804,customers!C805:C1804,,0)=0,"",_xlfn.XLOOKUP(C805,customers!A805:A1804,customers!C805:C1804,,0)),"")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f>_xlfn.XLOOKUP(Table1[[#This Row],[Customer ID]],customers!$A$1:$A$1001,customers!$I$1:$I$1001,,0)</f>
        <v>No</v>
      </c>
    </row>
    <row r="806" spans="1:16" x14ac:dyDescent="0.25">
      <c r="A806" s="2" t="s">
        <v>5035</v>
      </c>
      <c r="B806" s="3">
        <v>44289</v>
      </c>
      <c r="C806" s="2" t="s">
        <v>5036</v>
      </c>
      <c r="D806" t="s">
        <v>6179</v>
      </c>
      <c r="E806" s="2">
        <v>2</v>
      </c>
      <c r="F806" s="2" t="str" cm="1">
        <f t="array" ref="F806">_xlfn.XLOOKUP(C806,customers!A805:$A$1001,customers!B805:$B$1001,,0)</f>
        <v>Jammie Cloke</v>
      </c>
      <c r="G806" s="2" t="str">
        <f>IFERROR(IF(_xlfn.XLOOKUP(C806,customers!A806:A1805,customers!C806:C1805,,0)=0,"",_xlfn.XLOOKUP(C806,customers!A806:A1805,customers!C806:C1805,,0)),"")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t="str">
        <f>_xlfn.XLOOKUP(Table1[[#This Row],[Customer ID]],customers!$A$1:$A$1001,customers!$I$1:$I$1001,,0)</f>
        <v>No</v>
      </c>
    </row>
    <row r="807" spans="1:16" x14ac:dyDescent="0.25">
      <c r="A807" s="2" t="s">
        <v>5040</v>
      </c>
      <c r="B807" s="3">
        <v>44713</v>
      </c>
      <c r="C807" s="2" t="s">
        <v>5041</v>
      </c>
      <c r="D807" t="s">
        <v>6146</v>
      </c>
      <c r="E807" s="2">
        <v>1</v>
      </c>
      <c r="F807" s="2" t="str" cm="1">
        <f t="array" ref="F807">_xlfn.XLOOKUP(C807,customers!A806:$A$1001,customers!B806:$B$1001,,0)</f>
        <v>Chester Clowton</v>
      </c>
      <c r="G807" s="2" t="str">
        <f>IFERROR(IF(_xlfn.XLOOKUP(C807,customers!A807:A1806,customers!C807:C1806,,0)=0,"",_xlfn.XLOOKUP(C807,customers!A807:A1806,customers!C807:C1806,,0)),"")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t="str">
        <f>_xlfn.XLOOKUP(Table1[[#This Row],[Customer ID]],customers!$A$1:$A$1001,customers!$I$1:$I$1001,,0)</f>
        <v>No</v>
      </c>
    </row>
    <row r="808" spans="1:16" x14ac:dyDescent="0.25">
      <c r="A808" s="2" t="s">
        <v>5046</v>
      </c>
      <c r="B808" s="3">
        <v>44241</v>
      </c>
      <c r="C808" s="2" t="s">
        <v>5047</v>
      </c>
      <c r="D808" t="s">
        <v>6150</v>
      </c>
      <c r="E808" s="2">
        <v>2</v>
      </c>
      <c r="F808" s="2" t="str" cm="1">
        <f t="array" ref="F808">_xlfn.XLOOKUP(C808,customers!A807:$A$1001,customers!B807:$B$1001,,0)</f>
        <v>Kathleen Diable</v>
      </c>
      <c r="G808" s="2" t="str">
        <f>IFERROR(IF(_xlfn.XLOOKUP(C808,customers!A808:A1807,customers!C808:C1807,,0)=0,"",_xlfn.XLOOKUP(C808,customers!A808:A1807,customers!C808:C1807,,0)),"")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f>_xlfn.XLOOKUP(Table1[[#This Row],[Customer ID]],customers!$A$1:$A$1001,customers!$I$1:$I$1001,,0)</f>
        <v>Yes</v>
      </c>
    </row>
    <row r="809" spans="1:16" x14ac:dyDescent="0.25">
      <c r="A809" s="2" t="s">
        <v>5050</v>
      </c>
      <c r="B809" s="3">
        <v>44543</v>
      </c>
      <c r="C809" s="2" t="s">
        <v>5051</v>
      </c>
      <c r="D809" t="s">
        <v>6169</v>
      </c>
      <c r="E809" s="2">
        <v>3</v>
      </c>
      <c r="F809" s="2" t="str" cm="1">
        <f t="array" ref="F809">_xlfn.XLOOKUP(C809,customers!A808:$A$1001,customers!B808:$B$1001,,0)</f>
        <v>Koren Ferretti</v>
      </c>
      <c r="G809" s="2" t="str">
        <f>IFERROR(IF(_xlfn.XLOOKUP(C809,customers!A809:A1808,customers!C809:C1808,,0)=0,"",_xlfn.XLOOKUP(C809,customers!A809:A1808,customers!C809:C1808,,0)),"")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f>_xlfn.XLOOKUP(Table1[[#This Row],[Customer ID]],customers!$A$1:$A$1001,customers!$I$1:$I$1001,,0)</f>
        <v>No</v>
      </c>
    </row>
    <row r="810" spans="1:16" x14ac:dyDescent="0.25">
      <c r="A810" s="2" t="s">
        <v>5056</v>
      </c>
      <c r="B810" s="3">
        <v>43868</v>
      </c>
      <c r="C810" s="2" t="s">
        <v>5113</v>
      </c>
      <c r="D810" t="s">
        <v>6142</v>
      </c>
      <c r="E810" s="2">
        <v>5</v>
      </c>
      <c r="F810" s="2" t="str" cm="1">
        <f t="array" ref="F810">_xlfn.XLOOKUP(C810,customers!A809:$A$1001,customers!B809:$B$1001,,0)</f>
        <v>Allis Wilmore</v>
      </c>
      <c r="G810" s="2" t="str">
        <f>IFERROR(IF(_xlfn.XLOOKUP(C810,customers!A810:A1809,customers!C810:C1809,,0)=0,"",_xlfn.XLOOKUP(C810,customers!A810:A1809,customers!C810:C1809,,0)),"")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t="str">
        <f>_xlfn.XLOOKUP(Table1[[#This Row],[Customer ID]],customers!$A$1:$A$1001,customers!$I$1:$I$1001,,0)</f>
        <v>No</v>
      </c>
    </row>
    <row r="811" spans="1:16" x14ac:dyDescent="0.25">
      <c r="A811" s="2" t="s">
        <v>5062</v>
      </c>
      <c r="B811" s="3">
        <v>44235</v>
      </c>
      <c r="C811" s="2" t="s">
        <v>5063</v>
      </c>
      <c r="D811" t="s">
        <v>6163</v>
      </c>
      <c r="E811" s="2">
        <v>3</v>
      </c>
      <c r="F811" s="2" t="str" cm="1">
        <f t="array" ref="F811">_xlfn.XLOOKUP(C811,customers!A810:$A$1001,customers!B810:$B$1001,,0)</f>
        <v>Chaddie Bennie</v>
      </c>
      <c r="G811" s="2" t="str">
        <f>IFERROR(IF(_xlfn.XLOOKUP(C811,customers!A811:A1810,customers!C811:C1810,,0)=0,"",_xlfn.XLOOKUP(C811,customers!A811:A1810,customers!C811:C1810,,0)),"")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t="str">
        <f>_xlfn.XLOOKUP(Table1[[#This Row],[Customer ID]],customers!$A$1:$A$1001,customers!$I$1:$I$1001,,0)</f>
        <v>Yes</v>
      </c>
    </row>
    <row r="812" spans="1:16" x14ac:dyDescent="0.25">
      <c r="A812" s="2" t="s">
        <v>5067</v>
      </c>
      <c r="B812" s="3">
        <v>44054</v>
      </c>
      <c r="C812" s="2" t="s">
        <v>5068</v>
      </c>
      <c r="D812" t="s">
        <v>6161</v>
      </c>
      <c r="E812" s="2">
        <v>3</v>
      </c>
      <c r="F812" s="2" t="str" cm="1">
        <f t="array" ref="F812">_xlfn.XLOOKUP(C812,customers!A811:$A$1001,customers!B811:$B$1001,,0)</f>
        <v>Alberta Balsdone</v>
      </c>
      <c r="G812" s="2" t="str">
        <f>IFERROR(IF(_xlfn.XLOOKUP(C812,customers!A812:A1811,customers!C812:C1811,,0)=0,"",_xlfn.XLOOKUP(C812,customers!A812:A1811,customers!C812:C1811,,0)),"")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f>_xlfn.XLOOKUP(Table1[[#This Row],[Customer ID]],customers!$A$1:$A$1001,customers!$I$1:$I$1001,,0)</f>
        <v>No</v>
      </c>
    </row>
    <row r="813" spans="1:16" x14ac:dyDescent="0.25">
      <c r="A813" s="2" t="s">
        <v>5073</v>
      </c>
      <c r="B813" s="3">
        <v>44114</v>
      </c>
      <c r="C813" s="2" t="s">
        <v>5074</v>
      </c>
      <c r="D813" t="s">
        <v>6155</v>
      </c>
      <c r="E813" s="2">
        <v>6</v>
      </c>
      <c r="F813" s="2" t="str" cm="1">
        <f t="array" ref="F813">_xlfn.XLOOKUP(C813,customers!A812:$A$1001,customers!B812:$B$1001,,0)</f>
        <v>Brice Romera</v>
      </c>
      <c r="G813" s="2" t="str">
        <f>IFERROR(IF(_xlfn.XLOOKUP(C813,customers!A813:A1812,customers!C813:C1812,,0)=0,"",_xlfn.XLOOKUP(C813,customers!A813:A1812,customers!C813:C1812,,0)),"")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f>_xlfn.XLOOKUP(Table1[[#This Row],[Customer ID]],customers!$A$1:$A$1001,customers!$I$1:$I$1001,,0)</f>
        <v>Yes</v>
      </c>
    </row>
    <row r="814" spans="1:16" x14ac:dyDescent="0.25">
      <c r="A814" s="2" t="s">
        <v>5073</v>
      </c>
      <c r="B814" s="3">
        <v>44114</v>
      </c>
      <c r="C814" s="2" t="s">
        <v>5074</v>
      </c>
      <c r="D814" t="s">
        <v>6165</v>
      </c>
      <c r="E814" s="2">
        <v>6</v>
      </c>
      <c r="F814" s="2" t="str" cm="1">
        <f t="array" ref="F814">_xlfn.XLOOKUP(C814,customers!A813:$A$1001,customers!B813:$B$1001,,0)</f>
        <v>Brice Romera</v>
      </c>
      <c r="G814" s="2" t="str">
        <f>IFERROR(IF(_xlfn.XLOOKUP(C814,customers!A814:A1813,customers!C814:C1813,,0)=0,"",_xlfn.XLOOKUP(C814,customers!A814:A1813,customers!C814:C1813,,0)),"")</f>
        <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f>_xlfn.XLOOKUP(Table1[[#This Row],[Customer ID]],customers!$A$1:$A$1001,customers!$I$1:$I$1001,,0)</f>
        <v>Yes</v>
      </c>
    </row>
    <row r="815" spans="1:16" x14ac:dyDescent="0.25">
      <c r="A815" s="2" t="s">
        <v>5084</v>
      </c>
      <c r="B815" s="3">
        <v>44173</v>
      </c>
      <c r="C815" s="2" t="s">
        <v>5085</v>
      </c>
      <c r="D815" t="s">
        <v>6166</v>
      </c>
      <c r="E815" s="2">
        <v>1</v>
      </c>
      <c r="F815" s="2" t="str" cm="1">
        <f t="array" ref="F815">_xlfn.XLOOKUP(C815,customers!A814:$A$1001,customers!B814:$B$1001,,0)</f>
        <v>Conchita Bryde</v>
      </c>
      <c r="G815" s="2" t="str">
        <f>IFERROR(IF(_xlfn.XLOOKUP(C815,customers!A815:A1814,customers!C815:C1814,,0)=0,"",_xlfn.XLOOKUP(C815,customers!A815:A1814,customers!C815:C1814,,0)),"")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f>_xlfn.XLOOKUP(Table1[[#This Row],[Customer ID]],customers!$A$1:$A$1001,customers!$I$1:$I$1001,,0)</f>
        <v>Yes</v>
      </c>
    </row>
    <row r="816" spans="1:16" x14ac:dyDescent="0.25">
      <c r="A816" s="2" t="s">
        <v>5090</v>
      </c>
      <c r="B816" s="3">
        <v>43573</v>
      </c>
      <c r="C816" s="2" t="s">
        <v>5091</v>
      </c>
      <c r="D816" t="s">
        <v>6184</v>
      </c>
      <c r="E816" s="2">
        <v>2</v>
      </c>
      <c r="F816" s="2" t="str" cm="1">
        <f t="array" ref="F816">_xlfn.XLOOKUP(C816,customers!A815:$A$1001,customers!B815:$B$1001,,0)</f>
        <v>Silvanus Enefer</v>
      </c>
      <c r="G816" s="2" t="str">
        <f>IFERROR(IF(_xlfn.XLOOKUP(C816,customers!A816:A1815,customers!C816:C1815,,0)=0,"",_xlfn.XLOOKUP(C816,customers!A816:A1815,customers!C816:C1815,,0)),"")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f>_xlfn.XLOOKUP(Table1[[#This Row],[Customer ID]],customers!$A$1:$A$1001,customers!$I$1:$I$1001,,0)</f>
        <v>No</v>
      </c>
    </row>
    <row r="817" spans="1:16" x14ac:dyDescent="0.25">
      <c r="A817" s="2" t="s">
        <v>5096</v>
      </c>
      <c r="B817" s="3">
        <v>44200</v>
      </c>
      <c r="C817" s="2" t="s">
        <v>5097</v>
      </c>
      <c r="D817" t="s">
        <v>6146</v>
      </c>
      <c r="E817" s="2">
        <v>6</v>
      </c>
      <c r="F817" s="2" t="str" cm="1">
        <f t="array" ref="F817">_xlfn.XLOOKUP(C817,customers!A816:$A$1001,customers!B816:$B$1001,,0)</f>
        <v>Lenci Haggerstone</v>
      </c>
      <c r="G817" s="2" t="str">
        <f>IFERROR(IF(_xlfn.XLOOKUP(C817,customers!A817:A1816,customers!C817:C1816,,0)=0,"",_xlfn.XLOOKUP(C817,customers!A817:A1816,customers!C817:C1816,,0)),"")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t="str">
        <f>_xlfn.XLOOKUP(Table1[[#This Row],[Customer ID]],customers!$A$1:$A$1001,customers!$I$1:$I$1001,,0)</f>
        <v>No</v>
      </c>
    </row>
    <row r="818" spans="1:16" x14ac:dyDescent="0.25">
      <c r="A818" s="2" t="s">
        <v>5102</v>
      </c>
      <c r="B818" s="3">
        <v>43534</v>
      </c>
      <c r="C818" s="2" t="s">
        <v>5103</v>
      </c>
      <c r="D818" t="s">
        <v>6161</v>
      </c>
      <c r="E818" s="2">
        <v>4</v>
      </c>
      <c r="F818" s="2" t="str" cm="1">
        <f t="array" ref="F818">_xlfn.XLOOKUP(C818,customers!A817:$A$1001,customers!B817:$B$1001,,0)</f>
        <v>Marvin Gundry</v>
      </c>
      <c r="G818" s="2" t="str">
        <f>IFERROR(IF(_xlfn.XLOOKUP(C818,customers!A818:A1817,customers!C818:C1817,,0)=0,"",_xlfn.XLOOKUP(C818,customers!A818:A1817,customers!C818:C1817,,0)),"")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f>_xlfn.XLOOKUP(Table1[[#This Row],[Customer ID]],customers!$A$1:$A$1001,customers!$I$1:$I$1001,,0)</f>
        <v>No</v>
      </c>
    </row>
    <row r="819" spans="1:16" x14ac:dyDescent="0.25">
      <c r="A819" s="2" t="s">
        <v>5107</v>
      </c>
      <c r="B819" s="3">
        <v>43798</v>
      </c>
      <c r="C819" s="2" t="s">
        <v>5108</v>
      </c>
      <c r="D819" t="s">
        <v>6169</v>
      </c>
      <c r="E819" s="2">
        <v>2</v>
      </c>
      <c r="F819" s="2" t="str" cm="1">
        <f t="array" ref="F819">_xlfn.XLOOKUP(C819,customers!A818:$A$1001,customers!B818:$B$1001,,0)</f>
        <v>Bayard Wellan</v>
      </c>
      <c r="G819" s="2" t="str">
        <f>IFERROR(IF(_xlfn.XLOOKUP(C819,customers!A819:A1818,customers!C819:C1818,,0)=0,"",_xlfn.XLOOKUP(C819,customers!A819:A1818,customers!C819:C1818,,0)),"")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f>_xlfn.XLOOKUP(Table1[[#This Row],[Customer ID]],customers!$A$1:$A$1001,customers!$I$1:$I$1001,,0)</f>
        <v>No</v>
      </c>
    </row>
    <row r="820" spans="1:16" x14ac:dyDescent="0.25">
      <c r="A820" s="2" t="s">
        <v>5112</v>
      </c>
      <c r="B820" s="3">
        <v>44761</v>
      </c>
      <c r="C820" s="2" t="s">
        <v>5113</v>
      </c>
      <c r="D820" t="s">
        <v>6170</v>
      </c>
      <c r="E820" s="2">
        <v>5</v>
      </c>
      <c r="F820" s="2" t="str" cm="1">
        <f t="array" ref="F820">_xlfn.XLOOKUP(C820,customers!A819:$A$1001,customers!B819:$B$1001,,0)</f>
        <v>Allis Wilmore</v>
      </c>
      <c r="G820" s="2" t="str">
        <f>IFERROR(IF(_xlfn.XLOOKUP(C820,customers!A820:A1819,customers!C820:C1819,,0)=0,"",_xlfn.XLOOKUP(C820,customers!A820:A1819,customers!C820:C1819,,0)),"")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f>_xlfn.XLOOKUP(Table1[[#This Row],[Customer ID]],customers!$A$1:$A$1001,customers!$I$1:$I$1001,,0)</f>
        <v>No</v>
      </c>
    </row>
    <row r="821" spans="1:16" x14ac:dyDescent="0.25">
      <c r="A821" s="2" t="s">
        <v>5117</v>
      </c>
      <c r="B821" s="3">
        <v>44008</v>
      </c>
      <c r="C821" s="2" t="s">
        <v>5118</v>
      </c>
      <c r="D821" t="s">
        <v>6145</v>
      </c>
      <c r="E821" s="2">
        <v>1</v>
      </c>
      <c r="F821" s="2" t="str" cm="1">
        <f t="array" ref="F821">_xlfn.XLOOKUP(C821,customers!A820:$A$1001,customers!B820:$B$1001,,0)</f>
        <v>Caddric Atcheson</v>
      </c>
      <c r="G821" s="2" t="str">
        <f>IFERROR(IF(_xlfn.XLOOKUP(C821,customers!A821:A1820,customers!C821:C1820,,0)=0,"",_xlfn.XLOOKUP(C821,customers!A821:A1820,customers!C821:C1820,,0)),"")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f>_xlfn.XLOOKUP(Table1[[#This Row],[Customer ID]],customers!$A$1:$A$1001,customers!$I$1:$I$1001,,0)</f>
        <v>Yes</v>
      </c>
    </row>
    <row r="822" spans="1:16" x14ac:dyDescent="0.25">
      <c r="A822" s="2" t="s">
        <v>5123</v>
      </c>
      <c r="B822" s="3">
        <v>43510</v>
      </c>
      <c r="C822" s="2" t="s">
        <v>5124</v>
      </c>
      <c r="D822" t="s">
        <v>6141</v>
      </c>
      <c r="E822" s="2">
        <v>4</v>
      </c>
      <c r="F822" s="2" t="str" cm="1">
        <f t="array" ref="F822">_xlfn.XLOOKUP(C822,customers!A821:$A$1001,customers!B821:$B$1001,,0)</f>
        <v>Eustace Stenton</v>
      </c>
      <c r="G822" s="2" t="str">
        <f>IFERROR(IF(_xlfn.XLOOKUP(C822,customers!A822:A1821,customers!C822:C1821,,0)=0,"",_xlfn.XLOOKUP(C822,customers!A822:A1821,customers!C822:C1821,,0)),"")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f>_xlfn.XLOOKUP(Table1[[#This Row],[Customer ID]],customers!$A$1:$A$1001,customers!$I$1:$I$1001,,0)</f>
        <v>Yes</v>
      </c>
    </row>
    <row r="823" spans="1:16" x14ac:dyDescent="0.25">
      <c r="A823" s="2" t="s">
        <v>5129</v>
      </c>
      <c r="B823" s="3">
        <v>44144</v>
      </c>
      <c r="C823" s="2" t="s">
        <v>5130</v>
      </c>
      <c r="D823" t="s">
        <v>6172</v>
      </c>
      <c r="E823" s="2">
        <v>5</v>
      </c>
      <c r="F823" s="2" t="str" cm="1">
        <f t="array" ref="F823">_xlfn.XLOOKUP(C823,customers!A822:$A$1001,customers!B822:$B$1001,,0)</f>
        <v>Ericka Tripp</v>
      </c>
      <c r="G823" s="2" t="str">
        <f>IFERROR(IF(_xlfn.XLOOKUP(C823,customers!A823:A1822,customers!C823:C1822,,0)=0,"",_xlfn.XLOOKUP(C823,customers!A823:A1822,customers!C823:C1822,,0)),"")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t="str">
        <f>_xlfn.XLOOKUP(Table1[[#This Row],[Customer ID]],customers!$A$1:$A$1001,customers!$I$1:$I$1001,,0)</f>
        <v>No</v>
      </c>
    </row>
    <row r="824" spans="1:16" x14ac:dyDescent="0.25">
      <c r="A824" s="2" t="s">
        <v>5135</v>
      </c>
      <c r="B824" s="3">
        <v>43585</v>
      </c>
      <c r="C824" s="2" t="s">
        <v>5136</v>
      </c>
      <c r="D824" t="s">
        <v>6148</v>
      </c>
      <c r="E824" s="2">
        <v>4</v>
      </c>
      <c r="F824" s="2" t="str" cm="1">
        <f t="array" ref="F824">_xlfn.XLOOKUP(C824,customers!A823:$A$1001,customers!B823:$B$1001,,0)</f>
        <v>Lyndsey MacManus</v>
      </c>
      <c r="G824" s="2" t="str">
        <f>IFERROR(IF(_xlfn.XLOOKUP(C824,customers!A824:A1823,customers!C824:C1823,,0)=0,"",_xlfn.XLOOKUP(C824,customers!A824:A1823,customers!C824:C1823,,0)),"")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f>_xlfn.XLOOKUP(Table1[[#This Row],[Customer ID]],customers!$A$1:$A$1001,customers!$I$1:$I$1001,,0)</f>
        <v>No</v>
      </c>
    </row>
    <row r="825" spans="1:16" x14ac:dyDescent="0.25">
      <c r="A825" s="2" t="s">
        <v>5141</v>
      </c>
      <c r="B825" s="3">
        <v>44134</v>
      </c>
      <c r="C825" s="2" t="s">
        <v>5142</v>
      </c>
      <c r="D825" t="s">
        <v>6170</v>
      </c>
      <c r="E825" s="2">
        <v>3</v>
      </c>
      <c r="F825" s="2" t="str" cm="1">
        <f t="array" ref="F825">_xlfn.XLOOKUP(C825,customers!A824:$A$1001,customers!B824:$B$1001,,0)</f>
        <v>Tess Benediktovich</v>
      </c>
      <c r="G825" s="2" t="str">
        <f>IFERROR(IF(_xlfn.XLOOKUP(C825,customers!A825:A1824,customers!C825:C1824,,0)=0,"",_xlfn.XLOOKUP(C825,customers!A825:A1824,customers!C825:C1824,,0)),"")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f>_xlfn.XLOOKUP(Table1[[#This Row],[Customer ID]],customers!$A$1:$A$1001,customers!$I$1:$I$1001,,0)</f>
        <v>Yes</v>
      </c>
    </row>
    <row r="826" spans="1:16" x14ac:dyDescent="0.25">
      <c r="A826" s="2" t="s">
        <v>5147</v>
      </c>
      <c r="B826" s="3">
        <v>43781</v>
      </c>
      <c r="C826" s="2" t="s">
        <v>5148</v>
      </c>
      <c r="D826" t="s">
        <v>6152</v>
      </c>
      <c r="E826" s="2">
        <v>5</v>
      </c>
      <c r="F826" s="2" t="str" cm="1">
        <f t="array" ref="F826">_xlfn.XLOOKUP(C826,customers!A825:$A$1001,customers!B825:$B$1001,,0)</f>
        <v>Correy Bourner</v>
      </c>
      <c r="G826" s="2" t="str">
        <f>IFERROR(IF(_xlfn.XLOOKUP(C826,customers!A826:A1825,customers!C826:C1825,,0)=0,"",_xlfn.XLOOKUP(C826,customers!A826:A1825,customers!C826:C1825,,0)),"")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f>_xlfn.XLOOKUP(Table1[[#This Row],[Customer ID]],customers!$A$1:$A$1001,customers!$I$1:$I$1001,,0)</f>
        <v>Yes</v>
      </c>
    </row>
    <row r="827" spans="1:16" x14ac:dyDescent="0.25">
      <c r="A827" s="2" t="s">
        <v>5152</v>
      </c>
      <c r="B827" s="3">
        <v>44603</v>
      </c>
      <c r="C827" s="2" t="s">
        <v>5188</v>
      </c>
      <c r="D827" t="s">
        <v>6147</v>
      </c>
      <c r="E827" s="2">
        <v>3</v>
      </c>
      <c r="F827" s="2" t="str" cm="1">
        <f t="array" ref="F827">_xlfn.XLOOKUP(C827,customers!A826:$A$1001,customers!B826:$B$1001,,0)</f>
        <v>Odelia Skerme</v>
      </c>
      <c r="G827" s="2" t="str">
        <f>IFERROR(IF(_xlfn.XLOOKUP(C827,customers!A827:A1826,customers!C827:C1826,,0)=0,"",_xlfn.XLOOKUP(C827,customers!A827:A1826,customers!C827:C1826,,0)),"")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f>_xlfn.XLOOKUP(Table1[[#This Row],[Customer ID]],customers!$A$1:$A$1001,customers!$I$1:$I$1001,,0)</f>
        <v>Yes</v>
      </c>
    </row>
    <row r="828" spans="1:16" x14ac:dyDescent="0.25">
      <c r="A828" s="2" t="s">
        <v>5158</v>
      </c>
      <c r="B828" s="3">
        <v>44283</v>
      </c>
      <c r="C828" s="2" t="s">
        <v>5159</v>
      </c>
      <c r="D828" t="s">
        <v>6139</v>
      </c>
      <c r="E828" s="2">
        <v>5</v>
      </c>
      <c r="F828" s="2" t="str" cm="1">
        <f t="array" ref="F828">_xlfn.XLOOKUP(C828,customers!A827:$A$1001,customers!B827:$B$1001,,0)</f>
        <v>Kandy Heddan</v>
      </c>
      <c r="G828" s="2" t="str">
        <f>IFERROR(IF(_xlfn.XLOOKUP(C828,customers!A828:A1827,customers!C828:C1827,,0)=0,"",_xlfn.XLOOKUP(C828,customers!A828:A1827,customers!C828:C1827,,0)),"")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f>_xlfn.XLOOKUP(Table1[[#This Row],[Customer ID]],customers!$A$1:$A$1001,customers!$I$1:$I$1001,,0)</f>
        <v>Yes</v>
      </c>
    </row>
    <row r="829" spans="1:16" x14ac:dyDescent="0.25">
      <c r="A829" s="2" t="s">
        <v>5164</v>
      </c>
      <c r="B829" s="3">
        <v>44540</v>
      </c>
      <c r="C829" s="2" t="s">
        <v>5165</v>
      </c>
      <c r="D829" t="s">
        <v>6156</v>
      </c>
      <c r="E829" s="2">
        <v>5</v>
      </c>
      <c r="F829" s="2" t="str" cm="1">
        <f t="array" ref="F829">_xlfn.XLOOKUP(C829,customers!A828:$A$1001,customers!B828:$B$1001,,0)</f>
        <v>Ibby Charters</v>
      </c>
      <c r="G829" s="2" t="str">
        <f>IFERROR(IF(_xlfn.XLOOKUP(C829,customers!A829:A1828,customers!C829:C1828,,0)=0,"",_xlfn.XLOOKUP(C829,customers!A829:A1828,customers!C829:C1828,,0)),"")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f>_xlfn.XLOOKUP(Table1[[#This Row],[Customer ID]],customers!$A$1:$A$1001,customers!$I$1:$I$1001,,0)</f>
        <v>No</v>
      </c>
    </row>
    <row r="830" spans="1:16" x14ac:dyDescent="0.25">
      <c r="A830" s="2" t="s">
        <v>5170</v>
      </c>
      <c r="B830" s="3">
        <v>44505</v>
      </c>
      <c r="C830" s="2" t="s">
        <v>5171</v>
      </c>
      <c r="D830" t="s">
        <v>6168</v>
      </c>
      <c r="E830" s="2">
        <v>6</v>
      </c>
      <c r="F830" s="2" t="str" cm="1">
        <f t="array" ref="F830">_xlfn.XLOOKUP(C830,customers!A829:$A$1001,customers!B829:$B$1001,,0)</f>
        <v>Adora Roubert</v>
      </c>
      <c r="G830" s="2" t="str">
        <f>IFERROR(IF(_xlfn.XLOOKUP(C830,customers!A830:A1829,customers!C830:C1829,,0)=0,"",_xlfn.XLOOKUP(C830,customers!A830:A1829,customers!C830:C1829,,0)),"")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f>_xlfn.XLOOKUP(Table1[[#This Row],[Customer ID]],customers!$A$1:$A$1001,customers!$I$1:$I$1001,,0)</f>
        <v>Yes</v>
      </c>
    </row>
    <row r="831" spans="1:16" x14ac:dyDescent="0.25">
      <c r="A831" s="2" t="s">
        <v>5176</v>
      </c>
      <c r="B831" s="3">
        <v>43890</v>
      </c>
      <c r="C831" s="2" t="s">
        <v>5177</v>
      </c>
      <c r="D831" t="s">
        <v>6154</v>
      </c>
      <c r="E831" s="2">
        <v>1</v>
      </c>
      <c r="F831" s="2" t="str" cm="1">
        <f t="array" ref="F831">_xlfn.XLOOKUP(C831,customers!A830:$A$1001,customers!B830:$B$1001,,0)</f>
        <v>Hillel Mairs</v>
      </c>
      <c r="G831" s="2" t="str">
        <f>IFERROR(IF(_xlfn.XLOOKUP(C831,customers!A831:A1830,customers!C831:C1830,,0)=0,"",_xlfn.XLOOKUP(C831,customers!A831:A1830,customers!C831:C1830,,0)),"")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f>_xlfn.XLOOKUP(Table1[[#This Row],[Customer ID]],customers!$A$1:$A$1001,customers!$I$1:$I$1001,,0)</f>
        <v>No</v>
      </c>
    </row>
    <row r="832" spans="1:16" x14ac:dyDescent="0.25">
      <c r="A832" s="2" t="s">
        <v>5182</v>
      </c>
      <c r="B832" s="3">
        <v>44414</v>
      </c>
      <c r="C832" s="2" t="s">
        <v>5183</v>
      </c>
      <c r="D832" t="s">
        <v>6141</v>
      </c>
      <c r="E832" s="2">
        <v>2</v>
      </c>
      <c r="F832" s="2" t="str" cm="1">
        <f t="array" ref="F832">_xlfn.XLOOKUP(C832,customers!A831:$A$1001,customers!B831:$B$1001,,0)</f>
        <v>Helaina Rainforth</v>
      </c>
      <c r="G832" s="2" t="str">
        <f>IFERROR(IF(_xlfn.XLOOKUP(C832,customers!A832:A1831,customers!C832:C1831,,0)=0,"",_xlfn.XLOOKUP(C832,customers!A832:A1831,customers!C832:C1831,,0)),"")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f>_xlfn.XLOOKUP(Table1[[#This Row],[Customer ID]],customers!$A$1:$A$1001,customers!$I$1:$I$1001,,0)</f>
        <v>No</v>
      </c>
    </row>
    <row r="833" spans="1:16" x14ac:dyDescent="0.25">
      <c r="A833" s="2" t="s">
        <v>5182</v>
      </c>
      <c r="B833" s="3">
        <v>44414</v>
      </c>
      <c r="C833" s="2" t="s">
        <v>5183</v>
      </c>
      <c r="D833" t="s">
        <v>6154</v>
      </c>
      <c r="E833" s="2">
        <v>2</v>
      </c>
      <c r="F833" s="2" t="str" cm="1">
        <f t="array" ref="F833">_xlfn.XLOOKUP(C833,customers!A832:$A$1001,customers!B832:$B$1001,,0)</f>
        <v>Helaina Rainforth</v>
      </c>
      <c r="G833" s="2" t="str">
        <f>IFERROR(IF(_xlfn.XLOOKUP(C833,customers!A833:A1832,customers!C833:C1832,,0)=0,"",_xlfn.XLOOKUP(C833,customers!A833:A1832,customers!C833:C1832,,0)),"")</f>
        <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f>_xlfn.XLOOKUP(Table1[[#This Row],[Customer ID]],customers!$A$1:$A$1001,customers!$I$1:$I$1001,,0)</f>
        <v>No</v>
      </c>
    </row>
    <row r="834" spans="1:16" x14ac:dyDescent="0.25">
      <c r="A834" s="2" t="s">
        <v>5193</v>
      </c>
      <c r="B834" s="3">
        <v>44274</v>
      </c>
      <c r="C834" s="2" t="s">
        <v>5194</v>
      </c>
      <c r="D834" t="s">
        <v>6138</v>
      </c>
      <c r="E834" s="2">
        <v>6</v>
      </c>
      <c r="F834" s="2" t="str" cm="1">
        <f t="array" ref="F834">_xlfn.XLOOKUP(C834,customers!A833:$A$1001,customers!B833:$B$1001,,0)</f>
        <v>Isac Jesper</v>
      </c>
      <c r="G834" s="2" t="str">
        <f>IFERROR(IF(_xlfn.XLOOKUP(C834,customers!A834:A1833,customers!C834:C1833,,0)=0,"",_xlfn.XLOOKUP(C834,customers!A834:A1833,customers!C834:C1833,,0)),"")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t="str">
        <f>_xlfn.XLOOKUP(Table1[[#This Row],[Customer ID]],customers!$A$1:$A$1001,customers!$I$1:$I$1001,,0)</f>
        <v>No</v>
      </c>
    </row>
    <row r="835" spans="1:16" x14ac:dyDescent="0.25">
      <c r="A835" s="2" t="s">
        <v>5199</v>
      </c>
      <c r="B835" s="3">
        <v>44302</v>
      </c>
      <c r="C835" s="2" t="s">
        <v>5200</v>
      </c>
      <c r="D835" t="s">
        <v>6149</v>
      </c>
      <c r="E835" s="2">
        <v>4</v>
      </c>
      <c r="F835" s="2" t="str" cm="1">
        <f t="array" ref="F835">_xlfn.XLOOKUP(C835,customers!A834:$A$1001,customers!B834:$B$1001,,0)</f>
        <v>Lenette Dwerryhouse</v>
      </c>
      <c r="G835" s="2" t="str">
        <f>IFERROR(IF(_xlfn.XLOOKUP(C835,customers!A835:A1834,customers!C835:C1834,,0)=0,"",_xlfn.XLOOKUP(C835,customers!A835:A1834,customers!C835:C1834,,0)),"")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 "Robusta", IF(I835="Exc", "Excelsa", IF(I835="Ara", "Arabica",IF(I835="Lib", "Liberica",""))))</f>
        <v>Robusta</v>
      </c>
      <c r="O835" t="str">
        <f t="shared" ref="O835:O898" si="41">IF(J835="M","Medium",IF(J835="L","Light",IF(J835="D","Dark","")))</f>
        <v>Dark</v>
      </c>
      <c r="P835" t="str">
        <f>_xlfn.XLOOKUP(Table1[[#This Row],[Customer ID]],customers!$A$1:$A$1001,customers!$I$1:$I$1001,,0)</f>
        <v>Yes</v>
      </c>
    </row>
    <row r="836" spans="1:16" x14ac:dyDescent="0.25">
      <c r="A836" s="2" t="s">
        <v>5205</v>
      </c>
      <c r="B836" s="3">
        <v>44141</v>
      </c>
      <c r="C836" s="2" t="s">
        <v>5206</v>
      </c>
      <c r="D836" t="s">
        <v>6168</v>
      </c>
      <c r="E836" s="2">
        <v>1</v>
      </c>
      <c r="F836" s="2" t="str" cm="1">
        <f t="array" ref="F836">_xlfn.XLOOKUP(C836,customers!A835:$A$1001,customers!B835:$B$1001,,0)</f>
        <v>Nadeen Broomer</v>
      </c>
      <c r="G836" s="2" t="str">
        <f>IFERROR(IF(_xlfn.XLOOKUP(C836,customers!A836:A1835,customers!C836:C1835,,0)=0,"",_xlfn.XLOOKUP(C836,customers!A836:A1835,customers!C836:C1835,,0)),"")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f>_xlfn.XLOOKUP(Table1[[#This Row],[Customer ID]],customers!$A$1:$A$1001,customers!$I$1:$I$1001,,0)</f>
        <v>No</v>
      </c>
    </row>
    <row r="837" spans="1:16" x14ac:dyDescent="0.25">
      <c r="A837" s="2" t="s">
        <v>5211</v>
      </c>
      <c r="B837" s="3">
        <v>44270</v>
      </c>
      <c r="C837" s="2" t="s">
        <v>5212</v>
      </c>
      <c r="D837" t="s">
        <v>6176</v>
      </c>
      <c r="E837" s="2">
        <v>1</v>
      </c>
      <c r="F837" s="2" t="str" cm="1">
        <f t="array" ref="F837">_xlfn.XLOOKUP(C837,customers!A836:$A$1001,customers!B836:$B$1001,,0)</f>
        <v>Konstantine Thoumasson</v>
      </c>
      <c r="G837" s="2" t="str">
        <f>IFERROR(IF(_xlfn.XLOOKUP(C837,customers!A837:A1836,customers!C837:C1836,,0)=0,"",_xlfn.XLOOKUP(C837,customers!A837:A1836,customers!C837:C1836,,0)),"")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f>_xlfn.XLOOKUP(Table1[[#This Row],[Customer ID]],customers!$A$1:$A$1001,customers!$I$1:$I$1001,,0)</f>
        <v>Yes</v>
      </c>
    </row>
    <row r="838" spans="1:16" x14ac:dyDescent="0.25">
      <c r="A838" s="2" t="s">
        <v>5216</v>
      </c>
      <c r="B838" s="3">
        <v>44486</v>
      </c>
      <c r="C838" s="2" t="s">
        <v>5217</v>
      </c>
      <c r="D838" t="s">
        <v>6154</v>
      </c>
      <c r="E838" s="2">
        <v>4</v>
      </c>
      <c r="F838" s="2" t="str" cm="1">
        <f t="array" ref="F838">_xlfn.XLOOKUP(C838,customers!A837:$A$1001,customers!B837:$B$1001,,0)</f>
        <v>Frans Habbergham</v>
      </c>
      <c r="G838" s="2" t="str">
        <f>IFERROR(IF(_xlfn.XLOOKUP(C838,customers!A838:A1837,customers!C838:C1837,,0)=0,"",_xlfn.XLOOKUP(C838,customers!A838:A1837,customers!C838:C1837,,0)),"")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f>_xlfn.XLOOKUP(Table1[[#This Row],[Customer ID]],customers!$A$1:$A$1001,customers!$I$1:$I$1001,,0)</f>
        <v>No</v>
      </c>
    </row>
    <row r="839" spans="1:16" x14ac:dyDescent="0.25">
      <c r="A839" s="2" t="s">
        <v>5222</v>
      </c>
      <c r="B839" s="3">
        <v>43715</v>
      </c>
      <c r="C839" s="2" t="s">
        <v>5113</v>
      </c>
      <c r="D839" t="s">
        <v>6181</v>
      </c>
      <c r="E839" s="2">
        <v>3</v>
      </c>
      <c r="F839" s="2" t="e" cm="1">
        <f t="array" ref="F839">_xlfn.XLOOKUP(C839,customers!A838:$A$1001,customers!B838:$B$1001,,0)</f>
        <v>#N/A</v>
      </c>
      <c r="G839" s="2" t="str">
        <f>IFERROR(IF(_xlfn.XLOOKUP(C839,customers!A839:A1838,customers!C839:C1838,,0)=0,"",_xlfn.XLOOKUP(C839,customers!A839:A1838,customers!C839:C1838,,0)),"")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f>_xlfn.XLOOKUP(Table1[[#This Row],[Customer ID]],customers!$A$1:$A$1001,customers!$I$1:$I$1001,,0)</f>
        <v>No</v>
      </c>
    </row>
    <row r="840" spans="1:16" x14ac:dyDescent="0.25">
      <c r="A840" s="2" t="s">
        <v>5228</v>
      </c>
      <c r="B840" s="3">
        <v>44755</v>
      </c>
      <c r="C840" s="2" t="s">
        <v>5229</v>
      </c>
      <c r="D840" t="s">
        <v>6168</v>
      </c>
      <c r="E840" s="2">
        <v>5</v>
      </c>
      <c r="F840" s="2" t="str" cm="1">
        <f t="array" ref="F840">_xlfn.XLOOKUP(C840,customers!A839:$A$1001,customers!B839:$B$1001,,0)</f>
        <v>Romain Avrashin</v>
      </c>
      <c r="G840" s="2" t="str">
        <f>IFERROR(IF(_xlfn.XLOOKUP(C840,customers!A840:A1839,customers!C840:C1839,,0)=0,"",_xlfn.XLOOKUP(C840,customers!A840:A1839,customers!C840:C1839,,0)),"")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f>_xlfn.XLOOKUP(Table1[[#This Row],[Customer ID]],customers!$A$1:$A$1001,customers!$I$1:$I$1001,,0)</f>
        <v>No</v>
      </c>
    </row>
    <row r="841" spans="1:16" x14ac:dyDescent="0.25">
      <c r="A841" s="2" t="s">
        <v>5234</v>
      </c>
      <c r="B841" s="3">
        <v>44521</v>
      </c>
      <c r="C841" s="2" t="s">
        <v>5235</v>
      </c>
      <c r="D841" t="s">
        <v>6139</v>
      </c>
      <c r="E841" s="2">
        <v>5</v>
      </c>
      <c r="F841" s="2" t="str" cm="1">
        <f t="array" ref="F841">_xlfn.XLOOKUP(C841,customers!A840:$A$1001,customers!B840:$B$1001,,0)</f>
        <v>Miran Doidge</v>
      </c>
      <c r="G841" s="2" t="str">
        <f>IFERROR(IF(_xlfn.XLOOKUP(C841,customers!A841:A1840,customers!C841:C1840,,0)=0,"",_xlfn.XLOOKUP(C841,customers!A841:A1840,customers!C841:C1840,,0)),"")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f>_xlfn.XLOOKUP(Table1[[#This Row],[Customer ID]],customers!$A$1:$A$1001,customers!$I$1:$I$1001,,0)</f>
        <v>No</v>
      </c>
    </row>
    <row r="842" spans="1:16" x14ac:dyDescent="0.25">
      <c r="A842" s="2" t="s">
        <v>5240</v>
      </c>
      <c r="B842" s="3">
        <v>44574</v>
      </c>
      <c r="C842" s="2" t="s">
        <v>5241</v>
      </c>
      <c r="D842" t="s">
        <v>6173</v>
      </c>
      <c r="E842" s="2">
        <v>4</v>
      </c>
      <c r="F842" s="2" t="str" cm="1">
        <f t="array" ref="F842">_xlfn.XLOOKUP(C842,customers!A841:$A$1001,customers!B841:$B$1001,,0)</f>
        <v>Janeva Edinboro</v>
      </c>
      <c r="G842" s="2" t="str">
        <f>IFERROR(IF(_xlfn.XLOOKUP(C842,customers!A842:A1841,customers!C842:C1841,,0)=0,"",_xlfn.XLOOKUP(C842,customers!A842:A1841,customers!C842:C1841,,0)),"")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t="str">
        <f>_xlfn.XLOOKUP(Table1[[#This Row],[Customer ID]],customers!$A$1:$A$1001,customers!$I$1:$I$1001,,0)</f>
        <v>Yes</v>
      </c>
    </row>
    <row r="843" spans="1:16" x14ac:dyDescent="0.25">
      <c r="A843" s="2" t="s">
        <v>5246</v>
      </c>
      <c r="B843" s="3">
        <v>44755</v>
      </c>
      <c r="C843" s="2" t="s">
        <v>5247</v>
      </c>
      <c r="D843" t="s">
        <v>6159</v>
      </c>
      <c r="E843" s="2">
        <v>1</v>
      </c>
      <c r="F843" s="2" t="str" cm="1">
        <f t="array" ref="F843">_xlfn.XLOOKUP(C843,customers!A842:$A$1001,customers!B842:$B$1001,,0)</f>
        <v>Trumaine Tewelson</v>
      </c>
      <c r="G843" s="2" t="str">
        <f>IFERROR(IF(_xlfn.XLOOKUP(C843,customers!A843:A1842,customers!C843:C1842,,0)=0,"",_xlfn.XLOOKUP(C843,customers!A843:A1842,customers!C843:C1842,,0)),"")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f>_xlfn.XLOOKUP(Table1[[#This Row],[Customer ID]],customers!$A$1:$A$1001,customers!$I$1:$I$1001,,0)</f>
        <v>No</v>
      </c>
    </row>
    <row r="844" spans="1:16" x14ac:dyDescent="0.25">
      <c r="A844" s="2" t="s">
        <v>5251</v>
      </c>
      <c r="B844" s="3">
        <v>44502</v>
      </c>
      <c r="C844" s="2" t="s">
        <v>5188</v>
      </c>
      <c r="D844" t="s">
        <v>6156</v>
      </c>
      <c r="E844" s="2">
        <v>2</v>
      </c>
      <c r="F844" s="2" t="e" cm="1">
        <f t="array" ref="F844">_xlfn.XLOOKUP(C844,customers!A843:$A$1001,customers!B843:$B$1001,,0)</f>
        <v>#N/A</v>
      </c>
      <c r="G844" s="2" t="str">
        <f>IFERROR(IF(_xlfn.XLOOKUP(C844,customers!A844:A1843,customers!C844:C1843,,0)=0,"",_xlfn.XLOOKUP(C844,customers!A844:A1843,customers!C844:C1843,,0)),"")</f>
        <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f>_xlfn.XLOOKUP(Table1[[#This Row],[Customer ID]],customers!$A$1:$A$1001,customers!$I$1:$I$1001,,0)</f>
        <v>Yes</v>
      </c>
    </row>
    <row r="845" spans="1:16" x14ac:dyDescent="0.25">
      <c r="A845" s="2" t="s">
        <v>5256</v>
      </c>
      <c r="B845" s="3">
        <v>44387</v>
      </c>
      <c r="C845" s="2" t="s">
        <v>5257</v>
      </c>
      <c r="D845" t="s">
        <v>6156</v>
      </c>
      <c r="E845" s="2">
        <v>2</v>
      </c>
      <c r="F845" s="2" t="str" cm="1">
        <f t="array" ref="F845">_xlfn.XLOOKUP(C845,customers!A844:$A$1001,customers!B844:$B$1001,,0)</f>
        <v>De Drewitt</v>
      </c>
      <c r="G845" s="2" t="str">
        <f>IFERROR(IF(_xlfn.XLOOKUP(C845,customers!A845:A1844,customers!C845:C1844,,0)=0,"",_xlfn.XLOOKUP(C845,customers!A845:A1844,customers!C845:C1844,,0)),"")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f>_xlfn.XLOOKUP(Table1[[#This Row],[Customer ID]],customers!$A$1:$A$1001,customers!$I$1:$I$1001,,0)</f>
        <v>Yes</v>
      </c>
    </row>
    <row r="846" spans="1:16" x14ac:dyDescent="0.25">
      <c r="A846" s="2" t="s">
        <v>5262</v>
      </c>
      <c r="B846" s="3">
        <v>44476</v>
      </c>
      <c r="C846" s="2" t="s">
        <v>5263</v>
      </c>
      <c r="D846" t="s">
        <v>6158</v>
      </c>
      <c r="E846" s="2">
        <v>6</v>
      </c>
      <c r="F846" s="2" t="str" cm="1">
        <f t="array" ref="F846">_xlfn.XLOOKUP(C846,customers!A845:$A$1001,customers!B845:$B$1001,,0)</f>
        <v>Adelheid Gladhill</v>
      </c>
      <c r="G846" s="2" t="str">
        <f>IFERROR(IF(_xlfn.XLOOKUP(C846,customers!A846:A1845,customers!C846:C1845,,0)=0,"",_xlfn.XLOOKUP(C846,customers!A846:A1845,customers!C846:C1845,,0)),"")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f>_xlfn.XLOOKUP(Table1[[#This Row],[Customer ID]],customers!$A$1:$A$1001,customers!$I$1:$I$1001,,0)</f>
        <v>Yes</v>
      </c>
    </row>
    <row r="847" spans="1:16" x14ac:dyDescent="0.25">
      <c r="A847" s="2" t="s">
        <v>5268</v>
      </c>
      <c r="B847" s="3">
        <v>43889</v>
      </c>
      <c r="C847" s="2" t="s">
        <v>5269</v>
      </c>
      <c r="D847" t="s">
        <v>6185</v>
      </c>
      <c r="E847" s="2">
        <v>6</v>
      </c>
      <c r="F847" s="2" t="str" cm="1">
        <f t="array" ref="F847">_xlfn.XLOOKUP(C847,customers!A846:$A$1001,customers!B846:$B$1001,,0)</f>
        <v>Murielle Lorinez</v>
      </c>
      <c r="G847" s="2" t="str">
        <f>IFERROR(IF(_xlfn.XLOOKUP(C847,customers!A847:A1846,customers!C847:C1846,,0)=0,"",_xlfn.XLOOKUP(C847,customers!A847:A1846,customers!C847:C1846,,0)),"")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f>_xlfn.XLOOKUP(Table1[[#This Row],[Customer ID]],customers!$A$1:$A$1001,customers!$I$1:$I$1001,,0)</f>
        <v>No</v>
      </c>
    </row>
    <row r="848" spans="1:16" x14ac:dyDescent="0.25">
      <c r="A848" s="2" t="s">
        <v>5273</v>
      </c>
      <c r="B848" s="3">
        <v>44747</v>
      </c>
      <c r="C848" s="2" t="s">
        <v>5274</v>
      </c>
      <c r="D848" t="s">
        <v>6175</v>
      </c>
      <c r="E848" s="2">
        <v>2</v>
      </c>
      <c r="F848" s="2" t="str" cm="1">
        <f t="array" ref="F848">_xlfn.XLOOKUP(C848,customers!A847:$A$1001,customers!B847:$B$1001,,0)</f>
        <v>Edin Mathe</v>
      </c>
      <c r="G848" s="2" t="str">
        <f>IFERROR(IF(_xlfn.XLOOKUP(C848,customers!A848:A1847,customers!C848:C1847,,0)=0,"",_xlfn.XLOOKUP(C848,customers!A848:A1847,customers!C848:C1847,,0)),"")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f>_xlfn.XLOOKUP(Table1[[#This Row],[Customer ID]],customers!$A$1:$A$1001,customers!$I$1:$I$1001,,0)</f>
        <v>Yes</v>
      </c>
    </row>
    <row r="849" spans="1:16" x14ac:dyDescent="0.25">
      <c r="A849" s="2" t="s">
        <v>5278</v>
      </c>
      <c r="B849" s="3">
        <v>44460</v>
      </c>
      <c r="C849" s="2" t="s">
        <v>5279</v>
      </c>
      <c r="D849" t="s">
        <v>6154</v>
      </c>
      <c r="E849" s="2">
        <v>3</v>
      </c>
      <c r="F849" s="2" t="str" cm="1">
        <f t="array" ref="F849">_xlfn.XLOOKUP(C849,customers!A848:$A$1001,customers!B848:$B$1001,,0)</f>
        <v>Mordy Van Der Vlies</v>
      </c>
      <c r="G849" s="2" t="str">
        <f>IFERROR(IF(_xlfn.XLOOKUP(C849,customers!A849:A1848,customers!C849:C1848,,0)=0,"",_xlfn.XLOOKUP(C849,customers!A849:A1848,customers!C849:C1848,,0)),"")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f>_xlfn.XLOOKUP(Table1[[#This Row],[Customer ID]],customers!$A$1:$A$1001,customers!$I$1:$I$1001,,0)</f>
        <v>Yes</v>
      </c>
    </row>
    <row r="850" spans="1:16" x14ac:dyDescent="0.25">
      <c r="A850" s="2" t="s">
        <v>5283</v>
      </c>
      <c r="B850" s="3">
        <v>43468</v>
      </c>
      <c r="C850" s="2" t="s">
        <v>5284</v>
      </c>
      <c r="D850" t="s">
        <v>6176</v>
      </c>
      <c r="E850" s="2">
        <v>6</v>
      </c>
      <c r="F850" s="2" t="str" cm="1">
        <f t="array" ref="F850">_xlfn.XLOOKUP(C850,customers!A849:$A$1001,customers!B849:$B$1001,,0)</f>
        <v>Spencer Wastell</v>
      </c>
      <c r="G850" s="2" t="str">
        <f>IFERROR(IF(_xlfn.XLOOKUP(C850,customers!A850:A1849,customers!C850:C1849,,0)=0,"",_xlfn.XLOOKUP(C850,customers!A850:A1849,customers!C850:C1849,,0)),"")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f>_xlfn.XLOOKUP(Table1[[#This Row],[Customer ID]],customers!$A$1:$A$1001,customers!$I$1:$I$1001,,0)</f>
        <v>No</v>
      </c>
    </row>
    <row r="851" spans="1:16" x14ac:dyDescent="0.25">
      <c r="A851" s="2" t="s">
        <v>5288</v>
      </c>
      <c r="B851" s="3">
        <v>44628</v>
      </c>
      <c r="C851" s="2" t="s">
        <v>5289</v>
      </c>
      <c r="D851" t="s">
        <v>6167</v>
      </c>
      <c r="E851" s="2">
        <v>6</v>
      </c>
      <c r="F851" s="2" t="str" cm="1">
        <f t="array" ref="F851">_xlfn.XLOOKUP(C851,customers!A850:$A$1001,customers!B850:$B$1001,,0)</f>
        <v>Jemimah Ethelston</v>
      </c>
      <c r="G851" s="2" t="str">
        <f>IFERROR(IF(_xlfn.XLOOKUP(C851,customers!A851:A1850,customers!C851:C1850,,0)=0,"",_xlfn.XLOOKUP(C851,customers!A851:A1850,customers!C851:C1850,,0)),"")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f>_xlfn.XLOOKUP(Table1[[#This Row],[Customer ID]],customers!$A$1:$A$1001,customers!$I$1:$I$1001,,0)</f>
        <v>Yes</v>
      </c>
    </row>
    <row r="852" spans="1:16" x14ac:dyDescent="0.25">
      <c r="A852" s="2" t="s">
        <v>5288</v>
      </c>
      <c r="B852" s="3">
        <v>44628</v>
      </c>
      <c r="C852" s="2" t="s">
        <v>5289</v>
      </c>
      <c r="D852" t="s">
        <v>6152</v>
      </c>
      <c r="E852" s="2">
        <v>2</v>
      </c>
      <c r="F852" s="2" t="str" cm="1">
        <f t="array" ref="F852">_xlfn.XLOOKUP(C852,customers!A851:$A$1001,customers!B851:$B$1001,,0)</f>
        <v>Jemimah Ethelston</v>
      </c>
      <c r="G852" s="2" t="str">
        <f>IFERROR(IF(_xlfn.XLOOKUP(C852,customers!A852:A1851,customers!C852:C1851,,0)=0,"",_xlfn.XLOOKUP(C852,customers!A852:A1851,customers!C852:C1851,,0)),"")</f>
        <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f>_xlfn.XLOOKUP(Table1[[#This Row],[Customer ID]],customers!$A$1:$A$1001,customers!$I$1:$I$1001,,0)</f>
        <v>Yes</v>
      </c>
    </row>
    <row r="853" spans="1:16" x14ac:dyDescent="0.25">
      <c r="A853" s="2" t="s">
        <v>5299</v>
      </c>
      <c r="B853" s="3">
        <v>43900</v>
      </c>
      <c r="C853" s="2" t="s">
        <v>5300</v>
      </c>
      <c r="D853" t="s">
        <v>6169</v>
      </c>
      <c r="E853" s="2">
        <v>1</v>
      </c>
      <c r="F853" s="2" t="str" cm="1">
        <f t="array" ref="F853">_xlfn.XLOOKUP(C853,customers!A852:$A$1001,customers!B852:$B$1001,,0)</f>
        <v>Perice Eberz</v>
      </c>
      <c r="G853" s="2" t="str">
        <f>IFERROR(IF(_xlfn.XLOOKUP(C853,customers!A853:A1852,customers!C853:C1852,,0)=0,"",_xlfn.XLOOKUP(C853,customers!A853:A1852,customers!C853:C1852,,0)),"")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f>_xlfn.XLOOKUP(Table1[[#This Row],[Customer ID]],customers!$A$1:$A$1001,customers!$I$1:$I$1001,,0)</f>
        <v>Yes</v>
      </c>
    </row>
    <row r="854" spans="1:16" x14ac:dyDescent="0.25">
      <c r="A854" s="2" t="s">
        <v>5305</v>
      </c>
      <c r="B854" s="3">
        <v>44527</v>
      </c>
      <c r="C854" s="2" t="s">
        <v>5306</v>
      </c>
      <c r="D854" t="s">
        <v>6165</v>
      </c>
      <c r="E854" s="2">
        <v>4</v>
      </c>
      <c r="F854" s="2" t="str" cm="1">
        <f t="array" ref="F854">_xlfn.XLOOKUP(C854,customers!A853:$A$1001,customers!B853:$B$1001,,0)</f>
        <v>Bear Gaish</v>
      </c>
      <c r="G854" s="2" t="str">
        <f>IFERROR(IF(_xlfn.XLOOKUP(C854,customers!A854:A1853,customers!C854:C1853,,0)=0,"",_xlfn.XLOOKUP(C854,customers!A854:A1853,customers!C854:C1853,,0)),"")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f>_xlfn.XLOOKUP(Table1[[#This Row],[Customer ID]],customers!$A$1:$A$1001,customers!$I$1:$I$1001,,0)</f>
        <v>Yes</v>
      </c>
    </row>
    <row r="855" spans="1:16" x14ac:dyDescent="0.25">
      <c r="A855" s="2" t="s">
        <v>5310</v>
      </c>
      <c r="B855" s="3">
        <v>44259</v>
      </c>
      <c r="C855" s="2" t="s">
        <v>5311</v>
      </c>
      <c r="D855" t="s">
        <v>6147</v>
      </c>
      <c r="E855" s="2">
        <v>2</v>
      </c>
      <c r="F855" s="2" t="str" cm="1">
        <f t="array" ref="F855">_xlfn.XLOOKUP(C855,customers!A854:$A$1001,customers!B854:$B$1001,,0)</f>
        <v>Lynnea Danton</v>
      </c>
      <c r="G855" s="2" t="str">
        <f>IFERROR(IF(_xlfn.XLOOKUP(C855,customers!A855:A1854,customers!C855:C1854,,0)=0,"",_xlfn.XLOOKUP(C855,customers!A855:A1854,customers!C855:C1854,,0)),"")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f>_xlfn.XLOOKUP(Table1[[#This Row],[Customer ID]],customers!$A$1:$A$1001,customers!$I$1:$I$1001,,0)</f>
        <v>No</v>
      </c>
    </row>
    <row r="856" spans="1:16" x14ac:dyDescent="0.25">
      <c r="A856" s="2" t="s">
        <v>5315</v>
      </c>
      <c r="B856" s="3">
        <v>44516</v>
      </c>
      <c r="C856" s="2" t="s">
        <v>5316</v>
      </c>
      <c r="D856" t="s">
        <v>6173</v>
      </c>
      <c r="E856" s="2">
        <v>5</v>
      </c>
      <c r="F856" s="2" t="str" cm="1">
        <f t="array" ref="F856">_xlfn.XLOOKUP(C856,customers!A855:$A$1001,customers!B855:$B$1001,,0)</f>
        <v>Skipton Morrall</v>
      </c>
      <c r="G856" s="2" t="str">
        <f>IFERROR(IF(_xlfn.XLOOKUP(C856,customers!A856:A1855,customers!C856:C1855,,0)=0,"",_xlfn.XLOOKUP(C856,customers!A856:A1855,customers!C856:C1855,,0)),"")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t="str">
        <f>_xlfn.XLOOKUP(Table1[[#This Row],[Customer ID]],customers!$A$1:$A$1001,customers!$I$1:$I$1001,,0)</f>
        <v>Yes</v>
      </c>
    </row>
    <row r="857" spans="1:16" x14ac:dyDescent="0.25">
      <c r="A857" s="2" t="s">
        <v>5321</v>
      </c>
      <c r="B857" s="3">
        <v>43632</v>
      </c>
      <c r="C857" s="2" t="s">
        <v>5322</v>
      </c>
      <c r="D857" t="s">
        <v>6165</v>
      </c>
      <c r="E857" s="2">
        <v>3</v>
      </c>
      <c r="F857" s="2" t="str" cm="1">
        <f t="array" ref="F857">_xlfn.XLOOKUP(C857,customers!A856:$A$1001,customers!B856:$B$1001,,0)</f>
        <v>Devan Crownshaw</v>
      </c>
      <c r="G857" s="2" t="str">
        <f>IFERROR(IF(_xlfn.XLOOKUP(C857,customers!A857:A1856,customers!C857:C1856,,0)=0,"",_xlfn.XLOOKUP(C857,customers!A857:A1856,customers!C857:C1856,,0)),"")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f>_xlfn.XLOOKUP(Table1[[#This Row],[Customer ID]],customers!$A$1:$A$1001,customers!$I$1:$I$1001,,0)</f>
        <v>No</v>
      </c>
    </row>
    <row r="858" spans="1:16" x14ac:dyDescent="0.25">
      <c r="A858" s="2" t="s">
        <v>5327</v>
      </c>
      <c r="B858" s="3">
        <v>44031</v>
      </c>
      <c r="C858" s="2" t="s">
        <v>5188</v>
      </c>
      <c r="D858" t="s">
        <v>6159</v>
      </c>
      <c r="E858" s="2">
        <v>2</v>
      </c>
      <c r="F858" s="2" t="e" cm="1">
        <f t="array" ref="F858">_xlfn.XLOOKUP(C858,customers!A857:$A$1001,customers!B857:$B$1001,,0)</f>
        <v>#N/A</v>
      </c>
      <c r="G858" s="2" t="str">
        <f>IFERROR(IF(_xlfn.XLOOKUP(C858,customers!A858:A1857,customers!C858:C1857,,0)=0,"",_xlfn.XLOOKUP(C858,customers!A858:A1857,customers!C858:C1857,,0)),"")</f>
        <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f>_xlfn.XLOOKUP(Table1[[#This Row],[Customer ID]],customers!$A$1:$A$1001,customers!$I$1:$I$1001,,0)</f>
        <v>Yes</v>
      </c>
    </row>
    <row r="859" spans="1:16" x14ac:dyDescent="0.25">
      <c r="A859" s="2" t="s">
        <v>5333</v>
      </c>
      <c r="B859" s="3">
        <v>43889</v>
      </c>
      <c r="C859" s="2" t="s">
        <v>5334</v>
      </c>
      <c r="D859" t="s">
        <v>6142</v>
      </c>
      <c r="E859" s="2">
        <v>5</v>
      </c>
      <c r="F859" s="2" t="str" cm="1">
        <f t="array" ref="F859">_xlfn.XLOOKUP(C859,customers!A858:$A$1001,customers!B858:$B$1001,,0)</f>
        <v>Joceline Reddoch</v>
      </c>
      <c r="G859" s="2" t="str">
        <f>IFERROR(IF(_xlfn.XLOOKUP(C859,customers!A859:A1858,customers!C859:C1858,,0)=0,"",_xlfn.XLOOKUP(C859,customers!A859:A1858,customers!C859:C1858,,0)),"")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t="str">
        <f>_xlfn.XLOOKUP(Table1[[#This Row],[Customer ID]],customers!$A$1:$A$1001,customers!$I$1:$I$1001,,0)</f>
        <v>No</v>
      </c>
    </row>
    <row r="860" spans="1:16" x14ac:dyDescent="0.25">
      <c r="A860" s="2" t="s">
        <v>5339</v>
      </c>
      <c r="B860" s="3">
        <v>43638</v>
      </c>
      <c r="C860" s="2" t="s">
        <v>5340</v>
      </c>
      <c r="D860" t="s">
        <v>6160</v>
      </c>
      <c r="E860" s="2">
        <v>4</v>
      </c>
      <c r="F860" s="2" t="str" cm="1">
        <f t="array" ref="F860">_xlfn.XLOOKUP(C860,customers!A859:$A$1001,customers!B859:$B$1001,,0)</f>
        <v>Shelley Titley</v>
      </c>
      <c r="G860" s="2" t="str">
        <f>IFERROR(IF(_xlfn.XLOOKUP(C860,customers!A860:A1859,customers!C860:C1859,,0)=0,"",_xlfn.XLOOKUP(C860,customers!A860:A1859,customers!C860:C1859,,0)),"")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f>_xlfn.XLOOKUP(Table1[[#This Row],[Customer ID]],customers!$A$1:$A$1001,customers!$I$1:$I$1001,,0)</f>
        <v>No</v>
      </c>
    </row>
    <row r="861" spans="1:16" x14ac:dyDescent="0.25">
      <c r="A861" s="2" t="s">
        <v>5345</v>
      </c>
      <c r="B861" s="3">
        <v>43716</v>
      </c>
      <c r="C861" s="2" t="s">
        <v>5346</v>
      </c>
      <c r="D861" t="s">
        <v>6182</v>
      </c>
      <c r="E861" s="2">
        <v>6</v>
      </c>
      <c r="F861" s="2" t="str" cm="1">
        <f t="array" ref="F861">_xlfn.XLOOKUP(C861,customers!A860:$A$1001,customers!B860:$B$1001,,0)</f>
        <v>Redd Simao</v>
      </c>
      <c r="G861" s="2" t="str">
        <f>IFERROR(IF(_xlfn.XLOOKUP(C861,customers!A861:A1860,customers!C861:C1860,,0)=0,"",_xlfn.XLOOKUP(C861,customers!A861:A1860,customers!C861:C1860,,0)),"")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f>_xlfn.XLOOKUP(Table1[[#This Row],[Customer ID]],customers!$A$1:$A$1001,customers!$I$1:$I$1001,,0)</f>
        <v>No</v>
      </c>
    </row>
    <row r="862" spans="1:16" x14ac:dyDescent="0.25">
      <c r="A862" s="2" t="s">
        <v>5351</v>
      </c>
      <c r="B862" s="3">
        <v>44707</v>
      </c>
      <c r="C862" s="2" t="s">
        <v>5352</v>
      </c>
      <c r="D862" t="s">
        <v>6175</v>
      </c>
      <c r="E862" s="2">
        <v>1</v>
      </c>
      <c r="F862" s="2" t="str" cm="1">
        <f t="array" ref="F862">_xlfn.XLOOKUP(C862,customers!A861:$A$1001,customers!B861:$B$1001,,0)</f>
        <v>Cece Inker</v>
      </c>
      <c r="G862" s="2" t="str">
        <f>IFERROR(IF(_xlfn.XLOOKUP(C862,customers!A862:A1861,customers!C862:C1861,,0)=0,"",_xlfn.XLOOKUP(C862,customers!A862:A1861,customers!C862:C1861,,0)),"")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f>_xlfn.XLOOKUP(Table1[[#This Row],[Customer ID]],customers!$A$1:$A$1001,customers!$I$1:$I$1001,,0)</f>
        <v>No</v>
      </c>
    </row>
    <row r="863" spans="1:16" x14ac:dyDescent="0.25">
      <c r="A863" s="2" t="s">
        <v>5356</v>
      </c>
      <c r="B863" s="3">
        <v>43802</v>
      </c>
      <c r="C863" s="2" t="s">
        <v>5357</v>
      </c>
      <c r="D863" t="s">
        <v>6143</v>
      </c>
      <c r="E863" s="2">
        <v>6</v>
      </c>
      <c r="F863" s="2" t="str" cm="1">
        <f t="array" ref="F863">_xlfn.XLOOKUP(C863,customers!A862:$A$1001,customers!B862:$B$1001,,0)</f>
        <v>Noel Chisholm</v>
      </c>
      <c r="G863" s="2" t="str">
        <f>IFERROR(IF(_xlfn.XLOOKUP(C863,customers!A863:A1862,customers!C863:C1862,,0)=0,"",_xlfn.XLOOKUP(C863,customers!A863:A1862,customers!C863:C1862,,0)),"")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f>_xlfn.XLOOKUP(Table1[[#This Row],[Customer ID]],customers!$A$1:$A$1001,customers!$I$1:$I$1001,,0)</f>
        <v>Yes</v>
      </c>
    </row>
    <row r="864" spans="1:16" x14ac:dyDescent="0.25">
      <c r="A864" s="2" t="s">
        <v>5362</v>
      </c>
      <c r="B864" s="3">
        <v>43725</v>
      </c>
      <c r="C864" s="2" t="s">
        <v>5363</v>
      </c>
      <c r="D864" t="s">
        <v>6138</v>
      </c>
      <c r="E864" s="2">
        <v>1</v>
      </c>
      <c r="F864" s="2" t="str" cm="1">
        <f t="array" ref="F864">_xlfn.XLOOKUP(C864,customers!A863:$A$1001,customers!B863:$B$1001,,0)</f>
        <v>Grazia Oats</v>
      </c>
      <c r="G864" s="2" t="str">
        <f>IFERROR(IF(_xlfn.XLOOKUP(C864,customers!A864:A1863,customers!C864:C1863,,0)=0,"",_xlfn.XLOOKUP(C864,customers!A864:A1863,customers!C864:C1863,,0)),"")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t="str">
        <f>_xlfn.XLOOKUP(Table1[[#This Row],[Customer ID]],customers!$A$1:$A$1001,customers!$I$1:$I$1001,,0)</f>
        <v>Yes</v>
      </c>
    </row>
    <row r="865" spans="1:16" x14ac:dyDescent="0.25">
      <c r="A865" s="2" t="s">
        <v>5368</v>
      </c>
      <c r="B865" s="3">
        <v>44712</v>
      </c>
      <c r="C865" s="2" t="s">
        <v>5369</v>
      </c>
      <c r="D865" t="s">
        <v>6162</v>
      </c>
      <c r="E865" s="2">
        <v>2</v>
      </c>
      <c r="F865" s="2" t="str" cm="1">
        <f t="array" ref="F865">_xlfn.XLOOKUP(C865,customers!A864:$A$1001,customers!B864:$B$1001,,0)</f>
        <v>Meade Birkin</v>
      </c>
      <c r="G865" s="2" t="str">
        <f>IFERROR(IF(_xlfn.XLOOKUP(C865,customers!A865:A1864,customers!C865:C1864,,0)=0,"",_xlfn.XLOOKUP(C865,customers!A865:A1864,customers!C865:C1864,,0)),"")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f>_xlfn.XLOOKUP(Table1[[#This Row],[Customer ID]],customers!$A$1:$A$1001,customers!$I$1:$I$1001,,0)</f>
        <v>Yes</v>
      </c>
    </row>
    <row r="866" spans="1:16" x14ac:dyDescent="0.25">
      <c r="A866" s="2" t="s">
        <v>5374</v>
      </c>
      <c r="B866" s="3">
        <v>43759</v>
      </c>
      <c r="C866" s="2" t="s">
        <v>5375</v>
      </c>
      <c r="D866" t="s">
        <v>6178</v>
      </c>
      <c r="E866" s="2">
        <v>6</v>
      </c>
      <c r="F866" s="2" t="str" cm="1">
        <f t="array" ref="F866">_xlfn.XLOOKUP(C866,customers!A865:$A$1001,customers!B865:$B$1001,,0)</f>
        <v>Ronda Pyson</v>
      </c>
      <c r="G866" s="2" t="str">
        <f>IFERROR(IF(_xlfn.XLOOKUP(C866,customers!A866:A1865,customers!C866:C1865,,0)=0,"",_xlfn.XLOOKUP(C866,customers!A866:A1865,customers!C866:C1865,,0)),"")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t="str">
        <f>_xlfn.XLOOKUP(Table1[[#This Row],[Customer ID]],customers!$A$1:$A$1001,customers!$I$1:$I$1001,,0)</f>
        <v>No</v>
      </c>
    </row>
    <row r="867" spans="1:16" x14ac:dyDescent="0.25">
      <c r="A867" s="2" t="s">
        <v>5380</v>
      </c>
      <c r="B867" s="3">
        <v>44675</v>
      </c>
      <c r="C867" s="2" t="s">
        <v>5428</v>
      </c>
      <c r="D867" t="s">
        <v>6157</v>
      </c>
      <c r="E867" s="2">
        <v>1</v>
      </c>
      <c r="F867" s="2" t="str" cm="1">
        <f t="array" ref="F867">_xlfn.XLOOKUP(C867,customers!A866:$A$1001,customers!B866:$B$1001,,0)</f>
        <v>Modesty MacConnechie</v>
      </c>
      <c r="G867" s="2" t="str">
        <f>IFERROR(IF(_xlfn.XLOOKUP(C867,customers!A867:A1866,customers!C867:C1866,,0)=0,"",_xlfn.XLOOKUP(C867,customers!A867:A1866,customers!C867:C1866,,0)),"")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f>_xlfn.XLOOKUP(Table1[[#This Row],[Customer ID]],customers!$A$1:$A$1001,customers!$I$1:$I$1001,,0)</f>
        <v>Yes</v>
      </c>
    </row>
    <row r="868" spans="1:16" x14ac:dyDescent="0.25">
      <c r="A868" s="2" t="s">
        <v>5385</v>
      </c>
      <c r="B868" s="3">
        <v>44209</v>
      </c>
      <c r="C868" s="2" t="s">
        <v>5386</v>
      </c>
      <c r="D868" t="s">
        <v>6158</v>
      </c>
      <c r="E868" s="2">
        <v>3</v>
      </c>
      <c r="F868" s="2" t="str" cm="1">
        <f t="array" ref="F868">_xlfn.XLOOKUP(C868,customers!A867:$A$1001,customers!B867:$B$1001,,0)</f>
        <v>Rafaela Treacher</v>
      </c>
      <c r="G868" s="2" t="str">
        <f>IFERROR(IF(_xlfn.XLOOKUP(C868,customers!A868:A1867,customers!C868:C1867,,0)=0,"",_xlfn.XLOOKUP(C868,customers!A868:A1867,customers!C868:C1867,,0)),"")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f>_xlfn.XLOOKUP(Table1[[#This Row],[Customer ID]],customers!$A$1:$A$1001,customers!$I$1:$I$1001,,0)</f>
        <v>No</v>
      </c>
    </row>
    <row r="869" spans="1:16" x14ac:dyDescent="0.25">
      <c r="A869" s="2" t="s">
        <v>5391</v>
      </c>
      <c r="B869" s="3">
        <v>44792</v>
      </c>
      <c r="C869" s="2" t="s">
        <v>5392</v>
      </c>
      <c r="D869" t="s">
        <v>6182</v>
      </c>
      <c r="E869" s="2">
        <v>1</v>
      </c>
      <c r="F869" s="2" t="str" cm="1">
        <f t="array" ref="F869">_xlfn.XLOOKUP(C869,customers!A868:$A$1001,customers!B868:$B$1001,,0)</f>
        <v>Bee Fattorini</v>
      </c>
      <c r="G869" s="2" t="str">
        <f>IFERROR(IF(_xlfn.XLOOKUP(C869,customers!A869:A1868,customers!C869:C1868,,0)=0,"",_xlfn.XLOOKUP(C869,customers!A869:A1868,customers!C869:C1868,,0)),"")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f>_xlfn.XLOOKUP(Table1[[#This Row],[Customer ID]],customers!$A$1:$A$1001,customers!$I$1:$I$1001,,0)</f>
        <v>Yes</v>
      </c>
    </row>
    <row r="870" spans="1:16" x14ac:dyDescent="0.25">
      <c r="A870" s="2" t="s">
        <v>5396</v>
      </c>
      <c r="B870" s="3">
        <v>43526</v>
      </c>
      <c r="C870" s="2" t="s">
        <v>5397</v>
      </c>
      <c r="D870" t="s">
        <v>6139</v>
      </c>
      <c r="E870" s="2">
        <v>5</v>
      </c>
      <c r="F870" s="2" t="str" cm="1">
        <f t="array" ref="F870">_xlfn.XLOOKUP(C870,customers!A869:$A$1001,customers!B869:$B$1001,,0)</f>
        <v>Margie Palleske</v>
      </c>
      <c r="G870" s="2" t="str">
        <f>IFERROR(IF(_xlfn.XLOOKUP(C870,customers!A870:A1869,customers!C870:C1869,,0)=0,"",_xlfn.XLOOKUP(C870,customers!A870:A1869,customers!C870:C1869,,0)),"")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f>_xlfn.XLOOKUP(Table1[[#This Row],[Customer ID]],customers!$A$1:$A$1001,customers!$I$1:$I$1001,,0)</f>
        <v>Yes</v>
      </c>
    </row>
    <row r="871" spans="1:16" x14ac:dyDescent="0.25">
      <c r="A871" s="2" t="s">
        <v>5402</v>
      </c>
      <c r="B871" s="3">
        <v>43851</v>
      </c>
      <c r="C871" s="2" t="s">
        <v>5403</v>
      </c>
      <c r="D871" t="s">
        <v>6146</v>
      </c>
      <c r="E871" s="2">
        <v>3</v>
      </c>
      <c r="F871" s="2" t="str" cm="1">
        <f t="array" ref="F871">_xlfn.XLOOKUP(C871,customers!A870:$A$1001,customers!B870:$B$1001,,0)</f>
        <v>Alexina Randals</v>
      </c>
      <c r="G871" s="2" t="str">
        <f>IFERROR(IF(_xlfn.XLOOKUP(C871,customers!A871:A1870,customers!C871:C1870,,0)=0,"",_xlfn.XLOOKUP(C871,customers!A871:A1870,customers!C871:C1870,,0)),"")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t="str">
        <f>_xlfn.XLOOKUP(Table1[[#This Row],[Customer ID]],customers!$A$1:$A$1001,customers!$I$1:$I$1001,,0)</f>
        <v>Yes</v>
      </c>
    </row>
    <row r="872" spans="1:16" x14ac:dyDescent="0.25">
      <c r="A872" s="2" t="s">
        <v>5407</v>
      </c>
      <c r="B872" s="3">
        <v>44460</v>
      </c>
      <c r="C872" s="2" t="s">
        <v>5408</v>
      </c>
      <c r="D872" t="s">
        <v>6144</v>
      </c>
      <c r="E872" s="2">
        <v>1</v>
      </c>
      <c r="F872" s="2" t="str" cm="1">
        <f t="array" ref="F872">_xlfn.XLOOKUP(C872,customers!A871:$A$1001,customers!B871:$B$1001,,0)</f>
        <v>Filip Antcliffe</v>
      </c>
      <c r="G872" s="2" t="str">
        <f>IFERROR(IF(_xlfn.XLOOKUP(C872,customers!A872:A1871,customers!C872:C1871,,0)=0,"",_xlfn.XLOOKUP(C872,customers!A872:A1871,customers!C872:C1871,,0)),"")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f>_xlfn.XLOOKUP(Table1[[#This Row],[Customer ID]],customers!$A$1:$A$1001,customers!$I$1:$I$1001,,0)</f>
        <v>Yes</v>
      </c>
    </row>
    <row r="873" spans="1:16" x14ac:dyDescent="0.25">
      <c r="A873" s="2" t="s">
        <v>5413</v>
      </c>
      <c r="B873" s="3">
        <v>43707</v>
      </c>
      <c r="C873" s="2" t="s">
        <v>5414</v>
      </c>
      <c r="D873" t="s">
        <v>6171</v>
      </c>
      <c r="E873" s="2">
        <v>2</v>
      </c>
      <c r="F873" s="2" t="str" cm="1">
        <f t="array" ref="F873">_xlfn.XLOOKUP(C873,customers!A872:$A$1001,customers!B872:$B$1001,,0)</f>
        <v>Peyter Matignon</v>
      </c>
      <c r="G873" s="2" t="str">
        <f>IFERROR(IF(_xlfn.XLOOKUP(C873,customers!A873:A1872,customers!C873:C1872,,0)=0,"",_xlfn.XLOOKUP(C873,customers!A873:A1872,customers!C873:C1872,,0)),"")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f>_xlfn.XLOOKUP(Table1[[#This Row],[Customer ID]],customers!$A$1:$A$1001,customers!$I$1:$I$1001,,0)</f>
        <v>Yes</v>
      </c>
    </row>
    <row r="874" spans="1:16" x14ac:dyDescent="0.25">
      <c r="A874" s="2" t="s">
        <v>5421</v>
      </c>
      <c r="B874" s="3">
        <v>43521</v>
      </c>
      <c r="C874" s="2" t="s">
        <v>5422</v>
      </c>
      <c r="D874" t="s">
        <v>6155</v>
      </c>
      <c r="E874" s="2">
        <v>2</v>
      </c>
      <c r="F874" s="2" t="str" cm="1">
        <f t="array" ref="F874">_xlfn.XLOOKUP(C874,customers!A873:$A$1001,customers!B873:$B$1001,,0)</f>
        <v>Claudie Weond</v>
      </c>
      <c r="G874" s="2" t="str">
        <f>IFERROR(IF(_xlfn.XLOOKUP(C874,customers!A874:A1873,customers!C874:C1873,,0)=0,"",_xlfn.XLOOKUP(C874,customers!A874:A1873,customers!C874:C1873,,0)),"")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f>_xlfn.XLOOKUP(Table1[[#This Row],[Customer ID]],customers!$A$1:$A$1001,customers!$I$1:$I$1001,,0)</f>
        <v>No</v>
      </c>
    </row>
    <row r="875" spans="1:16" x14ac:dyDescent="0.25">
      <c r="A875" s="2" t="s">
        <v>5427</v>
      </c>
      <c r="B875" s="3">
        <v>43725</v>
      </c>
      <c r="C875" s="2" t="s">
        <v>5428</v>
      </c>
      <c r="D875" t="s">
        <v>6174</v>
      </c>
      <c r="E875" s="2">
        <v>4</v>
      </c>
      <c r="F875" s="2" t="str" cm="1">
        <f t="array" ref="F875">_xlfn.XLOOKUP(C875,customers!A874:$A$1001,customers!B874:$B$1001,,0)</f>
        <v>Modesty MacConnechie</v>
      </c>
      <c r="G875" s="2" t="str">
        <f>IFERROR(IF(_xlfn.XLOOKUP(C875,customers!A875:A1874,customers!C875:C1874,,0)=0,"",_xlfn.XLOOKUP(C875,customers!A875:A1874,customers!C875:C1874,,0)),"")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t="str">
        <f>_xlfn.XLOOKUP(Table1[[#This Row],[Customer ID]],customers!$A$1:$A$1001,customers!$I$1:$I$1001,,0)</f>
        <v>Yes</v>
      </c>
    </row>
    <row r="876" spans="1:16" x14ac:dyDescent="0.25">
      <c r="A876" s="2" t="s">
        <v>5433</v>
      </c>
      <c r="B876" s="3">
        <v>43680</v>
      </c>
      <c r="C876" s="2" t="s">
        <v>5434</v>
      </c>
      <c r="D876" t="s">
        <v>6140</v>
      </c>
      <c r="E876" s="2">
        <v>2</v>
      </c>
      <c r="F876" s="2" t="str" cm="1">
        <f t="array" ref="F876">_xlfn.XLOOKUP(C876,customers!A875:$A$1001,customers!B875:$B$1001,,0)</f>
        <v>Jaquenette Skentelbery</v>
      </c>
      <c r="G876" s="2" t="str">
        <f>IFERROR(IF(_xlfn.XLOOKUP(C876,customers!A876:A1875,customers!C876:C1875,,0)=0,"",_xlfn.XLOOKUP(C876,customers!A876:A1875,customers!C876:C1875,,0)),"")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f>_xlfn.XLOOKUP(Table1[[#This Row],[Customer ID]],customers!$A$1:$A$1001,customers!$I$1:$I$1001,,0)</f>
        <v>No</v>
      </c>
    </row>
    <row r="877" spans="1:16" x14ac:dyDescent="0.25">
      <c r="A877" s="2" t="s">
        <v>5439</v>
      </c>
      <c r="B877" s="3">
        <v>44253</v>
      </c>
      <c r="C877" s="2" t="s">
        <v>5440</v>
      </c>
      <c r="D877" t="s">
        <v>6160</v>
      </c>
      <c r="E877" s="2">
        <v>5</v>
      </c>
      <c r="F877" s="2" t="str" cm="1">
        <f t="array" ref="F877">_xlfn.XLOOKUP(C877,customers!A876:$A$1001,customers!B876:$B$1001,,0)</f>
        <v>Orazio Comber</v>
      </c>
      <c r="G877" s="2" t="str">
        <f>IFERROR(IF(_xlfn.XLOOKUP(C877,customers!A877:A1876,customers!C877:C1876,,0)=0,"",_xlfn.XLOOKUP(C877,customers!A877:A1876,customers!C877:C1876,,0)),"")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f>_xlfn.XLOOKUP(Table1[[#This Row],[Customer ID]],customers!$A$1:$A$1001,customers!$I$1:$I$1001,,0)</f>
        <v>No</v>
      </c>
    </row>
    <row r="878" spans="1:16" x14ac:dyDescent="0.25">
      <c r="A878" s="2" t="s">
        <v>5439</v>
      </c>
      <c r="B878" s="3">
        <v>44253</v>
      </c>
      <c r="C878" s="2" t="s">
        <v>5440</v>
      </c>
      <c r="D878" t="s">
        <v>6180</v>
      </c>
      <c r="E878" s="2">
        <v>6</v>
      </c>
      <c r="F878" s="2" t="str" cm="1">
        <f t="array" ref="F878">_xlfn.XLOOKUP(C878,customers!A877:$A$1001,customers!B877:$B$1001,,0)</f>
        <v>Orazio Comber</v>
      </c>
      <c r="G878" s="2" t="str">
        <f>IFERROR(IF(_xlfn.XLOOKUP(C878,customers!A878:A1877,customers!C878:C1877,,0)=0,"",_xlfn.XLOOKUP(C878,customers!A878:A1877,customers!C878:C1877,,0)),"")</f>
        <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f>_xlfn.XLOOKUP(Table1[[#This Row],[Customer ID]],customers!$A$1:$A$1001,customers!$I$1:$I$1001,,0)</f>
        <v>No</v>
      </c>
    </row>
    <row r="879" spans="1:16" x14ac:dyDescent="0.25">
      <c r="A879" s="2" t="s">
        <v>5450</v>
      </c>
      <c r="B879" s="3">
        <v>44411</v>
      </c>
      <c r="C879" s="2" t="s">
        <v>5451</v>
      </c>
      <c r="D879" t="s">
        <v>6161</v>
      </c>
      <c r="E879" s="2">
        <v>3</v>
      </c>
      <c r="F879" s="2" t="str" cm="1">
        <f t="array" ref="F879">_xlfn.XLOOKUP(C879,customers!A878:$A$1001,customers!B878:$B$1001,,0)</f>
        <v>Zachary Tramel</v>
      </c>
      <c r="G879" s="2" t="str">
        <f>IFERROR(IF(_xlfn.XLOOKUP(C879,customers!A879:A1878,customers!C879:C1878,,0)=0,"",_xlfn.XLOOKUP(C879,customers!A879:A1878,customers!C879:C1878,,0)),"")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f>_xlfn.XLOOKUP(Table1[[#This Row],[Customer ID]],customers!$A$1:$A$1001,customers!$I$1:$I$1001,,0)</f>
        <v>No</v>
      </c>
    </row>
    <row r="880" spans="1:16" x14ac:dyDescent="0.25">
      <c r="A880" s="2" t="s">
        <v>5456</v>
      </c>
      <c r="B880" s="3">
        <v>44323</v>
      </c>
      <c r="C880" s="2" t="s">
        <v>5457</v>
      </c>
      <c r="D880" t="s">
        <v>6142</v>
      </c>
      <c r="E880" s="2">
        <v>1</v>
      </c>
      <c r="F880" s="2" t="str" cm="1">
        <f t="array" ref="F880">_xlfn.XLOOKUP(C880,customers!A879:$A$1001,customers!B879:$B$1001,,0)</f>
        <v>Izaak Primak</v>
      </c>
      <c r="G880" s="2" t="str">
        <f>IFERROR(IF(_xlfn.XLOOKUP(C880,customers!A880:A1879,customers!C880:C1879,,0)=0,"",_xlfn.XLOOKUP(C880,customers!A880:A1879,customers!C880:C1879,,0)),"")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t="str">
        <f>_xlfn.XLOOKUP(Table1[[#This Row],[Customer ID]],customers!$A$1:$A$1001,customers!$I$1:$I$1001,,0)</f>
        <v>Yes</v>
      </c>
    </row>
    <row r="881" spans="1:16" x14ac:dyDescent="0.25">
      <c r="A881" s="2" t="s">
        <v>5461</v>
      </c>
      <c r="B881" s="3">
        <v>43630</v>
      </c>
      <c r="C881" s="2" t="s">
        <v>5462</v>
      </c>
      <c r="D881" t="s">
        <v>6153</v>
      </c>
      <c r="E881" s="2">
        <v>3</v>
      </c>
      <c r="F881" s="2" t="str" cm="1">
        <f t="array" ref="F881">_xlfn.XLOOKUP(C881,customers!A880:$A$1001,customers!B880:$B$1001,,0)</f>
        <v>Brittani Thoresbie</v>
      </c>
      <c r="G881" s="2" t="str">
        <f>IFERROR(IF(_xlfn.XLOOKUP(C881,customers!A881:A1880,customers!C881:C1880,,0)=0,"",_xlfn.XLOOKUP(C881,customers!A881:A1880,customers!C881:C1880,,0)),"")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f>_xlfn.XLOOKUP(Table1[[#This Row],[Customer ID]],customers!$A$1:$A$1001,customers!$I$1:$I$1001,,0)</f>
        <v>No</v>
      </c>
    </row>
    <row r="882" spans="1:16" x14ac:dyDescent="0.25">
      <c r="A882" s="2" t="s">
        <v>5466</v>
      </c>
      <c r="B882" s="3">
        <v>43790</v>
      </c>
      <c r="C882" s="2" t="s">
        <v>5467</v>
      </c>
      <c r="D882" t="s">
        <v>6178</v>
      </c>
      <c r="E882" s="2">
        <v>2</v>
      </c>
      <c r="F882" s="2" t="str" cm="1">
        <f t="array" ref="F882">_xlfn.XLOOKUP(C882,customers!A881:$A$1001,customers!B881:$B$1001,,0)</f>
        <v>Constanta Hatfull</v>
      </c>
      <c r="G882" s="2" t="str">
        <f>IFERROR(IF(_xlfn.XLOOKUP(C882,customers!A882:A1881,customers!C882:C1881,,0)=0,"",_xlfn.XLOOKUP(C882,customers!A882:A1881,customers!C882:C1881,,0)),"")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t="str">
        <f>_xlfn.XLOOKUP(Table1[[#This Row],[Customer ID]],customers!$A$1:$A$1001,customers!$I$1:$I$1001,,0)</f>
        <v>No</v>
      </c>
    </row>
    <row r="883" spans="1:16" x14ac:dyDescent="0.25">
      <c r="A883" s="2" t="s">
        <v>5472</v>
      </c>
      <c r="B883" s="3">
        <v>44286</v>
      </c>
      <c r="C883" s="2" t="s">
        <v>5473</v>
      </c>
      <c r="D883" t="s">
        <v>6167</v>
      </c>
      <c r="E883" s="2">
        <v>6</v>
      </c>
      <c r="F883" s="2" t="str" cm="1">
        <f t="array" ref="F883">_xlfn.XLOOKUP(C883,customers!A882:$A$1001,customers!B882:$B$1001,,0)</f>
        <v>Bobbe Castagneto</v>
      </c>
      <c r="G883" s="2" t="str">
        <f>IFERROR(IF(_xlfn.XLOOKUP(C883,customers!A883:A1882,customers!C883:C1882,,0)=0,"",_xlfn.XLOOKUP(C883,customers!A883:A1882,customers!C883:C1882,,0)),"")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f>_xlfn.XLOOKUP(Table1[[#This Row],[Customer ID]],customers!$A$1:$A$1001,customers!$I$1:$I$1001,,0)</f>
        <v>Yes</v>
      </c>
    </row>
    <row r="884" spans="1:16" x14ac:dyDescent="0.25">
      <c r="A884" s="2" t="s">
        <v>5477</v>
      </c>
      <c r="B884" s="3">
        <v>43647</v>
      </c>
      <c r="C884" s="2" t="s">
        <v>5526</v>
      </c>
      <c r="D884" t="s">
        <v>6168</v>
      </c>
      <c r="E884" s="2">
        <v>5</v>
      </c>
      <c r="F884" s="2" t="str" cm="1">
        <f t="array" ref="F884">_xlfn.XLOOKUP(C884,customers!A883:$A$1001,customers!B883:$B$1001,,0)</f>
        <v>Kippie Marrison</v>
      </c>
      <c r="G884" s="2" t="str">
        <f>IFERROR(IF(_xlfn.XLOOKUP(C884,customers!A884:A1883,customers!C884:C1883,,0)=0,"",_xlfn.XLOOKUP(C884,customers!A884:A1883,customers!C884:C1883,,0)),"")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f>_xlfn.XLOOKUP(Table1[[#This Row],[Customer ID]],customers!$A$1:$A$1001,customers!$I$1:$I$1001,,0)</f>
        <v>Yes</v>
      </c>
    </row>
    <row r="885" spans="1:16" x14ac:dyDescent="0.25">
      <c r="A885" s="2" t="s">
        <v>5483</v>
      </c>
      <c r="B885" s="3">
        <v>43956</v>
      </c>
      <c r="C885" s="2" t="s">
        <v>5484</v>
      </c>
      <c r="D885" t="s">
        <v>6175</v>
      </c>
      <c r="E885" s="2">
        <v>3</v>
      </c>
      <c r="F885" s="2" t="str" cm="1">
        <f t="array" ref="F885">_xlfn.XLOOKUP(C885,customers!A884:$A$1001,customers!B884:$B$1001,,0)</f>
        <v>Lindon Agnolo</v>
      </c>
      <c r="G885" s="2" t="str">
        <f>IFERROR(IF(_xlfn.XLOOKUP(C885,customers!A885:A1884,customers!C885:C1884,,0)=0,"",_xlfn.XLOOKUP(C885,customers!A885:A1884,customers!C885:C1884,,0)),"")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f>_xlfn.XLOOKUP(Table1[[#This Row],[Customer ID]],customers!$A$1:$A$1001,customers!$I$1:$I$1001,,0)</f>
        <v>Yes</v>
      </c>
    </row>
    <row r="886" spans="1:16" x14ac:dyDescent="0.25">
      <c r="A886" s="2" t="s">
        <v>5489</v>
      </c>
      <c r="B886" s="3">
        <v>43941</v>
      </c>
      <c r="C886" s="2" t="s">
        <v>5490</v>
      </c>
      <c r="D886" t="s">
        <v>6172</v>
      </c>
      <c r="E886" s="2">
        <v>1</v>
      </c>
      <c r="F886" s="2" t="str" cm="1">
        <f t="array" ref="F886">_xlfn.XLOOKUP(C886,customers!A885:$A$1001,customers!B885:$B$1001,,0)</f>
        <v>Delainey Kiddy</v>
      </c>
      <c r="G886" s="2" t="str">
        <f>IFERROR(IF(_xlfn.XLOOKUP(C886,customers!A886:A1885,customers!C886:C1885,,0)=0,"",_xlfn.XLOOKUP(C886,customers!A886:A1885,customers!C886:C1885,,0)),"")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t="str">
        <f>_xlfn.XLOOKUP(Table1[[#This Row],[Customer ID]],customers!$A$1:$A$1001,customers!$I$1:$I$1001,,0)</f>
        <v>Yes</v>
      </c>
    </row>
    <row r="887" spans="1:16" x14ac:dyDescent="0.25">
      <c r="A887" s="2" t="s">
        <v>5495</v>
      </c>
      <c r="B887" s="3">
        <v>43664</v>
      </c>
      <c r="C887" s="2" t="s">
        <v>5496</v>
      </c>
      <c r="D887" t="s">
        <v>6149</v>
      </c>
      <c r="E887" s="2">
        <v>6</v>
      </c>
      <c r="F887" s="2" t="str" cm="1">
        <f t="array" ref="F887">_xlfn.XLOOKUP(C887,customers!A886:$A$1001,customers!B886:$B$1001,,0)</f>
        <v>Helli Petroulis</v>
      </c>
      <c r="G887" s="2" t="str">
        <f>IFERROR(IF(_xlfn.XLOOKUP(C887,customers!A887:A1886,customers!C887:C1886,,0)=0,"",_xlfn.XLOOKUP(C887,customers!A887:A1886,customers!C887:C1886,,0)),"")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t="str">
        <f>_xlfn.XLOOKUP(Table1[[#This Row],[Customer ID]],customers!$A$1:$A$1001,customers!$I$1:$I$1001,,0)</f>
        <v>No</v>
      </c>
    </row>
    <row r="888" spans="1:16" x14ac:dyDescent="0.25">
      <c r="A888" s="2" t="s">
        <v>5501</v>
      </c>
      <c r="B888" s="3">
        <v>44518</v>
      </c>
      <c r="C888" s="2" t="s">
        <v>5502</v>
      </c>
      <c r="D888" t="s">
        <v>6160</v>
      </c>
      <c r="E888" s="2">
        <v>2</v>
      </c>
      <c r="F888" s="2" t="str" cm="1">
        <f t="array" ref="F888">_xlfn.XLOOKUP(C888,customers!A887:$A$1001,customers!B887:$B$1001,,0)</f>
        <v>Marty Scholl</v>
      </c>
      <c r="G888" s="2" t="str">
        <f>IFERROR(IF(_xlfn.XLOOKUP(C888,customers!A888:A1887,customers!C888:C1887,,0)=0,"",_xlfn.XLOOKUP(C888,customers!A888:A1887,customers!C888:C1887,,0)),"")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f>_xlfn.XLOOKUP(Table1[[#This Row],[Customer ID]],customers!$A$1:$A$1001,customers!$I$1:$I$1001,,0)</f>
        <v>No</v>
      </c>
    </row>
    <row r="889" spans="1:16" x14ac:dyDescent="0.25">
      <c r="A889" s="2" t="s">
        <v>5507</v>
      </c>
      <c r="B889" s="3">
        <v>44002</v>
      </c>
      <c r="C889" s="2" t="s">
        <v>5508</v>
      </c>
      <c r="D889" t="s">
        <v>6184</v>
      </c>
      <c r="E889" s="2">
        <v>3</v>
      </c>
      <c r="F889" s="2" t="str" cm="1">
        <f t="array" ref="F889">_xlfn.XLOOKUP(C889,customers!A888:$A$1001,customers!B888:$B$1001,,0)</f>
        <v>Kienan Ferson</v>
      </c>
      <c r="G889" s="2" t="str">
        <f>IFERROR(IF(_xlfn.XLOOKUP(C889,customers!A889:A1888,customers!C889:C1888,,0)=0,"",_xlfn.XLOOKUP(C889,customers!A889:A1888,customers!C889:C1888,,0)),"")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f>_xlfn.XLOOKUP(Table1[[#This Row],[Customer ID]],customers!$A$1:$A$1001,customers!$I$1:$I$1001,,0)</f>
        <v>No</v>
      </c>
    </row>
    <row r="890" spans="1:16" x14ac:dyDescent="0.25">
      <c r="A890" s="2" t="s">
        <v>5513</v>
      </c>
      <c r="B890" s="3">
        <v>44292</v>
      </c>
      <c r="C890" s="2" t="s">
        <v>5514</v>
      </c>
      <c r="D890" t="s">
        <v>6167</v>
      </c>
      <c r="E890" s="2">
        <v>2</v>
      </c>
      <c r="F890" s="2" t="str" cm="1">
        <f t="array" ref="F890">_xlfn.XLOOKUP(C890,customers!A889:$A$1001,customers!B889:$B$1001,,0)</f>
        <v>Blake Kelloway</v>
      </c>
      <c r="G890" s="2" t="str">
        <f>IFERROR(IF(_xlfn.XLOOKUP(C890,customers!A890:A1889,customers!C890:C1889,,0)=0,"",_xlfn.XLOOKUP(C890,customers!A890:A1889,customers!C890:C1889,,0)),"")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f>_xlfn.XLOOKUP(Table1[[#This Row],[Customer ID]],customers!$A$1:$A$1001,customers!$I$1:$I$1001,,0)</f>
        <v>Yes</v>
      </c>
    </row>
    <row r="891" spans="1:16" x14ac:dyDescent="0.25">
      <c r="A891" s="2" t="s">
        <v>5519</v>
      </c>
      <c r="B891" s="3">
        <v>43633</v>
      </c>
      <c r="C891" s="2" t="s">
        <v>5520</v>
      </c>
      <c r="D891" t="s">
        <v>6163</v>
      </c>
      <c r="E891" s="2">
        <v>1</v>
      </c>
      <c r="F891" s="2" t="str" cm="1">
        <f t="array" ref="F891">_xlfn.XLOOKUP(C891,customers!A890:$A$1001,customers!B890:$B$1001,,0)</f>
        <v>Scarlett Oliffe</v>
      </c>
      <c r="G891" s="2" t="str">
        <f>IFERROR(IF(_xlfn.XLOOKUP(C891,customers!A891:A1890,customers!C891:C1890,,0)=0,"",_xlfn.XLOOKUP(C891,customers!A891:A1890,customers!C891:C1890,,0)),"")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t="str">
        <f>_xlfn.XLOOKUP(Table1[[#This Row],[Customer ID]],customers!$A$1:$A$1001,customers!$I$1:$I$1001,,0)</f>
        <v>Yes</v>
      </c>
    </row>
    <row r="892" spans="1:16" x14ac:dyDescent="0.25">
      <c r="A892" s="2" t="s">
        <v>5525</v>
      </c>
      <c r="B892" s="3">
        <v>44646</v>
      </c>
      <c r="C892" s="2" t="s">
        <v>5526</v>
      </c>
      <c r="D892" t="s">
        <v>6149</v>
      </c>
      <c r="E892" s="2">
        <v>1</v>
      </c>
      <c r="F892" s="2" t="str" cm="1">
        <f t="array" ref="F892">_xlfn.XLOOKUP(C892,customers!A891:$A$1001,customers!B891:$B$1001,,0)</f>
        <v>Kippie Marrison</v>
      </c>
      <c r="G892" s="2" t="str">
        <f>IFERROR(IF(_xlfn.XLOOKUP(C892,customers!A892:A1891,customers!C892:C1891,,0)=0,"",_xlfn.XLOOKUP(C892,customers!A892:A1891,customers!C892:C1891,,0)),"")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t="str">
        <f>_xlfn.XLOOKUP(Table1[[#This Row],[Customer ID]],customers!$A$1:$A$1001,customers!$I$1:$I$1001,,0)</f>
        <v>Yes</v>
      </c>
    </row>
    <row r="893" spans="1:16" x14ac:dyDescent="0.25">
      <c r="A893" s="2" t="s">
        <v>5531</v>
      </c>
      <c r="B893" s="3">
        <v>44469</v>
      </c>
      <c r="C893" s="2" t="s">
        <v>5532</v>
      </c>
      <c r="D893" t="s">
        <v>6168</v>
      </c>
      <c r="E893" s="2">
        <v>5</v>
      </c>
      <c r="F893" s="2" t="str" cm="1">
        <f t="array" ref="F893">_xlfn.XLOOKUP(C893,customers!A892:$A$1001,customers!B892:$B$1001,,0)</f>
        <v>Celestia Dolohunty</v>
      </c>
      <c r="G893" s="2" t="str">
        <f>IFERROR(IF(_xlfn.XLOOKUP(C893,customers!A893:A1892,customers!C893:C1892,,0)=0,"",_xlfn.XLOOKUP(C893,customers!A893:A1892,customers!C893:C1892,,0)),"")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f>_xlfn.XLOOKUP(Table1[[#This Row],[Customer ID]],customers!$A$1:$A$1001,customers!$I$1:$I$1001,,0)</f>
        <v>Yes</v>
      </c>
    </row>
    <row r="894" spans="1:16" x14ac:dyDescent="0.25">
      <c r="A894" s="2" t="s">
        <v>5537</v>
      </c>
      <c r="B894" s="3">
        <v>43635</v>
      </c>
      <c r="C894" s="2" t="s">
        <v>5538</v>
      </c>
      <c r="D894" t="s">
        <v>6156</v>
      </c>
      <c r="E894" s="2">
        <v>5</v>
      </c>
      <c r="F894" s="2" t="str" cm="1">
        <f t="array" ref="F894">_xlfn.XLOOKUP(C894,customers!A893:$A$1001,customers!B893:$B$1001,,0)</f>
        <v>Patsy Vasilenko</v>
      </c>
      <c r="G894" s="2" t="str">
        <f>IFERROR(IF(_xlfn.XLOOKUP(C894,customers!A894:A1893,customers!C894:C1893,,0)=0,"",_xlfn.XLOOKUP(C894,customers!A894:A1893,customers!C894:C1893,,0)),"")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f>_xlfn.XLOOKUP(Table1[[#This Row],[Customer ID]],customers!$A$1:$A$1001,customers!$I$1:$I$1001,,0)</f>
        <v>No</v>
      </c>
    </row>
    <row r="895" spans="1:16" x14ac:dyDescent="0.25">
      <c r="A895" s="2" t="s">
        <v>5543</v>
      </c>
      <c r="B895" s="3">
        <v>44651</v>
      </c>
      <c r="C895" s="2" t="s">
        <v>5544</v>
      </c>
      <c r="D895" t="s">
        <v>6161</v>
      </c>
      <c r="E895" s="2">
        <v>6</v>
      </c>
      <c r="F895" s="2" t="str" cm="1">
        <f t="array" ref="F895">_xlfn.XLOOKUP(C895,customers!A894:$A$1001,customers!B894:$B$1001,,0)</f>
        <v>Raphaela Schankelborg</v>
      </c>
      <c r="G895" s="2" t="str">
        <f>IFERROR(IF(_xlfn.XLOOKUP(C895,customers!A895:A1894,customers!C895:C1894,,0)=0,"",_xlfn.XLOOKUP(C895,customers!A895:A1894,customers!C895:C1894,,0)),"")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f>_xlfn.XLOOKUP(Table1[[#This Row],[Customer ID]],customers!$A$1:$A$1001,customers!$I$1:$I$1001,,0)</f>
        <v>Yes</v>
      </c>
    </row>
    <row r="896" spans="1:16" x14ac:dyDescent="0.25">
      <c r="A896" s="2" t="s">
        <v>5548</v>
      </c>
      <c r="B896" s="3">
        <v>44016</v>
      </c>
      <c r="C896" s="2" t="s">
        <v>5549</v>
      </c>
      <c r="D896" t="s">
        <v>6149</v>
      </c>
      <c r="E896" s="2">
        <v>4</v>
      </c>
      <c r="F896" s="2" t="str" cm="1">
        <f t="array" ref="F896">_xlfn.XLOOKUP(C896,customers!A895:$A$1001,customers!B895:$B$1001,,0)</f>
        <v>Sharity Wickens</v>
      </c>
      <c r="G896" s="2" t="str">
        <f>IFERROR(IF(_xlfn.XLOOKUP(C896,customers!A896:A1895,customers!C896:C1895,,0)=0,"",_xlfn.XLOOKUP(C896,customers!A896:A1895,customers!C896:C1895,,0)),"")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t="str">
        <f>_xlfn.XLOOKUP(Table1[[#This Row],[Customer ID]],customers!$A$1:$A$1001,customers!$I$1:$I$1001,,0)</f>
        <v>Yes</v>
      </c>
    </row>
    <row r="897" spans="1:16" x14ac:dyDescent="0.25">
      <c r="A897" s="2" t="s">
        <v>5553</v>
      </c>
      <c r="B897" s="3">
        <v>44521</v>
      </c>
      <c r="C897" s="2" t="s">
        <v>5554</v>
      </c>
      <c r="D897" t="s">
        <v>6166</v>
      </c>
      <c r="E897" s="2">
        <v>5</v>
      </c>
      <c r="F897" s="2" t="str" cm="1">
        <f t="array" ref="F897">_xlfn.XLOOKUP(C897,customers!A896:$A$1001,customers!B896:$B$1001,,0)</f>
        <v>Derick Snow</v>
      </c>
      <c r="G897" s="2" t="str">
        <f>IFERROR(IF(_xlfn.XLOOKUP(C897,customers!A897:A1896,customers!C897:C1896,,0)=0,"",_xlfn.XLOOKUP(C897,customers!A897:A1896,customers!C897:C1896,,0)),"")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f>_xlfn.XLOOKUP(Table1[[#This Row],[Customer ID]],customers!$A$1:$A$1001,customers!$I$1:$I$1001,,0)</f>
        <v>No</v>
      </c>
    </row>
    <row r="898" spans="1:16" x14ac:dyDescent="0.25">
      <c r="A898" s="2" t="s">
        <v>5558</v>
      </c>
      <c r="B898" s="3">
        <v>44347</v>
      </c>
      <c r="C898" s="2" t="s">
        <v>5559</v>
      </c>
      <c r="D898" t="s">
        <v>6172</v>
      </c>
      <c r="E898" s="2">
        <v>6</v>
      </c>
      <c r="F898" s="2" t="str" cm="1">
        <f t="array" ref="F898">_xlfn.XLOOKUP(C898,customers!A897:$A$1001,customers!B897:$B$1001,,0)</f>
        <v>Baxy Cargen</v>
      </c>
      <c r="G898" s="2" t="str">
        <f>IFERROR(IF(_xlfn.XLOOKUP(C898,customers!A898:A1897,customers!C898:C1897,,0)=0,"",_xlfn.XLOOKUP(C898,customers!A898:A1897,customers!C898:C1897,,0)),"")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t="str">
        <f>_xlfn.XLOOKUP(Table1[[#This Row],[Customer ID]],customers!$A$1:$A$1001,customers!$I$1:$I$1001,,0)</f>
        <v>Yes</v>
      </c>
    </row>
    <row r="899" spans="1:16" x14ac:dyDescent="0.25">
      <c r="A899" s="2" t="s">
        <v>5564</v>
      </c>
      <c r="B899" s="3">
        <v>43932</v>
      </c>
      <c r="C899" s="2" t="s">
        <v>5565</v>
      </c>
      <c r="D899" t="s">
        <v>6183</v>
      </c>
      <c r="E899" s="2">
        <v>2</v>
      </c>
      <c r="F899" s="2" t="str" cm="1">
        <f t="array" ref="F899">_xlfn.XLOOKUP(C899,customers!A898:$A$1001,customers!B898:$B$1001,,0)</f>
        <v>Ryann Stickler</v>
      </c>
      <c r="G899" s="2" t="str">
        <f>IFERROR(IF(_xlfn.XLOOKUP(C899,customers!A899:A1898,customers!C899:C1898,,0)=0,"",_xlfn.XLOOKUP(C899,customers!A899:A1898,customers!C899:C1898,,0)),"")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 "Robusta", IF(I899="Exc", "Excelsa", IF(I899="Ara", "Arabica",IF(I899="Lib", "Liberica",""))))</f>
        <v>Excelsa</v>
      </c>
      <c r="O899" t="str">
        <f t="shared" ref="O899:O962" si="44">IF(J899="M","Medium",IF(J899="L","Light",IF(J899="D","Dark","")))</f>
        <v>Dark</v>
      </c>
      <c r="P899" t="str">
        <f>_xlfn.XLOOKUP(Table1[[#This Row],[Customer ID]],customers!$A$1:$A$1001,customers!$I$1:$I$1001,,0)</f>
        <v>No</v>
      </c>
    </row>
    <row r="900" spans="1:16" x14ac:dyDescent="0.25">
      <c r="A900" s="2" t="s">
        <v>5570</v>
      </c>
      <c r="B900" s="3">
        <v>44089</v>
      </c>
      <c r="C900" s="2" t="s">
        <v>5571</v>
      </c>
      <c r="D900" t="s">
        <v>6173</v>
      </c>
      <c r="E900" s="2">
        <v>5</v>
      </c>
      <c r="F900" s="2" t="str" cm="1">
        <f t="array" ref="F900">_xlfn.XLOOKUP(C900,customers!A899:$A$1001,customers!B899:$B$1001,,0)</f>
        <v>Daryn Cassius</v>
      </c>
      <c r="G900" s="2" t="str">
        <f>IFERROR(IF(_xlfn.XLOOKUP(C900,customers!A900:A1899,customers!C900:C1899,,0)=0,"",_xlfn.XLOOKUP(C900,customers!A900:A1899,customers!C900:C1899,,0)),"")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t="str">
        <f>_xlfn.XLOOKUP(Table1[[#This Row],[Customer ID]],customers!$A$1:$A$1001,customers!$I$1:$I$1001,,0)</f>
        <v>No</v>
      </c>
    </row>
    <row r="901" spans="1:16" x14ac:dyDescent="0.25">
      <c r="A901" s="2" t="s">
        <v>5575</v>
      </c>
      <c r="B901" s="3">
        <v>44523</v>
      </c>
      <c r="C901" s="2" t="s">
        <v>5554</v>
      </c>
      <c r="D901" t="s">
        <v>6162</v>
      </c>
      <c r="E901" s="2">
        <v>5</v>
      </c>
      <c r="F901" s="2" t="e" cm="1">
        <f t="array" ref="F901">_xlfn.XLOOKUP(C901,customers!A900:$A$1001,customers!B900:$B$1001,,0)</f>
        <v>#N/A</v>
      </c>
      <c r="G901" s="2" t="str">
        <f>IFERROR(IF(_xlfn.XLOOKUP(C901,customers!A901:A1900,customers!C901:C1900,,0)=0,"",_xlfn.XLOOKUP(C901,customers!A901:A1900,customers!C901:C1900,,0)),"")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f>_xlfn.XLOOKUP(Table1[[#This Row],[Customer ID]],customers!$A$1:$A$1001,customers!$I$1:$I$1001,,0)</f>
        <v>No</v>
      </c>
    </row>
    <row r="902" spans="1:16" x14ac:dyDescent="0.25">
      <c r="A902" s="2" t="s">
        <v>5580</v>
      </c>
      <c r="B902" s="3">
        <v>44584</v>
      </c>
      <c r="C902" s="2" t="s">
        <v>5581</v>
      </c>
      <c r="D902" t="s">
        <v>6170</v>
      </c>
      <c r="E902" s="2">
        <v>3</v>
      </c>
      <c r="F902" s="2" t="str" cm="1">
        <f t="array" ref="F902">_xlfn.XLOOKUP(C902,customers!A901:$A$1001,customers!B901:$B$1001,,0)</f>
        <v>Skelly Dolohunty</v>
      </c>
      <c r="G902" s="2" t="str">
        <f>IFERROR(IF(_xlfn.XLOOKUP(C902,customers!A902:A1901,customers!C902:C1901,,0)=0,"",_xlfn.XLOOKUP(C902,customers!A902:A1901,customers!C902:C1901,,0)),"")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f>_xlfn.XLOOKUP(Table1[[#This Row],[Customer ID]],customers!$A$1:$A$1001,customers!$I$1:$I$1001,,0)</f>
        <v>No</v>
      </c>
    </row>
    <row r="903" spans="1:16" x14ac:dyDescent="0.25">
      <c r="A903" s="2" t="s">
        <v>5585</v>
      </c>
      <c r="B903" s="3">
        <v>44223</v>
      </c>
      <c r="C903" s="2" t="s">
        <v>5586</v>
      </c>
      <c r="D903" t="s">
        <v>6178</v>
      </c>
      <c r="E903" s="2">
        <v>1</v>
      </c>
      <c r="F903" s="2" t="str" cm="1">
        <f t="array" ref="F903">_xlfn.XLOOKUP(C903,customers!A902:$A$1001,customers!B902:$B$1001,,0)</f>
        <v>Drake Jevon</v>
      </c>
      <c r="G903" s="2" t="str">
        <f>IFERROR(IF(_xlfn.XLOOKUP(C903,customers!A903:A1902,customers!C903:C1902,,0)=0,"",_xlfn.XLOOKUP(C903,customers!A903:A1902,customers!C903:C1902,,0)),"")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t="str">
        <f>_xlfn.XLOOKUP(Table1[[#This Row],[Customer ID]],customers!$A$1:$A$1001,customers!$I$1:$I$1001,,0)</f>
        <v>Yes</v>
      </c>
    </row>
    <row r="904" spans="1:16" x14ac:dyDescent="0.25">
      <c r="A904" s="2" t="s">
        <v>5591</v>
      </c>
      <c r="B904" s="3">
        <v>43640</v>
      </c>
      <c r="C904" s="2" t="s">
        <v>5592</v>
      </c>
      <c r="D904" t="s">
        <v>6166</v>
      </c>
      <c r="E904" s="2">
        <v>5</v>
      </c>
      <c r="F904" s="2" t="str" cm="1">
        <f t="array" ref="F904">_xlfn.XLOOKUP(C904,customers!A903:$A$1001,customers!B903:$B$1001,,0)</f>
        <v>Hall Ranner</v>
      </c>
      <c r="G904" s="2" t="str">
        <f>IFERROR(IF(_xlfn.XLOOKUP(C904,customers!A904:A1903,customers!C904:C1903,,0)=0,"",_xlfn.XLOOKUP(C904,customers!A904:A1903,customers!C904:C1903,,0)),"")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f>_xlfn.XLOOKUP(Table1[[#This Row],[Customer ID]],customers!$A$1:$A$1001,customers!$I$1:$I$1001,,0)</f>
        <v>No</v>
      </c>
    </row>
    <row r="905" spans="1:16" x14ac:dyDescent="0.25">
      <c r="A905" s="2" t="s">
        <v>5597</v>
      </c>
      <c r="B905" s="3">
        <v>43905</v>
      </c>
      <c r="C905" s="2" t="s">
        <v>5598</v>
      </c>
      <c r="D905" t="s">
        <v>6160</v>
      </c>
      <c r="E905" s="2">
        <v>2</v>
      </c>
      <c r="F905" s="2" t="str" cm="1">
        <f t="array" ref="F905">_xlfn.XLOOKUP(C905,customers!A904:$A$1001,customers!B904:$B$1001,,0)</f>
        <v>Berkly Imrie</v>
      </c>
      <c r="G905" s="2" t="str">
        <f>IFERROR(IF(_xlfn.XLOOKUP(C905,customers!A905:A1904,customers!C905:C1904,,0)=0,"",_xlfn.XLOOKUP(C905,customers!A905:A1904,customers!C905:C1904,,0)),"")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f>_xlfn.XLOOKUP(Table1[[#This Row],[Customer ID]],customers!$A$1:$A$1001,customers!$I$1:$I$1001,,0)</f>
        <v>No</v>
      </c>
    </row>
    <row r="906" spans="1:16" x14ac:dyDescent="0.25">
      <c r="A906" s="2" t="s">
        <v>5603</v>
      </c>
      <c r="B906" s="3">
        <v>44463</v>
      </c>
      <c r="C906" s="2" t="s">
        <v>5604</v>
      </c>
      <c r="D906" t="s">
        <v>6182</v>
      </c>
      <c r="E906" s="2">
        <v>5</v>
      </c>
      <c r="F906" s="2" t="str" cm="1">
        <f t="array" ref="F906">_xlfn.XLOOKUP(C906,customers!A905:$A$1001,customers!B905:$B$1001,,0)</f>
        <v>Dorey Sopper</v>
      </c>
      <c r="G906" s="2" t="str">
        <f>IFERROR(IF(_xlfn.XLOOKUP(C906,customers!A906:A1905,customers!C906:C1905,,0)=0,"",_xlfn.XLOOKUP(C906,customers!A906:A1905,customers!C906:C1905,,0)),"")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f>_xlfn.XLOOKUP(Table1[[#This Row],[Customer ID]],customers!$A$1:$A$1001,customers!$I$1:$I$1001,,0)</f>
        <v>No</v>
      </c>
    </row>
    <row r="907" spans="1:16" x14ac:dyDescent="0.25">
      <c r="A907" s="2" t="s">
        <v>5609</v>
      </c>
      <c r="B907" s="3">
        <v>43560</v>
      </c>
      <c r="C907" s="2" t="s">
        <v>5610</v>
      </c>
      <c r="D907" t="s">
        <v>6157</v>
      </c>
      <c r="E907" s="2">
        <v>6</v>
      </c>
      <c r="F907" s="2" t="str" cm="1">
        <f t="array" ref="F907">_xlfn.XLOOKUP(C907,customers!A906:$A$1001,customers!B906:$B$1001,,0)</f>
        <v>Darcy Lochran</v>
      </c>
      <c r="G907" s="2" t="str">
        <f>IFERROR(IF(_xlfn.XLOOKUP(C907,customers!A907:A1906,customers!C907:C1906,,0)=0,"",_xlfn.XLOOKUP(C907,customers!A907:A1906,customers!C907:C1906,,0)),"")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f>_xlfn.XLOOKUP(Table1[[#This Row],[Customer ID]],customers!$A$1:$A$1001,customers!$I$1:$I$1001,,0)</f>
        <v>Yes</v>
      </c>
    </row>
    <row r="908" spans="1:16" x14ac:dyDescent="0.25">
      <c r="A908" s="2" t="s">
        <v>5614</v>
      </c>
      <c r="B908" s="3">
        <v>44588</v>
      </c>
      <c r="C908" s="2" t="s">
        <v>5615</v>
      </c>
      <c r="D908" t="s">
        <v>6157</v>
      </c>
      <c r="E908" s="2">
        <v>4</v>
      </c>
      <c r="F908" s="2" t="str" cm="1">
        <f t="array" ref="F908">_xlfn.XLOOKUP(C908,customers!A907:$A$1001,customers!B907:$B$1001,,0)</f>
        <v>Lauritz Ledgley</v>
      </c>
      <c r="G908" s="2" t="str">
        <f>IFERROR(IF(_xlfn.XLOOKUP(C908,customers!A908:A1907,customers!C908:C1907,,0)=0,"",_xlfn.XLOOKUP(C908,customers!A908:A1907,customers!C908:C1907,,0)),"")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f>_xlfn.XLOOKUP(Table1[[#This Row],[Customer ID]],customers!$A$1:$A$1001,customers!$I$1:$I$1001,,0)</f>
        <v>Yes</v>
      </c>
    </row>
    <row r="909" spans="1:16" x14ac:dyDescent="0.25">
      <c r="A909" s="2" t="s">
        <v>5620</v>
      </c>
      <c r="B909" s="3">
        <v>44449</v>
      </c>
      <c r="C909" s="2" t="s">
        <v>5621</v>
      </c>
      <c r="D909" t="s">
        <v>6143</v>
      </c>
      <c r="E909" s="2">
        <v>3</v>
      </c>
      <c r="F909" s="2" t="str" cm="1">
        <f t="array" ref="F909">_xlfn.XLOOKUP(C909,customers!A908:$A$1001,customers!B908:$B$1001,,0)</f>
        <v>Tawnya Menary</v>
      </c>
      <c r="G909" s="2" t="str">
        <f>IFERROR(IF(_xlfn.XLOOKUP(C909,customers!A909:A1908,customers!C909:C1908,,0)=0,"",_xlfn.XLOOKUP(C909,customers!A909:A1908,customers!C909:C1908,,0)),"")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f>_xlfn.XLOOKUP(Table1[[#This Row],[Customer ID]],customers!$A$1:$A$1001,customers!$I$1:$I$1001,,0)</f>
        <v>No</v>
      </c>
    </row>
    <row r="910" spans="1:16" x14ac:dyDescent="0.25">
      <c r="A910" s="2" t="s">
        <v>5626</v>
      </c>
      <c r="B910" s="3">
        <v>43836</v>
      </c>
      <c r="C910" s="2" t="s">
        <v>5627</v>
      </c>
      <c r="D910" t="s">
        <v>6179</v>
      </c>
      <c r="E910" s="2">
        <v>5</v>
      </c>
      <c r="F910" s="2" t="str" cm="1">
        <f t="array" ref="F910">_xlfn.XLOOKUP(C910,customers!A909:$A$1001,customers!B909:$B$1001,,0)</f>
        <v>Gustaf Ciccotti</v>
      </c>
      <c r="G910" s="2" t="str">
        <f>IFERROR(IF(_xlfn.XLOOKUP(C910,customers!A910:A1909,customers!C910:C1909,,0)=0,"",_xlfn.XLOOKUP(C910,customers!A910:A1909,customers!C910:C1909,,0)),"")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t="str">
        <f>_xlfn.XLOOKUP(Table1[[#This Row],[Customer ID]],customers!$A$1:$A$1001,customers!$I$1:$I$1001,,0)</f>
        <v>No</v>
      </c>
    </row>
    <row r="911" spans="1:16" x14ac:dyDescent="0.25">
      <c r="A911" s="2" t="s">
        <v>5632</v>
      </c>
      <c r="B911" s="3">
        <v>44635</v>
      </c>
      <c r="C911" s="2" t="s">
        <v>5633</v>
      </c>
      <c r="D911" t="s">
        <v>6178</v>
      </c>
      <c r="E911" s="2">
        <v>3</v>
      </c>
      <c r="F911" s="2" t="str" cm="1">
        <f t="array" ref="F911">_xlfn.XLOOKUP(C911,customers!A910:$A$1001,customers!B910:$B$1001,,0)</f>
        <v>Bobbe Renner</v>
      </c>
      <c r="G911" s="2" t="str">
        <f>IFERROR(IF(_xlfn.XLOOKUP(C911,customers!A911:A1910,customers!C911:C1910,,0)=0,"",_xlfn.XLOOKUP(C911,customers!A911:A1910,customers!C911:C1910,,0)),"")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t="str">
        <f>_xlfn.XLOOKUP(Table1[[#This Row],[Customer ID]],customers!$A$1:$A$1001,customers!$I$1:$I$1001,,0)</f>
        <v>No</v>
      </c>
    </row>
    <row r="912" spans="1:16" x14ac:dyDescent="0.25">
      <c r="A912" s="2" t="s">
        <v>5637</v>
      </c>
      <c r="B912" s="3">
        <v>44447</v>
      </c>
      <c r="C912" s="2" t="s">
        <v>5638</v>
      </c>
      <c r="D912" t="s">
        <v>6168</v>
      </c>
      <c r="E912" s="2">
        <v>4</v>
      </c>
      <c r="F912" s="2" t="str" cm="1">
        <f t="array" ref="F912">_xlfn.XLOOKUP(C912,customers!A911:$A$1001,customers!B911:$B$1001,,0)</f>
        <v>Wilton Jallin</v>
      </c>
      <c r="G912" s="2" t="str">
        <f>IFERROR(IF(_xlfn.XLOOKUP(C912,customers!A912:A1911,customers!C912:C1911,,0)=0,"",_xlfn.XLOOKUP(C912,customers!A912:A1911,customers!C912:C1911,,0)),"")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f>_xlfn.XLOOKUP(Table1[[#This Row],[Customer ID]],customers!$A$1:$A$1001,customers!$I$1:$I$1001,,0)</f>
        <v>No</v>
      </c>
    </row>
    <row r="913" spans="1:16" x14ac:dyDescent="0.25">
      <c r="A913" s="2" t="s">
        <v>5643</v>
      </c>
      <c r="B913" s="3">
        <v>44511</v>
      </c>
      <c r="C913" s="2" t="s">
        <v>5644</v>
      </c>
      <c r="D913" t="s">
        <v>6155</v>
      </c>
      <c r="E913" s="2">
        <v>4</v>
      </c>
      <c r="F913" s="2" t="str" cm="1">
        <f t="array" ref="F913">_xlfn.XLOOKUP(C913,customers!A912:$A$1001,customers!B912:$B$1001,,0)</f>
        <v>Mindy Bogey</v>
      </c>
      <c r="G913" s="2" t="str">
        <f>IFERROR(IF(_xlfn.XLOOKUP(C913,customers!A913:A1912,customers!C913:C1912,,0)=0,"",_xlfn.XLOOKUP(C913,customers!A913:A1912,customers!C913:C1912,,0)),"")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f>_xlfn.XLOOKUP(Table1[[#This Row],[Customer ID]],customers!$A$1:$A$1001,customers!$I$1:$I$1001,,0)</f>
        <v>Yes</v>
      </c>
    </row>
    <row r="914" spans="1:16" x14ac:dyDescent="0.25">
      <c r="A914" s="2" t="s">
        <v>5649</v>
      </c>
      <c r="B914" s="3">
        <v>43726</v>
      </c>
      <c r="C914" s="2" t="s">
        <v>5650</v>
      </c>
      <c r="D914" t="s">
        <v>6151</v>
      </c>
      <c r="E914" s="2">
        <v>6</v>
      </c>
      <c r="F914" s="2" t="str" cm="1">
        <f t="array" ref="F914">_xlfn.XLOOKUP(C914,customers!A913:$A$1001,customers!B913:$B$1001,,0)</f>
        <v>Paulie Fonzone</v>
      </c>
      <c r="G914" s="2" t="str">
        <f>IFERROR(IF(_xlfn.XLOOKUP(C914,customers!A914:A1913,customers!C914:C1913,,0)=0,"",_xlfn.XLOOKUP(C914,customers!A914:A1913,customers!C914:C1913,,0)),"")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t="str">
        <f>_xlfn.XLOOKUP(Table1[[#This Row],[Customer ID]],customers!$A$1:$A$1001,customers!$I$1:$I$1001,,0)</f>
        <v>Yes</v>
      </c>
    </row>
    <row r="915" spans="1:16" x14ac:dyDescent="0.25">
      <c r="A915" s="2" t="s">
        <v>5654</v>
      </c>
      <c r="B915" s="3">
        <v>44406</v>
      </c>
      <c r="C915" s="2" t="s">
        <v>5655</v>
      </c>
      <c r="D915" t="s">
        <v>6157</v>
      </c>
      <c r="E915" s="2">
        <v>1</v>
      </c>
      <c r="F915" s="2" t="str" cm="1">
        <f t="array" ref="F915">_xlfn.XLOOKUP(C915,customers!A914:$A$1001,customers!B914:$B$1001,,0)</f>
        <v>Merrile Cobbledick</v>
      </c>
      <c r="G915" s="2" t="str">
        <f>IFERROR(IF(_xlfn.XLOOKUP(C915,customers!A915:A1914,customers!C915:C1914,,0)=0,"",_xlfn.XLOOKUP(C915,customers!A915:A1914,customers!C915:C1914,,0)),"")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f>_xlfn.XLOOKUP(Table1[[#This Row],[Customer ID]],customers!$A$1:$A$1001,customers!$I$1:$I$1001,,0)</f>
        <v>No</v>
      </c>
    </row>
    <row r="916" spans="1:16" x14ac:dyDescent="0.25">
      <c r="A916" s="2" t="s">
        <v>5660</v>
      </c>
      <c r="B916" s="3">
        <v>44640</v>
      </c>
      <c r="C916" s="2" t="s">
        <v>5661</v>
      </c>
      <c r="D916" t="s">
        <v>6155</v>
      </c>
      <c r="E916" s="2">
        <v>4</v>
      </c>
      <c r="F916" s="2" t="str" cm="1">
        <f t="array" ref="F916">_xlfn.XLOOKUP(C916,customers!A915:$A$1001,customers!B915:$B$1001,,0)</f>
        <v>Antonius Lewry</v>
      </c>
      <c r="G916" s="2" t="str">
        <f>IFERROR(IF(_xlfn.XLOOKUP(C916,customers!A916:A1915,customers!C916:C1915,,0)=0,"",_xlfn.XLOOKUP(C916,customers!A916:A1915,customers!C916:C1915,,0)),"")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f>_xlfn.XLOOKUP(Table1[[#This Row],[Customer ID]],customers!$A$1:$A$1001,customers!$I$1:$I$1001,,0)</f>
        <v>No</v>
      </c>
    </row>
    <row r="917" spans="1:16" x14ac:dyDescent="0.25">
      <c r="A917" s="2" t="s">
        <v>5666</v>
      </c>
      <c r="B917" s="3">
        <v>43955</v>
      </c>
      <c r="C917" s="2" t="s">
        <v>5667</v>
      </c>
      <c r="D917" t="s">
        <v>6185</v>
      </c>
      <c r="E917" s="2">
        <v>3</v>
      </c>
      <c r="F917" s="2" t="str" cm="1">
        <f t="array" ref="F917">_xlfn.XLOOKUP(C917,customers!A916:$A$1001,customers!B916:$B$1001,,0)</f>
        <v>Isis Hessel</v>
      </c>
      <c r="G917" s="2" t="str">
        <f>IFERROR(IF(_xlfn.XLOOKUP(C917,customers!A917:A1916,customers!C917:C1916,,0)=0,"",_xlfn.XLOOKUP(C917,customers!A917:A1916,customers!C917:C1916,,0)),"")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f>_xlfn.XLOOKUP(Table1[[#This Row],[Customer ID]],customers!$A$1:$A$1001,customers!$I$1:$I$1001,,0)</f>
        <v>Yes</v>
      </c>
    </row>
    <row r="918" spans="1:16" x14ac:dyDescent="0.25">
      <c r="A918" s="2" t="s">
        <v>5672</v>
      </c>
      <c r="B918" s="3">
        <v>44291</v>
      </c>
      <c r="C918" s="2" t="s">
        <v>5673</v>
      </c>
      <c r="D918" t="s">
        <v>6153</v>
      </c>
      <c r="E918" s="2">
        <v>1</v>
      </c>
      <c r="F918" s="2" t="str" cm="1">
        <f t="array" ref="F918">_xlfn.XLOOKUP(C918,customers!A917:$A$1001,customers!B917:$B$1001,,0)</f>
        <v>Harland Trematick</v>
      </c>
      <c r="G918" s="2" t="str">
        <f>IFERROR(IF(_xlfn.XLOOKUP(C918,customers!A918:A1917,customers!C918:C1917,,0)=0,"",_xlfn.XLOOKUP(C918,customers!A918:A1917,customers!C918:C1917,,0)),"")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f>_xlfn.XLOOKUP(Table1[[#This Row],[Customer ID]],customers!$A$1:$A$1001,customers!$I$1:$I$1001,,0)</f>
        <v>Yes</v>
      </c>
    </row>
    <row r="919" spans="1:16" x14ac:dyDescent="0.25">
      <c r="A919" s="2" t="s">
        <v>5676</v>
      </c>
      <c r="B919" s="3">
        <v>44573</v>
      </c>
      <c r="C919" s="2" t="s">
        <v>5677</v>
      </c>
      <c r="D919" t="s">
        <v>6157</v>
      </c>
      <c r="E919" s="2">
        <v>1</v>
      </c>
      <c r="F919" s="2" t="str" cm="1">
        <f t="array" ref="F919">_xlfn.XLOOKUP(C919,customers!A918:$A$1001,customers!B918:$B$1001,,0)</f>
        <v>Chloris Sorrell</v>
      </c>
      <c r="G919" s="2" t="str">
        <f>IFERROR(IF(_xlfn.XLOOKUP(C919,customers!A919:A1918,customers!C919:C1918,,0)=0,"",_xlfn.XLOOKUP(C919,customers!A919:A1918,customers!C919:C1918,,0)),"")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f>_xlfn.XLOOKUP(Table1[[#This Row],[Customer ID]],customers!$A$1:$A$1001,customers!$I$1:$I$1001,,0)</f>
        <v>No</v>
      </c>
    </row>
    <row r="920" spans="1:16" x14ac:dyDescent="0.25">
      <c r="A920" s="2" t="s">
        <v>5676</v>
      </c>
      <c r="B920" s="3">
        <v>44573</v>
      </c>
      <c r="C920" s="2" t="s">
        <v>5677</v>
      </c>
      <c r="D920" t="s">
        <v>6144</v>
      </c>
      <c r="E920" s="2">
        <v>3</v>
      </c>
      <c r="F920" s="2" t="str" cm="1">
        <f t="array" ref="F920">_xlfn.XLOOKUP(C920,customers!A919:$A$1001,customers!B919:$B$1001,,0)</f>
        <v>Chloris Sorrell</v>
      </c>
      <c r="G920" s="2" t="str">
        <f>IFERROR(IF(_xlfn.XLOOKUP(C920,customers!A920:A1919,customers!C920:C1919,,0)=0,"",_xlfn.XLOOKUP(C920,customers!A920:A1919,customers!C920:C1919,,0)),"")</f>
        <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f>_xlfn.XLOOKUP(Table1[[#This Row],[Customer ID]],customers!$A$1:$A$1001,customers!$I$1:$I$1001,,0)</f>
        <v>No</v>
      </c>
    </row>
    <row r="921" spans="1:16" x14ac:dyDescent="0.25">
      <c r="A921" s="2" t="s">
        <v>5687</v>
      </c>
      <c r="B921" s="3">
        <v>44181</v>
      </c>
      <c r="C921" s="2" t="s">
        <v>5688</v>
      </c>
      <c r="D921" t="s">
        <v>6163</v>
      </c>
      <c r="E921" s="2">
        <v>5</v>
      </c>
      <c r="F921" s="2" t="str" cm="1">
        <f t="array" ref="F921">_xlfn.XLOOKUP(C921,customers!A920:$A$1001,customers!B920:$B$1001,,0)</f>
        <v>Quintina Heavyside</v>
      </c>
      <c r="G921" s="2" t="str">
        <f>IFERROR(IF(_xlfn.XLOOKUP(C921,customers!A921:A1920,customers!C921:C1920,,0)=0,"",_xlfn.XLOOKUP(C921,customers!A921:A1920,customers!C921:C1920,,0)),"")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t="str">
        <f>_xlfn.XLOOKUP(Table1[[#This Row],[Customer ID]],customers!$A$1:$A$1001,customers!$I$1:$I$1001,,0)</f>
        <v>Yes</v>
      </c>
    </row>
    <row r="922" spans="1:16" x14ac:dyDescent="0.25">
      <c r="A922" s="2" t="s">
        <v>5693</v>
      </c>
      <c r="B922" s="3">
        <v>44711</v>
      </c>
      <c r="C922" s="2" t="s">
        <v>5694</v>
      </c>
      <c r="D922" t="s">
        <v>6149</v>
      </c>
      <c r="E922" s="2">
        <v>6</v>
      </c>
      <c r="F922" s="2" t="str" cm="1">
        <f t="array" ref="F922">_xlfn.XLOOKUP(C922,customers!A921:$A$1001,customers!B921:$B$1001,,0)</f>
        <v>Hadley Reuven</v>
      </c>
      <c r="G922" s="2" t="str">
        <f>IFERROR(IF(_xlfn.XLOOKUP(C922,customers!A922:A1921,customers!C922:C1921,,0)=0,"",_xlfn.XLOOKUP(C922,customers!A922:A1921,customers!C922:C1921,,0)),"")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t="str">
        <f>_xlfn.XLOOKUP(Table1[[#This Row],[Customer ID]],customers!$A$1:$A$1001,customers!$I$1:$I$1001,,0)</f>
        <v>No</v>
      </c>
    </row>
    <row r="923" spans="1:16" x14ac:dyDescent="0.25">
      <c r="A923" s="2" t="s">
        <v>5699</v>
      </c>
      <c r="B923" s="3">
        <v>44509</v>
      </c>
      <c r="C923" s="2" t="s">
        <v>5700</v>
      </c>
      <c r="D923" t="s">
        <v>6150</v>
      </c>
      <c r="E923" s="2">
        <v>2</v>
      </c>
      <c r="F923" s="2" t="str" cm="1">
        <f t="array" ref="F923">_xlfn.XLOOKUP(C923,customers!A922:$A$1001,customers!B922:$B$1001,,0)</f>
        <v>Mitch Attwool</v>
      </c>
      <c r="G923" s="2" t="str">
        <f>IFERROR(IF(_xlfn.XLOOKUP(C923,customers!A923:A1922,customers!C923:C1922,,0)=0,"",_xlfn.XLOOKUP(C923,customers!A923:A1922,customers!C923:C1922,,0)),"")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f>_xlfn.XLOOKUP(Table1[[#This Row],[Customer ID]],customers!$A$1:$A$1001,customers!$I$1:$I$1001,,0)</f>
        <v>No</v>
      </c>
    </row>
    <row r="924" spans="1:16" x14ac:dyDescent="0.25">
      <c r="A924" s="2" t="s">
        <v>5705</v>
      </c>
      <c r="B924" s="3">
        <v>44659</v>
      </c>
      <c r="C924" s="2" t="s">
        <v>5706</v>
      </c>
      <c r="D924" t="s">
        <v>6155</v>
      </c>
      <c r="E924" s="2">
        <v>6</v>
      </c>
      <c r="F924" s="2" t="str" cm="1">
        <f t="array" ref="F924">_xlfn.XLOOKUP(C924,customers!A923:$A$1001,customers!B923:$B$1001,,0)</f>
        <v>Charin Maplethorp</v>
      </c>
      <c r="G924" s="2" t="str">
        <f>IFERROR(IF(_xlfn.XLOOKUP(C924,customers!A924:A1923,customers!C924:C1923,,0)=0,"",_xlfn.XLOOKUP(C924,customers!A924:A1923,customers!C924:C1923,,0)),"")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f>_xlfn.XLOOKUP(Table1[[#This Row],[Customer ID]],customers!$A$1:$A$1001,customers!$I$1:$I$1001,,0)</f>
        <v>Yes</v>
      </c>
    </row>
    <row r="925" spans="1:16" x14ac:dyDescent="0.25">
      <c r="A925" s="2" t="s">
        <v>5709</v>
      </c>
      <c r="B925" s="3">
        <v>43746</v>
      </c>
      <c r="C925" s="2" t="s">
        <v>5710</v>
      </c>
      <c r="D925" t="s">
        <v>6185</v>
      </c>
      <c r="E925" s="2">
        <v>1</v>
      </c>
      <c r="F925" s="2" t="str" cm="1">
        <f t="array" ref="F925">_xlfn.XLOOKUP(C925,customers!A924:$A$1001,customers!B924:$B$1001,,0)</f>
        <v>Goldie Wynes</v>
      </c>
      <c r="G925" s="2" t="str">
        <f>IFERROR(IF(_xlfn.XLOOKUP(C925,customers!A925:A1924,customers!C925:C1924,,0)=0,"",_xlfn.XLOOKUP(C925,customers!A925:A1924,customers!C925:C1924,,0)),"")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f>_xlfn.XLOOKUP(Table1[[#This Row],[Customer ID]],customers!$A$1:$A$1001,customers!$I$1:$I$1001,,0)</f>
        <v>No</v>
      </c>
    </row>
    <row r="926" spans="1:16" x14ac:dyDescent="0.25">
      <c r="A926" s="2" t="s">
        <v>5715</v>
      </c>
      <c r="B926" s="3">
        <v>44451</v>
      </c>
      <c r="C926" s="2" t="s">
        <v>5716</v>
      </c>
      <c r="D926" t="s">
        <v>6182</v>
      </c>
      <c r="E926" s="2">
        <v>3</v>
      </c>
      <c r="F926" s="2" t="str" cm="1">
        <f t="array" ref="F926">_xlfn.XLOOKUP(C926,customers!A925:$A$1001,customers!B925:$B$1001,,0)</f>
        <v>Celie MacCourt</v>
      </c>
      <c r="G926" s="2" t="str">
        <f>IFERROR(IF(_xlfn.XLOOKUP(C926,customers!A926:A1925,customers!C926:C1925,,0)=0,"",_xlfn.XLOOKUP(C926,customers!A926:A1925,customers!C926:C1925,,0)),"")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f>_xlfn.XLOOKUP(Table1[[#This Row],[Customer ID]],customers!$A$1:$A$1001,customers!$I$1:$I$1001,,0)</f>
        <v>No</v>
      </c>
    </row>
    <row r="927" spans="1:16" x14ac:dyDescent="0.25">
      <c r="A927" s="2" t="s">
        <v>5720</v>
      </c>
      <c r="B927" s="3">
        <v>44770</v>
      </c>
      <c r="C927" s="2" t="s">
        <v>5554</v>
      </c>
      <c r="D927" t="s">
        <v>6157</v>
      </c>
      <c r="E927" s="2">
        <v>3</v>
      </c>
      <c r="F927" s="2" t="e" cm="1">
        <f t="array" ref="F927">_xlfn.XLOOKUP(C927,customers!A926:$A$1001,customers!B926:$B$1001,,0)</f>
        <v>#N/A</v>
      </c>
      <c r="G927" s="2" t="str">
        <f>IFERROR(IF(_xlfn.XLOOKUP(C927,customers!A927:A1926,customers!C927:C1926,,0)=0,"",_xlfn.XLOOKUP(C927,customers!A927:A1926,customers!C927:C1926,,0)),"")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f>_xlfn.XLOOKUP(Table1[[#This Row],[Customer ID]],customers!$A$1:$A$1001,customers!$I$1:$I$1001,,0)</f>
        <v>No</v>
      </c>
    </row>
    <row r="928" spans="1:16" x14ac:dyDescent="0.25">
      <c r="A928" s="2" t="s">
        <v>5725</v>
      </c>
      <c r="B928" s="3">
        <v>44012</v>
      </c>
      <c r="C928" s="2" t="s">
        <v>5726</v>
      </c>
      <c r="D928" t="s">
        <v>6157</v>
      </c>
      <c r="E928" s="2">
        <v>5</v>
      </c>
      <c r="F928" s="2" t="str" cm="1">
        <f t="array" ref="F928">_xlfn.XLOOKUP(C928,customers!A927:$A$1001,customers!B927:$B$1001,,0)</f>
        <v>Evy Wilsone</v>
      </c>
      <c r="G928" s="2" t="str">
        <f>IFERROR(IF(_xlfn.XLOOKUP(C928,customers!A928:A1927,customers!C928:C1927,,0)=0,"",_xlfn.XLOOKUP(C928,customers!A928:A1927,customers!C928:C1927,,0)),"")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f>_xlfn.XLOOKUP(Table1[[#This Row],[Customer ID]],customers!$A$1:$A$1001,customers!$I$1:$I$1001,,0)</f>
        <v>Yes</v>
      </c>
    </row>
    <row r="929" spans="1:16" x14ac:dyDescent="0.25">
      <c r="A929" s="2" t="s">
        <v>5731</v>
      </c>
      <c r="B929" s="3">
        <v>43474</v>
      </c>
      <c r="C929" s="2" t="s">
        <v>5732</v>
      </c>
      <c r="D929" t="s">
        <v>6185</v>
      </c>
      <c r="E929" s="2">
        <v>4</v>
      </c>
      <c r="F929" s="2" t="str" cm="1">
        <f t="array" ref="F929">_xlfn.XLOOKUP(C929,customers!A928:$A$1001,customers!B928:$B$1001,,0)</f>
        <v>Dolores Duffie</v>
      </c>
      <c r="G929" s="2" t="str">
        <f>IFERROR(IF(_xlfn.XLOOKUP(C929,customers!A929:A1928,customers!C929:C1928,,0)=0,"",_xlfn.XLOOKUP(C929,customers!A929:A1928,customers!C929:C1928,,0)),"")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f>_xlfn.XLOOKUP(Table1[[#This Row],[Customer ID]],customers!$A$1:$A$1001,customers!$I$1:$I$1001,,0)</f>
        <v>No</v>
      </c>
    </row>
    <row r="930" spans="1:16" x14ac:dyDescent="0.25">
      <c r="A930" s="2" t="s">
        <v>5737</v>
      </c>
      <c r="B930" s="3">
        <v>44754</v>
      </c>
      <c r="C930" s="2" t="s">
        <v>5738</v>
      </c>
      <c r="D930" t="s">
        <v>6166</v>
      </c>
      <c r="E930" s="2">
        <v>2</v>
      </c>
      <c r="F930" s="2" t="str" cm="1">
        <f t="array" ref="F930">_xlfn.XLOOKUP(C930,customers!A929:$A$1001,customers!B929:$B$1001,,0)</f>
        <v>Mathilda Matiasek</v>
      </c>
      <c r="G930" s="2" t="str">
        <f>IFERROR(IF(_xlfn.XLOOKUP(C930,customers!A930:A1929,customers!C930:C1929,,0)=0,"",_xlfn.XLOOKUP(C930,customers!A930:A1929,customers!C930:C1929,,0)),"")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f>_xlfn.XLOOKUP(Table1[[#This Row],[Customer ID]],customers!$A$1:$A$1001,customers!$I$1:$I$1001,,0)</f>
        <v>Yes</v>
      </c>
    </row>
    <row r="931" spans="1:16" x14ac:dyDescent="0.25">
      <c r="A931" s="2" t="s">
        <v>5742</v>
      </c>
      <c r="B931" s="3">
        <v>44165</v>
      </c>
      <c r="C931" s="2" t="s">
        <v>5743</v>
      </c>
      <c r="D931" t="s">
        <v>6184</v>
      </c>
      <c r="E931" s="2">
        <v>2</v>
      </c>
      <c r="F931" s="2" t="str" cm="1">
        <f t="array" ref="F931">_xlfn.XLOOKUP(C931,customers!A930:$A$1001,customers!B930:$B$1001,,0)</f>
        <v>Jarred Camillo</v>
      </c>
      <c r="G931" s="2" t="str">
        <f>IFERROR(IF(_xlfn.XLOOKUP(C931,customers!A931:A1930,customers!C931:C1930,,0)=0,"",_xlfn.XLOOKUP(C931,customers!A931:A1930,customers!C931:C1930,,0)),"")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f>_xlfn.XLOOKUP(Table1[[#This Row],[Customer ID]],customers!$A$1:$A$1001,customers!$I$1:$I$1001,,0)</f>
        <v>Yes</v>
      </c>
    </row>
    <row r="932" spans="1:16" x14ac:dyDescent="0.25">
      <c r="A932" s="2" t="s">
        <v>5748</v>
      </c>
      <c r="B932" s="3">
        <v>43546</v>
      </c>
      <c r="C932" s="2" t="s">
        <v>5749</v>
      </c>
      <c r="D932" t="s">
        <v>6183</v>
      </c>
      <c r="E932" s="2">
        <v>1</v>
      </c>
      <c r="F932" s="2" t="str" cm="1">
        <f t="array" ref="F932">_xlfn.XLOOKUP(C932,customers!A931:$A$1001,customers!B931:$B$1001,,0)</f>
        <v>Kameko Philbrick</v>
      </c>
      <c r="G932" s="2" t="str">
        <f>IFERROR(IF(_xlfn.XLOOKUP(C932,customers!A932:A1931,customers!C932:C1931,,0)=0,"",_xlfn.XLOOKUP(C932,customers!A932:A1931,customers!C932:C1931,,0)),"")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f>_xlfn.XLOOKUP(Table1[[#This Row],[Customer ID]],customers!$A$1:$A$1001,customers!$I$1:$I$1001,,0)</f>
        <v>Yes</v>
      </c>
    </row>
    <row r="933" spans="1:16" x14ac:dyDescent="0.25">
      <c r="A933" s="2" t="s">
        <v>5753</v>
      </c>
      <c r="B933" s="3">
        <v>44607</v>
      </c>
      <c r="C933" s="2" t="s">
        <v>5754</v>
      </c>
      <c r="D933" t="s">
        <v>6158</v>
      </c>
      <c r="E933" s="2">
        <v>4</v>
      </c>
      <c r="F933" s="2" t="str" cm="1">
        <f t="array" ref="F933">_xlfn.XLOOKUP(C933,customers!A932:$A$1001,customers!B932:$B$1001,,0)</f>
        <v>Mallory Shrimpling</v>
      </c>
      <c r="G933" s="2" t="str">
        <f>IFERROR(IF(_xlfn.XLOOKUP(C933,customers!A933:A1932,customers!C933:C1932,,0)=0,"",_xlfn.XLOOKUP(C933,customers!A933:A1932,customers!C933:C1932,,0)),"")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f>_xlfn.XLOOKUP(Table1[[#This Row],[Customer ID]],customers!$A$1:$A$1001,customers!$I$1:$I$1001,,0)</f>
        <v>Yes</v>
      </c>
    </row>
    <row r="934" spans="1:16" x14ac:dyDescent="0.25">
      <c r="A934" s="2" t="s">
        <v>5757</v>
      </c>
      <c r="B934" s="3">
        <v>44117</v>
      </c>
      <c r="C934" s="2" t="s">
        <v>5758</v>
      </c>
      <c r="D934" t="s">
        <v>6141</v>
      </c>
      <c r="E934" s="2">
        <v>4</v>
      </c>
      <c r="F934" s="2" t="str" cm="1">
        <f t="array" ref="F934">_xlfn.XLOOKUP(C934,customers!A933:$A$1001,customers!B933:$B$1001,,0)</f>
        <v>Barnett Sillis</v>
      </c>
      <c r="G934" s="2" t="str">
        <f>IFERROR(IF(_xlfn.XLOOKUP(C934,customers!A934:A1933,customers!C934:C1933,,0)=0,"",_xlfn.XLOOKUP(C934,customers!A934:A1933,customers!C934:C1933,,0)),"")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f>_xlfn.XLOOKUP(Table1[[#This Row],[Customer ID]],customers!$A$1:$A$1001,customers!$I$1:$I$1001,,0)</f>
        <v>No</v>
      </c>
    </row>
    <row r="935" spans="1:16" x14ac:dyDescent="0.25">
      <c r="A935" s="2" t="s">
        <v>5763</v>
      </c>
      <c r="B935" s="3">
        <v>44557</v>
      </c>
      <c r="C935" s="2" t="s">
        <v>5764</v>
      </c>
      <c r="D935" t="s">
        <v>6177</v>
      </c>
      <c r="E935" s="2">
        <v>3</v>
      </c>
      <c r="F935" s="2" t="str" cm="1">
        <f t="array" ref="F935">_xlfn.XLOOKUP(C935,customers!A934:$A$1001,customers!B934:$B$1001,,0)</f>
        <v>Brenn Dundredge</v>
      </c>
      <c r="G935" s="2" t="str">
        <f>IFERROR(IF(_xlfn.XLOOKUP(C935,customers!A935:A1934,customers!C935:C1934,,0)=0,"",_xlfn.XLOOKUP(C935,customers!A935:A1934,customers!C935:C1934,,0)),"")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t="str">
        <f>_xlfn.XLOOKUP(Table1[[#This Row],[Customer ID]],customers!$A$1:$A$1001,customers!$I$1:$I$1001,,0)</f>
        <v>Yes</v>
      </c>
    </row>
    <row r="936" spans="1:16" x14ac:dyDescent="0.25">
      <c r="A936" s="2" t="s">
        <v>5768</v>
      </c>
      <c r="B936" s="3">
        <v>44409</v>
      </c>
      <c r="C936" s="2" t="s">
        <v>5769</v>
      </c>
      <c r="D936" t="s">
        <v>6151</v>
      </c>
      <c r="E936" s="2">
        <v>5</v>
      </c>
      <c r="F936" s="2" t="str" cm="1">
        <f t="array" ref="F936">_xlfn.XLOOKUP(C936,customers!A935:$A$1001,customers!B935:$B$1001,,0)</f>
        <v>Read Cutts</v>
      </c>
      <c r="G936" s="2" t="str">
        <f>IFERROR(IF(_xlfn.XLOOKUP(C936,customers!A936:A1935,customers!C936:C1935,,0)=0,"",_xlfn.XLOOKUP(C936,customers!A936:A1935,customers!C936:C1935,,0)),"")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t="str">
        <f>_xlfn.XLOOKUP(Table1[[#This Row],[Customer ID]],customers!$A$1:$A$1001,customers!$I$1:$I$1001,,0)</f>
        <v>No</v>
      </c>
    </row>
    <row r="937" spans="1:16" x14ac:dyDescent="0.25">
      <c r="A937" s="2" t="s">
        <v>5774</v>
      </c>
      <c r="B937" s="3">
        <v>44153</v>
      </c>
      <c r="C937" s="2" t="s">
        <v>5775</v>
      </c>
      <c r="D937" t="s">
        <v>6175</v>
      </c>
      <c r="E937" s="2">
        <v>6</v>
      </c>
      <c r="F937" s="2" t="str" cm="1">
        <f t="array" ref="F937">_xlfn.XLOOKUP(C937,customers!A936:$A$1001,customers!B936:$B$1001,,0)</f>
        <v>Michale Delves</v>
      </c>
      <c r="G937" s="2" t="str">
        <f>IFERROR(IF(_xlfn.XLOOKUP(C937,customers!A937:A1936,customers!C937:C1936,,0)=0,"",_xlfn.XLOOKUP(C937,customers!A937:A1936,customers!C937:C1936,,0)),"")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f>_xlfn.XLOOKUP(Table1[[#This Row],[Customer ID]],customers!$A$1:$A$1001,customers!$I$1:$I$1001,,0)</f>
        <v>Yes</v>
      </c>
    </row>
    <row r="938" spans="1:16" x14ac:dyDescent="0.25">
      <c r="A938" s="2" t="s">
        <v>5780</v>
      </c>
      <c r="B938" s="3">
        <v>44493</v>
      </c>
      <c r="C938" s="2" t="s">
        <v>5781</v>
      </c>
      <c r="D938" t="s">
        <v>6169</v>
      </c>
      <c r="E938" s="2">
        <v>3</v>
      </c>
      <c r="F938" s="2" t="str" cm="1">
        <f t="array" ref="F938">_xlfn.XLOOKUP(C938,customers!A937:$A$1001,customers!B937:$B$1001,,0)</f>
        <v>Devland Gritton</v>
      </c>
      <c r="G938" s="2" t="str">
        <f>IFERROR(IF(_xlfn.XLOOKUP(C938,customers!A938:A1937,customers!C938:C1937,,0)=0,"",_xlfn.XLOOKUP(C938,customers!A938:A1937,customers!C938:C1937,,0)),"")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f>_xlfn.XLOOKUP(Table1[[#This Row],[Customer ID]],customers!$A$1:$A$1001,customers!$I$1:$I$1001,,0)</f>
        <v>Yes</v>
      </c>
    </row>
    <row r="939" spans="1:16" x14ac:dyDescent="0.25">
      <c r="A939" s="2" t="s">
        <v>5780</v>
      </c>
      <c r="B939" s="3">
        <v>44493</v>
      </c>
      <c r="C939" s="2" t="s">
        <v>5781</v>
      </c>
      <c r="D939" t="s">
        <v>6151</v>
      </c>
      <c r="E939" s="2">
        <v>4</v>
      </c>
      <c r="F939" s="2" t="str" cm="1">
        <f t="array" ref="F939">_xlfn.XLOOKUP(C939,customers!A938:$A$1001,customers!B938:$B$1001,,0)</f>
        <v>Devland Gritton</v>
      </c>
      <c r="G939" s="2" t="str">
        <f>IFERROR(IF(_xlfn.XLOOKUP(C939,customers!A939:A1938,customers!C939:C1938,,0)=0,"",_xlfn.XLOOKUP(C939,customers!A939:A1938,customers!C939:C1938,,0)),"")</f>
        <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t="str">
        <f>_xlfn.XLOOKUP(Table1[[#This Row],[Customer ID]],customers!$A$1:$A$1001,customers!$I$1:$I$1001,,0)</f>
        <v>Yes</v>
      </c>
    </row>
    <row r="940" spans="1:16" x14ac:dyDescent="0.25">
      <c r="A940" s="2" t="s">
        <v>5791</v>
      </c>
      <c r="B940" s="3">
        <v>43829</v>
      </c>
      <c r="C940" s="2" t="s">
        <v>5792</v>
      </c>
      <c r="D940" t="s">
        <v>6171</v>
      </c>
      <c r="E940" s="2">
        <v>5</v>
      </c>
      <c r="F940" s="2" t="str" cm="1">
        <f t="array" ref="F940">_xlfn.XLOOKUP(C940,customers!A939:$A$1001,customers!B939:$B$1001,,0)</f>
        <v>Dell Gut</v>
      </c>
      <c r="G940" s="2" t="str">
        <f>IFERROR(IF(_xlfn.XLOOKUP(C940,customers!A940:A1939,customers!C940:C1939,,0)=0,"",_xlfn.XLOOKUP(C940,customers!A940:A1939,customers!C940:C1939,,0)),"")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f>_xlfn.XLOOKUP(Table1[[#This Row],[Customer ID]],customers!$A$1:$A$1001,customers!$I$1:$I$1001,,0)</f>
        <v>Yes</v>
      </c>
    </row>
    <row r="941" spans="1:16" x14ac:dyDescent="0.25">
      <c r="A941" s="2" t="s">
        <v>5797</v>
      </c>
      <c r="B941" s="3">
        <v>44229</v>
      </c>
      <c r="C941" s="2" t="s">
        <v>5798</v>
      </c>
      <c r="D941" t="s">
        <v>6145</v>
      </c>
      <c r="E941" s="2">
        <v>6</v>
      </c>
      <c r="F941" s="2" t="str" cm="1">
        <f t="array" ref="F941">_xlfn.XLOOKUP(C941,customers!A940:$A$1001,customers!B940:$B$1001,,0)</f>
        <v>Willy Pummery</v>
      </c>
      <c r="G941" s="2" t="str">
        <f>IFERROR(IF(_xlfn.XLOOKUP(C941,customers!A941:A1940,customers!C941:C1940,,0)=0,"",_xlfn.XLOOKUP(C941,customers!A941:A1940,customers!C941:C1940,,0)),"")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f>_xlfn.XLOOKUP(Table1[[#This Row],[Customer ID]],customers!$A$1:$A$1001,customers!$I$1:$I$1001,,0)</f>
        <v>No</v>
      </c>
    </row>
    <row r="942" spans="1:16" x14ac:dyDescent="0.25">
      <c r="A942" s="2" t="s">
        <v>5803</v>
      </c>
      <c r="B942" s="3">
        <v>44332</v>
      </c>
      <c r="C942" s="2" t="s">
        <v>5804</v>
      </c>
      <c r="D942" t="s">
        <v>6173</v>
      </c>
      <c r="E942" s="2">
        <v>2</v>
      </c>
      <c r="F942" s="2" t="str" cm="1">
        <f t="array" ref="F942">_xlfn.XLOOKUP(C942,customers!A941:$A$1001,customers!B941:$B$1001,,0)</f>
        <v>Geoffrey Siuda</v>
      </c>
      <c r="G942" s="2" t="str">
        <f>IFERROR(IF(_xlfn.XLOOKUP(C942,customers!A942:A1941,customers!C942:C1941,,0)=0,"",_xlfn.XLOOKUP(C942,customers!A942:A1941,customers!C942:C1941,,0)),"")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t="str">
        <f>_xlfn.XLOOKUP(Table1[[#This Row],[Customer ID]],customers!$A$1:$A$1001,customers!$I$1:$I$1001,,0)</f>
        <v>Yes</v>
      </c>
    </row>
    <row r="943" spans="1:16" x14ac:dyDescent="0.25">
      <c r="A943" s="2" t="s">
        <v>5809</v>
      </c>
      <c r="B943" s="3">
        <v>44674</v>
      </c>
      <c r="C943" s="2" t="s">
        <v>5810</v>
      </c>
      <c r="D943" t="s">
        <v>6180</v>
      </c>
      <c r="E943" s="2">
        <v>2</v>
      </c>
      <c r="F943" s="2" t="str" cm="1">
        <f t="array" ref="F943">_xlfn.XLOOKUP(C943,customers!A942:$A$1001,customers!B942:$B$1001,,0)</f>
        <v>Henderson Crowne</v>
      </c>
      <c r="G943" s="2" t="str">
        <f>IFERROR(IF(_xlfn.XLOOKUP(C943,customers!A943:A1942,customers!C943:C1942,,0)=0,"",_xlfn.XLOOKUP(C943,customers!A943:A1942,customers!C943:C1942,,0)),"")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f>_xlfn.XLOOKUP(Table1[[#This Row],[Customer ID]],customers!$A$1:$A$1001,customers!$I$1:$I$1001,,0)</f>
        <v>Yes</v>
      </c>
    </row>
    <row r="944" spans="1:16" x14ac:dyDescent="0.25">
      <c r="A944" s="2" t="s">
        <v>5816</v>
      </c>
      <c r="B944" s="3">
        <v>44464</v>
      </c>
      <c r="C944" s="2" t="s">
        <v>5817</v>
      </c>
      <c r="D944" t="s">
        <v>6179</v>
      </c>
      <c r="E944" s="2">
        <v>3</v>
      </c>
      <c r="F944" s="2" t="str" cm="1">
        <f t="array" ref="F944">_xlfn.XLOOKUP(C944,customers!A943:$A$1001,customers!B943:$B$1001,,0)</f>
        <v>Vernor Pawsey</v>
      </c>
      <c r="G944" s="2" t="str">
        <f>IFERROR(IF(_xlfn.XLOOKUP(C944,customers!A944:A1943,customers!C944:C1943,,0)=0,"",_xlfn.XLOOKUP(C944,customers!A944:A1943,customers!C944:C1943,,0)),"")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t="str">
        <f>_xlfn.XLOOKUP(Table1[[#This Row],[Customer ID]],customers!$A$1:$A$1001,customers!$I$1:$I$1001,,0)</f>
        <v>No</v>
      </c>
    </row>
    <row r="945" spans="1:16" x14ac:dyDescent="0.25">
      <c r="A945" s="2" t="s">
        <v>5822</v>
      </c>
      <c r="B945" s="3">
        <v>44719</v>
      </c>
      <c r="C945" s="2" t="s">
        <v>5823</v>
      </c>
      <c r="D945" t="s">
        <v>6180</v>
      </c>
      <c r="E945" s="2">
        <v>6</v>
      </c>
      <c r="F945" s="2" t="str" cm="1">
        <f t="array" ref="F945">_xlfn.XLOOKUP(C945,customers!A944:$A$1001,customers!B944:$B$1001,,0)</f>
        <v>Augustin Waterhouse</v>
      </c>
      <c r="G945" s="2" t="str">
        <f>IFERROR(IF(_xlfn.XLOOKUP(C945,customers!A945:A1944,customers!C945:C1944,,0)=0,"",_xlfn.XLOOKUP(C945,customers!A945:A1944,customers!C945:C1944,,0)),"")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f>_xlfn.XLOOKUP(Table1[[#This Row],[Customer ID]],customers!$A$1:$A$1001,customers!$I$1:$I$1001,,0)</f>
        <v>No</v>
      </c>
    </row>
    <row r="946" spans="1:16" x14ac:dyDescent="0.25">
      <c r="A946" s="2" t="s">
        <v>5828</v>
      </c>
      <c r="B946" s="3">
        <v>44054</v>
      </c>
      <c r="C946" s="2" t="s">
        <v>5829</v>
      </c>
      <c r="D946" t="s">
        <v>6173</v>
      </c>
      <c r="E946" s="2">
        <v>5</v>
      </c>
      <c r="F946" s="2" t="str" cm="1">
        <f t="array" ref="F946">_xlfn.XLOOKUP(C946,customers!A945:$A$1001,customers!B945:$B$1001,,0)</f>
        <v>Fanchon Haughian</v>
      </c>
      <c r="G946" s="2" t="str">
        <f>IFERROR(IF(_xlfn.XLOOKUP(C946,customers!A946:A1945,customers!C946:C1945,,0)=0,"",_xlfn.XLOOKUP(C946,customers!A946:A1945,customers!C946:C1945,,0)),"")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t="str">
        <f>_xlfn.XLOOKUP(Table1[[#This Row],[Customer ID]],customers!$A$1:$A$1001,customers!$I$1:$I$1001,,0)</f>
        <v>No</v>
      </c>
    </row>
    <row r="947" spans="1:16" x14ac:dyDescent="0.25">
      <c r="A947" s="2" t="s">
        <v>5834</v>
      </c>
      <c r="B947" s="3">
        <v>43524</v>
      </c>
      <c r="C947" s="2" t="s">
        <v>5835</v>
      </c>
      <c r="D947" t="s">
        <v>6165</v>
      </c>
      <c r="E947" s="2">
        <v>4</v>
      </c>
      <c r="F947" s="2" t="str" cm="1">
        <f t="array" ref="F947">_xlfn.XLOOKUP(C947,customers!A946:$A$1001,customers!B946:$B$1001,,0)</f>
        <v>Jaimie Hatz</v>
      </c>
      <c r="G947" s="2" t="str">
        <f>IFERROR(IF(_xlfn.XLOOKUP(C947,customers!A947:A1946,customers!C947:C1946,,0)=0,"",_xlfn.XLOOKUP(C947,customers!A947:A1946,customers!C947:C1946,,0)),"")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f>_xlfn.XLOOKUP(Table1[[#This Row],[Customer ID]],customers!$A$1:$A$1001,customers!$I$1:$I$1001,,0)</f>
        <v>No</v>
      </c>
    </row>
    <row r="948" spans="1:16" x14ac:dyDescent="0.25">
      <c r="A948" s="2" t="s">
        <v>5839</v>
      </c>
      <c r="B948" s="3">
        <v>43719</v>
      </c>
      <c r="C948" s="2" t="s">
        <v>5840</v>
      </c>
      <c r="D948" t="s">
        <v>6169</v>
      </c>
      <c r="E948" s="2">
        <v>3</v>
      </c>
      <c r="F948" s="2" t="str" cm="1">
        <f t="array" ref="F948">_xlfn.XLOOKUP(C948,customers!A947:$A$1001,customers!B947:$B$1001,,0)</f>
        <v>Edeline Edney</v>
      </c>
      <c r="G948" s="2" t="str">
        <f>IFERROR(IF(_xlfn.XLOOKUP(C948,customers!A948:A1947,customers!C948:C1947,,0)=0,"",_xlfn.XLOOKUP(C948,customers!A948:A1947,customers!C948:C1947,,0)),"")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f>_xlfn.XLOOKUP(Table1[[#This Row],[Customer ID]],customers!$A$1:$A$1001,customers!$I$1:$I$1001,,0)</f>
        <v>No</v>
      </c>
    </row>
    <row r="949" spans="1:16" x14ac:dyDescent="0.25">
      <c r="A949" s="2" t="s">
        <v>5844</v>
      </c>
      <c r="B949" s="3">
        <v>44294</v>
      </c>
      <c r="C949" s="2" t="s">
        <v>5845</v>
      </c>
      <c r="D949" t="s">
        <v>6155</v>
      </c>
      <c r="E949" s="2">
        <v>1</v>
      </c>
      <c r="F949" s="2" t="str" cm="1">
        <f t="array" ref="F949">_xlfn.XLOOKUP(C949,customers!A948:$A$1001,customers!B948:$B$1001,,0)</f>
        <v>Rickie Faltin</v>
      </c>
      <c r="G949" s="2" t="str">
        <f>IFERROR(IF(_xlfn.XLOOKUP(C949,customers!A949:A1948,customers!C949:C1948,,0)=0,"",_xlfn.XLOOKUP(C949,customers!A949:A1948,customers!C949:C1948,,0)),"")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f>_xlfn.XLOOKUP(Table1[[#This Row],[Customer ID]],customers!$A$1:$A$1001,customers!$I$1:$I$1001,,0)</f>
        <v>No</v>
      </c>
    </row>
    <row r="950" spans="1:16" x14ac:dyDescent="0.25">
      <c r="A950" s="2" t="s">
        <v>5849</v>
      </c>
      <c r="B950" s="3">
        <v>44445</v>
      </c>
      <c r="C950" s="2" t="s">
        <v>5850</v>
      </c>
      <c r="D950" t="s">
        <v>6185</v>
      </c>
      <c r="E950" s="2">
        <v>3</v>
      </c>
      <c r="F950" s="2" t="str" cm="1">
        <f t="array" ref="F950">_xlfn.XLOOKUP(C950,customers!A949:$A$1001,customers!B949:$B$1001,,0)</f>
        <v>Gnni Cheeke</v>
      </c>
      <c r="G950" s="2" t="str">
        <f>IFERROR(IF(_xlfn.XLOOKUP(C950,customers!A950:A1949,customers!C950:C1949,,0)=0,"",_xlfn.XLOOKUP(C950,customers!A950:A1949,customers!C950:C1949,,0)),"")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f>_xlfn.XLOOKUP(Table1[[#This Row],[Customer ID]],customers!$A$1:$A$1001,customers!$I$1:$I$1001,,0)</f>
        <v>Yes</v>
      </c>
    </row>
    <row r="951" spans="1:16" x14ac:dyDescent="0.25">
      <c r="A951" s="2" t="s">
        <v>5855</v>
      </c>
      <c r="B951" s="3">
        <v>44449</v>
      </c>
      <c r="C951" s="2" t="s">
        <v>5856</v>
      </c>
      <c r="D951" t="s">
        <v>6142</v>
      </c>
      <c r="E951" s="2">
        <v>4</v>
      </c>
      <c r="F951" s="2" t="str" cm="1">
        <f t="array" ref="F951">_xlfn.XLOOKUP(C951,customers!A950:$A$1001,customers!B950:$B$1001,,0)</f>
        <v>Gwenni Ratt</v>
      </c>
      <c r="G951" s="2" t="str">
        <f>IFERROR(IF(_xlfn.XLOOKUP(C951,customers!A951:A1950,customers!C951:C1950,,0)=0,"",_xlfn.XLOOKUP(C951,customers!A951:A1950,customers!C951:C1950,,0)),"")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t="str">
        <f>_xlfn.XLOOKUP(Table1[[#This Row],[Customer ID]],customers!$A$1:$A$1001,customers!$I$1:$I$1001,,0)</f>
        <v>No</v>
      </c>
    </row>
    <row r="952" spans="1:16" x14ac:dyDescent="0.25">
      <c r="A952" s="2" t="s">
        <v>5861</v>
      </c>
      <c r="B952" s="3">
        <v>44703</v>
      </c>
      <c r="C952" s="2" t="s">
        <v>5862</v>
      </c>
      <c r="D952" t="s">
        <v>6178</v>
      </c>
      <c r="E952" s="2">
        <v>4</v>
      </c>
      <c r="F952" s="2" t="str" cm="1">
        <f t="array" ref="F952">_xlfn.XLOOKUP(C952,customers!A951:$A$1001,customers!B951:$B$1001,,0)</f>
        <v>Johnath Fairebrother</v>
      </c>
      <c r="G952" s="2" t="str">
        <f>IFERROR(IF(_xlfn.XLOOKUP(C952,customers!A952:A1951,customers!C952:C1951,,0)=0,"",_xlfn.XLOOKUP(C952,customers!A952:A1951,customers!C952:C1951,,0)),"")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t="str">
        <f>_xlfn.XLOOKUP(Table1[[#This Row],[Customer ID]],customers!$A$1:$A$1001,customers!$I$1:$I$1001,,0)</f>
        <v>Yes</v>
      </c>
    </row>
    <row r="953" spans="1:16" x14ac:dyDescent="0.25">
      <c r="A953" s="2" t="s">
        <v>5866</v>
      </c>
      <c r="B953" s="3">
        <v>44092</v>
      </c>
      <c r="C953" s="2" t="s">
        <v>5867</v>
      </c>
      <c r="D953" t="s">
        <v>6178</v>
      </c>
      <c r="E953" s="2">
        <v>6</v>
      </c>
      <c r="F953" s="2" t="str" cm="1">
        <f t="array" ref="F953">_xlfn.XLOOKUP(C953,customers!A952:$A$1001,customers!B952:$B$1001,,0)</f>
        <v>Ingamar Eberlein</v>
      </c>
      <c r="G953" s="2" t="str">
        <f>IFERROR(IF(_xlfn.XLOOKUP(C953,customers!A953:A1952,customers!C953:C1952,,0)=0,"",_xlfn.XLOOKUP(C953,customers!A953:A1952,customers!C953:C1952,,0)),"")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t="str">
        <f>_xlfn.XLOOKUP(Table1[[#This Row],[Customer ID]],customers!$A$1:$A$1001,customers!$I$1:$I$1001,,0)</f>
        <v>No</v>
      </c>
    </row>
    <row r="954" spans="1:16" x14ac:dyDescent="0.25">
      <c r="A954" s="2" t="s">
        <v>5872</v>
      </c>
      <c r="B954" s="3">
        <v>44439</v>
      </c>
      <c r="C954" s="2" t="s">
        <v>5873</v>
      </c>
      <c r="D954" t="s">
        <v>6155</v>
      </c>
      <c r="E954" s="2">
        <v>2</v>
      </c>
      <c r="F954" s="2" t="str" cm="1">
        <f t="array" ref="F954">_xlfn.XLOOKUP(C954,customers!A953:$A$1001,customers!B953:$B$1001,,0)</f>
        <v>Jilly Dreng</v>
      </c>
      <c r="G954" s="2" t="str">
        <f>IFERROR(IF(_xlfn.XLOOKUP(C954,customers!A954:A1953,customers!C954:C1953,,0)=0,"",_xlfn.XLOOKUP(C954,customers!A954:A1953,customers!C954:C1953,,0)),"")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f>_xlfn.XLOOKUP(Table1[[#This Row],[Customer ID]],customers!$A$1:$A$1001,customers!$I$1:$I$1001,,0)</f>
        <v>Yes</v>
      </c>
    </row>
    <row r="955" spans="1:16" x14ac:dyDescent="0.25">
      <c r="A955" s="2" t="s">
        <v>5878</v>
      </c>
      <c r="B955" s="3">
        <v>44582</v>
      </c>
      <c r="C955" s="2" t="s">
        <v>5764</v>
      </c>
      <c r="D955" t="s">
        <v>6167</v>
      </c>
      <c r="E955" s="2">
        <v>1</v>
      </c>
      <c r="F955" s="2" t="e" cm="1">
        <f t="array" ref="F955">_xlfn.XLOOKUP(C955,customers!A954:$A$1001,customers!B954:$B$1001,,0)</f>
        <v>#N/A</v>
      </c>
      <c r="G955" s="2" t="str">
        <f>IFERROR(IF(_xlfn.XLOOKUP(C955,customers!A955:A1954,customers!C955:C1954,,0)=0,"",_xlfn.XLOOKUP(C955,customers!A955:A1954,customers!C955:C1954,,0)),"")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f>_xlfn.XLOOKUP(Table1[[#This Row],[Customer ID]],customers!$A$1:$A$1001,customers!$I$1:$I$1001,,0)</f>
        <v>Yes</v>
      </c>
    </row>
    <row r="956" spans="1:16" x14ac:dyDescent="0.25">
      <c r="A956" s="2" t="s">
        <v>5884</v>
      </c>
      <c r="B956" s="3">
        <v>44722</v>
      </c>
      <c r="C956" s="2" t="s">
        <v>5764</v>
      </c>
      <c r="D956" t="s">
        <v>6185</v>
      </c>
      <c r="E956" s="2">
        <v>1</v>
      </c>
      <c r="F956" s="2" t="e" cm="1">
        <f t="array" ref="F956">_xlfn.XLOOKUP(C956,customers!A955:$A$1001,customers!B955:$B$1001,,0)</f>
        <v>#N/A</v>
      </c>
      <c r="G956" s="2" t="str">
        <f>IFERROR(IF(_xlfn.XLOOKUP(C956,customers!A956:A1955,customers!C956:C1955,,0)=0,"",_xlfn.XLOOKUP(C956,customers!A956:A1955,customers!C956:C1955,,0)),"")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f>_xlfn.XLOOKUP(Table1[[#This Row],[Customer ID]],customers!$A$1:$A$1001,customers!$I$1:$I$1001,,0)</f>
        <v>Yes</v>
      </c>
    </row>
    <row r="957" spans="1:16" x14ac:dyDescent="0.25">
      <c r="A957" s="2" t="s">
        <v>5890</v>
      </c>
      <c r="B957" s="3">
        <v>43582</v>
      </c>
      <c r="C957" s="2" t="s">
        <v>5764</v>
      </c>
      <c r="D957" t="s">
        <v>6148</v>
      </c>
      <c r="E957" s="2">
        <v>5</v>
      </c>
      <c r="F957" s="2" t="e" cm="1">
        <f t="array" ref="F957">_xlfn.XLOOKUP(C957,customers!A956:$A$1001,customers!B956:$B$1001,,0)</f>
        <v>#N/A</v>
      </c>
      <c r="G957" s="2" t="str">
        <f>IFERROR(IF(_xlfn.XLOOKUP(C957,customers!A957:A1956,customers!C957:C1956,,0)=0,"",_xlfn.XLOOKUP(C957,customers!A957:A1956,customers!C957:C1956,,0)),"")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f>_xlfn.XLOOKUP(Table1[[#This Row],[Customer ID]],customers!$A$1:$A$1001,customers!$I$1:$I$1001,,0)</f>
        <v>Yes</v>
      </c>
    </row>
    <row r="958" spans="1:16" x14ac:dyDescent="0.25">
      <c r="A958" s="2" t="s">
        <v>5890</v>
      </c>
      <c r="B958" s="3">
        <v>43582</v>
      </c>
      <c r="C958" s="2" t="s">
        <v>5764</v>
      </c>
      <c r="D958" t="s">
        <v>6142</v>
      </c>
      <c r="E958" s="2">
        <v>2</v>
      </c>
      <c r="F958" s="2" t="e" cm="1">
        <f t="array" ref="F958">_xlfn.XLOOKUP(C958,customers!A957:$A$1001,customers!B957:$B$1001,,0)</f>
        <v>#N/A</v>
      </c>
      <c r="G958" s="2" t="str">
        <f>IFERROR(IF(_xlfn.XLOOKUP(C958,customers!A958:A1957,customers!C958:C1957,,0)=0,"",_xlfn.XLOOKUP(C958,customers!A958:A1957,customers!C958:C1957,,0)),"")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t="str">
        <f>_xlfn.XLOOKUP(Table1[[#This Row],[Customer ID]],customers!$A$1:$A$1001,customers!$I$1:$I$1001,,0)</f>
        <v>Yes</v>
      </c>
    </row>
    <row r="959" spans="1:16" x14ac:dyDescent="0.25">
      <c r="A959" s="2" t="s">
        <v>5890</v>
      </c>
      <c r="B959" s="3">
        <v>43582</v>
      </c>
      <c r="C959" s="2" t="s">
        <v>5764</v>
      </c>
      <c r="D959" t="s">
        <v>6171</v>
      </c>
      <c r="E959" s="2">
        <v>1</v>
      </c>
      <c r="F959" s="2" t="e" cm="1">
        <f t="array" ref="F959">_xlfn.XLOOKUP(C959,customers!A958:$A$1001,customers!B958:$B$1001,,0)</f>
        <v>#N/A</v>
      </c>
      <c r="G959" s="2" t="str">
        <f>IFERROR(IF(_xlfn.XLOOKUP(C959,customers!A959:A1958,customers!C959:C1958,,0)=0,"",_xlfn.XLOOKUP(C959,customers!A959:A1958,customers!C959:C1958,,0)),"")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f>_xlfn.XLOOKUP(Table1[[#This Row],[Customer ID]],customers!$A$1:$A$1001,customers!$I$1:$I$1001,,0)</f>
        <v>Yes</v>
      </c>
    </row>
    <row r="960" spans="1:16" x14ac:dyDescent="0.25">
      <c r="A960" s="2" t="s">
        <v>5890</v>
      </c>
      <c r="B960" s="3">
        <v>43582</v>
      </c>
      <c r="C960" s="2" t="s">
        <v>5764</v>
      </c>
      <c r="D960" t="s">
        <v>6167</v>
      </c>
      <c r="E960" s="2">
        <v>2</v>
      </c>
      <c r="F960" s="2" t="e" cm="1">
        <f t="array" ref="F960">_xlfn.XLOOKUP(C960,customers!A959:$A$1001,customers!B959:$B$1001,,0)</f>
        <v>#N/A</v>
      </c>
      <c r="G960" s="2" t="str">
        <f>IFERROR(IF(_xlfn.XLOOKUP(C960,customers!A960:A1959,customers!C960:C1959,,0)=0,"",_xlfn.XLOOKUP(C960,customers!A960:A1959,customers!C960:C1959,,0)),"")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f>_xlfn.XLOOKUP(Table1[[#This Row],[Customer ID]],customers!$A$1:$A$1001,customers!$I$1:$I$1001,,0)</f>
        <v>Yes</v>
      </c>
    </row>
    <row r="961" spans="1:16" x14ac:dyDescent="0.25">
      <c r="A961" s="2" t="s">
        <v>5910</v>
      </c>
      <c r="B961" s="3">
        <v>44598</v>
      </c>
      <c r="C961" s="2" t="s">
        <v>5911</v>
      </c>
      <c r="D961" t="s">
        <v>6145</v>
      </c>
      <c r="E961" s="2">
        <v>5</v>
      </c>
      <c r="F961" s="2" t="str" cm="1">
        <f t="array" ref="F961">_xlfn.XLOOKUP(C961,customers!A960:$A$1001,customers!B960:$B$1001,,0)</f>
        <v>Rhodie Strathern</v>
      </c>
      <c r="G961" s="2" t="str">
        <f>IFERROR(IF(_xlfn.XLOOKUP(C961,customers!A961:A1960,customers!C961:C1960,,0)=0,"",_xlfn.XLOOKUP(C961,customers!A961:A1960,customers!C961:C1960,,0)),"")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f>_xlfn.XLOOKUP(Table1[[#This Row],[Customer ID]],customers!$A$1:$A$1001,customers!$I$1:$I$1001,,0)</f>
        <v>Yes</v>
      </c>
    </row>
    <row r="962" spans="1:16" x14ac:dyDescent="0.25">
      <c r="A962" s="2" t="s">
        <v>5915</v>
      </c>
      <c r="B962" s="3">
        <v>44591</v>
      </c>
      <c r="C962" s="2" t="s">
        <v>5916</v>
      </c>
      <c r="D962" t="s">
        <v>6170</v>
      </c>
      <c r="E962" s="2">
        <v>5</v>
      </c>
      <c r="F962" s="2" t="str" cm="1">
        <f t="array" ref="F962">_xlfn.XLOOKUP(C962,customers!A961:$A$1001,customers!B961:$B$1001,,0)</f>
        <v>Chad Miguel</v>
      </c>
      <c r="G962" s="2" t="str">
        <f>IFERROR(IF(_xlfn.XLOOKUP(C962,customers!A962:A1961,customers!C962:C1961,,0)=0,"",_xlfn.XLOOKUP(C962,customers!A962:A1961,customers!C962:C1961,,0)),"")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f>_xlfn.XLOOKUP(Table1[[#This Row],[Customer ID]],customers!$A$1:$A$1001,customers!$I$1:$I$1001,,0)</f>
        <v>Yes</v>
      </c>
    </row>
    <row r="963" spans="1:16" x14ac:dyDescent="0.25">
      <c r="A963" s="2" t="s">
        <v>5921</v>
      </c>
      <c r="B963" s="3">
        <v>44158</v>
      </c>
      <c r="C963" s="2" t="s">
        <v>5922</v>
      </c>
      <c r="D963" t="s">
        <v>6168</v>
      </c>
      <c r="E963" s="2">
        <v>2</v>
      </c>
      <c r="F963" s="2" t="str" cm="1">
        <f t="array" ref="F963">_xlfn.XLOOKUP(C963,customers!A962:$A$1001,customers!B962:$B$1001,,0)</f>
        <v>Florinda Matusovsky</v>
      </c>
      <c r="G963" s="2" t="str">
        <f>IFERROR(IF(_xlfn.XLOOKUP(C963,customers!A963:A1962,customers!C963:C1962,,0)=0,"",_xlfn.XLOOKUP(C963,customers!A963:A1962,customers!C963:C1962,,0)),"")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 "Robusta", IF(I963="Exc", "Excelsa", IF(I963="Ara", "Arabica",IF(I963="Lib", "Liberica",""))))</f>
        <v>Arabica</v>
      </c>
      <c r="O963" t="str">
        <f t="shared" ref="O963:O1001" si="47">IF(J963="M","Medium",IF(J963="L","Light",IF(J963="D","Dark","")))</f>
        <v>Dark</v>
      </c>
      <c r="P963" t="str">
        <f>_xlfn.XLOOKUP(Table1[[#This Row],[Customer ID]],customers!$A$1:$A$1001,customers!$I$1:$I$1001,,0)</f>
        <v>Yes</v>
      </c>
    </row>
    <row r="964" spans="1:16" x14ac:dyDescent="0.25">
      <c r="A964" s="2" t="s">
        <v>5926</v>
      </c>
      <c r="B964" s="3">
        <v>44664</v>
      </c>
      <c r="C964" s="2" t="s">
        <v>5927</v>
      </c>
      <c r="D964" t="s">
        <v>6177</v>
      </c>
      <c r="E964" s="2">
        <v>1</v>
      </c>
      <c r="F964" s="2" t="str" cm="1">
        <f t="array" ref="F964">_xlfn.XLOOKUP(C964,customers!A963:$A$1001,customers!B963:$B$1001,,0)</f>
        <v>Morly Rocks</v>
      </c>
      <c r="G964" s="2" t="str">
        <f>IFERROR(IF(_xlfn.XLOOKUP(C964,customers!A964:A1963,customers!C964:C1963,,0)=0,"",_xlfn.XLOOKUP(C964,customers!A964:A1963,customers!C964:C1963,,0)),"")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t="str">
        <f>_xlfn.XLOOKUP(Table1[[#This Row],[Customer ID]],customers!$A$1:$A$1001,customers!$I$1:$I$1001,,0)</f>
        <v>Yes</v>
      </c>
    </row>
    <row r="965" spans="1:16" x14ac:dyDescent="0.25">
      <c r="A965" s="2" t="s">
        <v>5932</v>
      </c>
      <c r="B965" s="3">
        <v>44203</v>
      </c>
      <c r="C965" s="2" t="s">
        <v>5933</v>
      </c>
      <c r="D965" t="s">
        <v>6146</v>
      </c>
      <c r="E965" s="2">
        <v>4</v>
      </c>
      <c r="F965" s="2" t="str" cm="1">
        <f t="array" ref="F965">_xlfn.XLOOKUP(C965,customers!A964:$A$1001,customers!B964:$B$1001,,0)</f>
        <v>Yuri Burrells</v>
      </c>
      <c r="G965" s="2" t="str">
        <f>IFERROR(IF(_xlfn.XLOOKUP(C965,customers!A965:A1964,customers!C965:C1964,,0)=0,"",_xlfn.XLOOKUP(C965,customers!A965:A1964,customers!C965:C1964,,0)),"")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t="str">
        <f>_xlfn.XLOOKUP(Table1[[#This Row],[Customer ID]],customers!$A$1:$A$1001,customers!$I$1:$I$1001,,0)</f>
        <v>Yes</v>
      </c>
    </row>
    <row r="966" spans="1:16" x14ac:dyDescent="0.25">
      <c r="A966" s="2" t="s">
        <v>5938</v>
      </c>
      <c r="B966" s="3">
        <v>43865</v>
      </c>
      <c r="C966" s="2" t="s">
        <v>5939</v>
      </c>
      <c r="D966" t="s">
        <v>6184</v>
      </c>
      <c r="E966" s="2">
        <v>5</v>
      </c>
      <c r="F966" s="2" t="str" cm="1">
        <f t="array" ref="F966">_xlfn.XLOOKUP(C966,customers!A965:$A$1001,customers!B965:$B$1001,,0)</f>
        <v>Cleopatra Goodrum</v>
      </c>
      <c r="G966" s="2" t="str">
        <f>IFERROR(IF(_xlfn.XLOOKUP(C966,customers!A966:A1965,customers!C966:C1965,,0)=0,"",_xlfn.XLOOKUP(C966,customers!A966:A1965,customers!C966:C1965,,0)),"")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f>_xlfn.XLOOKUP(Table1[[#This Row],[Customer ID]],customers!$A$1:$A$1001,customers!$I$1:$I$1001,,0)</f>
        <v>No</v>
      </c>
    </row>
    <row r="967" spans="1:16" x14ac:dyDescent="0.25">
      <c r="A967" s="2" t="s">
        <v>5944</v>
      </c>
      <c r="B967" s="3">
        <v>43724</v>
      </c>
      <c r="C967" s="2" t="s">
        <v>5945</v>
      </c>
      <c r="D967" t="s">
        <v>6138</v>
      </c>
      <c r="E967" s="2">
        <v>3</v>
      </c>
      <c r="F967" s="2" t="str" cm="1">
        <f t="array" ref="F967">_xlfn.XLOOKUP(C967,customers!A966:$A$1001,customers!B966:$B$1001,,0)</f>
        <v>Joey Jefferys</v>
      </c>
      <c r="G967" s="2" t="str">
        <f>IFERROR(IF(_xlfn.XLOOKUP(C967,customers!A967:A1966,customers!C967:C1966,,0)=0,"",_xlfn.XLOOKUP(C967,customers!A967:A1966,customers!C967:C1966,,0)),"")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t="str">
        <f>_xlfn.XLOOKUP(Table1[[#This Row],[Customer ID]],customers!$A$1:$A$1001,customers!$I$1:$I$1001,,0)</f>
        <v>Yes</v>
      </c>
    </row>
    <row r="968" spans="1:16" x14ac:dyDescent="0.25">
      <c r="A968" s="2" t="s">
        <v>5949</v>
      </c>
      <c r="B968" s="3">
        <v>43491</v>
      </c>
      <c r="C968" s="2" t="s">
        <v>5950</v>
      </c>
      <c r="D968" t="s">
        <v>6176</v>
      </c>
      <c r="E968" s="2">
        <v>6</v>
      </c>
      <c r="F968" s="2" t="str" cm="1">
        <f t="array" ref="F968">_xlfn.XLOOKUP(C968,customers!A967:$A$1001,customers!B967:$B$1001,,0)</f>
        <v>Bearnard Wardell</v>
      </c>
      <c r="G968" s="2" t="str">
        <f>IFERROR(IF(_xlfn.XLOOKUP(C968,customers!A968:A1967,customers!C968:C1967,,0)=0,"",_xlfn.XLOOKUP(C968,customers!A968:A1967,customers!C968:C1967,,0)),"")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f>_xlfn.XLOOKUP(Table1[[#This Row],[Customer ID]],customers!$A$1:$A$1001,customers!$I$1:$I$1001,,0)</f>
        <v>Yes</v>
      </c>
    </row>
    <row r="969" spans="1:16" x14ac:dyDescent="0.25">
      <c r="A969" s="2" t="s">
        <v>5955</v>
      </c>
      <c r="B969" s="3">
        <v>44246</v>
      </c>
      <c r="C969" s="2" t="s">
        <v>5956</v>
      </c>
      <c r="D969" t="s">
        <v>6163</v>
      </c>
      <c r="E969" s="2">
        <v>1</v>
      </c>
      <c r="F969" s="2" t="str" cm="1">
        <f t="array" ref="F969">_xlfn.XLOOKUP(C969,customers!A968:$A$1001,customers!B968:$B$1001,,0)</f>
        <v>Zeke Walisiak</v>
      </c>
      <c r="G969" s="2" t="str">
        <f>IFERROR(IF(_xlfn.XLOOKUP(C969,customers!A969:A1968,customers!C969:C1968,,0)=0,"",_xlfn.XLOOKUP(C969,customers!A969:A1968,customers!C969:C1968,,0)),"")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t="str">
        <f>_xlfn.XLOOKUP(Table1[[#This Row],[Customer ID]],customers!$A$1:$A$1001,customers!$I$1:$I$1001,,0)</f>
        <v>Yes</v>
      </c>
    </row>
    <row r="970" spans="1:16" x14ac:dyDescent="0.25">
      <c r="A970" s="2" t="s">
        <v>5961</v>
      </c>
      <c r="B970" s="3">
        <v>44642</v>
      </c>
      <c r="C970" s="2" t="s">
        <v>5962</v>
      </c>
      <c r="D970" t="s">
        <v>6174</v>
      </c>
      <c r="E970" s="2">
        <v>2</v>
      </c>
      <c r="F970" s="2" t="str" cm="1">
        <f t="array" ref="F970">_xlfn.XLOOKUP(C970,customers!A969:$A$1001,customers!B969:$B$1001,,0)</f>
        <v>Wiley Leopold</v>
      </c>
      <c r="G970" s="2" t="str">
        <f>IFERROR(IF(_xlfn.XLOOKUP(C970,customers!A970:A1969,customers!C970:C1969,,0)=0,"",_xlfn.XLOOKUP(C970,customers!A970:A1969,customers!C970:C1969,,0)),"")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t="str">
        <f>_xlfn.XLOOKUP(Table1[[#This Row],[Customer ID]],customers!$A$1:$A$1001,customers!$I$1:$I$1001,,0)</f>
        <v>No</v>
      </c>
    </row>
    <row r="971" spans="1:16" x14ac:dyDescent="0.25">
      <c r="A971" s="2" t="s">
        <v>5967</v>
      </c>
      <c r="B971" s="3">
        <v>43649</v>
      </c>
      <c r="C971" s="2" t="s">
        <v>5968</v>
      </c>
      <c r="D971" t="s">
        <v>6143</v>
      </c>
      <c r="E971" s="2">
        <v>1</v>
      </c>
      <c r="F971" s="2" t="str" cm="1">
        <f t="array" ref="F971">_xlfn.XLOOKUP(C971,customers!A970:$A$1001,customers!B970:$B$1001,,0)</f>
        <v>Chiarra Shalders</v>
      </c>
      <c r="G971" s="2" t="str">
        <f>IFERROR(IF(_xlfn.XLOOKUP(C971,customers!A971:A1970,customers!C971:C1970,,0)=0,"",_xlfn.XLOOKUP(C971,customers!A971:A1970,customers!C971:C1970,,0)),"")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f>_xlfn.XLOOKUP(Table1[[#This Row],[Customer ID]],customers!$A$1:$A$1001,customers!$I$1:$I$1001,,0)</f>
        <v>Yes</v>
      </c>
    </row>
    <row r="972" spans="1:16" x14ac:dyDescent="0.25">
      <c r="A972" s="2" t="s">
        <v>5973</v>
      </c>
      <c r="B972" s="3">
        <v>43729</v>
      </c>
      <c r="C972" s="2" t="s">
        <v>5974</v>
      </c>
      <c r="D972" t="s">
        <v>6139</v>
      </c>
      <c r="E972" s="2">
        <v>1</v>
      </c>
      <c r="F972" s="2" t="str" cm="1">
        <f t="array" ref="F972">_xlfn.XLOOKUP(C972,customers!A971:$A$1001,customers!B971:$B$1001,,0)</f>
        <v>Sharl Southerill</v>
      </c>
      <c r="G972" s="2" t="str">
        <f>IFERROR(IF(_xlfn.XLOOKUP(C972,customers!A972:A1971,customers!C972:C1971,,0)=0,"",_xlfn.XLOOKUP(C972,customers!A972:A1971,customers!C972:C1971,,0)),"")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f>_xlfn.XLOOKUP(Table1[[#This Row],[Customer ID]],customers!$A$1:$A$1001,customers!$I$1:$I$1001,,0)</f>
        <v>No</v>
      </c>
    </row>
    <row r="973" spans="1:16" x14ac:dyDescent="0.25">
      <c r="A973" s="2" t="s">
        <v>5978</v>
      </c>
      <c r="B973" s="3">
        <v>43703</v>
      </c>
      <c r="C973" s="2" t="s">
        <v>5979</v>
      </c>
      <c r="D973" t="s">
        <v>6182</v>
      </c>
      <c r="E973" s="2">
        <v>5</v>
      </c>
      <c r="F973" s="2" t="str" cm="1">
        <f t="array" ref="F973">_xlfn.XLOOKUP(C973,customers!A972:$A$1001,customers!B972:$B$1001,,0)</f>
        <v>Noni Furber</v>
      </c>
      <c r="G973" s="2" t="str">
        <f>IFERROR(IF(_xlfn.XLOOKUP(C973,customers!A973:A1972,customers!C973:C1972,,0)=0,"",_xlfn.XLOOKUP(C973,customers!A973:A1972,customers!C973:C1972,,0)),"")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f>_xlfn.XLOOKUP(Table1[[#This Row],[Customer ID]],customers!$A$1:$A$1001,customers!$I$1:$I$1001,,0)</f>
        <v>No</v>
      </c>
    </row>
    <row r="974" spans="1:16" x14ac:dyDescent="0.25">
      <c r="A974" s="2" t="s">
        <v>5984</v>
      </c>
      <c r="B974" s="3">
        <v>44411</v>
      </c>
      <c r="C974" s="2" t="s">
        <v>5985</v>
      </c>
      <c r="D974" t="s">
        <v>6182</v>
      </c>
      <c r="E974" s="2">
        <v>3</v>
      </c>
      <c r="F974" s="2" t="str" cm="1">
        <f t="array" ref="F974">_xlfn.XLOOKUP(C974,customers!A973:$A$1001,customers!B973:$B$1001,,0)</f>
        <v>Dinah Crutcher</v>
      </c>
      <c r="G974" s="2" t="str">
        <f>IFERROR(IF(_xlfn.XLOOKUP(C974,customers!A974:A1973,customers!C974:C1973,,0)=0,"",_xlfn.XLOOKUP(C974,customers!A974:A1973,customers!C974:C1973,,0)),"")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f>_xlfn.XLOOKUP(Table1[[#This Row],[Customer ID]],customers!$A$1:$A$1001,customers!$I$1:$I$1001,,0)</f>
        <v>Yes</v>
      </c>
    </row>
    <row r="975" spans="1:16" x14ac:dyDescent="0.25">
      <c r="A975" s="2" t="s">
        <v>5989</v>
      </c>
      <c r="B975" s="3">
        <v>44493</v>
      </c>
      <c r="C975" s="2" t="s">
        <v>5990</v>
      </c>
      <c r="D975" t="s">
        <v>6162</v>
      </c>
      <c r="E975" s="2">
        <v>6</v>
      </c>
      <c r="F975" s="2" t="str" cm="1">
        <f t="array" ref="F975">_xlfn.XLOOKUP(C975,customers!A974:$A$1001,customers!B974:$B$1001,,0)</f>
        <v>Charlean Keave</v>
      </c>
      <c r="G975" s="2" t="str">
        <f>IFERROR(IF(_xlfn.XLOOKUP(C975,customers!A975:A1974,customers!C975:C1974,,0)=0,"",_xlfn.XLOOKUP(C975,customers!A975:A1974,customers!C975:C1974,,0)),"")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f>_xlfn.XLOOKUP(Table1[[#This Row],[Customer ID]],customers!$A$1:$A$1001,customers!$I$1:$I$1001,,0)</f>
        <v>No</v>
      </c>
    </row>
    <row r="976" spans="1:16" x14ac:dyDescent="0.25">
      <c r="A976" s="2" t="s">
        <v>5995</v>
      </c>
      <c r="B976" s="3">
        <v>43556</v>
      </c>
      <c r="C976" s="2" t="s">
        <v>5996</v>
      </c>
      <c r="D976" t="s">
        <v>6172</v>
      </c>
      <c r="E976" s="2">
        <v>1</v>
      </c>
      <c r="F976" s="2" t="str" cm="1">
        <f t="array" ref="F976">_xlfn.XLOOKUP(C976,customers!A975:$A$1001,customers!B975:$B$1001,,0)</f>
        <v>Sada Roseborough</v>
      </c>
      <c r="G976" s="2" t="str">
        <f>IFERROR(IF(_xlfn.XLOOKUP(C976,customers!A976:A1975,customers!C976:C1975,,0)=0,"",_xlfn.XLOOKUP(C976,customers!A976:A1975,customers!C976:C1975,,0)),"")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t="str">
        <f>_xlfn.XLOOKUP(Table1[[#This Row],[Customer ID]],customers!$A$1:$A$1001,customers!$I$1:$I$1001,,0)</f>
        <v>Yes</v>
      </c>
    </row>
    <row r="977" spans="1:16" x14ac:dyDescent="0.25">
      <c r="A977" s="2" t="s">
        <v>6001</v>
      </c>
      <c r="B977" s="3">
        <v>44538</v>
      </c>
      <c r="C977" s="2" t="s">
        <v>6002</v>
      </c>
      <c r="D977" t="s">
        <v>6154</v>
      </c>
      <c r="E977" s="2">
        <v>3</v>
      </c>
      <c r="F977" s="2" t="str" cm="1">
        <f t="array" ref="F977">_xlfn.XLOOKUP(C977,customers!A976:$A$1001,customers!B976:$B$1001,,0)</f>
        <v>Clayton Kingwell</v>
      </c>
      <c r="G977" s="2" t="str">
        <f>IFERROR(IF(_xlfn.XLOOKUP(C977,customers!A977:A1976,customers!C977:C1976,,0)=0,"",_xlfn.XLOOKUP(C977,customers!A977:A1976,customers!C977:C1976,,0)),"")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f>_xlfn.XLOOKUP(Table1[[#This Row],[Customer ID]],customers!$A$1:$A$1001,customers!$I$1:$I$1001,,0)</f>
        <v>Yes</v>
      </c>
    </row>
    <row r="978" spans="1:16" x14ac:dyDescent="0.25">
      <c r="A978" s="2" t="s">
        <v>6007</v>
      </c>
      <c r="B978" s="3">
        <v>43643</v>
      </c>
      <c r="C978" s="2" t="s">
        <v>6008</v>
      </c>
      <c r="D978" t="s">
        <v>6142</v>
      </c>
      <c r="E978" s="2">
        <v>5</v>
      </c>
      <c r="F978" s="2" t="str" cm="1">
        <f t="array" ref="F978">_xlfn.XLOOKUP(C978,customers!A977:$A$1001,customers!B977:$B$1001,,0)</f>
        <v>Kacy Canto</v>
      </c>
      <c r="G978" s="2" t="str">
        <f>IFERROR(IF(_xlfn.XLOOKUP(C978,customers!A978:A1977,customers!C978:C1977,,0)=0,"",_xlfn.XLOOKUP(C978,customers!A978:A1977,customers!C978:C1977,,0)),"")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t="str">
        <f>_xlfn.XLOOKUP(Table1[[#This Row],[Customer ID]],customers!$A$1:$A$1001,customers!$I$1:$I$1001,,0)</f>
        <v>Yes</v>
      </c>
    </row>
    <row r="979" spans="1:16" x14ac:dyDescent="0.25">
      <c r="A979" s="2" t="s">
        <v>6013</v>
      </c>
      <c r="B979" s="3">
        <v>44026</v>
      </c>
      <c r="C979" s="2" t="s">
        <v>6014</v>
      </c>
      <c r="D979" t="s">
        <v>6179</v>
      </c>
      <c r="E979" s="2">
        <v>5</v>
      </c>
      <c r="F979" s="2" t="str" cm="1">
        <f t="array" ref="F979">_xlfn.XLOOKUP(C979,customers!A978:$A$1001,customers!B978:$B$1001,,0)</f>
        <v>Mab Blakemore</v>
      </c>
      <c r="G979" s="2" t="str">
        <f>IFERROR(IF(_xlfn.XLOOKUP(C979,customers!A979:A1978,customers!C979:C1978,,0)=0,"",_xlfn.XLOOKUP(C979,customers!A979:A1978,customers!C979:C1978,,0)),"")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t="str">
        <f>_xlfn.XLOOKUP(Table1[[#This Row],[Customer ID]],customers!$A$1:$A$1001,customers!$I$1:$I$1001,,0)</f>
        <v>No</v>
      </c>
    </row>
    <row r="980" spans="1:16" x14ac:dyDescent="0.25">
      <c r="A980" s="2" t="s">
        <v>6019</v>
      </c>
      <c r="B980" s="3">
        <v>43913</v>
      </c>
      <c r="C980" s="2" t="s">
        <v>5990</v>
      </c>
      <c r="D980" t="s">
        <v>6180</v>
      </c>
      <c r="E980" s="2">
        <v>3</v>
      </c>
      <c r="F980" s="2" t="e" cm="1">
        <f t="array" ref="F980">_xlfn.XLOOKUP(C980,customers!A979:$A$1001,customers!B979:$B$1001,,0)</f>
        <v>#N/A</v>
      </c>
      <c r="G980" s="2" t="str">
        <f>IFERROR(IF(_xlfn.XLOOKUP(C980,customers!A980:A1979,customers!C980:C1979,,0)=0,"",_xlfn.XLOOKUP(C980,customers!A980:A1979,customers!C980:C1979,,0)),"")</f>
        <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f>_xlfn.XLOOKUP(Table1[[#This Row],[Customer ID]],customers!$A$1:$A$1001,customers!$I$1:$I$1001,,0)</f>
        <v>No</v>
      </c>
    </row>
    <row r="981" spans="1:16" x14ac:dyDescent="0.25">
      <c r="A981" s="2" t="s">
        <v>6025</v>
      </c>
      <c r="B981" s="3">
        <v>43856</v>
      </c>
      <c r="C981" s="2" t="s">
        <v>6026</v>
      </c>
      <c r="D981" t="s">
        <v>6172</v>
      </c>
      <c r="E981" s="2">
        <v>2</v>
      </c>
      <c r="F981" s="2" t="str" cm="1">
        <f t="array" ref="F981">_xlfn.XLOOKUP(C981,customers!A980:$A$1001,customers!B980:$B$1001,,0)</f>
        <v>Javier Causnett</v>
      </c>
      <c r="G981" s="2" t="str">
        <f>IFERROR(IF(_xlfn.XLOOKUP(C981,customers!A981:A1980,customers!C981:C1980,,0)=0,"",_xlfn.XLOOKUP(C981,customers!A981:A1980,customers!C981:C1980,,0)),"")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t="str">
        <f>_xlfn.XLOOKUP(Table1[[#This Row],[Customer ID]],customers!$A$1:$A$1001,customers!$I$1:$I$1001,,0)</f>
        <v>No</v>
      </c>
    </row>
    <row r="982" spans="1:16" x14ac:dyDescent="0.25">
      <c r="A982" s="2" t="s">
        <v>6030</v>
      </c>
      <c r="B982" s="3">
        <v>43982</v>
      </c>
      <c r="C982" s="2" t="s">
        <v>6031</v>
      </c>
      <c r="D982" t="s">
        <v>6185</v>
      </c>
      <c r="E982" s="2">
        <v>6</v>
      </c>
      <c r="F982" s="2" t="str" cm="1">
        <f t="array" ref="F982">_xlfn.XLOOKUP(C982,customers!A981:$A$1001,customers!B981:$B$1001,,0)</f>
        <v>Demetris Micheli</v>
      </c>
      <c r="G982" s="2" t="str">
        <f>IFERROR(IF(_xlfn.XLOOKUP(C982,customers!A982:A1981,customers!C982:C1981,,0)=0,"",_xlfn.XLOOKUP(C982,customers!A982:A1981,customers!C982:C1981,,0)),"")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f>_xlfn.XLOOKUP(Table1[[#This Row],[Customer ID]],customers!$A$1:$A$1001,customers!$I$1:$I$1001,,0)</f>
        <v>Yes</v>
      </c>
    </row>
    <row r="983" spans="1:16" x14ac:dyDescent="0.25">
      <c r="A983" s="2" t="s">
        <v>6035</v>
      </c>
      <c r="B983" s="3">
        <v>44397</v>
      </c>
      <c r="C983" s="2" t="s">
        <v>6036</v>
      </c>
      <c r="D983" t="s">
        <v>6153</v>
      </c>
      <c r="E983" s="2">
        <v>6</v>
      </c>
      <c r="F983" s="2" t="str" cm="1">
        <f t="array" ref="F983">_xlfn.XLOOKUP(C983,customers!A982:$A$1001,customers!B982:$B$1001,,0)</f>
        <v>Chloette Bernardot</v>
      </c>
      <c r="G983" s="2" t="str">
        <f>IFERROR(IF(_xlfn.XLOOKUP(C983,customers!A983:A1982,customers!C983:C1982,,0)=0,"",_xlfn.XLOOKUP(C983,customers!A983:A1982,customers!C983:C1982,,0)),"")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f>_xlfn.XLOOKUP(Table1[[#This Row],[Customer ID]],customers!$A$1:$A$1001,customers!$I$1:$I$1001,,0)</f>
        <v>Yes</v>
      </c>
    </row>
    <row r="984" spans="1:16" x14ac:dyDescent="0.25">
      <c r="A984" s="2" t="s">
        <v>6041</v>
      </c>
      <c r="B984" s="3">
        <v>44785</v>
      </c>
      <c r="C984" s="2" t="s">
        <v>6042</v>
      </c>
      <c r="D984" t="s">
        <v>6179</v>
      </c>
      <c r="E984" s="2">
        <v>2</v>
      </c>
      <c r="F984" s="2" t="str" cm="1">
        <f t="array" ref="F984">_xlfn.XLOOKUP(C984,customers!A983:$A$1001,customers!B983:$B$1001,,0)</f>
        <v>Kim Kemery</v>
      </c>
      <c r="G984" s="2" t="str">
        <f>IFERROR(IF(_xlfn.XLOOKUP(C984,customers!A984:A1983,customers!C984:C1983,,0)=0,"",_xlfn.XLOOKUP(C984,customers!A984:A1983,customers!C984:C1983,,0)),"")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t="str">
        <f>_xlfn.XLOOKUP(Table1[[#This Row],[Customer ID]],customers!$A$1:$A$1001,customers!$I$1:$I$1001,,0)</f>
        <v>Yes</v>
      </c>
    </row>
    <row r="985" spans="1:16" x14ac:dyDescent="0.25">
      <c r="A985" s="2" t="s">
        <v>6047</v>
      </c>
      <c r="B985" s="3">
        <v>43831</v>
      </c>
      <c r="C985" s="2" t="s">
        <v>6048</v>
      </c>
      <c r="D985" t="s">
        <v>6152</v>
      </c>
      <c r="E985" s="2">
        <v>2</v>
      </c>
      <c r="F985" s="2" t="str" cm="1">
        <f t="array" ref="F985">_xlfn.XLOOKUP(C985,customers!A984:$A$1001,customers!B984:$B$1001,,0)</f>
        <v>Fanchette Parlot</v>
      </c>
      <c r="G985" s="2" t="str">
        <f>IFERROR(IF(_xlfn.XLOOKUP(C985,customers!A985:A1984,customers!C985:C1984,,0)=0,"",_xlfn.XLOOKUP(C985,customers!A985:A1984,customers!C985:C1984,,0)),"")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f>_xlfn.XLOOKUP(Table1[[#This Row],[Customer ID]],customers!$A$1:$A$1001,customers!$I$1:$I$1001,,0)</f>
        <v>Yes</v>
      </c>
    </row>
    <row r="986" spans="1:16" x14ac:dyDescent="0.25">
      <c r="A986" s="2" t="s">
        <v>6053</v>
      </c>
      <c r="B986" s="3">
        <v>44214</v>
      </c>
      <c r="C986" s="2" t="s">
        <v>6054</v>
      </c>
      <c r="D986" t="s">
        <v>6166</v>
      </c>
      <c r="E986" s="2">
        <v>1</v>
      </c>
      <c r="F986" s="2" t="str" cm="1">
        <f t="array" ref="F986">_xlfn.XLOOKUP(C986,customers!A985:$A$1001,customers!B985:$B$1001,,0)</f>
        <v>Ramon Cheak</v>
      </c>
      <c r="G986" s="2" t="str">
        <f>IFERROR(IF(_xlfn.XLOOKUP(C986,customers!A986:A1985,customers!C986:C1985,,0)=0,"",_xlfn.XLOOKUP(C986,customers!A986:A1985,customers!C986:C1985,,0)),"")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f>_xlfn.XLOOKUP(Table1[[#This Row],[Customer ID]],customers!$A$1:$A$1001,customers!$I$1:$I$1001,,0)</f>
        <v>Yes</v>
      </c>
    </row>
    <row r="987" spans="1:16" x14ac:dyDescent="0.25">
      <c r="A987" s="2" t="s">
        <v>6058</v>
      </c>
      <c r="B987" s="3">
        <v>44561</v>
      </c>
      <c r="C987" s="2" t="s">
        <v>6059</v>
      </c>
      <c r="D987" t="s">
        <v>6179</v>
      </c>
      <c r="E987" s="2">
        <v>4</v>
      </c>
      <c r="F987" s="2" t="str" cm="1">
        <f t="array" ref="F987">_xlfn.XLOOKUP(C987,customers!A986:$A$1001,customers!B986:$B$1001,,0)</f>
        <v>Koressa O'Geneay</v>
      </c>
      <c r="G987" s="2" t="str">
        <f>IFERROR(IF(_xlfn.XLOOKUP(C987,customers!A987:A1986,customers!C987:C1986,,0)=0,"",_xlfn.XLOOKUP(C987,customers!A987:A1986,customers!C987:C1986,,0)),"")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t="str">
        <f>_xlfn.XLOOKUP(Table1[[#This Row],[Customer ID]],customers!$A$1:$A$1001,customers!$I$1:$I$1001,,0)</f>
        <v>No</v>
      </c>
    </row>
    <row r="988" spans="1:16" x14ac:dyDescent="0.25">
      <c r="A988" s="2" t="s">
        <v>6064</v>
      </c>
      <c r="B988" s="3">
        <v>43955</v>
      </c>
      <c r="C988" s="2" t="s">
        <v>6065</v>
      </c>
      <c r="D988" t="s">
        <v>6181</v>
      </c>
      <c r="E988" s="2">
        <v>1</v>
      </c>
      <c r="F988" s="2" t="str" cm="1">
        <f t="array" ref="F988">_xlfn.XLOOKUP(C988,customers!A987:$A$1001,customers!B987:$B$1001,,0)</f>
        <v>Claudell Ayre</v>
      </c>
      <c r="G988" s="2" t="str">
        <f>IFERROR(IF(_xlfn.XLOOKUP(C988,customers!A988:A1987,customers!C988:C1987,,0)=0,"",_xlfn.XLOOKUP(C988,customers!A988:A1987,customers!C988:C1987,,0)),"")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f>_xlfn.XLOOKUP(Table1[[#This Row],[Customer ID]],customers!$A$1:$A$1001,customers!$I$1:$I$1001,,0)</f>
        <v>No</v>
      </c>
    </row>
    <row r="989" spans="1:16" x14ac:dyDescent="0.25">
      <c r="A989" s="2" t="s">
        <v>6070</v>
      </c>
      <c r="B989" s="3">
        <v>44247</v>
      </c>
      <c r="C989" s="2" t="s">
        <v>6071</v>
      </c>
      <c r="D989" t="s">
        <v>6158</v>
      </c>
      <c r="E989" s="2">
        <v>5</v>
      </c>
      <c r="F989" s="2" t="str" cm="1">
        <f t="array" ref="F989">_xlfn.XLOOKUP(C989,customers!A988:$A$1001,customers!B988:$B$1001,,0)</f>
        <v>Lorianne Kyneton</v>
      </c>
      <c r="G989" s="2" t="str">
        <f>IFERROR(IF(_xlfn.XLOOKUP(C989,customers!A989:A1988,customers!C989:C1988,,0)=0,"",_xlfn.XLOOKUP(C989,customers!A989:A1988,customers!C989:C1988,,0)),"")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f>_xlfn.XLOOKUP(Table1[[#This Row],[Customer ID]],customers!$A$1:$A$1001,customers!$I$1:$I$1001,,0)</f>
        <v>Yes</v>
      </c>
    </row>
    <row r="990" spans="1:16" x14ac:dyDescent="0.25">
      <c r="A990" s="2" t="s">
        <v>6076</v>
      </c>
      <c r="B990" s="3">
        <v>43897</v>
      </c>
      <c r="C990" s="2" t="s">
        <v>6077</v>
      </c>
      <c r="D990" t="s">
        <v>6138</v>
      </c>
      <c r="E990" s="2">
        <v>3</v>
      </c>
      <c r="F990" s="2" t="str" cm="1">
        <f t="array" ref="F990">_xlfn.XLOOKUP(C990,customers!A989:$A$1001,customers!B989:$B$1001,,0)</f>
        <v>Adele McFayden</v>
      </c>
      <c r="G990" s="2" t="str">
        <f>IFERROR(IF(_xlfn.XLOOKUP(C990,customers!A990:A1989,customers!C990:C1989,,0)=0,"",_xlfn.XLOOKUP(C990,customers!A990:A1989,customers!C990:C1989,,0)),"")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t="str">
        <f>_xlfn.XLOOKUP(Table1[[#This Row],[Customer ID]],customers!$A$1:$A$1001,customers!$I$1:$I$1001,,0)</f>
        <v>Yes</v>
      </c>
    </row>
    <row r="991" spans="1:16" x14ac:dyDescent="0.25">
      <c r="A991" s="2" t="s">
        <v>6081</v>
      </c>
      <c r="B991" s="3">
        <v>43560</v>
      </c>
      <c r="C991" s="2" t="s">
        <v>6082</v>
      </c>
      <c r="D991" t="s">
        <v>6175</v>
      </c>
      <c r="E991" s="2">
        <v>6</v>
      </c>
      <c r="F991" s="2" t="str" cm="1">
        <f t="array" ref="F991">_xlfn.XLOOKUP(C991,customers!A990:$A$1001,customers!B990:$B$1001,,0)</f>
        <v>Herta Layne</v>
      </c>
      <c r="G991" s="2" t="str">
        <f>IFERROR(IF(_xlfn.XLOOKUP(C991,customers!A991:A1990,customers!C991:C1990,,0)=0,"",_xlfn.XLOOKUP(C991,customers!A991:A1990,customers!C991:C1990,,0)),"")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f>_xlfn.XLOOKUP(Table1[[#This Row],[Customer ID]],customers!$A$1:$A$1001,customers!$I$1:$I$1001,,0)</f>
        <v>Yes</v>
      </c>
    </row>
    <row r="992" spans="1:16" x14ac:dyDescent="0.25">
      <c r="A992" s="2" t="s">
        <v>6086</v>
      </c>
      <c r="B992" s="3">
        <v>44718</v>
      </c>
      <c r="C992" s="2" t="s">
        <v>6118</v>
      </c>
      <c r="D992" t="s">
        <v>6153</v>
      </c>
      <c r="E992" s="2">
        <v>5</v>
      </c>
      <c r="F992" s="2" t="str" cm="1">
        <f t="array" ref="F992">_xlfn.XLOOKUP(C992,customers!A991:$A$1001,customers!B991:$B$1001,,0)</f>
        <v>Marguerite Graves</v>
      </c>
      <c r="G992" s="2" t="str">
        <f>IFERROR(IF(_xlfn.XLOOKUP(C992,customers!A992:A1991,customers!C992:C1991,,0)=0,"",_xlfn.XLOOKUP(C992,customers!A992:A1991,customers!C992:C1991,,0)),"")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f>_xlfn.XLOOKUP(Table1[[#This Row],[Customer ID]],customers!$A$1:$A$1001,customers!$I$1:$I$1001,,0)</f>
        <v>No</v>
      </c>
    </row>
    <row r="993" spans="1:16" x14ac:dyDescent="0.25">
      <c r="A993" s="2" t="s">
        <v>6086</v>
      </c>
      <c r="B993" s="3">
        <v>44718</v>
      </c>
      <c r="C993" s="2" t="s">
        <v>6118</v>
      </c>
      <c r="D993" t="s">
        <v>6169</v>
      </c>
      <c r="E993" s="2">
        <v>2</v>
      </c>
      <c r="F993" s="2" t="str" cm="1">
        <f t="array" ref="F993">_xlfn.XLOOKUP(C993,customers!A992:$A$1001,customers!B992:$B$1001,,0)</f>
        <v>Marguerite Graves</v>
      </c>
      <c r="G993" s="2" t="str">
        <f>IFERROR(IF(_xlfn.XLOOKUP(C993,customers!A993:A1992,customers!C993:C1992,,0)=0,"",_xlfn.XLOOKUP(C993,customers!A993:A1992,customers!C993:C1992,,0)),"")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f>_xlfn.XLOOKUP(Table1[[#This Row],[Customer ID]],customers!$A$1:$A$1001,customers!$I$1:$I$1001,,0)</f>
        <v>No</v>
      </c>
    </row>
    <row r="994" spans="1:16" x14ac:dyDescent="0.25">
      <c r="A994" s="2" t="s">
        <v>6096</v>
      </c>
      <c r="B994" s="3">
        <v>44276</v>
      </c>
      <c r="C994" s="2" t="s">
        <v>6097</v>
      </c>
      <c r="D994" t="s">
        <v>6164</v>
      </c>
      <c r="E994" s="2">
        <v>3</v>
      </c>
      <c r="F994" s="2" t="str" cm="1">
        <f t="array" ref="F994">_xlfn.XLOOKUP(C994,customers!A993:$A$1001,customers!B993:$B$1001,,0)</f>
        <v>Desdemona Eye</v>
      </c>
      <c r="G994" s="2" t="str">
        <f>IFERROR(IF(_xlfn.XLOOKUP(C994,customers!A994:A1993,customers!C994:C1993,,0)=0,"",_xlfn.XLOOKUP(C994,customers!A994:A1993,customers!C994:C1993,,0)),"")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f>_xlfn.XLOOKUP(Table1[[#This Row],[Customer ID]],customers!$A$1:$A$1001,customers!$I$1:$I$1001,,0)</f>
        <v>No</v>
      </c>
    </row>
    <row r="995" spans="1:16" x14ac:dyDescent="0.25">
      <c r="A995" s="2" t="s">
        <v>6101</v>
      </c>
      <c r="B995" s="3">
        <v>44549</v>
      </c>
      <c r="C995" s="2" t="s">
        <v>6102</v>
      </c>
      <c r="D995" t="s">
        <v>6140</v>
      </c>
      <c r="E995" s="2">
        <v>6</v>
      </c>
      <c r="F995" s="2" t="str" cm="1">
        <f t="array" ref="F995">_xlfn.XLOOKUP(C995,customers!A994:$A$1001,customers!B994:$B$1001,,0)</f>
        <v>Margarette Sterland</v>
      </c>
      <c r="G995" s="2" t="str">
        <f>IFERROR(IF(_xlfn.XLOOKUP(C995,customers!A995:A1994,customers!C995:C1994,,0)=0,"",_xlfn.XLOOKUP(C995,customers!A995:A1994,customers!C995:C1994,,0)),"")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f>_xlfn.XLOOKUP(Table1[[#This Row],[Customer ID]],customers!$A$1:$A$1001,customers!$I$1:$I$1001,,0)</f>
        <v>No</v>
      </c>
    </row>
    <row r="996" spans="1:16" x14ac:dyDescent="0.25">
      <c r="A996" s="2" t="s">
        <v>6106</v>
      </c>
      <c r="B996" s="3">
        <v>44244</v>
      </c>
      <c r="C996" s="2" t="s">
        <v>6107</v>
      </c>
      <c r="D996" t="s">
        <v>6154</v>
      </c>
      <c r="E996" s="2">
        <v>3</v>
      </c>
      <c r="F996" s="2" t="str" cm="1">
        <f t="array" ref="F996">_xlfn.XLOOKUP(C996,customers!A995:$A$1001,customers!B995:$B$1001,,0)</f>
        <v>Catharine Scoines</v>
      </c>
      <c r="G996" s="2" t="str">
        <f>IFERROR(IF(_xlfn.XLOOKUP(C996,customers!A996:A1995,customers!C996:C1995,,0)=0,"",_xlfn.XLOOKUP(C996,customers!A996:A1995,customers!C996:C1995,,0)),"")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f>_xlfn.XLOOKUP(Table1[[#This Row],[Customer ID]],customers!$A$1:$A$1001,customers!$I$1:$I$1001,,0)</f>
        <v>No</v>
      </c>
    </row>
    <row r="997" spans="1:16" x14ac:dyDescent="0.25">
      <c r="A997" s="2" t="s">
        <v>6111</v>
      </c>
      <c r="B997" s="3">
        <v>43836</v>
      </c>
      <c r="C997" s="2" t="s">
        <v>6112</v>
      </c>
      <c r="D997" t="s">
        <v>6142</v>
      </c>
      <c r="E997" s="2">
        <v>1</v>
      </c>
      <c r="F997" s="2" t="str" cm="1">
        <f t="array" ref="F997">_xlfn.XLOOKUP(C997,customers!A996:$A$1001,customers!B996:$B$1001,,0)</f>
        <v>Jennica Tewelson</v>
      </c>
      <c r="G997" s="2" t="str">
        <f>IFERROR(IF(_xlfn.XLOOKUP(C997,customers!A997:A1996,customers!C997:C1996,,0)=0,"",_xlfn.XLOOKUP(C997,customers!A997:A1996,customers!C997:C1996,,0)),"")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t="str">
        <f>_xlfn.XLOOKUP(Table1[[#This Row],[Customer ID]],customers!$A$1:$A$1001,customers!$I$1:$I$1001,,0)</f>
        <v>No</v>
      </c>
    </row>
    <row r="998" spans="1:16" x14ac:dyDescent="0.25">
      <c r="A998" s="2" t="s">
        <v>6117</v>
      </c>
      <c r="B998" s="3">
        <v>44685</v>
      </c>
      <c r="C998" s="2" t="s">
        <v>6118</v>
      </c>
      <c r="D998" t="s">
        <v>6146</v>
      </c>
      <c r="E998" s="2">
        <v>5</v>
      </c>
      <c r="F998" s="2" t="str" cm="1">
        <f t="array" ref="F998">_xlfn.XLOOKUP(C998,customers!A997:$A$1001,customers!B997:$B$1001,,0)</f>
        <v>Marguerite Graves</v>
      </c>
      <c r="G998" s="2" t="str">
        <f>IFERROR(IF(_xlfn.XLOOKUP(C998,customers!A998:A1997,customers!C998:C1997,,0)=0,"",_xlfn.XLOOKUP(C998,customers!A998:A1997,customers!C998:C1997,,0)),"")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t="str">
        <f>_xlfn.XLOOKUP(Table1[[#This Row],[Customer ID]],customers!$A$1:$A$1001,customers!$I$1:$I$1001,,0)</f>
        <v>No</v>
      </c>
    </row>
    <row r="999" spans="1:16" x14ac:dyDescent="0.25">
      <c r="A999" s="2" t="s">
        <v>6122</v>
      </c>
      <c r="B999" s="3">
        <v>43749</v>
      </c>
      <c r="C999" s="2" t="s">
        <v>6118</v>
      </c>
      <c r="D999" t="s">
        <v>6157</v>
      </c>
      <c r="E999" s="2">
        <v>4</v>
      </c>
      <c r="F999" s="2" t="str" cm="1">
        <f t="array" ref="F999">_xlfn.XLOOKUP(C999,customers!A998:$A$1001,customers!B998:$B$1001,,0)</f>
        <v>Marguerite Graves</v>
      </c>
      <c r="G999" s="2" t="str">
        <f>IFERROR(IF(_xlfn.XLOOKUP(C999,customers!A999:A1998,customers!C999:C1998,,0)=0,"",_xlfn.XLOOKUP(C999,customers!A999:A1998,customers!C999:C1998,,0)),"")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f>_xlfn.XLOOKUP(Table1[[#This Row],[Customer ID]],customers!$A$1:$A$1001,customers!$I$1:$I$1001,,0)</f>
        <v>No</v>
      </c>
    </row>
    <row r="1000" spans="1:16" x14ac:dyDescent="0.25">
      <c r="A1000" s="2" t="s">
        <v>6127</v>
      </c>
      <c r="B1000" s="3">
        <v>44411</v>
      </c>
      <c r="C1000" s="2" t="s">
        <v>6128</v>
      </c>
      <c r="D1000" t="s">
        <v>6147</v>
      </c>
      <c r="E1000" s="2">
        <v>1</v>
      </c>
      <c r="F1000" s="2" t="str" cm="1">
        <f t="array" ref="F1000">_xlfn.XLOOKUP(C1000,customers!A999:$A$1001,customers!B999:$B$1001,,0)</f>
        <v>Nicolina Jenny</v>
      </c>
      <c r="G1000" s="2" t="str">
        <f>IFERROR(IF(_xlfn.XLOOKUP(C1000,customers!A1000:A1999,customers!C1000:C1999,,0)=0,"",_xlfn.XLOOKUP(C1000,customers!A1000:A1999,customers!C1000:C1999,,0)),"")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f>_xlfn.XLOOKUP(Table1[[#This Row],[Customer ID]],customers!$A$1:$A$1001,customers!$I$1:$I$1001,,0)</f>
        <v>No</v>
      </c>
    </row>
    <row r="1001" spans="1:16" x14ac:dyDescent="0.25">
      <c r="A1001" s="2" t="s">
        <v>6133</v>
      </c>
      <c r="B1001" s="3">
        <v>44119</v>
      </c>
      <c r="C1001" s="2" cm="1">
        <f t="array" aca="1" ref="C1001" ca="1">_xlfn.XLOOKUP(C2,customers!A2:$A$1001,customers!C977:C1000+C1001)</f>
        <v>0</v>
      </c>
      <c r="D1001" t="s">
        <v>6156</v>
      </c>
      <c r="E1001" s="2">
        <v>3</v>
      </c>
      <c r="F1001" s="2" t="str" cm="1">
        <f t="array" aca="1" ref="F1001" ca="1">_xlfn.XLOOKUP(C1001,customers!A1000:$A$1001,customers!B1000:$B$1001,,0)</f>
        <v>Vidovic Antonelli</v>
      </c>
      <c r="G1001" s="2" t="str">
        <f ca="1">IFERROR(IF(_xlfn.XLOOKUP(C1001,customers!A1001:A2000,customers!C1001:C2000,,0)=0,"",_xlfn.XLOOKUP(C1001,customers!A1001:A2000,customers!C1001:C2000,,0)),"")</f>
        <v>aallner0@lulu.com</v>
      </c>
      <c r="H1001" s="2" t="str">
        <f ca="1">_xlfn.XLOOKUP(C1001,customers!$A$1:$A$1001,customers!$G$1:$G$1001,,0)</f>
        <v>United States</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f ca="1">_xlfn.XLOOKUP(Table1[[#This Row],[Customer ID]],customers!$A$1:$A$1001,customers!$I$1:$I$1001,,0)</f>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977" activePane="bottomLeft" state="frozen"/>
      <selection pane="bottomLeft" activeCell="D1010" sqref="D1010"/>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5" activePane="bottomLeft" state="frozen"/>
      <selection pane="bottomLeft"/>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Sales</vt:lpstr>
      <vt:lpstr>Counrty sales </vt:lpstr>
      <vt:lpstr>Top Sales</vt:lpstr>
      <vt:lpstr>Coffee Type Sales</vt:lpstr>
      <vt:lpstr>Roast Type Sales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Nagamani Kapilavai</dc:creator>
  <cp:keywords/>
  <dc:description/>
  <cp:lastModifiedBy>Nagamani Kapilavai</cp:lastModifiedBy>
  <cp:revision/>
  <dcterms:created xsi:type="dcterms:W3CDTF">2022-11-26T09:51:45Z</dcterms:created>
  <dcterms:modified xsi:type="dcterms:W3CDTF">2025-03-30T13:40:29Z</dcterms:modified>
  <cp:category/>
  <cp:contentStatus/>
</cp:coreProperties>
</file>