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vankumar.a.lv\Desktop\"/>
    </mc:Choice>
  </mc:AlternateContent>
  <xr:revisionPtr revIDLastSave="0" documentId="8_{F42B0D6C-DF25-41B1-8DC1-90D1031CAA8A}" xr6:coauthVersionLast="47" xr6:coauthVersionMax="47" xr10:uidLastSave="{00000000-0000-0000-0000-000000000000}"/>
  <bookViews>
    <workbookView xWindow="9510" yWindow="0" windowWidth="9780" windowHeight="10170" activeTab="2" xr2:uid="{65C14963-D7D9-489F-85DF-B390E3AF6B64}"/>
  </bookViews>
  <sheets>
    <sheet name="Sheet1" sheetId="2" r:id="rId1"/>
    <sheet name="Data" sheetId="1" r:id="rId2"/>
    <sheet name="Sheet2" sheetId="3" r:id="rId3"/>
  </sheets>
  <calcPr calcId="191029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9" i="1"/>
  <c r="P2" i="3" a="1"/>
  <c r="P2" i="3" s="1"/>
  <c r="O8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2" i="3"/>
  <c r="E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2" i="3"/>
  <c r="F2" i="3"/>
  <c r="B760" i="3" s="1"/>
  <c r="U5" i="1"/>
  <c r="T5" i="1"/>
  <c r="R5" i="1"/>
  <c r="R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Q3" i="3" l="1"/>
  <c r="F4" i="3"/>
  <c r="G2" i="3"/>
  <c r="B270" i="3"/>
  <c r="B426" i="3"/>
  <c r="B608" i="3"/>
  <c r="B762" i="3"/>
  <c r="B32" i="3"/>
  <c r="B271" i="3"/>
  <c r="B427" i="3"/>
  <c r="B609" i="3"/>
  <c r="B766" i="3"/>
  <c r="B87" i="3"/>
  <c r="B272" i="3"/>
  <c r="B441" i="3"/>
  <c r="B610" i="3"/>
  <c r="B793" i="3"/>
  <c r="B106" i="3"/>
  <c r="B273" i="3"/>
  <c r="B442" i="3"/>
  <c r="B611" i="3"/>
  <c r="B810" i="3"/>
  <c r="B107" i="3"/>
  <c r="B286" i="3"/>
  <c r="B446" i="3"/>
  <c r="B612" i="3"/>
  <c r="B811" i="3"/>
  <c r="B108" i="3"/>
  <c r="B287" i="3"/>
  <c r="B447" i="3"/>
  <c r="B627" i="3"/>
  <c r="B812" i="3"/>
  <c r="B109" i="3"/>
  <c r="B290" i="3"/>
  <c r="B470" i="3"/>
  <c r="B678" i="3"/>
  <c r="B813" i="3"/>
  <c r="B133" i="3"/>
  <c r="B291" i="3"/>
  <c r="B471" i="3"/>
  <c r="B679" i="3"/>
  <c r="B840" i="3"/>
  <c r="B134" i="3"/>
  <c r="B292" i="3"/>
  <c r="B472" i="3"/>
  <c r="B680" i="3"/>
  <c r="B845" i="3"/>
  <c r="B135" i="3"/>
  <c r="B293" i="3"/>
  <c r="B473" i="3"/>
  <c r="B681" i="3"/>
  <c r="B846" i="3"/>
  <c r="B180" i="3"/>
  <c r="B340" i="3"/>
  <c r="B529" i="3"/>
  <c r="B702" i="3"/>
  <c r="B857" i="3"/>
  <c r="B181" i="3"/>
  <c r="B341" i="3"/>
  <c r="B530" i="3"/>
  <c r="B706" i="3"/>
  <c r="B858" i="3"/>
  <c r="B182" i="3"/>
  <c r="B342" i="3"/>
  <c r="B531" i="3"/>
  <c r="B707" i="3"/>
  <c r="B861" i="3"/>
  <c r="B186" i="3"/>
  <c r="B346" i="3"/>
  <c r="B532" i="3"/>
  <c r="B708" i="3"/>
  <c r="B862" i="3"/>
  <c r="B189" i="3"/>
  <c r="B373" i="3"/>
  <c r="B533" i="3"/>
  <c r="B713" i="3"/>
  <c r="B864" i="3"/>
  <c r="B190" i="3"/>
  <c r="B374" i="3"/>
  <c r="B534" i="3"/>
  <c r="B714" i="3"/>
  <c r="B865" i="3"/>
  <c r="B191" i="3"/>
  <c r="B375" i="3"/>
  <c r="B555" i="3"/>
  <c r="B715" i="3"/>
  <c r="B882" i="3"/>
  <c r="B761" i="3"/>
  <c r="B716" i="3"/>
  <c r="B606" i="3"/>
  <c r="B422" i="3"/>
  <c r="B376" i="3"/>
  <c r="B248" i="3"/>
  <c r="B885" i="3"/>
  <c r="B607" i="3"/>
  <c r="B556" i="3"/>
  <c r="B421" i="3"/>
  <c r="B258" i="3"/>
  <c r="B192" i="3"/>
  <c r="B33" i="3"/>
  <c r="B136" i="3"/>
  <c r="B219" i="3"/>
  <c r="B296" i="3"/>
  <c r="B393" i="3"/>
  <c r="B474" i="3"/>
  <c r="B557" i="3"/>
  <c r="B654" i="3"/>
  <c r="B731" i="3"/>
  <c r="B814" i="3"/>
  <c r="B888" i="3"/>
  <c r="B34" i="3"/>
  <c r="B137" i="3"/>
  <c r="B220" i="3"/>
  <c r="B297" i="3"/>
  <c r="B394" i="3"/>
  <c r="B477" i="3"/>
  <c r="B558" i="3"/>
  <c r="B655" i="3"/>
  <c r="B732" i="3"/>
  <c r="B815" i="3"/>
  <c r="B889" i="3"/>
  <c r="B47" i="3"/>
  <c r="B138" i="3"/>
  <c r="B233" i="3"/>
  <c r="B318" i="3"/>
  <c r="B395" i="3"/>
  <c r="B478" i="3"/>
  <c r="B559" i="3"/>
  <c r="B656" i="3"/>
  <c r="B741" i="3"/>
  <c r="B816" i="3"/>
  <c r="B890" i="3"/>
  <c r="B51" i="3"/>
  <c r="B139" i="3"/>
  <c r="B234" i="3"/>
  <c r="B319" i="3"/>
  <c r="B396" i="3"/>
  <c r="B479" i="3"/>
  <c r="B574" i="3"/>
  <c r="B657" i="3"/>
  <c r="B742" i="3"/>
  <c r="B817" i="3"/>
  <c r="B891" i="3"/>
  <c r="B55" i="3"/>
  <c r="B140" i="3"/>
  <c r="B237" i="3"/>
  <c r="B322" i="3"/>
  <c r="B417" i="3"/>
  <c r="B480" i="3"/>
  <c r="B577" i="3"/>
  <c r="B660" i="3"/>
  <c r="B755" i="3"/>
  <c r="B818" i="3"/>
  <c r="B906" i="3"/>
  <c r="B56" i="3"/>
  <c r="B155" i="3"/>
  <c r="B238" i="3"/>
  <c r="B326" i="3"/>
  <c r="B418" i="3"/>
  <c r="B481" i="3"/>
  <c r="B578" i="3"/>
  <c r="B661" i="3"/>
  <c r="B756" i="3"/>
  <c r="B819" i="3"/>
  <c r="B907" i="3"/>
  <c r="B57" i="3"/>
  <c r="B156" i="3"/>
  <c r="B241" i="3"/>
  <c r="B338" i="3"/>
  <c r="B419" i="3"/>
  <c r="B494" i="3"/>
  <c r="B579" i="3"/>
  <c r="B667" i="3"/>
  <c r="B759" i="3"/>
  <c r="B839" i="3"/>
  <c r="B908" i="3"/>
  <c r="B58" i="3"/>
  <c r="B157" i="3"/>
  <c r="B242" i="3"/>
  <c r="B339" i="3"/>
  <c r="B420" i="3"/>
  <c r="B495" i="3"/>
  <c r="B580" i="3"/>
  <c r="B677" i="3"/>
  <c r="B792" i="3"/>
  <c r="B631" i="3"/>
  <c r="B526" i="3"/>
  <c r="B370" i="3"/>
  <c r="B210" i="3"/>
  <c r="B86" i="3"/>
  <c r="B909" i="3"/>
  <c r="B782" i="3"/>
  <c r="B630" i="3"/>
  <c r="B520" i="3"/>
  <c r="B369" i="3"/>
  <c r="B209" i="3"/>
  <c r="B82" i="3"/>
  <c r="B887" i="3"/>
  <c r="B770" i="3"/>
  <c r="B629" i="3"/>
  <c r="B519" i="3"/>
  <c r="B348" i="3"/>
  <c r="B208" i="3"/>
  <c r="B81" i="3"/>
  <c r="B886" i="3"/>
  <c r="B767" i="3"/>
  <c r="B628" i="3"/>
  <c r="B509" i="3"/>
  <c r="B347" i="3"/>
  <c r="B195" i="3"/>
  <c r="B80" i="3"/>
  <c r="B132" i="3"/>
  <c r="B50" i="3"/>
  <c r="B860" i="3"/>
  <c r="B795" i="3"/>
  <c r="B730" i="3"/>
  <c r="B659" i="3"/>
  <c r="B582" i="3"/>
  <c r="B528" i="3"/>
  <c r="B469" i="3"/>
  <c r="B392" i="3"/>
  <c r="B321" i="3"/>
  <c r="B247" i="3"/>
  <c r="B188" i="3"/>
  <c r="B111" i="3"/>
  <c r="B49" i="3"/>
  <c r="B859" i="3"/>
  <c r="B794" i="3"/>
  <c r="B717" i="3"/>
  <c r="B658" i="3"/>
  <c r="B581" i="3"/>
  <c r="B527" i="3"/>
  <c r="B456" i="3"/>
  <c r="B391" i="3"/>
  <c r="B320" i="3"/>
  <c r="B246" i="3"/>
  <c r="B187" i="3"/>
  <c r="B110" i="3"/>
  <c r="B48" i="3"/>
  <c r="B895" i="3"/>
  <c r="B842" i="3"/>
  <c r="B769" i="3"/>
  <c r="B710" i="3"/>
  <c r="B633" i="3"/>
  <c r="B576" i="3"/>
  <c r="B508" i="3"/>
  <c r="B431" i="3"/>
  <c r="B372" i="3"/>
  <c r="B295" i="3"/>
  <c r="B236" i="3"/>
  <c r="B159" i="3"/>
  <c r="B102" i="3"/>
  <c r="B28" i="3"/>
  <c r="B892" i="3"/>
  <c r="B841" i="3"/>
  <c r="B768" i="3"/>
  <c r="B709" i="3"/>
  <c r="B632" i="3"/>
  <c r="B575" i="3"/>
  <c r="B507" i="3"/>
  <c r="B428" i="3"/>
  <c r="B371" i="3"/>
  <c r="B294" i="3"/>
  <c r="B235" i="3"/>
  <c r="B158" i="3"/>
  <c r="B89" i="3"/>
  <c r="B27" i="3"/>
  <c r="B88" i="3"/>
  <c r="B2" i="3"/>
  <c r="B3" i="3"/>
  <c r="B23" i="3"/>
  <c r="B43" i="3"/>
  <c r="B63" i="3"/>
  <c r="B83" i="3"/>
  <c r="B103" i="3"/>
  <c r="B123" i="3"/>
  <c r="B143" i="3"/>
  <c r="B163" i="3"/>
  <c r="B183" i="3"/>
  <c r="B203" i="3"/>
  <c r="B223" i="3"/>
  <c r="B243" i="3"/>
  <c r="B263" i="3"/>
  <c r="B283" i="3"/>
  <c r="B303" i="3"/>
  <c r="B323" i="3"/>
  <c r="B343" i="3"/>
  <c r="B363" i="3"/>
  <c r="B383" i="3"/>
  <c r="B403" i="3"/>
  <c r="B423" i="3"/>
  <c r="B443" i="3"/>
  <c r="B463" i="3"/>
  <c r="B483" i="3"/>
  <c r="B503" i="3"/>
  <c r="B523" i="3"/>
  <c r="B543" i="3"/>
  <c r="B563" i="3"/>
  <c r="B583" i="3"/>
  <c r="B603" i="3"/>
  <c r="B623" i="3"/>
  <c r="B643" i="3"/>
  <c r="B663" i="3"/>
  <c r="B683" i="3"/>
  <c r="B703" i="3"/>
  <c r="B723" i="3"/>
  <c r="B743" i="3"/>
  <c r="B763" i="3"/>
  <c r="B783" i="3"/>
  <c r="B803" i="3"/>
  <c r="B823" i="3"/>
  <c r="B843" i="3"/>
  <c r="B863" i="3"/>
  <c r="B883" i="3"/>
  <c r="B903" i="3"/>
  <c r="B24" i="3"/>
  <c r="B4" i="3"/>
  <c r="B44" i="3"/>
  <c r="B64" i="3"/>
  <c r="B84" i="3"/>
  <c r="B104" i="3"/>
  <c r="B124" i="3"/>
  <c r="B144" i="3"/>
  <c r="B164" i="3"/>
  <c r="B184" i="3"/>
  <c r="B204" i="3"/>
  <c r="B224" i="3"/>
  <c r="B244" i="3"/>
  <c r="B264" i="3"/>
  <c r="B284" i="3"/>
  <c r="B304" i="3"/>
  <c r="B324" i="3"/>
  <c r="B344" i="3"/>
  <c r="B364" i="3"/>
  <c r="B384" i="3"/>
  <c r="B404" i="3"/>
  <c r="B424" i="3"/>
  <c r="B444" i="3"/>
  <c r="B464" i="3"/>
  <c r="B484" i="3"/>
  <c r="B504" i="3"/>
  <c r="B524" i="3"/>
  <c r="B544" i="3"/>
  <c r="B564" i="3"/>
  <c r="B584" i="3"/>
  <c r="B604" i="3"/>
  <c r="B624" i="3"/>
  <c r="B644" i="3"/>
  <c r="B664" i="3"/>
  <c r="B684" i="3"/>
  <c r="B704" i="3"/>
  <c r="B724" i="3"/>
  <c r="B744" i="3"/>
  <c r="B764" i="3"/>
  <c r="B784" i="3"/>
  <c r="B804" i="3"/>
  <c r="B824" i="3"/>
  <c r="B844" i="3"/>
  <c r="B884" i="3"/>
  <c r="B904" i="3"/>
  <c r="B5" i="3"/>
  <c r="B25" i="3"/>
  <c r="B45" i="3"/>
  <c r="B65" i="3"/>
  <c r="B85" i="3"/>
  <c r="B105" i="3"/>
  <c r="B125" i="3"/>
  <c r="B145" i="3"/>
  <c r="B165" i="3"/>
  <c r="B185" i="3"/>
  <c r="B205" i="3"/>
  <c r="B225" i="3"/>
  <c r="B245" i="3"/>
  <c r="B265" i="3"/>
  <c r="B285" i="3"/>
  <c r="B305" i="3"/>
  <c r="B325" i="3"/>
  <c r="B345" i="3"/>
  <c r="B365" i="3"/>
  <c r="B385" i="3"/>
  <c r="B405" i="3"/>
  <c r="B425" i="3"/>
  <c r="B445" i="3"/>
  <c r="B465" i="3"/>
  <c r="B485" i="3"/>
  <c r="B505" i="3"/>
  <c r="B525" i="3"/>
  <c r="B545" i="3"/>
  <c r="B565" i="3"/>
  <c r="B585" i="3"/>
  <c r="B605" i="3"/>
  <c r="B625" i="3"/>
  <c r="B645" i="3"/>
  <c r="B665" i="3"/>
  <c r="B685" i="3"/>
  <c r="B705" i="3"/>
  <c r="B725" i="3"/>
  <c r="B745" i="3"/>
  <c r="B765" i="3"/>
  <c r="B785" i="3"/>
  <c r="B805" i="3"/>
  <c r="B6" i="3"/>
  <c r="B29" i="3"/>
  <c r="B52" i="3"/>
  <c r="B75" i="3"/>
  <c r="B98" i="3"/>
  <c r="B121" i="3"/>
  <c r="B147" i="3"/>
  <c r="B170" i="3"/>
  <c r="B193" i="3"/>
  <c r="B216" i="3"/>
  <c r="B239" i="3"/>
  <c r="B262" i="3"/>
  <c r="B288" i="3"/>
  <c r="B311" i="3"/>
  <c r="B334" i="3"/>
  <c r="B357" i="3"/>
  <c r="B380" i="3"/>
  <c r="B406" i="3"/>
  <c r="B429" i="3"/>
  <c r="B452" i="3"/>
  <c r="B475" i="3"/>
  <c r="B498" i="3"/>
  <c r="B521" i="3"/>
  <c r="B547" i="3"/>
  <c r="B570" i="3"/>
  <c r="B593" i="3"/>
  <c r="B616" i="3"/>
  <c r="B639" i="3"/>
  <c r="B662" i="3"/>
  <c r="B688" i="3"/>
  <c r="B711" i="3"/>
  <c r="B734" i="3"/>
  <c r="B757" i="3"/>
  <c r="B780" i="3"/>
  <c r="B806" i="3"/>
  <c r="B828" i="3"/>
  <c r="B850" i="3"/>
  <c r="B871" i="3"/>
  <c r="B893" i="3"/>
  <c r="B915" i="3"/>
  <c r="B7" i="3"/>
  <c r="B30" i="3"/>
  <c r="B53" i="3"/>
  <c r="B76" i="3"/>
  <c r="B99" i="3"/>
  <c r="B122" i="3"/>
  <c r="B148" i="3"/>
  <c r="B171" i="3"/>
  <c r="B194" i="3"/>
  <c r="B217" i="3"/>
  <c r="B240" i="3"/>
  <c r="B266" i="3"/>
  <c r="B289" i="3"/>
  <c r="B312" i="3"/>
  <c r="B335" i="3"/>
  <c r="B358" i="3"/>
  <c r="B381" i="3"/>
  <c r="B407" i="3"/>
  <c r="B430" i="3"/>
  <c r="B453" i="3"/>
  <c r="B476" i="3"/>
  <c r="B499" i="3"/>
  <c r="B522" i="3"/>
  <c r="B548" i="3"/>
  <c r="B571" i="3"/>
  <c r="B594" i="3"/>
  <c r="B617" i="3"/>
  <c r="B640" i="3"/>
  <c r="B666" i="3"/>
  <c r="B689" i="3"/>
  <c r="B712" i="3"/>
  <c r="B735" i="3"/>
  <c r="B758" i="3"/>
  <c r="B781" i="3"/>
  <c r="B807" i="3"/>
  <c r="B829" i="3"/>
  <c r="B851" i="3"/>
  <c r="B872" i="3"/>
  <c r="B894" i="3"/>
  <c r="B916" i="3"/>
  <c r="B8" i="3"/>
  <c r="B31" i="3"/>
  <c r="B54" i="3"/>
  <c r="B77" i="3"/>
  <c r="B100" i="3"/>
  <c r="B9" i="3"/>
  <c r="B35" i="3"/>
  <c r="B61" i="3"/>
  <c r="B90" i="3"/>
  <c r="B116" i="3"/>
  <c r="B141" i="3"/>
  <c r="B169" i="3"/>
  <c r="B196" i="3"/>
  <c r="B221" i="3"/>
  <c r="B249" i="3"/>
  <c r="B274" i="3"/>
  <c r="B299" i="3"/>
  <c r="B327" i="3"/>
  <c r="B352" i="3"/>
  <c r="B377" i="3"/>
  <c r="B402" i="3"/>
  <c r="B432" i="3"/>
  <c r="B457" i="3"/>
  <c r="B482" i="3"/>
  <c r="B510" i="3"/>
  <c r="B535" i="3"/>
  <c r="B560" i="3"/>
  <c r="B588" i="3"/>
  <c r="B613" i="3"/>
  <c r="B638" i="3"/>
  <c r="B668" i="3"/>
  <c r="B693" i="3"/>
  <c r="B718" i="3"/>
  <c r="B746" i="3"/>
  <c r="B771" i="3"/>
  <c r="B796" i="3"/>
  <c r="B821" i="3"/>
  <c r="B847" i="3"/>
  <c r="B870" i="3"/>
  <c r="B896" i="3"/>
  <c r="B91" i="3"/>
  <c r="B615" i="3"/>
  <c r="B12" i="3"/>
  <c r="B67" i="3"/>
  <c r="B93" i="3"/>
  <c r="B119" i="3"/>
  <c r="B149" i="3"/>
  <c r="B174" i="3"/>
  <c r="B199" i="3"/>
  <c r="B227" i="3"/>
  <c r="B252" i="3"/>
  <c r="B277" i="3"/>
  <c r="B302" i="3"/>
  <c r="B330" i="3"/>
  <c r="B355" i="3"/>
  <c r="B382" i="3"/>
  <c r="B410" i="3"/>
  <c r="B435" i="3"/>
  <c r="B460" i="3"/>
  <c r="B488" i="3"/>
  <c r="B513" i="3"/>
  <c r="B538" i="3"/>
  <c r="B566" i="3"/>
  <c r="B591" i="3"/>
  <c r="B618" i="3"/>
  <c r="B671" i="3"/>
  <c r="B696" i="3"/>
  <c r="B721" i="3"/>
  <c r="B749" i="3"/>
  <c r="B774" i="3"/>
  <c r="B799" i="3"/>
  <c r="B826" i="3"/>
  <c r="B852" i="3"/>
  <c r="B875" i="3"/>
  <c r="B899" i="3"/>
  <c r="B13" i="3"/>
  <c r="B619" i="3"/>
  <c r="B40" i="3"/>
  <c r="B69" i="3"/>
  <c r="B95" i="3"/>
  <c r="B126" i="3"/>
  <c r="B151" i="3"/>
  <c r="B176" i="3"/>
  <c r="B201" i="3"/>
  <c r="B229" i="3"/>
  <c r="B254" i="3"/>
  <c r="B279" i="3"/>
  <c r="B307" i="3"/>
  <c r="B332" i="3"/>
  <c r="B359" i="3"/>
  <c r="B412" i="3"/>
  <c r="B437" i="3"/>
  <c r="B462" i="3"/>
  <c r="B490" i="3"/>
  <c r="B515" i="3"/>
  <c r="B540" i="3"/>
  <c r="B568" i="3"/>
  <c r="B595" i="3"/>
  <c r="B620" i="3"/>
  <c r="B648" i="3"/>
  <c r="B698" i="3"/>
  <c r="B726" i="3"/>
  <c r="B751" i="3"/>
  <c r="B776" i="3"/>
  <c r="B801" i="3"/>
  <c r="B830" i="3"/>
  <c r="B854" i="3"/>
  <c r="B877" i="3"/>
  <c r="B15" i="3"/>
  <c r="B280" i="3"/>
  <c r="B466" i="3"/>
  <c r="B621" i="3"/>
  <c r="B777" i="3"/>
  <c r="B902" i="3"/>
  <c r="B42" i="3"/>
  <c r="B71" i="3"/>
  <c r="B97" i="3"/>
  <c r="B128" i="3"/>
  <c r="B153" i="3"/>
  <c r="B178" i="3"/>
  <c r="B206" i="3"/>
  <c r="B231" i="3"/>
  <c r="B256" i="3"/>
  <c r="B281" i="3"/>
  <c r="B336" i="3"/>
  <c r="B361" i="3"/>
  <c r="B389" i="3"/>
  <c r="B414" i="3"/>
  <c r="B439" i="3"/>
  <c r="B467" i="3"/>
  <c r="B517" i="3"/>
  <c r="B542" i="3"/>
  <c r="B572" i="3"/>
  <c r="B597" i="3"/>
  <c r="B650" i="3"/>
  <c r="B675" i="3"/>
  <c r="B700" i="3"/>
  <c r="B753" i="3"/>
  <c r="B778" i="3"/>
  <c r="B832" i="3"/>
  <c r="B856" i="3"/>
  <c r="B905" i="3"/>
  <c r="B17" i="3"/>
  <c r="B362" i="3"/>
  <c r="B546" i="3"/>
  <c r="B701" i="3"/>
  <c r="B809" i="3"/>
  <c r="B10" i="3"/>
  <c r="B36" i="3"/>
  <c r="B62" i="3"/>
  <c r="B117" i="3"/>
  <c r="B142" i="3"/>
  <c r="B172" i="3"/>
  <c r="B197" i="3"/>
  <c r="B222" i="3"/>
  <c r="B250" i="3"/>
  <c r="B275" i="3"/>
  <c r="B300" i="3"/>
  <c r="B328" i="3"/>
  <c r="B353" i="3"/>
  <c r="B378" i="3"/>
  <c r="B408" i="3"/>
  <c r="B433" i="3"/>
  <c r="B458" i="3"/>
  <c r="B486" i="3"/>
  <c r="B511" i="3"/>
  <c r="B536" i="3"/>
  <c r="B561" i="3"/>
  <c r="B589" i="3"/>
  <c r="B614" i="3"/>
  <c r="B641" i="3"/>
  <c r="B669" i="3"/>
  <c r="B694" i="3"/>
  <c r="B719" i="3"/>
  <c r="B747" i="3"/>
  <c r="B772" i="3"/>
  <c r="B797" i="3"/>
  <c r="B822" i="3"/>
  <c r="B848" i="3"/>
  <c r="B873" i="3"/>
  <c r="B897" i="3"/>
  <c r="B11" i="3"/>
  <c r="B37" i="3"/>
  <c r="B66" i="3"/>
  <c r="B92" i="3"/>
  <c r="B118" i="3"/>
  <c r="B146" i="3"/>
  <c r="B173" i="3"/>
  <c r="B198" i="3"/>
  <c r="B226" i="3"/>
  <c r="B251" i="3"/>
  <c r="B276" i="3"/>
  <c r="B301" i="3"/>
  <c r="B329" i="3"/>
  <c r="B354" i="3"/>
  <c r="B379" i="3"/>
  <c r="B409" i="3"/>
  <c r="B434" i="3"/>
  <c r="B459" i="3"/>
  <c r="B487" i="3"/>
  <c r="B512" i="3"/>
  <c r="B537" i="3"/>
  <c r="B562" i="3"/>
  <c r="B590" i="3"/>
  <c r="B642" i="3"/>
  <c r="B670" i="3"/>
  <c r="B695" i="3"/>
  <c r="B720" i="3"/>
  <c r="B748" i="3"/>
  <c r="B773" i="3"/>
  <c r="B798" i="3"/>
  <c r="B825" i="3"/>
  <c r="B849" i="3"/>
  <c r="B874" i="3"/>
  <c r="B898" i="3"/>
  <c r="B38" i="3"/>
  <c r="B646" i="3"/>
  <c r="B39" i="3"/>
  <c r="B68" i="3"/>
  <c r="B94" i="3"/>
  <c r="B120" i="3"/>
  <c r="B150" i="3"/>
  <c r="B175" i="3"/>
  <c r="B200" i="3"/>
  <c r="B228" i="3"/>
  <c r="B253" i="3"/>
  <c r="B278" i="3"/>
  <c r="B306" i="3"/>
  <c r="B331" i="3"/>
  <c r="B356" i="3"/>
  <c r="B386" i="3"/>
  <c r="B411" i="3"/>
  <c r="B436" i="3"/>
  <c r="B461" i="3"/>
  <c r="B489" i="3"/>
  <c r="B514" i="3"/>
  <c r="B539" i="3"/>
  <c r="B567" i="3"/>
  <c r="B592" i="3"/>
  <c r="B647" i="3"/>
  <c r="B672" i="3"/>
  <c r="B697" i="3"/>
  <c r="B722" i="3"/>
  <c r="B750" i="3"/>
  <c r="B775" i="3"/>
  <c r="B800" i="3"/>
  <c r="B827" i="3"/>
  <c r="B853" i="3"/>
  <c r="B876" i="3"/>
  <c r="B900" i="3"/>
  <c r="B14" i="3"/>
  <c r="B387" i="3"/>
  <c r="B673" i="3"/>
  <c r="B901" i="3"/>
  <c r="B41" i="3"/>
  <c r="B70" i="3"/>
  <c r="B96" i="3"/>
  <c r="B127" i="3"/>
  <c r="B152" i="3"/>
  <c r="B177" i="3"/>
  <c r="B202" i="3"/>
  <c r="B230" i="3"/>
  <c r="B255" i="3"/>
  <c r="B308" i="3"/>
  <c r="B333" i="3"/>
  <c r="B360" i="3"/>
  <c r="B388" i="3"/>
  <c r="B413" i="3"/>
  <c r="B438" i="3"/>
  <c r="B491" i="3"/>
  <c r="B516" i="3"/>
  <c r="B541" i="3"/>
  <c r="B569" i="3"/>
  <c r="B596" i="3"/>
  <c r="B649" i="3"/>
  <c r="B674" i="3"/>
  <c r="B699" i="3"/>
  <c r="B727" i="3"/>
  <c r="B752" i="3"/>
  <c r="B802" i="3"/>
  <c r="B831" i="3"/>
  <c r="B855" i="3"/>
  <c r="B878" i="3"/>
  <c r="B16" i="3"/>
  <c r="B309" i="3"/>
  <c r="B492" i="3"/>
  <c r="B622" i="3"/>
  <c r="B728" i="3"/>
  <c r="B808" i="3"/>
  <c r="B879" i="3"/>
  <c r="B46" i="3"/>
  <c r="B72" i="3"/>
  <c r="B101" i="3"/>
  <c r="B129" i="3"/>
  <c r="B154" i="3"/>
  <c r="B179" i="3"/>
  <c r="B207" i="3"/>
  <c r="B232" i="3"/>
  <c r="B257" i="3"/>
  <c r="B282" i="3"/>
  <c r="B310" i="3"/>
  <c r="B337" i="3"/>
  <c r="B390" i="3"/>
  <c r="B415" i="3"/>
  <c r="B440" i="3"/>
  <c r="B468" i="3"/>
  <c r="B493" i="3"/>
  <c r="B518" i="3"/>
  <c r="B573" i="3"/>
  <c r="B598" i="3"/>
  <c r="B626" i="3"/>
  <c r="B651" i="3"/>
  <c r="B676" i="3"/>
  <c r="B729" i="3"/>
  <c r="B754" i="3"/>
  <c r="B779" i="3"/>
  <c r="B833" i="3"/>
  <c r="B881" i="3"/>
  <c r="B838" i="3"/>
  <c r="B791" i="3"/>
  <c r="B740" i="3"/>
  <c r="B692" i="3"/>
  <c r="B653" i="3"/>
  <c r="B602" i="3"/>
  <c r="B554" i="3"/>
  <c r="B506" i="3"/>
  <c r="B455" i="3"/>
  <c r="B416" i="3"/>
  <c r="B368" i="3"/>
  <c r="B317" i="3"/>
  <c r="B269" i="3"/>
  <c r="B218" i="3"/>
  <c r="B168" i="3"/>
  <c r="B131" i="3"/>
  <c r="B79" i="3"/>
  <c r="B26" i="3"/>
  <c r="B914" i="3"/>
  <c r="B880" i="3"/>
  <c r="B837" i="3"/>
  <c r="B790" i="3"/>
  <c r="B739" i="3"/>
  <c r="B691" i="3"/>
  <c r="B652" i="3"/>
  <c r="B601" i="3"/>
  <c r="B553" i="3"/>
  <c r="B502" i="3"/>
  <c r="B454" i="3"/>
  <c r="B401" i="3"/>
  <c r="B367" i="3"/>
  <c r="B316" i="3"/>
  <c r="B268" i="3"/>
  <c r="B215" i="3"/>
  <c r="B167" i="3"/>
  <c r="B130" i="3"/>
  <c r="B78" i="3"/>
  <c r="B22" i="3"/>
  <c r="B913" i="3"/>
  <c r="B869" i="3"/>
  <c r="B836" i="3"/>
  <c r="B789" i="3"/>
  <c r="B738" i="3"/>
  <c r="B690" i="3"/>
  <c r="B637" i="3"/>
  <c r="B600" i="3"/>
  <c r="B552" i="3"/>
  <c r="B501" i="3"/>
  <c r="B451" i="3"/>
  <c r="B400" i="3"/>
  <c r="B366" i="3"/>
  <c r="B315" i="3"/>
  <c r="B267" i="3"/>
  <c r="B214" i="3"/>
  <c r="B166" i="3"/>
  <c r="B115" i="3"/>
  <c r="B74" i="3"/>
  <c r="B21" i="3"/>
  <c r="B912" i="3"/>
  <c r="B868" i="3"/>
  <c r="B835" i="3"/>
  <c r="B788" i="3"/>
  <c r="B737" i="3"/>
  <c r="B687" i="3"/>
  <c r="B636" i="3"/>
  <c r="B599" i="3"/>
  <c r="B551" i="3"/>
  <c r="B500" i="3"/>
  <c r="B450" i="3"/>
  <c r="B399" i="3"/>
  <c r="B351" i="3"/>
  <c r="B314" i="3"/>
  <c r="B261" i="3"/>
  <c r="B213" i="3"/>
  <c r="B162" i="3"/>
  <c r="B114" i="3"/>
  <c r="B73" i="3"/>
  <c r="B20" i="3"/>
  <c r="B911" i="3"/>
  <c r="B867" i="3"/>
  <c r="B834" i="3"/>
  <c r="B787" i="3"/>
  <c r="B736" i="3"/>
  <c r="B686" i="3"/>
  <c r="B635" i="3"/>
  <c r="B587" i="3"/>
  <c r="B550" i="3"/>
  <c r="B497" i="3"/>
  <c r="B449" i="3"/>
  <c r="B398" i="3"/>
  <c r="B350" i="3"/>
  <c r="B313" i="3"/>
  <c r="B260" i="3"/>
  <c r="B212" i="3"/>
  <c r="B161" i="3"/>
  <c r="B113" i="3"/>
  <c r="B60" i="3"/>
  <c r="B19" i="3"/>
  <c r="B910" i="3"/>
  <c r="B866" i="3"/>
  <c r="B820" i="3"/>
  <c r="B786" i="3"/>
  <c r="B733" i="3"/>
  <c r="B682" i="3"/>
  <c r="B634" i="3"/>
  <c r="B586" i="3"/>
  <c r="B549" i="3"/>
  <c r="B496" i="3"/>
  <c r="B448" i="3"/>
  <c r="B397" i="3"/>
  <c r="B349" i="3"/>
  <c r="B298" i="3"/>
  <c r="B259" i="3"/>
  <c r="B211" i="3"/>
  <c r="B160" i="3"/>
  <c r="B112" i="3"/>
  <c r="B59" i="3"/>
  <c r="B18" i="3"/>
  <c r="I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<sst xmlns="http://schemas.openxmlformats.org/spreadsheetml/2006/main" count="9956" uniqueCount="1994">
  <si>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</si>
  <si>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</si>
  <si>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</si>
  <si>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</si>
  <si>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</si>
  <si>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</si>
  <si>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</si>
  <si>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</si>
  <si>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</si>
  <si>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</si>
  <si>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</si>
  <si>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</si>
  <si>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</si>
  <si>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</si>
  <si>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</si>
  <si>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</si>
  <si>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</si>
  <si>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</si>
  <si>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</si>
  <si>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</si>
  <si>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</si>
  <si>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</si>
  <si>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</si>
  <si>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</si>
  <si>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</si>
  <si>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</si>
  <si>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</si>
  <si>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</si>
  <si>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</si>
  <si>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</si>
  <si>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</si>
  <si>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</si>
  <si>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</si>
  <si>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</si>
  <si>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</si>
  <si>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</si>
  <si>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</si>
  <si>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</si>
  <si>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</si>
  <si>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</si>
  <si>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</si>
  <si>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</si>
  <si>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</si>
  <si>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</si>
  <si>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</si>
  <si>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</si>
  <si>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</si>
  <si>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</si>
  <si>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</si>
  <si>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</si>
  <si>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</si>
  <si>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</si>
  <si>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</si>
  <si>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</si>
  <si>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</si>
  <si>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</si>
  <si>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</si>
  <si>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</si>
  <si>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</si>
  <si>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</si>
  <si>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</si>
  <si>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</si>
  <si>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</si>
  <si>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</si>
  <si>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</si>
  <si>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</si>
  <si>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</si>
  <si>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</si>
  <si>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</si>
  <si>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</si>
  <si>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</si>
  <si>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</si>
  <si>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</si>
  <si>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</si>
  <si>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</si>
  <si>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</si>
  <si>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</si>
  <si>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</si>
  <si>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</si>
  <si>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</si>
  <si>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</si>
  <si>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</si>
  <si>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</si>
  <si>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</si>
  <si>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</si>
  <si>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</si>
  <si>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</si>
  <si>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</si>
  <si>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</si>
  <si>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</si>
  <si>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</si>
  <si>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</si>
  <si>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</si>
  <si>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</si>
  <si>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</si>
  <si>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</si>
  <si>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</si>
  <si>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</si>
  <si>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</si>
  <si>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</si>
  <si>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</si>
  <si>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</si>
  <si>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</si>
  <si>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</si>
  <si>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</si>
  <si>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</si>
  <si>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</si>
  <si>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</si>
  <si>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</si>
  <si>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</si>
  <si>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</si>
  <si>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</si>
  <si>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</si>
  <si>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</si>
  <si>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</si>
  <si>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</si>
  <si>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</si>
  <si>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</si>
  <si>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</si>
  <si>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</si>
  <si>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</si>
  <si>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</si>
  <si>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</si>
  <si>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</si>
  <si>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</si>
  <si>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</si>
  <si>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</si>
  <si>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</si>
  <si>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</si>
  <si>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</si>
  <si>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</si>
  <si>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</si>
  <si>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</si>
  <si>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</si>
  <si>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</si>
  <si>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</si>
  <si>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</si>
  <si>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</si>
  <si>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</si>
  <si>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</si>
  <si>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</si>
  <si>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</si>
  <si>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</si>
  <si>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</si>
  <si>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</si>
  <si>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</si>
  <si>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</si>
  <si>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</si>
  <si>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</si>
  <si>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</si>
  <si>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</si>
  <si>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</si>
  <si>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</si>
  <si>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</si>
  <si>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</si>
  <si>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</si>
  <si>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</si>
  <si>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</si>
  <si>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</si>
  <si>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</si>
  <si>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</si>
  <si>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</si>
  <si>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</si>
  <si>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</si>
  <si>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</si>
  <si>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</si>
  <si>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</si>
  <si>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</si>
  <si>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</si>
  <si>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</si>
  <si>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</si>
  <si>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</si>
  <si>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</si>
  <si>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</si>
  <si>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</si>
  <si>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</si>
  <si>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</si>
  <si>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</si>
  <si>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</si>
  <si>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</si>
  <si>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</si>
  <si>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</si>
  <si>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</si>
  <si>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</si>
  <si>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</si>
  <si>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</si>
  <si>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</si>
  <si>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</si>
  <si>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</si>
  <si>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</si>
  <si>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</si>
  <si>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</si>
  <si>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</si>
  <si>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</si>
  <si>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</si>
  <si>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</si>
  <si>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</si>
  <si>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</si>
  <si>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</si>
  <si>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</si>
  <si>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</si>
  <si>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</si>
  <si>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</si>
  <si>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</si>
  <si>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</si>
  <si>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</si>
  <si>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</si>
  <si>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</si>
  <si>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</si>
  <si>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</si>
  <si>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</si>
  <si>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</si>
  <si>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</si>
  <si>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</si>
  <si>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</si>
  <si>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</si>
  <si>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</si>
  <si>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</si>
  <si>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</si>
  <si>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</si>
  <si>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</si>
  <si>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</si>
  <si>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</si>
  <si>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</si>
  <si>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</si>
  <si>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</si>
  <si>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</si>
  <si>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</si>
  <si>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</si>
  <si>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</si>
  <si>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</si>
  <si>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</si>
  <si>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</si>
  <si>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</si>
  <si>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</si>
  <si>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</si>
  <si>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</si>
  <si>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</si>
  <si>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</si>
  <si>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</si>
  <si>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</si>
  <si>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</si>
  <si>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</si>
  <si>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</si>
  <si>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</si>
  <si>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</si>
  <si>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</si>
  <si>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</si>
  <si>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</si>
  <si>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</si>
  <si>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</si>
  <si>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</si>
  <si>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</si>
  <si>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</si>
  <si>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</si>
  <si>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</si>
  <si>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</si>
  <si>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</si>
  <si>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</si>
  <si>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</si>
  <si>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</si>
  <si>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</si>
  <si>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</si>
  <si>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</si>
  <si>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</si>
  <si>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</si>
  <si>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</si>
  <si>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</si>
  <si>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</si>
  <si>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</si>
  <si>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</si>
  <si>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</si>
  <si>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</si>
  <si>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</si>
  <si>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</si>
  <si>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</si>
  <si>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</si>
  <si>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</si>
  <si>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</si>
  <si>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</si>
  <si>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</si>
  <si>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</si>
  <si>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</si>
  <si>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</si>
  <si>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</si>
  <si>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</si>
  <si>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</si>
  <si>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</si>
  <si>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</si>
  <si>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</si>
  <si>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</si>
  <si>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</si>
  <si>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</si>
  <si>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</si>
  <si>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</si>
  <si>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</si>
  <si>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</si>
  <si>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</si>
  <si>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</si>
  <si>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</si>
  <si>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</si>
  <si>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</si>
  <si>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</si>
  <si>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</si>
  <si>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</si>
  <si>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</si>
  <si>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</si>
  <si>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</si>
  <si>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</si>
  <si>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</si>
  <si>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</si>
  <si>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</si>
  <si>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</si>
  <si>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</si>
  <si>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</si>
  <si>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</si>
  <si>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</si>
  <si>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</si>
  <si>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</si>
  <si>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</si>
  <si>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</si>
  <si>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</si>
  <si>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</si>
  <si>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</si>
  <si>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</si>
  <si>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</si>
  <si>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</si>
  <si>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</si>
  <si>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</si>
  <si>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</si>
  <si>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</si>
  <si>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</si>
  <si>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</si>
  <si>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</si>
  <si>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</si>
  <si>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</si>
  <si>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</si>
  <si>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</si>
  <si>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</si>
  <si>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</si>
  <si>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</si>
  <si>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</si>
  <si>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</si>
  <si>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</si>
  <si>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</si>
  <si>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</si>
  <si>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</si>
  <si>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</si>
  <si>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</si>
  <si>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</si>
  <si>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</si>
  <si>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</si>
  <si>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</si>
  <si>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</si>
  <si>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</si>
  <si>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</si>
  <si>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</si>
  <si>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</si>
  <si>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</si>
  <si>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</si>
  <si>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</si>
  <si>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</si>
  <si>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</si>
  <si>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</si>
  <si>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</si>
  <si>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</si>
  <si>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</si>
  <si>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</si>
  <si>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</si>
  <si>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</si>
  <si>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</si>
  <si>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</si>
  <si>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</si>
  <si>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</si>
  <si>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</si>
  <si>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</si>
  <si>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</si>
  <si>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</si>
  <si>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</si>
  <si>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</si>
  <si>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</si>
  <si>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</si>
  <si>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</si>
  <si>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</si>
  <si>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</si>
  <si>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</si>
  <si>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</si>
  <si>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</si>
  <si>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</si>
  <si>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</si>
  <si>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</si>
  <si>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</si>
  <si>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</si>
  <si>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</si>
  <si>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</si>
  <si>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</si>
  <si>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</si>
  <si>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</si>
  <si>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</si>
  <si>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</si>
  <si>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</si>
  <si>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</si>
  <si>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</si>
  <si>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</si>
  <si>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</si>
  <si>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</si>
  <si>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</si>
  <si>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</si>
  <si>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</si>
  <si>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</si>
  <si>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</si>
  <si>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</si>
  <si>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</si>
  <si>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</si>
  <si>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</si>
  <si>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</si>
  <si>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</si>
  <si>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</si>
  <si>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</si>
  <si>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</si>
  <si>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</si>
  <si>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</si>
  <si>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</si>
  <si>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</si>
  <si>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</si>
  <si>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</si>
  <si>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</si>
  <si>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</si>
  <si>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</si>
  <si>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</si>
  <si>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</si>
  <si>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</si>
  <si>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</si>
  <si>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</si>
  <si>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</si>
  <si>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</si>
  <si>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</si>
  <si>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</si>
  <si>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</si>
  <si>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</si>
  <si>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</si>
  <si>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</si>
  <si>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</si>
  <si>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</si>
  <si>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</si>
  <si>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</si>
  <si>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</si>
  <si>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</si>
  <si>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</si>
  <si>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</si>
  <si>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</si>
  <si>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</si>
  <si>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</si>
  <si>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</si>
  <si>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</si>
  <si>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</si>
  <si>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</si>
  <si>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</si>
  <si>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</si>
  <si>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</si>
  <si>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</si>
  <si>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</si>
  <si>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</si>
  <si>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</si>
  <si>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</si>
  <si>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</si>
  <si>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</si>
  <si>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</si>
  <si>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</si>
  <si>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</si>
  <si>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</si>
  <si>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</si>
  <si>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</si>
  <si>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</si>
  <si>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</si>
  <si>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</si>
  <si>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</si>
  <si>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</si>
  <si>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</si>
  <si>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</si>
  <si>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</si>
  <si>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</si>
  <si>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</si>
  <si>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</si>
  <si>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</si>
  <si>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</si>
  <si>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</si>
  <si>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</si>
  <si>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</si>
  <si>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</si>
  <si>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</si>
  <si>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</si>
  <si>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</si>
  <si>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</si>
  <si>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</si>
  <si>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</si>
  <si>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</si>
  <si>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</si>
  <si>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</si>
  <si>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</si>
  <si>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</si>
  <si>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</si>
  <si>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</si>
  <si>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</si>
  <si>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</si>
  <si>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</si>
  <si>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</si>
  <si>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</si>
  <si>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</si>
  <si>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</si>
  <si>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</si>
  <si>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</si>
  <si>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</si>
  <si>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</si>
  <si>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</si>
  <si>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</si>
  <si>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</si>
  <si>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</si>
  <si>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</si>
  <si>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</si>
  <si>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</si>
  <si>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</si>
  <si>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</si>
  <si>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</si>
  <si>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</si>
  <si>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</si>
  <si>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</si>
  <si>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</si>
  <si>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</si>
  <si>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</si>
  <si>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</si>
  <si>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</si>
  <si>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</si>
  <si>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</si>
  <si>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</si>
  <si>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</si>
  <si>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</si>
  <si>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</si>
  <si>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</si>
  <si>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</si>
  <si>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</si>
  <si>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</si>
  <si>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</si>
  <si>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</si>
  <si>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</si>
  <si>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</si>
  <si>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</si>
  <si>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</si>
  <si>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</si>
  <si>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</si>
  <si>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</si>
  <si>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</si>
  <si>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</si>
  <si>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</si>
  <si>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</si>
  <si>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</si>
  <si>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</si>
  <si>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</si>
  <si>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</si>
  <si>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</si>
  <si>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</si>
  <si>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</si>
  <si>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</si>
  <si>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</si>
  <si>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</si>
  <si>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</si>
  <si>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</si>
  <si>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</si>
  <si>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</si>
  <si>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</si>
  <si>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</si>
  <si>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</si>
  <si>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</si>
  <si>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</si>
  <si>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</si>
  <si>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</si>
  <si>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</si>
  <si>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</si>
  <si>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</si>
  <si>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</si>
  <si>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</si>
  <si>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</si>
  <si>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</si>
  <si>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</si>
  <si>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</si>
  <si>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</si>
  <si>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</si>
  <si>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</si>
  <si>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</si>
  <si>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</si>
  <si>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</si>
  <si>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</si>
  <si>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</si>
  <si>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</si>
  <si>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</si>
  <si>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</si>
  <si>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</si>
  <si>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</si>
  <si>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</si>
  <si>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</si>
  <si>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</si>
  <si>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</si>
  <si>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</si>
  <si>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</si>
  <si>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</si>
  <si>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</si>
  <si>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</si>
  <si>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</si>
  <si>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</si>
  <si>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</si>
  <si>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</si>
  <si>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</si>
  <si>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</si>
  <si>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</si>
  <si>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</si>
  <si>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</si>
  <si>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</si>
  <si>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</si>
  <si>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</si>
  <si>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</si>
  <si>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</si>
  <si>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</si>
  <si>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</si>
  <si>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</si>
  <si>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</si>
  <si>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</si>
  <si>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</si>
  <si>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</si>
  <si>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</si>
  <si>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</si>
  <si>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</si>
  <si>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</si>
  <si>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</si>
  <si>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</si>
  <si>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</si>
  <si>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</si>
  <si>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</si>
  <si>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</si>
  <si>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</si>
  <si>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</si>
  <si>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</si>
  <si>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</si>
  <si>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</si>
  <si>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</si>
  <si>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</si>
  <si>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</si>
  <si>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</si>
  <si>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</si>
  <si>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</si>
  <si>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</si>
  <si>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</si>
  <si>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</si>
  <si>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</si>
  <si>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</si>
  <si>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</si>
  <si>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</si>
  <si>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</si>
  <si>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</si>
  <si>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</si>
  <si>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</si>
  <si>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</si>
  <si>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</si>
  <si>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</si>
  <si>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</si>
  <si>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</si>
  <si>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</si>
  <si>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</si>
  <si>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</si>
  <si>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</si>
  <si>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</si>
  <si>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</si>
  <si>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</si>
  <si>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</si>
  <si>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</si>
  <si>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</si>
  <si>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</si>
  <si>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</si>
  <si>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</si>
  <si>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</si>
  <si>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</si>
  <si>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</si>
  <si>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</si>
  <si>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</si>
  <si>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</si>
  <si>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</si>
  <si>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</si>
  <si>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</si>
  <si>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</si>
  <si>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</si>
  <si>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</si>
  <si>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</si>
  <si>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</si>
  <si>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</si>
  <si>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</si>
  <si>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</si>
  <si>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</si>
  <si>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</si>
  <si>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</si>
  <si>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</si>
  <si>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</si>
  <si>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</si>
  <si>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</si>
  <si>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</si>
  <si>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</si>
  <si>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</si>
  <si>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</si>
  <si>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</si>
  <si>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</si>
  <si>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</si>
  <si>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</si>
  <si>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</si>
  <si>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</si>
  <si>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</si>
  <si>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</si>
  <si>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</si>
  <si>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</si>
  <si>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</si>
  <si>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</si>
  <si>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</si>
  <si>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</si>
  <si>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</si>
  <si>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</si>
  <si>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</si>
  <si>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</si>
  <si>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</si>
  <si>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</si>
  <si>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</si>
  <si>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</si>
  <si>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</si>
  <si>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</si>
  <si>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</si>
  <si>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</si>
  <si>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</si>
  <si>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</si>
  <si>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</si>
  <si>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</si>
  <si>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</si>
  <si>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</si>
  <si>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</si>
  <si>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</si>
  <si>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</si>
  <si>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</si>
  <si>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</si>
  <si>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</si>
  <si>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</si>
  <si>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</si>
  <si>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</si>
  <si>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</si>
  <si>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</si>
  <si>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</si>
  <si>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</si>
  <si>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</si>
  <si>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</si>
  <si>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</si>
  <si>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</si>
  <si>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</si>
  <si>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</si>
  <si>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</si>
  <si>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</si>
  <si>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</si>
  <si>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</si>
  <si>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</si>
  <si>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</si>
  <si>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</si>
  <si>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</si>
  <si>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</si>
  <si>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</si>
  <si>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</si>
  <si>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</si>
  <si>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</si>
  <si>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</si>
  <si>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</si>
  <si>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</si>
  <si>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</si>
  <si>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</si>
  <si>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</si>
  <si>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</si>
  <si>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</si>
  <si>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</si>
  <si>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</si>
  <si>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</si>
  <si>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</si>
  <si>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</si>
  <si>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</si>
  <si>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</si>
  <si>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</si>
  <si>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</si>
  <si>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</si>
  <si>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</si>
  <si>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</si>
  <si>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</si>
  <si>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</si>
  <si>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</si>
  <si>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</si>
  <si>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</si>
  <si>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</si>
  <si>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</si>
  <si>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</si>
  <si>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</si>
  <si>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</si>
  <si>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</si>
  <si>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</si>
  <si>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</si>
  <si>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</si>
  <si>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</si>
  <si>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</si>
  <si>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</si>
  <si>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</si>
  <si>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</si>
  <si>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</si>
  <si>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</si>
  <si>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</si>
  <si>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</si>
  <si>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</si>
  <si>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</si>
  <si>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</si>
  <si>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</si>
  <si>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</si>
  <si>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</si>
  <si>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</si>
  <si>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</si>
  <si>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</si>
  <si>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</si>
  <si>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</si>
  <si>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</si>
  <si>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</si>
  <si>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</si>
  <si>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</si>
  <si>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</si>
  <si>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</si>
  <si>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</si>
  <si>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</si>
  <si>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</si>
  <si>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</si>
  <si>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</si>
  <si>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</si>
  <si>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</si>
  <si>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</si>
  <si>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</si>
  <si>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</si>
  <si>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</si>
  <si>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</si>
  <si>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</si>
  <si>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</si>
  <si>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</si>
  <si>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</si>
  <si>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</si>
  <si>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</si>
  <si>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</si>
  <si>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</si>
  <si>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</si>
  <si>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</si>
  <si>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</si>
  <si>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</si>
  <si>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</si>
  <si>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</si>
  <si>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</si>
  <si>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</si>
  <si>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</si>
  <si>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</si>
  <si>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</si>
  <si>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</si>
  <si>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</si>
  <si>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</si>
  <si>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</si>
  <si>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</si>
  <si>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</si>
  <si>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</si>
  <si>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</si>
  <si>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</si>
  <si>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</si>
  <si>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</si>
  <si>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</si>
  <si>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</si>
  <si>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</si>
  <si>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</si>
  <si>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</si>
  <si>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</si>
  <si>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</si>
  <si>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</si>
  <si>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</si>
  <si>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</si>
  <si>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</si>
  <si>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</si>
  <si>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</si>
  <si>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</si>
  <si>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</si>
  <si>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</si>
  <si>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</si>
  <si>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</si>
  <si>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</si>
  <si>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</si>
  <si>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</si>
  <si>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</si>
  <si>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</si>
  <si>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</si>
  <si>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</si>
  <si>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</si>
  <si>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</si>
  <si>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</si>
  <si>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</si>
  <si>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</si>
  <si>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</si>
  <si>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</si>
  <si>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</si>
  <si>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</si>
  <si>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</si>
  <si>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</si>
  <si>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</si>
  <si>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</si>
  <si>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</si>
  <si>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</si>
  <si>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</si>
  <si>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</si>
  <si>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</si>
  <si>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</si>
  <si>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</si>
  <si>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</si>
  <si>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</si>
  <si>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</si>
  <si>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</si>
  <si>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</si>
  <si>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</si>
  <si>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</si>
  <si>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</si>
  <si>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</si>
  <si>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</si>
  <si>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</si>
  <si>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</si>
  <si>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</si>
  <si>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</si>
  <si>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</si>
  <si>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</si>
  <si>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</si>
  <si>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</si>
  <si>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</si>
  <si>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</si>
  <si>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</si>
  <si>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</si>
  <si>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</si>
  <si>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</si>
  <si>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</si>
  <si>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</si>
  <si>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</si>
  <si>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</si>
  <si>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</si>
  <si>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</si>
  <si>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</si>
  <si>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</si>
  <si>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</si>
  <si>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</si>
  <si>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</si>
  <si>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</si>
  <si>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</si>
  <si>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</si>
  <si>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</si>
  <si>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</si>
  <si>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</si>
  <si>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</si>
  <si>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</si>
  <si>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</si>
  <si>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</si>
  <si>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</si>
  <si>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</si>
  <si>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</si>
  <si>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</si>
  <si>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</si>
  <si>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</si>
  <si>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</si>
  <si>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</si>
  <si>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</si>
  <si>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</si>
  <si>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</si>
  <si>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</si>
  <si>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</si>
  <si>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</si>
  <si>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</si>
  <si>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</si>
  <si>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</si>
  <si>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</si>
  <si>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</si>
  <si>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</si>
  <si>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</si>
  <si>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</si>
  <si>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</si>
  <si>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</si>
  <si>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</si>
  <si>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</si>
  <si>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</si>
  <si>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</si>
  <si>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</si>
  <si>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</si>
  <si>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</si>
  <si>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</si>
  <si>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</si>
  <si>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</si>
  <si>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</si>
  <si>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</si>
  <si>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</si>
  <si>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</si>
  <si>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</si>
  <si>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</si>
  <si>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</si>
  <si>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</si>
  <si>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</si>
  <si>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</si>
  <si>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</si>
  <si>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</si>
  <si>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</si>
  <si>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</si>
  <si>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</si>
  <si>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</si>
  <si>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</si>
  <si>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</si>
  <si>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</si>
  <si>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</si>
  <si>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</si>
  <si>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</si>
  <si>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</si>
  <si>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</si>
  <si>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</si>
  <si>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</si>
  <si>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</si>
  <si>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</si>
  <si>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</si>
  <si>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</si>
  <si>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</si>
  <si>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</si>
  <si>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</si>
  <si>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</si>
  <si>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</si>
  <si>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</si>
  <si>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</si>
  <si>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</si>
  <si>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</si>
  <si>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</si>
  <si>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</si>
  <si>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</si>
  <si>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</si>
  <si>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</si>
  <si>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</si>
  <si>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</si>
  <si>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</si>
  <si>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</si>
  <si>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</si>
  <si>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</si>
  <si>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</si>
  <si>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</si>
  <si>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</si>
  <si>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</si>
  <si>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</si>
  <si>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</si>
  <si>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</si>
  <si>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</si>
  <si>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</si>
  <si>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</si>
  <si>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</si>
  <si>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</si>
  <si>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</si>
  <si>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</si>
  <si>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</si>
  <si>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</si>
  <si>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</si>
  <si>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</si>
  <si>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</si>
  <si>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</si>
  <si>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</si>
  <si>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</si>
  <si>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</si>
  <si>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</si>
  <si>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</si>
  <si>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</si>
  <si>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</si>
  <si>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</si>
  <si>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</si>
  <si>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</si>
  <si>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</si>
  <si>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</si>
  <si>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</si>
  <si>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</si>
  <si>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</si>
  <si>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</si>
  <si>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</si>
  <si>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</si>
  <si>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</si>
  <si>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</si>
  <si>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</si>
  <si>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</si>
  <si>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</si>
  <si>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</si>
  <si>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</si>
  <si>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</si>
  <si>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</si>
  <si>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</si>
  <si>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</si>
  <si>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</si>
  <si>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</si>
  <si>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</si>
  <si>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</si>
  <si>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</si>
  <si>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</si>
  <si>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</si>
  <si>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</si>
  <si>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</si>
  <si>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</si>
  <si>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</si>
  <si>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</si>
  <si>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</si>
  <si>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</si>
  <si>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</si>
  <si>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</si>
  <si>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</si>
  <si>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</si>
  <si>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</si>
  <si>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</si>
  <si>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</si>
  <si>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</si>
  <si>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</si>
  <si>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</si>
  <si>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</si>
  <si>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</si>
  <si>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</si>
  <si>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</si>
  <si>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</si>
  <si>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</si>
  <si>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</si>
  <si>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</si>
  <si>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</si>
  <si>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</si>
  <si>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</si>
  <si>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</si>
  <si>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</si>
  <si>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</si>
  <si>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</si>
  <si>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</si>
  <si>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</si>
  <si>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</si>
  <si>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</si>
  <si>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</si>
  <si>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</si>
  <si>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</si>
  <si>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</si>
  <si>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</si>
  <si>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</si>
  <si>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</si>
  <si>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</si>
  <si>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</si>
  <si>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</si>
  <si>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</si>
  <si>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</si>
  <si>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</si>
  <si>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</si>
  <si>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</si>
  <si>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</si>
  <si>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</si>
  <si>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</si>
  <si>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</si>
  <si>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</si>
  <si>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</si>
  <si>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</si>
  <si>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</si>
  <si>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</si>
  <si>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</si>
  <si>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</si>
  <si>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</si>
  <si>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</si>
  <si>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</si>
  <si>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</si>
  <si>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</si>
  <si>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</si>
  <si>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</si>
  <si>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</si>
  <si>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</si>
  <si>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</si>
  <si>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</si>
  <si>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</si>
  <si>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</si>
  <si>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</si>
  <si>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</si>
  <si>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</si>
  <si>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</si>
  <si>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</si>
  <si>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</si>
  <si>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</si>
  <si>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</si>
  <si>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</si>
  <si>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</si>
  <si>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</si>
  <si>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</si>
  <si>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</si>
  <si>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</si>
  <si>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</si>
  <si>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</si>
  <si>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</si>
  <si>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</si>
  <si>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</si>
  <si>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</si>
  <si>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</si>
  <si>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</si>
  <si>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</si>
  <si>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</si>
  <si>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</si>
  <si>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</si>
  <si>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</si>
  <si>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</si>
  <si>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</si>
  <si>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</si>
  <si>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</si>
  <si>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</si>
  <si>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</si>
  <si>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</si>
  <si>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</si>
  <si>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</si>
  <si>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</si>
  <si>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</si>
  <si>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</si>
  <si>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</si>
  <si>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</si>
  <si>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</si>
  <si>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</si>
  <si>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</si>
  <si>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</si>
  <si>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</si>
  <si>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</si>
  <si>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</si>
  <si>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</si>
  <si>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</si>
  <si>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</si>
  <si>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</si>
  <si>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</si>
  <si>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</si>
  <si>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</si>
  <si>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</si>
  <si>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</si>
  <si>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</si>
  <si>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</si>
  <si>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</si>
  <si>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</si>
  <si>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</si>
  <si>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</si>
  <si>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</si>
  <si>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</si>
  <si>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</si>
  <si>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</si>
  <si>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</si>
  <si>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</si>
  <si>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</si>
  <si>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</si>
  <si>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</si>
  <si>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</si>
  <si>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</si>
  <si>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</si>
  <si>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</si>
  <si>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</si>
  <si>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</si>
  <si>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</si>
  <si>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</si>
  <si>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</si>
  <si>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</si>
  <si>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</si>
  <si>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</si>
  <si>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</si>
  <si>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</si>
  <si>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</si>
  <si>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</si>
  <si>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</si>
  <si>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</si>
  <si>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</si>
  <si>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</si>
  <si>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</si>
  <si>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</si>
  <si>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</si>
  <si>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</si>
  <si>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</si>
  <si>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</si>
  <si>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</si>
  <si>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</si>
  <si>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</si>
  <si>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</si>
  <si>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</si>
  <si>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</si>
  <si>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</si>
  <si>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</si>
  <si>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</si>
  <si>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</si>
  <si>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</si>
  <si>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</si>
  <si>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</si>
  <si>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</si>
  <si>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</si>
  <si>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</si>
  <si>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</si>
  <si>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</si>
  <si>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</si>
  <si>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</si>
  <si>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</si>
  <si>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</si>
  <si>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</si>
  <si>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</si>
  <si>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</si>
  <si>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</si>
  <si>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</si>
  <si>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</si>
  <si>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</si>
  <si>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</si>
  <si>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</si>
  <si>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</si>
  <si>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</si>
  <si>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</si>
  <si>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</si>
  <si>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</si>
  <si>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</si>
  <si>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</si>
  <si>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</si>
  <si>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</si>
  <si>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</si>
  <si>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</si>
  <si>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</si>
  <si>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</si>
  <si>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</si>
  <si>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</si>
  <si>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</si>
  <si>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</si>
  <si>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</si>
  <si>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</si>
  <si>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</si>
  <si>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</si>
  <si>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</si>
  <si>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</si>
  <si>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</si>
  <si>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</si>
  <si>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</si>
  <si>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</si>
  <si>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</si>
  <si>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</si>
  <si>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</si>
  <si>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</si>
  <si>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</si>
  <si>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</si>
  <si>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</si>
  <si>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</si>
  <si>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</si>
  <si>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</si>
  <si>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</si>
  <si>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</si>
  <si>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</si>
  <si>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</si>
  <si>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</si>
  <si>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</si>
  <si>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</si>
  <si>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</si>
  <si>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</si>
  <si>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</si>
  <si>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</si>
  <si>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</si>
  <si>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</si>
  <si>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</si>
  <si>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</si>
  <si>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</si>
  <si>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</si>
  <si>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</si>
  <si>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</si>
  <si>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</si>
  <si>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</si>
  <si>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</si>
  <si>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</si>
  <si>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</si>
  <si>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</si>
  <si>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</si>
  <si>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</si>
  <si>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</si>
  <si>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</si>
  <si>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</si>
  <si>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</si>
  <si>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</si>
  <si>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</si>
  <si>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</si>
  <si>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</si>
  <si>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</si>
  <si>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</si>
  <si>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</si>
  <si>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</si>
  <si>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</si>
  <si>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</si>
  <si>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</si>
  <si>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</si>
  <si>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</si>
  <si>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</si>
  <si>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</si>
  <si>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</si>
  <si>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</si>
  <si>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</si>
  <si>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</si>
  <si>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</si>
  <si>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</si>
  <si>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</si>
  <si>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</si>
  <si>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</si>
  <si>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</si>
  <si>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</si>
  <si>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</si>
  <si>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</si>
  <si>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</si>
  <si>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</si>
  <si>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</si>
  <si>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</si>
  <si>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</si>
  <si>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</si>
  <si>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</si>
  <si>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</si>
  <si>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</si>
  <si>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</si>
  <si>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</si>
  <si>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</si>
  <si>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</si>
  <si>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</si>
  <si>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</si>
  <si>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</si>
  <si>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</si>
  <si>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</si>
  <si>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</si>
  <si>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</si>
  <si>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</si>
  <si>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</si>
  <si>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</si>
  <si>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</si>
  <si>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</si>
  <si>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</si>
  <si>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</si>
  <si>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</si>
  <si>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</si>
  <si>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</si>
  <si>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</si>
  <si>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</si>
  <si>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</si>
  <si>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</si>
  <si>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</si>
  <si>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</si>
  <si>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</si>
  <si>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</si>
  <si>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</si>
  <si>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</si>
  <si>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</si>
  <si>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</si>
  <si>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</si>
  <si>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</si>
  <si>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</si>
  <si>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</si>
  <si>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</si>
  <si>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</si>
  <si>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</si>
  <si>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</si>
  <si>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</si>
  <si>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</si>
  <si>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</si>
  <si>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</si>
  <si>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</si>
  <si>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</si>
  <si>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</si>
  <si>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</si>
  <si>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</si>
  <si>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</si>
  <si>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</si>
  <si>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</si>
  <si>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</si>
  <si>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</si>
  <si>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</si>
  <si>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</si>
  <si>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</si>
  <si>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</si>
  <si>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</si>
  <si>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</si>
  <si>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</si>
  <si>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</si>
  <si>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</si>
  <si>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</si>
  <si>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</si>
  <si>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</si>
  <si>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</si>
  <si>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</si>
  <si>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</si>
  <si>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</si>
  <si>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</si>
  <si>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</si>
  <si>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</si>
  <si>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</si>
  <si>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</si>
  <si>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</si>
  <si>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</si>
  <si>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</si>
  <si>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</si>
  <si>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</si>
  <si>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</si>
  <si>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</si>
  <si>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</si>
  <si>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</si>
  <si>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</si>
  <si>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</si>
  <si>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</si>
  <si>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</si>
  <si>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</si>
  <si>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</si>
  <si>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</si>
  <si>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</si>
  <si>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</si>
  <si>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</si>
  <si>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</si>
  <si>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</si>
  <si>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</si>
  <si>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</si>
  <si>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</si>
  <si>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</si>
  <si>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</si>
  <si>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</si>
  <si>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</si>
  <si>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</si>
  <si>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</si>
  <si>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</si>
  <si>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</si>
  <si>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</si>
  <si>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</si>
  <si>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</si>
  <si>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</si>
  <si>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</si>
  <si>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</si>
  <si>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</si>
  <si>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</si>
  <si>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</si>
  <si>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</si>
  <si>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</si>
  <si>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</si>
  <si>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</si>
  <si>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</si>
  <si>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</si>
  <si>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</si>
  <si>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</si>
  <si>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</si>
  <si>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</si>
  <si>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</si>
  <si>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</si>
  <si>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</si>
  <si>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</si>
  <si>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</si>
  <si>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</si>
  <si>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</si>
  <si>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</si>
  <si>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</si>
  <si>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</si>
  <si>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</si>
  <si>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</si>
  <si>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</si>
  <si>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</si>
  <si>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</si>
  <si>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</si>
  <si>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</si>
  <si>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</si>
  <si>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</si>
  <si>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</si>
  <si>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</si>
  <si>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</si>
  <si>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</si>
  <si>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</si>
  <si>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</si>
  <si>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</si>
  <si>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</si>
  <si>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</si>
  <si>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</si>
  <si>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</si>
  <si>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</si>
  <si>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</si>
  <si>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</si>
  <si>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</si>
  <si>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</si>
  <si>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</si>
  <si>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</si>
  <si>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</si>
  <si>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</si>
  <si>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</si>
  <si>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</si>
  <si>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</si>
  <si>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</si>
  <si>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</si>
  <si>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</si>
  <si>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</si>
  <si>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</si>
  <si>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</si>
  <si>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</si>
  <si>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</si>
  <si>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</si>
  <si>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</si>
  <si>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</si>
  <si>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</si>
  <si>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</si>
  <si>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</si>
  <si>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</si>
  <si>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</si>
  <si>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</si>
  <si>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</si>
  <si>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</si>
  <si>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</si>
  <si>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</si>
  <si>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</si>
  <si>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</si>
  <si>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</si>
  <si>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</si>
  <si>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</si>
  <si>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</si>
  <si>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</si>
  <si>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</si>
  <si>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</si>
  <si>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</si>
  <si>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</si>
  <si>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</si>
  <si>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</si>
  <si>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</si>
  <si>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</si>
  <si>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</si>
  <si>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</si>
  <si>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</si>
  <si>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</si>
  <si>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</si>
  <si>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</si>
  <si>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</si>
  <si>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</si>
  <si>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</si>
  <si>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</si>
  <si>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</si>
  <si>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</si>
  <si>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</si>
  <si>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</si>
  <si>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</si>
  <si>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</si>
  <si>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</si>
  <si>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</si>
  <si>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</si>
  <si>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</si>
  <si>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</si>
  <si>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</si>
  <si>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</si>
  <si>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</si>
  <si>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</si>
  <si>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</si>
  <si>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</si>
  <si>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</si>
  <si>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</si>
  <si>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</si>
  <si>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</si>
  <si>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</si>
  <si>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</si>
  <si>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</si>
  <si>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</si>
  <si>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</si>
  <si>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</si>
  <si>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</si>
  <si>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</si>
  <si>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</si>
  <si>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</si>
  <si>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</si>
  <si>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</si>
  <si>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</si>
  <si>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</si>
  <si>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</si>
  <si>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</si>
  <si>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</si>
  <si>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</si>
  <si>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</si>
  <si>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</si>
  <si>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</si>
  <si>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</si>
  <si>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</si>
  <si>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</si>
  <si>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</si>
  <si>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</si>
  <si>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</si>
  <si>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</si>
  <si>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</si>
  <si>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</si>
  <si>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</si>
  <si>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</si>
  <si>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</si>
  <si>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</si>
  <si>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</si>
  <si>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</si>
  <si>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</si>
  <si>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</si>
  <si>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</si>
  <si>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</si>
  <si>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</si>
  <si>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</si>
  <si>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</si>
  <si>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</si>
  <si>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</si>
  <si>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</si>
  <si>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</si>
  <si>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</si>
  <si>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</si>
  <si>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</si>
  <si>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</si>
  <si>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</si>
  <si>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</si>
  <si>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</si>
  <si>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</si>
  <si>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</si>
  <si>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</si>
  <si>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</si>
  <si>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</si>
  <si>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</si>
  <si>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</si>
  <si>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</si>
  <si>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</si>
  <si>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</si>
  <si>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</si>
  <si>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</si>
  <si>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</si>
  <si>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</si>
  <si>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</si>
  <si>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</si>
  <si>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</si>
  <si>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</si>
  <si>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</si>
  <si>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</si>
  <si>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</si>
  <si>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</si>
  <si>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</si>
  <si>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</si>
  <si>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</si>
  <si>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</si>
  <si>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</si>
  <si>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</si>
  <si>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</si>
  <si>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</si>
  <si>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</si>
  <si>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</si>
  <si>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</si>
  <si>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</si>
  <si>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</si>
  <si>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</si>
  <si>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</si>
  <si>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</si>
  <si>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</si>
  <si>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</si>
  <si>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</si>
  <si>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</si>
  <si>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</si>
  <si>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</si>
  <si>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</si>
  <si>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</si>
  <si>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</si>
  <si>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</si>
  <si>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</si>
  <si>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</si>
  <si>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</si>
  <si>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</si>
  <si>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</si>
  <si>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</si>
  <si>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</si>
  <si>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</si>
  <si>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</si>
  <si>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</si>
  <si>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</si>
  <si>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</si>
  <si>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</si>
  <si>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</si>
  <si>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</si>
  <si>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</si>
  <si>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</si>
  <si>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</si>
  <si>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</si>
  <si>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</si>
  <si>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</si>
  <si>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</si>
  <si>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</si>
  <si>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</si>
  <si>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</si>
  <si>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</si>
  <si>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</si>
  <si>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</si>
  <si>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</si>
  <si>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</si>
  <si>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</si>
  <si>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</si>
  <si>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</si>
  <si>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</si>
  <si>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</si>
  <si>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</si>
  <si>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</si>
  <si>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</si>
  <si>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</si>
  <si>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</si>
  <si>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</si>
  <si>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</si>
  <si>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</si>
  <si>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</si>
  <si>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</si>
  <si>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</si>
  <si>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</si>
  <si>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</si>
  <si>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</si>
  <si>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</si>
  <si>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</si>
  <si>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</si>
  <si>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</si>
  <si>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</si>
  <si>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</si>
  <si>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</si>
  <si>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</si>
  <si>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</si>
  <si>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</si>
  <si>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</si>
  <si>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</si>
  <si>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</si>
  <si>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</si>
  <si>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</si>
  <si>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</si>
  <si>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</si>
  <si>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</si>
  <si>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</si>
  <si>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</si>
  <si>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</si>
  <si>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</si>
  <si>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</si>
  <si>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</si>
  <si>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</si>
  <si>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</si>
  <si>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</si>
  <si>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</si>
  <si>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</si>
  <si>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</si>
  <si>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</si>
  <si>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</si>
  <si>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</si>
  <si>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</si>
  <si>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</si>
  <si>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</si>
  <si>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</si>
  <si>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</si>
  <si>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</si>
  <si>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</si>
  <si>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</si>
  <si>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</si>
  <si>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</si>
  <si>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</si>
  <si>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</si>
  <si>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</si>
  <si>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</si>
  <si>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</si>
  <si>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</si>
  <si>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</si>
  <si>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</si>
  <si>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</si>
  <si>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</si>
  <si>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</si>
  <si>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</si>
  <si>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</si>
  <si>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</si>
  <si>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</si>
  <si>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</si>
  <si>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</si>
  <si>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</si>
  <si>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</si>
  <si>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</si>
  <si>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</si>
  <si>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</si>
  <si>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</si>
  <si>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</si>
  <si>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</si>
  <si>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</si>
  <si>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</si>
  <si>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</si>
  <si>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</si>
  <si>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</si>
  <si>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</si>
  <si>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</si>
  <si>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</si>
  <si>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</si>
  <si>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</si>
  <si>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</si>
  <si>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</si>
  <si>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</si>
  <si>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</si>
  <si>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</si>
  <si>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</si>
  <si>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</si>
  <si>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</si>
  <si>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</si>
  <si>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</si>
  <si>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</si>
  <si>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</si>
  <si>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</si>
  <si>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</si>
  <si>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</si>
  <si>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</si>
  <si>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</si>
  <si>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</si>
  <si>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</si>
  <si>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</si>
  <si>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</si>
  <si>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</si>
  <si>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</si>
  <si>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</si>
  <si>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</si>
  <si>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</si>
  <si>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</si>
  <si>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</si>
  <si>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</si>
  <si>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</si>
  <si>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</si>
  <si>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</si>
  <si>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</si>
  <si>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</si>
  <si>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</si>
  <si>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</si>
  <si>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</si>
  <si>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</si>
  <si>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</si>
  <si>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</si>
  <si>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</si>
  <si>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</si>
  <si>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</si>
  <si>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</si>
  <si>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</si>
  <si>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</si>
  <si>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</si>
  <si>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</si>
  <si>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</si>
  <si>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</si>
  <si>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</si>
  <si>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</si>
  <si>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</si>
  <si>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</si>
  <si>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</si>
  <si>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</si>
  <si>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</si>
  <si>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</si>
  <si>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</si>
  <si>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</si>
  <si>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</si>
  <si>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</si>
  <si>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</si>
  <si>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</si>
  <si>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</si>
  <si>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</si>
  <si>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</si>
  <si>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</si>
  <si>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</si>
  <si>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</si>
  <si>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</si>
  <si>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</si>
  <si>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</si>
  <si>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</si>
  <si>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</si>
  <si>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</si>
  <si>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</si>
  <si>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</si>
  <si>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</si>
  <si>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</si>
  <si>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</si>
  <si>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</si>
  <si>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</si>
  <si>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</si>
  <si>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</si>
  <si>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</si>
  <si>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</si>
  <si>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</si>
  <si>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</si>
  <si>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</si>
  <si>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</si>
  <si>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</si>
  <si>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</si>
  <si>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</si>
  <si>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</si>
  <si>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</si>
  <si>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</si>
  <si>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</si>
  <si>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</si>
  <si>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</si>
  <si>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</si>
  <si>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</si>
  <si>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</si>
  <si>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</si>
  <si>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</si>
  <si>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</si>
  <si>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</si>
  <si>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(blank)</t>
  </si>
  <si>
    <t>Grand Total</t>
  </si>
  <si>
    <t>bonus amount</t>
  </si>
  <si>
    <t>diff</t>
  </si>
  <si>
    <t>5 years</t>
  </si>
  <si>
    <t>tenure</t>
  </si>
  <si>
    <t>average of bonus</t>
  </si>
  <si>
    <t>Count of Ethnicity</t>
  </si>
  <si>
    <t>Count of Ethnicity2</t>
  </si>
  <si>
    <t>ethinicity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</si>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</sst>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3" borderId="0" xfId="0" applyFill="1"/>
    <xf numFmtId="165" fontId="2" fillId="0" borderId="0" xfId="0" applyNumberFormat="1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66"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B050"/>
      </font>
    </dxf>
    <dxf>
      <font>
        <color rgb="FF00B05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B050"/>
      </font>
    </dxf>
    <dxf>
      <font>
        <color rgb="FF00B05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B050"/>
      </font>
    </dxf>
    <dxf>
      <font>
        <color rgb="FF00B05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B050"/>
      </font>
    </dxf>
    <dxf>
      <font>
        <color rgb="FF00B050"/>
      </font>
    </dxf>
    <dxf>
      <numFmt numFmtId="2" formatCode="0.00"/>
    </dxf>
    <dxf>
      <numFmt numFmtId="165" formatCode="#,##0%_);\(#,##0%\);0%_)"/>
    </dxf>
    <dxf>
      <numFmt numFmtId="166" formatCode="m/d/yyyy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kumar A(Latentview)" refreshedDate="45380.429238194447" createdVersion="8" refreshedVersion="8" minRefreshableVersion="3" recordCount="1001" xr:uid="{EC50BB3F-0869-4E04-8F45-3CA9B6332337}">
  <cacheSource type="worksheet">
    <worksheetSource ref="A1:O1048576" sheet="Data"/>
  </cacheSource>
  <cacheFields count="15">
    <cacheField name="EEID" numFmtId="0">
      <sharedItems containsBlank="1"/>
    </cacheField>
    <cacheField name="Full Name" numFmtId="0">
      <sharedItems containsBlank="1" count="992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  <m/>
      </sharedItems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  <fieldGroup base="7">
        <rangePr startNum="25" endNum="65" groupInterval="5"/>
        <groupItems count="10">
          <s v="(blank)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 count="38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  <m/>
      </sharedItems>
    </cacheField>
    <cacheField name="bonus amount" numFmtId="0">
      <sharedItems containsString="0" containsBlank="1" containsNumber="1" minValue="0" maxValue="103370.40000000001"/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x v="0"/>
    <x v="0"/>
    <x v="0"/>
    <x v="0"/>
    <x v="0"/>
    <x v="0"/>
    <x v="0"/>
    <d v="2016-04-08T00:00:00"/>
    <n v="141604"/>
    <x v="0"/>
    <n v="21240.6"/>
    <x v="0"/>
    <s v="Seattle"/>
    <x v="0"/>
  </r>
  <r>
    <s v="E04105"/>
    <x v="1"/>
    <x v="1"/>
    <x v="0"/>
    <x v="1"/>
    <x v="1"/>
    <x v="1"/>
    <x v="1"/>
    <d v="1997-11-29T00:00:00"/>
    <n v="99975"/>
    <x v="1"/>
    <n v="0"/>
    <x v="1"/>
    <s v="Chongqing"/>
    <x v="1"/>
  </r>
  <r>
    <s v="E02572"/>
    <x v="2"/>
    <x v="2"/>
    <x v="1"/>
    <x v="2"/>
    <x v="0"/>
    <x v="2"/>
    <x v="2"/>
    <d v="2006-10-26T00:00:00"/>
    <n v="163099"/>
    <x v="2"/>
    <n v="32619.800000000003"/>
    <x v="0"/>
    <s v="Chicago"/>
    <x v="1"/>
  </r>
  <r>
    <s v="E02832"/>
    <x v="3"/>
    <x v="3"/>
    <x v="0"/>
    <x v="1"/>
    <x v="0"/>
    <x v="2"/>
    <x v="3"/>
    <d v="2019-09-27T00:00:00"/>
    <n v="84913"/>
    <x v="3"/>
    <n v="5943.9100000000008"/>
    <x v="0"/>
    <s v="Chicago"/>
    <x v="1"/>
  </r>
  <r>
    <s v="E01639"/>
    <x v="4"/>
    <x v="4"/>
    <x v="1"/>
    <x v="1"/>
    <x v="1"/>
    <x v="1"/>
    <x v="0"/>
    <d v="1995-11-20T00:00:00"/>
    <n v="95409"/>
    <x v="1"/>
    <n v="0"/>
    <x v="0"/>
    <s v="Phoenix"/>
    <x v="1"/>
  </r>
  <r>
    <s v="E00644"/>
    <x v="5"/>
    <x v="5"/>
    <x v="2"/>
    <x v="3"/>
    <x v="1"/>
    <x v="1"/>
    <x v="4"/>
    <d v="2017-01-24T00:00:00"/>
    <n v="50994"/>
    <x v="1"/>
    <n v="0"/>
    <x v="1"/>
    <s v="Chongqing"/>
    <x v="1"/>
  </r>
  <r>
    <s v="E01550"/>
    <x v="6"/>
    <x v="6"/>
    <x v="0"/>
    <x v="3"/>
    <x v="0"/>
    <x v="2"/>
    <x v="5"/>
    <d v="2020-07-01T00:00:00"/>
    <n v="119746"/>
    <x v="4"/>
    <n v="11974.6"/>
    <x v="0"/>
    <s v="Phoenix"/>
    <x v="1"/>
  </r>
  <r>
    <s v="E04332"/>
    <x v="7"/>
    <x v="7"/>
    <x v="1"/>
    <x v="1"/>
    <x v="1"/>
    <x v="0"/>
    <x v="6"/>
    <d v="2020-05-16T00:00:00"/>
    <n v="41336"/>
    <x v="1"/>
    <n v="0"/>
    <x v="0"/>
    <s v="Miami"/>
    <x v="2"/>
  </r>
  <r>
    <s v="E04533"/>
    <x v="8"/>
    <x v="6"/>
    <x v="3"/>
    <x v="1"/>
    <x v="1"/>
    <x v="2"/>
    <x v="7"/>
    <d v="2019-01-25T00:00:00"/>
    <n v="113527"/>
    <x v="5"/>
    <n v="6811.62"/>
    <x v="0"/>
    <s v="Austin"/>
    <x v="1"/>
  </r>
  <r>
    <s v="E03838"/>
    <x v="9"/>
    <x v="4"/>
    <x v="1"/>
    <x v="2"/>
    <x v="0"/>
    <x v="2"/>
    <x v="8"/>
    <d v="2018-06-13T00:00:00"/>
    <n v="77203"/>
    <x v="1"/>
    <n v="0"/>
    <x v="0"/>
    <s v="Chicago"/>
    <x v="1"/>
  </r>
  <r>
    <s v="E00591"/>
    <x v="10"/>
    <x v="0"/>
    <x v="4"/>
    <x v="1"/>
    <x v="0"/>
    <x v="1"/>
    <x v="9"/>
    <d v="2009-02-11T00:00:00"/>
    <n v="157333"/>
    <x v="0"/>
    <n v="23599.95"/>
    <x v="0"/>
    <s v="Miami"/>
    <x v="1"/>
  </r>
  <r>
    <s v="E03344"/>
    <x v="11"/>
    <x v="8"/>
    <x v="5"/>
    <x v="2"/>
    <x v="0"/>
    <x v="2"/>
    <x v="5"/>
    <d v="2021-10-21T00:00:00"/>
    <n v="109851"/>
    <x v="1"/>
    <n v="0"/>
    <x v="0"/>
    <s v="Seattle"/>
    <x v="1"/>
  </r>
  <r>
    <s v="E00530"/>
    <x v="12"/>
    <x v="6"/>
    <x v="4"/>
    <x v="1"/>
    <x v="1"/>
    <x v="2"/>
    <x v="1"/>
    <d v="1999-03-14T00:00:00"/>
    <n v="105086"/>
    <x v="6"/>
    <n v="9457.74"/>
    <x v="0"/>
    <s v="Austin"/>
    <x v="1"/>
  </r>
  <r>
    <s v="E04239"/>
    <x v="13"/>
    <x v="0"/>
    <x v="1"/>
    <x v="0"/>
    <x v="0"/>
    <x v="1"/>
    <x v="10"/>
    <d v="2021-06-10T00:00:00"/>
    <n v="146742"/>
    <x v="4"/>
    <n v="14674.2"/>
    <x v="1"/>
    <s v="Shanghai"/>
    <x v="1"/>
  </r>
  <r>
    <s v="E03496"/>
    <x v="14"/>
    <x v="4"/>
    <x v="3"/>
    <x v="2"/>
    <x v="1"/>
    <x v="1"/>
    <x v="11"/>
    <d v="2017-11-04T00:00:00"/>
    <n v="97078"/>
    <x v="1"/>
    <n v="0"/>
    <x v="0"/>
    <s v="Austin"/>
    <x v="3"/>
  </r>
  <r>
    <s v="E00549"/>
    <x v="15"/>
    <x v="9"/>
    <x v="6"/>
    <x v="0"/>
    <x v="0"/>
    <x v="1"/>
    <x v="12"/>
    <d v="2013-03-13T00:00:00"/>
    <n v="249270"/>
    <x v="7"/>
    <n v="74781"/>
    <x v="0"/>
    <s v="Seattle"/>
    <x v="1"/>
  </r>
  <r>
    <s v="E00163"/>
    <x v="16"/>
    <x v="2"/>
    <x v="1"/>
    <x v="0"/>
    <x v="0"/>
    <x v="0"/>
    <x v="13"/>
    <d v="2002-03-04T00:00:00"/>
    <n v="175837"/>
    <x v="2"/>
    <n v="35167.4"/>
    <x v="0"/>
    <s v="Phoenix"/>
    <x v="1"/>
  </r>
  <r>
    <s v="E00884"/>
    <x v="17"/>
    <x v="0"/>
    <x v="6"/>
    <x v="2"/>
    <x v="0"/>
    <x v="3"/>
    <x v="14"/>
    <d v="2003-12-01T00:00:00"/>
    <n v="154828"/>
    <x v="8"/>
    <n v="20127.64"/>
    <x v="0"/>
    <s v="Seattle"/>
    <x v="1"/>
  </r>
  <r>
    <s v="E04116"/>
    <x v="18"/>
    <x v="2"/>
    <x v="0"/>
    <x v="3"/>
    <x v="1"/>
    <x v="2"/>
    <x v="14"/>
    <d v="2013-11-03T00:00:00"/>
    <n v="186503"/>
    <x v="9"/>
    <n v="44760.72"/>
    <x v="0"/>
    <s v="Columbus"/>
    <x v="1"/>
  </r>
  <r>
    <s v="E04625"/>
    <x v="19"/>
    <x v="2"/>
    <x v="2"/>
    <x v="0"/>
    <x v="1"/>
    <x v="1"/>
    <x v="15"/>
    <d v="2002-07-09T00:00:00"/>
    <n v="166331"/>
    <x v="10"/>
    <n v="29939.579999999998"/>
    <x v="1"/>
    <s v="Chongqing"/>
    <x v="1"/>
  </r>
  <r>
    <s v="E03680"/>
    <x v="20"/>
    <x v="0"/>
    <x v="0"/>
    <x v="1"/>
    <x v="1"/>
    <x v="3"/>
    <x v="16"/>
    <d v="2012-01-09T00:00:00"/>
    <n v="146140"/>
    <x v="4"/>
    <n v="14614"/>
    <x v="2"/>
    <s v="Manaus"/>
    <x v="1"/>
  </r>
  <r>
    <s v="E04732"/>
    <x v="21"/>
    <x v="2"/>
    <x v="2"/>
    <x v="1"/>
    <x v="0"/>
    <x v="3"/>
    <x v="9"/>
    <d v="2021-04-02T00:00:00"/>
    <n v="151703"/>
    <x v="11"/>
    <n v="31857.629999999997"/>
    <x v="0"/>
    <s v="Miami"/>
    <x v="1"/>
  </r>
  <r>
    <s v="E03484"/>
    <x v="22"/>
    <x v="2"/>
    <x v="0"/>
    <x v="0"/>
    <x v="1"/>
    <x v="3"/>
    <x v="1"/>
    <d v="2002-05-24T00:00:00"/>
    <n v="172787"/>
    <x v="12"/>
    <n v="48380.360000000008"/>
    <x v="2"/>
    <s v="Rio de Janerio"/>
    <x v="1"/>
  </r>
  <r>
    <s v="E00671"/>
    <x v="23"/>
    <x v="7"/>
    <x v="2"/>
    <x v="2"/>
    <x v="1"/>
    <x v="2"/>
    <x v="17"/>
    <d v="2019-09-05T00:00:00"/>
    <n v="49998"/>
    <x v="1"/>
    <n v="0"/>
    <x v="0"/>
    <s v="Seattle"/>
    <x v="1"/>
  </r>
  <r>
    <s v="E02071"/>
    <x v="24"/>
    <x v="9"/>
    <x v="2"/>
    <x v="2"/>
    <x v="1"/>
    <x v="1"/>
    <x v="18"/>
    <d v="2014-03-02T00:00:00"/>
    <n v="207172"/>
    <x v="13"/>
    <n v="64223.32"/>
    <x v="1"/>
    <s v="Chongqing"/>
    <x v="1"/>
  </r>
  <r>
    <s v="E02206"/>
    <x v="25"/>
    <x v="2"/>
    <x v="4"/>
    <x v="2"/>
    <x v="1"/>
    <x v="0"/>
    <x v="12"/>
    <d v="2015-04-17T00:00:00"/>
    <n v="152239"/>
    <x v="14"/>
    <n v="35014.97"/>
    <x v="0"/>
    <s v="Columbus"/>
    <x v="1"/>
  </r>
  <r>
    <s v="E04545"/>
    <x v="26"/>
    <x v="10"/>
    <x v="5"/>
    <x v="3"/>
    <x v="0"/>
    <x v="3"/>
    <x v="16"/>
    <d v="2005-02-05T00:00:00"/>
    <n v="98581"/>
    <x v="1"/>
    <n v="0"/>
    <x v="2"/>
    <s v="Rio de Janerio"/>
    <x v="1"/>
  </r>
  <r>
    <s v="E00154"/>
    <x v="27"/>
    <x v="9"/>
    <x v="5"/>
    <x v="2"/>
    <x v="1"/>
    <x v="1"/>
    <x v="19"/>
    <d v="2004-06-07T00:00:00"/>
    <n v="246231"/>
    <x v="13"/>
    <n v="76331.61"/>
    <x v="0"/>
    <s v="Seattle"/>
    <x v="1"/>
  </r>
  <r>
    <s v="E03343"/>
    <x v="28"/>
    <x v="11"/>
    <x v="5"/>
    <x v="2"/>
    <x v="1"/>
    <x v="1"/>
    <x v="14"/>
    <d v="1996-12-04T00:00:00"/>
    <n v="99354"/>
    <x v="15"/>
    <n v="11922.48"/>
    <x v="1"/>
    <s v="Beijing"/>
    <x v="1"/>
  </r>
  <r>
    <s v="E00304"/>
    <x v="29"/>
    <x v="9"/>
    <x v="0"/>
    <x v="3"/>
    <x v="1"/>
    <x v="1"/>
    <x v="20"/>
    <d v="2012-05-11T00:00:00"/>
    <n v="231141"/>
    <x v="16"/>
    <n v="78587.94"/>
    <x v="1"/>
    <s v="Beijing"/>
    <x v="1"/>
  </r>
  <r>
    <s v="E02594"/>
    <x v="30"/>
    <x v="12"/>
    <x v="0"/>
    <x v="0"/>
    <x v="1"/>
    <x v="1"/>
    <x v="21"/>
    <d v="2017-06-25T00:00:00"/>
    <n v="54775"/>
    <x v="1"/>
    <n v="0"/>
    <x v="0"/>
    <s v="Columbus"/>
    <x v="1"/>
  </r>
  <r>
    <s v="E00402"/>
    <x v="31"/>
    <x v="7"/>
    <x v="1"/>
    <x v="1"/>
    <x v="1"/>
    <x v="3"/>
    <x v="13"/>
    <d v="2004-05-16T00:00:00"/>
    <n v="55499"/>
    <x v="1"/>
    <n v="0"/>
    <x v="2"/>
    <s v="Manaus"/>
    <x v="1"/>
  </r>
  <r>
    <s v="E01994"/>
    <x v="32"/>
    <x v="13"/>
    <x v="2"/>
    <x v="0"/>
    <x v="1"/>
    <x v="2"/>
    <x v="22"/>
    <d v="2008-07-11T00:00:00"/>
    <n v="66521"/>
    <x v="1"/>
    <n v="0"/>
    <x v="0"/>
    <s v="Seattle"/>
    <x v="1"/>
  </r>
  <r>
    <s v="E03549"/>
    <x v="33"/>
    <x v="5"/>
    <x v="2"/>
    <x v="2"/>
    <x v="1"/>
    <x v="1"/>
    <x v="23"/>
    <d v="2016-09-29T00:00:00"/>
    <n v="59100"/>
    <x v="1"/>
    <n v="0"/>
    <x v="1"/>
    <s v="Chongqing"/>
    <x v="1"/>
  </r>
  <r>
    <s v="E03247"/>
    <x v="34"/>
    <x v="7"/>
    <x v="1"/>
    <x v="0"/>
    <x v="0"/>
    <x v="2"/>
    <x v="5"/>
    <d v="2018-05-06T00:00:00"/>
    <n v="49011"/>
    <x v="1"/>
    <n v="0"/>
    <x v="0"/>
    <s v="Chicago"/>
    <x v="1"/>
  </r>
  <r>
    <s v="E02074"/>
    <x v="35"/>
    <x v="14"/>
    <x v="0"/>
    <x v="1"/>
    <x v="0"/>
    <x v="2"/>
    <x v="24"/>
    <d v="2014-02-11T00:00:00"/>
    <n v="99575"/>
    <x v="1"/>
    <n v="0"/>
    <x v="0"/>
    <s v="Austin"/>
    <x v="1"/>
  </r>
  <r>
    <s v="E04152"/>
    <x v="36"/>
    <x v="8"/>
    <x v="5"/>
    <x v="1"/>
    <x v="0"/>
    <x v="1"/>
    <x v="8"/>
    <d v="2019-12-16T00:00:00"/>
    <n v="99989"/>
    <x v="1"/>
    <n v="0"/>
    <x v="1"/>
    <s v="Chengdu"/>
    <x v="1"/>
  </r>
  <r>
    <s v="E01628"/>
    <x v="37"/>
    <x v="9"/>
    <x v="6"/>
    <x v="0"/>
    <x v="1"/>
    <x v="2"/>
    <x v="5"/>
    <d v="2019-10-20T00:00:00"/>
    <n v="256420"/>
    <x v="7"/>
    <n v="76926"/>
    <x v="0"/>
    <s v="Phoenix"/>
    <x v="1"/>
  </r>
  <r>
    <s v="E04285"/>
    <x v="38"/>
    <x v="1"/>
    <x v="0"/>
    <x v="1"/>
    <x v="0"/>
    <x v="3"/>
    <x v="25"/>
    <d v="2013-05-15T00:00:00"/>
    <n v="78940"/>
    <x v="1"/>
    <n v="0"/>
    <x v="0"/>
    <s v="Miami"/>
    <x v="1"/>
  </r>
  <r>
    <s v="E01417"/>
    <x v="39"/>
    <x v="14"/>
    <x v="0"/>
    <x v="3"/>
    <x v="0"/>
    <x v="3"/>
    <x v="4"/>
    <d v="1994-01-03T00:00:00"/>
    <n v="82872"/>
    <x v="1"/>
    <n v="0"/>
    <x v="2"/>
    <s v="Manaus"/>
    <x v="1"/>
  </r>
  <r>
    <s v="E01754"/>
    <x v="40"/>
    <x v="15"/>
    <x v="4"/>
    <x v="2"/>
    <x v="1"/>
    <x v="1"/>
    <x v="23"/>
    <d v="2017-05-29T00:00:00"/>
    <n v="86317"/>
    <x v="1"/>
    <n v="0"/>
    <x v="1"/>
    <s v="Chengdu"/>
    <x v="4"/>
  </r>
  <r>
    <s v="E03749"/>
    <x v="41"/>
    <x v="6"/>
    <x v="6"/>
    <x v="2"/>
    <x v="0"/>
    <x v="2"/>
    <x v="26"/>
    <d v="2013-11-23T00:00:00"/>
    <n v="113135"/>
    <x v="17"/>
    <n v="5656.75"/>
    <x v="0"/>
    <s v="Austin"/>
    <x v="1"/>
  </r>
  <r>
    <s v="E03574"/>
    <x v="42"/>
    <x v="9"/>
    <x v="0"/>
    <x v="2"/>
    <x v="1"/>
    <x v="2"/>
    <x v="27"/>
    <d v="2005-11-08T00:00:00"/>
    <n v="199808"/>
    <x v="18"/>
    <n v="63938.560000000005"/>
    <x v="0"/>
    <s v="Seattle"/>
    <x v="1"/>
  </r>
  <r>
    <s v="E04600"/>
    <x v="43"/>
    <x v="5"/>
    <x v="2"/>
    <x v="2"/>
    <x v="1"/>
    <x v="1"/>
    <x v="17"/>
    <d v="2013-11-14T00:00:00"/>
    <n v="56037"/>
    <x v="1"/>
    <n v="0"/>
    <x v="1"/>
    <s v="Shanghai"/>
    <x v="1"/>
  </r>
  <r>
    <s v="E00586"/>
    <x v="44"/>
    <x v="0"/>
    <x v="6"/>
    <x v="0"/>
    <x v="0"/>
    <x v="2"/>
    <x v="7"/>
    <d v="2019-05-24T00:00:00"/>
    <n v="122350"/>
    <x v="15"/>
    <n v="14682"/>
    <x v="0"/>
    <s v="Phoenix"/>
    <x v="1"/>
  </r>
  <r>
    <s v="E03538"/>
    <x v="45"/>
    <x v="14"/>
    <x v="0"/>
    <x v="0"/>
    <x v="1"/>
    <x v="2"/>
    <x v="28"/>
    <d v="2010-11-04T00:00:00"/>
    <n v="92952"/>
    <x v="1"/>
    <n v="0"/>
    <x v="0"/>
    <s v="Seattle"/>
    <x v="1"/>
  </r>
  <r>
    <s v="E02185"/>
    <x v="46"/>
    <x v="3"/>
    <x v="0"/>
    <x v="3"/>
    <x v="1"/>
    <x v="3"/>
    <x v="24"/>
    <d v="2013-03-20T00:00:00"/>
    <n v="79921"/>
    <x v="17"/>
    <n v="3996.05"/>
    <x v="0"/>
    <s v="Austin"/>
    <x v="1"/>
  </r>
  <r>
    <s v="E03830"/>
    <x v="47"/>
    <x v="2"/>
    <x v="0"/>
    <x v="0"/>
    <x v="0"/>
    <x v="0"/>
    <x v="17"/>
    <d v="2009-09-20T00:00:00"/>
    <n v="167199"/>
    <x v="2"/>
    <n v="33439.800000000003"/>
    <x v="0"/>
    <s v="Seattle"/>
    <x v="1"/>
  </r>
  <r>
    <s v="E03720"/>
    <x v="48"/>
    <x v="10"/>
    <x v="5"/>
    <x v="0"/>
    <x v="1"/>
    <x v="2"/>
    <x v="27"/>
    <d v="2012-10-17T00:00:00"/>
    <n v="71476"/>
    <x v="1"/>
    <n v="0"/>
    <x v="0"/>
    <s v="Phoenix"/>
    <x v="1"/>
  </r>
  <r>
    <s v="E03025"/>
    <x v="49"/>
    <x v="2"/>
    <x v="5"/>
    <x v="1"/>
    <x v="0"/>
    <x v="2"/>
    <x v="15"/>
    <d v="2014-10-29T00:00:00"/>
    <n v="189420"/>
    <x v="2"/>
    <n v="37884"/>
    <x v="0"/>
    <s v="Seattle"/>
    <x v="1"/>
  </r>
  <r>
    <s v="E04917"/>
    <x v="50"/>
    <x v="16"/>
    <x v="4"/>
    <x v="0"/>
    <x v="0"/>
    <x v="2"/>
    <x v="14"/>
    <d v="2001-10-20T00:00:00"/>
    <n v="64057"/>
    <x v="1"/>
    <n v="0"/>
    <x v="0"/>
    <s v="Phoenix"/>
    <x v="1"/>
  </r>
  <r>
    <s v="E00415"/>
    <x v="51"/>
    <x v="13"/>
    <x v="6"/>
    <x v="1"/>
    <x v="0"/>
    <x v="0"/>
    <x v="5"/>
    <d v="2021-09-21T00:00:00"/>
    <n v="68728"/>
    <x v="1"/>
    <n v="0"/>
    <x v="0"/>
    <s v="Phoenix"/>
    <x v="1"/>
  </r>
  <r>
    <s v="E02862"/>
    <x v="52"/>
    <x v="0"/>
    <x v="0"/>
    <x v="1"/>
    <x v="0"/>
    <x v="1"/>
    <x v="6"/>
    <d v="2021-07-02T00:00:00"/>
    <n v="125633"/>
    <x v="19"/>
    <n v="13819.63"/>
    <x v="1"/>
    <s v="Beijing"/>
    <x v="1"/>
  </r>
  <r>
    <s v="E04207"/>
    <x v="53"/>
    <x v="13"/>
    <x v="6"/>
    <x v="1"/>
    <x v="1"/>
    <x v="3"/>
    <x v="25"/>
    <d v="2011-05-15T00:00:00"/>
    <n v="66889"/>
    <x v="1"/>
    <n v="0"/>
    <x v="0"/>
    <s v="Columbus"/>
    <x v="1"/>
  </r>
  <r>
    <s v="E02139"/>
    <x v="54"/>
    <x v="2"/>
    <x v="3"/>
    <x v="0"/>
    <x v="0"/>
    <x v="1"/>
    <x v="9"/>
    <d v="2015-09-29T00:00:00"/>
    <n v="178700"/>
    <x v="20"/>
    <n v="51823"/>
    <x v="0"/>
    <s v="Seattle"/>
    <x v="1"/>
  </r>
  <r>
    <s v="E01797"/>
    <x v="55"/>
    <x v="17"/>
    <x v="5"/>
    <x v="0"/>
    <x v="0"/>
    <x v="2"/>
    <x v="29"/>
    <d v="2018-12-22T00:00:00"/>
    <n v="83990"/>
    <x v="1"/>
    <n v="0"/>
    <x v="0"/>
    <s v="Chicago"/>
    <x v="1"/>
  </r>
  <r>
    <s v="E01839"/>
    <x v="56"/>
    <x v="18"/>
    <x v="5"/>
    <x v="3"/>
    <x v="0"/>
    <x v="2"/>
    <x v="27"/>
    <d v="2005-12-10T00:00:00"/>
    <n v="102043"/>
    <x v="1"/>
    <n v="0"/>
    <x v="0"/>
    <s v="Chicago"/>
    <x v="1"/>
  </r>
  <r>
    <s v="E01633"/>
    <x v="57"/>
    <x v="19"/>
    <x v="5"/>
    <x v="1"/>
    <x v="0"/>
    <x v="1"/>
    <x v="30"/>
    <d v="2001-05-30T00:00:00"/>
    <n v="90678"/>
    <x v="1"/>
    <n v="0"/>
    <x v="0"/>
    <s v="Columbus"/>
    <x v="1"/>
  </r>
  <r>
    <s v="E01848"/>
    <x v="58"/>
    <x v="20"/>
    <x v="4"/>
    <x v="1"/>
    <x v="0"/>
    <x v="0"/>
    <x v="30"/>
    <d v="2008-08-21T00:00:00"/>
    <n v="59067"/>
    <x v="1"/>
    <n v="0"/>
    <x v="0"/>
    <s v="Miami"/>
    <x v="1"/>
  </r>
  <r>
    <s v="E00716"/>
    <x v="59"/>
    <x v="0"/>
    <x v="6"/>
    <x v="0"/>
    <x v="1"/>
    <x v="1"/>
    <x v="15"/>
    <d v="2021-03-11T00:00:00"/>
    <n v="135062"/>
    <x v="0"/>
    <n v="20259.3"/>
    <x v="1"/>
    <s v="Chengdu"/>
    <x v="1"/>
  </r>
  <r>
    <s v="E00699"/>
    <x v="60"/>
    <x v="0"/>
    <x v="0"/>
    <x v="3"/>
    <x v="0"/>
    <x v="3"/>
    <x v="0"/>
    <d v="2006-08-16T00:00:00"/>
    <n v="159044"/>
    <x v="4"/>
    <n v="15904.400000000001"/>
    <x v="2"/>
    <s v="Manaus"/>
    <x v="1"/>
  </r>
  <r>
    <s v="E00502"/>
    <x v="61"/>
    <x v="4"/>
    <x v="3"/>
    <x v="1"/>
    <x v="0"/>
    <x v="3"/>
    <x v="18"/>
    <d v="2019-01-02T00:00:00"/>
    <n v="74691"/>
    <x v="1"/>
    <n v="0"/>
    <x v="2"/>
    <s v="Manaus"/>
    <x v="5"/>
  </r>
  <r>
    <s v="E04000"/>
    <x v="62"/>
    <x v="11"/>
    <x v="5"/>
    <x v="3"/>
    <x v="0"/>
    <x v="3"/>
    <x v="18"/>
    <d v="2008-12-18T00:00:00"/>
    <n v="92753"/>
    <x v="8"/>
    <n v="12057.890000000001"/>
    <x v="0"/>
    <s v="Austin"/>
    <x v="6"/>
  </r>
  <r>
    <s v="E02112"/>
    <x v="63"/>
    <x v="9"/>
    <x v="4"/>
    <x v="2"/>
    <x v="1"/>
    <x v="0"/>
    <x v="15"/>
    <d v="2013-08-07T00:00:00"/>
    <n v="236946"/>
    <x v="21"/>
    <n v="87670.02"/>
    <x v="0"/>
    <s v="Seattle"/>
    <x v="1"/>
  </r>
  <r>
    <s v="E03824"/>
    <x v="64"/>
    <x v="7"/>
    <x v="1"/>
    <x v="3"/>
    <x v="0"/>
    <x v="0"/>
    <x v="9"/>
    <d v="2021-08-27T00:00:00"/>
    <n v="48906"/>
    <x v="1"/>
    <n v="0"/>
    <x v="0"/>
    <s v="Miami"/>
    <x v="1"/>
  </r>
  <r>
    <s v="E03906"/>
    <x v="65"/>
    <x v="4"/>
    <x v="2"/>
    <x v="3"/>
    <x v="0"/>
    <x v="2"/>
    <x v="31"/>
    <d v="2008-01-27T00:00:00"/>
    <n v="80024"/>
    <x v="1"/>
    <n v="0"/>
    <x v="0"/>
    <s v="Columbus"/>
    <x v="1"/>
  </r>
  <r>
    <s v="E00436"/>
    <x v="66"/>
    <x v="16"/>
    <x v="4"/>
    <x v="2"/>
    <x v="0"/>
    <x v="2"/>
    <x v="12"/>
    <d v="2009-10-23T00:00:00"/>
    <n v="54415"/>
    <x v="1"/>
    <n v="0"/>
    <x v="0"/>
    <s v="Seattle"/>
    <x v="7"/>
  </r>
  <r>
    <s v="E04798"/>
    <x v="67"/>
    <x v="6"/>
    <x v="6"/>
    <x v="0"/>
    <x v="0"/>
    <x v="1"/>
    <x v="23"/>
    <d v="2016-04-24T00:00:00"/>
    <n v="120341"/>
    <x v="3"/>
    <n v="8423.8700000000008"/>
    <x v="0"/>
    <s v="Seattle"/>
    <x v="1"/>
  </r>
  <r>
    <s v="E01249"/>
    <x v="68"/>
    <x v="9"/>
    <x v="0"/>
    <x v="2"/>
    <x v="0"/>
    <x v="3"/>
    <x v="19"/>
    <d v="2009-08-04T00:00:00"/>
    <n v="208415"/>
    <x v="22"/>
    <n v="72945.25"/>
    <x v="0"/>
    <s v="Seattle"/>
    <x v="1"/>
  </r>
  <r>
    <s v="E03349"/>
    <x v="69"/>
    <x v="21"/>
    <x v="0"/>
    <x v="2"/>
    <x v="0"/>
    <x v="1"/>
    <x v="24"/>
    <d v="2020-01-05T00:00:00"/>
    <n v="78844"/>
    <x v="1"/>
    <n v="0"/>
    <x v="0"/>
    <s v="Seattle"/>
    <x v="1"/>
  </r>
  <r>
    <s v="E02966"/>
    <x v="70"/>
    <x v="17"/>
    <x v="5"/>
    <x v="1"/>
    <x v="1"/>
    <x v="2"/>
    <x v="32"/>
    <d v="2002-05-23T00:00:00"/>
    <n v="76354"/>
    <x v="1"/>
    <n v="0"/>
    <x v="0"/>
    <s v="Phoenix"/>
    <x v="8"/>
  </r>
  <r>
    <s v="E01499"/>
    <x v="71"/>
    <x v="2"/>
    <x v="1"/>
    <x v="2"/>
    <x v="0"/>
    <x v="3"/>
    <x v="17"/>
    <d v="2019-01-28T00:00:00"/>
    <n v="165927"/>
    <x v="2"/>
    <n v="33185.4"/>
    <x v="0"/>
    <s v="Phoenix"/>
    <x v="1"/>
  </r>
  <r>
    <s v="E00105"/>
    <x v="72"/>
    <x v="6"/>
    <x v="3"/>
    <x v="2"/>
    <x v="0"/>
    <x v="3"/>
    <x v="31"/>
    <d v="2021-11-16T00:00:00"/>
    <n v="109812"/>
    <x v="6"/>
    <n v="9883.08"/>
    <x v="2"/>
    <s v="Manaus"/>
    <x v="1"/>
  </r>
  <r>
    <s v="E00665"/>
    <x v="73"/>
    <x v="8"/>
    <x v="5"/>
    <x v="3"/>
    <x v="1"/>
    <x v="1"/>
    <x v="0"/>
    <d v="1998-09-03T00:00:00"/>
    <n v="86299"/>
    <x v="1"/>
    <n v="0"/>
    <x v="0"/>
    <s v="Seattle"/>
    <x v="1"/>
  </r>
  <r>
    <s v="E00791"/>
    <x v="74"/>
    <x v="9"/>
    <x v="6"/>
    <x v="0"/>
    <x v="1"/>
    <x v="3"/>
    <x v="4"/>
    <d v="2003-07-26T00:00:00"/>
    <n v="206624"/>
    <x v="23"/>
    <n v="82649.600000000006"/>
    <x v="2"/>
    <s v="Sao Paulo"/>
    <x v="1"/>
  </r>
  <r>
    <s v="E01540"/>
    <x v="75"/>
    <x v="12"/>
    <x v="0"/>
    <x v="1"/>
    <x v="1"/>
    <x v="3"/>
    <x v="9"/>
    <d v="2010-12-23T00:00:00"/>
    <n v="53215"/>
    <x v="1"/>
    <n v="0"/>
    <x v="2"/>
    <s v="Sao Paulo"/>
    <x v="9"/>
  </r>
  <r>
    <s v="E04474"/>
    <x v="76"/>
    <x v="22"/>
    <x v="5"/>
    <x v="0"/>
    <x v="0"/>
    <x v="1"/>
    <x v="23"/>
    <d v="2017-05-22T00:00:00"/>
    <n v="86858"/>
    <x v="1"/>
    <n v="0"/>
    <x v="1"/>
    <s v="Chongqing"/>
    <x v="10"/>
  </r>
  <r>
    <s v="E03417"/>
    <x v="77"/>
    <x v="3"/>
    <x v="0"/>
    <x v="1"/>
    <x v="1"/>
    <x v="1"/>
    <x v="28"/>
    <d v="2007-07-02T00:00:00"/>
    <n v="93971"/>
    <x v="24"/>
    <n v="7517.68"/>
    <x v="1"/>
    <s v="Chongqing"/>
    <x v="1"/>
  </r>
  <r>
    <s v="E00254"/>
    <x v="78"/>
    <x v="13"/>
    <x v="1"/>
    <x v="3"/>
    <x v="1"/>
    <x v="3"/>
    <x v="8"/>
    <d v="2015-06-27T00:00:00"/>
    <n v="57008"/>
    <x v="1"/>
    <n v="0"/>
    <x v="0"/>
    <s v="Phoenix"/>
    <x v="1"/>
  </r>
  <r>
    <s v="E02166"/>
    <x v="79"/>
    <x v="0"/>
    <x v="1"/>
    <x v="1"/>
    <x v="1"/>
    <x v="3"/>
    <x v="33"/>
    <d v="2015-09-23T00:00:00"/>
    <n v="141899"/>
    <x v="0"/>
    <n v="21284.85"/>
    <x v="0"/>
    <s v="Phoenix"/>
    <x v="1"/>
  </r>
  <r>
    <s v="E00935"/>
    <x v="80"/>
    <x v="13"/>
    <x v="6"/>
    <x v="3"/>
    <x v="1"/>
    <x v="0"/>
    <x v="12"/>
    <d v="2016-09-13T00:00:00"/>
    <n v="64847"/>
    <x v="1"/>
    <n v="0"/>
    <x v="0"/>
    <s v="Miami"/>
    <x v="1"/>
  </r>
  <r>
    <s v="E01525"/>
    <x v="81"/>
    <x v="11"/>
    <x v="5"/>
    <x v="0"/>
    <x v="1"/>
    <x v="2"/>
    <x v="26"/>
    <d v="1992-04-08T00:00:00"/>
    <n v="116878"/>
    <x v="19"/>
    <n v="12856.58"/>
    <x v="0"/>
    <s v="Miami"/>
    <x v="1"/>
  </r>
  <r>
    <s v="E00386"/>
    <x v="82"/>
    <x v="10"/>
    <x v="5"/>
    <x v="2"/>
    <x v="1"/>
    <x v="0"/>
    <x v="15"/>
    <d v="2005-02-05T00:00:00"/>
    <n v="70505"/>
    <x v="1"/>
    <n v="0"/>
    <x v="0"/>
    <s v="Austin"/>
    <x v="1"/>
  </r>
  <r>
    <s v="E00416"/>
    <x v="83"/>
    <x v="2"/>
    <x v="5"/>
    <x v="0"/>
    <x v="0"/>
    <x v="3"/>
    <x v="23"/>
    <d v="2016-05-22T00:00:00"/>
    <n v="189702"/>
    <x v="12"/>
    <n v="53116.560000000005"/>
    <x v="2"/>
    <s v="Manaus"/>
    <x v="11"/>
  </r>
  <r>
    <s v="E03383"/>
    <x v="84"/>
    <x v="2"/>
    <x v="3"/>
    <x v="2"/>
    <x v="1"/>
    <x v="2"/>
    <x v="3"/>
    <d v="2020-07-28T00:00:00"/>
    <n v="180664"/>
    <x v="25"/>
    <n v="48779.280000000006"/>
    <x v="0"/>
    <s v="Chicago"/>
    <x v="1"/>
  </r>
  <r>
    <s v="E01516"/>
    <x v="85"/>
    <x v="20"/>
    <x v="4"/>
    <x v="1"/>
    <x v="0"/>
    <x v="1"/>
    <x v="15"/>
    <d v="2003-12-17T00:00:00"/>
    <n v="48345"/>
    <x v="1"/>
    <n v="0"/>
    <x v="1"/>
    <s v="Chengdu"/>
    <x v="1"/>
  </r>
  <r>
    <s v="E01234"/>
    <x v="86"/>
    <x v="2"/>
    <x v="4"/>
    <x v="1"/>
    <x v="1"/>
    <x v="1"/>
    <x v="34"/>
    <d v="2014-01-16T00:00:00"/>
    <n v="152214"/>
    <x v="7"/>
    <n v="45664.2"/>
    <x v="1"/>
    <s v="Beijing"/>
    <x v="1"/>
  </r>
  <r>
    <s v="E03440"/>
    <x v="87"/>
    <x v="21"/>
    <x v="0"/>
    <x v="3"/>
    <x v="0"/>
    <x v="3"/>
    <x v="12"/>
    <d v="2009-04-28T00:00:00"/>
    <n v="69803"/>
    <x v="1"/>
    <n v="0"/>
    <x v="2"/>
    <s v="Manaus"/>
    <x v="1"/>
  </r>
  <r>
    <s v="E00431"/>
    <x v="88"/>
    <x v="23"/>
    <x v="0"/>
    <x v="3"/>
    <x v="0"/>
    <x v="3"/>
    <x v="35"/>
    <d v="2019-07-04T00:00:00"/>
    <n v="76588"/>
    <x v="1"/>
    <n v="0"/>
    <x v="2"/>
    <s v="Rio de Janerio"/>
    <x v="1"/>
  </r>
  <r>
    <s v="E01258"/>
    <x v="89"/>
    <x v="24"/>
    <x v="0"/>
    <x v="1"/>
    <x v="1"/>
    <x v="2"/>
    <x v="7"/>
    <d v="2018-12-10T00:00:00"/>
    <n v="84596"/>
    <x v="1"/>
    <n v="0"/>
    <x v="0"/>
    <s v="Miami"/>
    <x v="1"/>
  </r>
  <r>
    <s v="E00440"/>
    <x v="90"/>
    <x v="6"/>
    <x v="6"/>
    <x v="0"/>
    <x v="1"/>
    <x v="1"/>
    <x v="5"/>
    <d v="2018-09-25T00:00:00"/>
    <n v="114441"/>
    <x v="4"/>
    <n v="11444.1"/>
    <x v="1"/>
    <s v="Chongqing"/>
    <x v="12"/>
  </r>
  <r>
    <s v="E00595"/>
    <x v="91"/>
    <x v="0"/>
    <x v="1"/>
    <x v="2"/>
    <x v="0"/>
    <x v="1"/>
    <x v="29"/>
    <d v="2018-04-21T00:00:00"/>
    <n v="140402"/>
    <x v="0"/>
    <n v="21060.3"/>
    <x v="1"/>
    <s v="Beijing"/>
    <x v="1"/>
  </r>
  <r>
    <s v="E00972"/>
    <x v="92"/>
    <x v="13"/>
    <x v="1"/>
    <x v="3"/>
    <x v="0"/>
    <x v="3"/>
    <x v="3"/>
    <d v="2019-04-23T00:00:00"/>
    <n v="59817"/>
    <x v="1"/>
    <n v="0"/>
    <x v="2"/>
    <s v="Sao Paulo"/>
    <x v="1"/>
  </r>
  <r>
    <s v="E04562"/>
    <x v="93"/>
    <x v="5"/>
    <x v="2"/>
    <x v="1"/>
    <x v="1"/>
    <x v="1"/>
    <x v="11"/>
    <d v="2017-07-22T00:00:00"/>
    <n v="55854"/>
    <x v="1"/>
    <n v="0"/>
    <x v="0"/>
    <s v="Austin"/>
    <x v="1"/>
  </r>
  <r>
    <s v="E02802"/>
    <x v="94"/>
    <x v="15"/>
    <x v="4"/>
    <x v="0"/>
    <x v="1"/>
    <x v="1"/>
    <x v="26"/>
    <d v="2002-11-16T00:00:00"/>
    <n v="95998"/>
    <x v="1"/>
    <n v="0"/>
    <x v="0"/>
    <s v="Seattle"/>
    <x v="1"/>
  </r>
  <r>
    <s v="E01427"/>
    <x v="95"/>
    <x v="0"/>
    <x v="2"/>
    <x v="1"/>
    <x v="0"/>
    <x v="1"/>
    <x v="8"/>
    <d v="2015-04-22T00:00:00"/>
    <n v="154941"/>
    <x v="8"/>
    <n v="20142.330000000002"/>
    <x v="0"/>
    <s v="Phoenix"/>
    <x v="1"/>
  </r>
  <r>
    <s v="E04568"/>
    <x v="54"/>
    <x v="9"/>
    <x v="1"/>
    <x v="2"/>
    <x v="0"/>
    <x v="1"/>
    <x v="36"/>
    <d v="2011-07-10T00:00:00"/>
    <n v="247022"/>
    <x v="7"/>
    <n v="74106.599999999991"/>
    <x v="1"/>
    <s v="Beijing"/>
    <x v="1"/>
  </r>
  <r>
    <s v="E04931"/>
    <x v="96"/>
    <x v="23"/>
    <x v="0"/>
    <x v="1"/>
    <x v="0"/>
    <x v="3"/>
    <x v="24"/>
    <d v="2021-10-05T00:00:00"/>
    <n v="88072"/>
    <x v="1"/>
    <n v="0"/>
    <x v="2"/>
    <s v="Sao Paulo"/>
    <x v="1"/>
  </r>
  <r>
    <s v="E00443"/>
    <x v="97"/>
    <x v="3"/>
    <x v="0"/>
    <x v="0"/>
    <x v="1"/>
    <x v="1"/>
    <x v="21"/>
    <d v="2020-05-26T00:00:00"/>
    <n v="67925"/>
    <x v="24"/>
    <n v="5434"/>
    <x v="1"/>
    <s v="Shanghai"/>
    <x v="1"/>
  </r>
  <r>
    <s v="E03890"/>
    <x v="98"/>
    <x v="9"/>
    <x v="2"/>
    <x v="1"/>
    <x v="0"/>
    <x v="2"/>
    <x v="11"/>
    <d v="2020-08-20T00:00:00"/>
    <n v="219693"/>
    <x v="7"/>
    <n v="65907.899999999994"/>
    <x v="0"/>
    <s v="Austin"/>
    <x v="1"/>
  </r>
  <r>
    <s v="E01194"/>
    <x v="99"/>
    <x v="22"/>
    <x v="5"/>
    <x v="0"/>
    <x v="0"/>
    <x v="2"/>
    <x v="15"/>
    <d v="2013-04-22T00:00:00"/>
    <n v="61773"/>
    <x v="1"/>
    <n v="0"/>
    <x v="0"/>
    <s v="Seattle"/>
    <x v="1"/>
  </r>
  <r>
    <s v="E02875"/>
    <x v="100"/>
    <x v="3"/>
    <x v="0"/>
    <x v="2"/>
    <x v="0"/>
    <x v="1"/>
    <x v="35"/>
    <d v="2007-01-09T00:00:00"/>
    <n v="74546"/>
    <x v="6"/>
    <n v="6709.1399999999994"/>
    <x v="0"/>
    <s v="Seattle"/>
    <x v="1"/>
  </r>
  <r>
    <s v="E04959"/>
    <x v="101"/>
    <x v="25"/>
    <x v="5"/>
    <x v="2"/>
    <x v="1"/>
    <x v="0"/>
    <x v="16"/>
    <d v="2015-01-27T00:00:00"/>
    <n v="62575"/>
    <x v="1"/>
    <n v="0"/>
    <x v="0"/>
    <s v="Miami"/>
    <x v="1"/>
  </r>
  <r>
    <s v="E03816"/>
    <x v="102"/>
    <x v="2"/>
    <x v="4"/>
    <x v="3"/>
    <x v="0"/>
    <x v="1"/>
    <x v="5"/>
    <d v="2021-02-23T00:00:00"/>
    <n v="199041"/>
    <x v="26"/>
    <n v="31846.560000000001"/>
    <x v="1"/>
    <s v="Beijing"/>
    <x v="1"/>
  </r>
  <r>
    <s v="E01261"/>
    <x v="103"/>
    <x v="13"/>
    <x v="3"/>
    <x v="2"/>
    <x v="1"/>
    <x v="2"/>
    <x v="0"/>
    <d v="2007-04-05T00:00:00"/>
    <n v="52310"/>
    <x v="1"/>
    <n v="0"/>
    <x v="0"/>
    <s v="Miami"/>
    <x v="13"/>
  </r>
  <r>
    <s v="E03612"/>
    <x v="104"/>
    <x v="0"/>
    <x v="1"/>
    <x v="2"/>
    <x v="1"/>
    <x v="0"/>
    <x v="14"/>
    <d v="2013-06-29T00:00:00"/>
    <n v="159571"/>
    <x v="4"/>
    <n v="15957.1"/>
    <x v="0"/>
    <s v="Columbus"/>
    <x v="1"/>
  </r>
  <r>
    <s v="E01388"/>
    <x v="105"/>
    <x v="17"/>
    <x v="5"/>
    <x v="0"/>
    <x v="0"/>
    <x v="3"/>
    <x v="2"/>
    <d v="1997-10-23T00:00:00"/>
    <n v="91763"/>
    <x v="1"/>
    <n v="0"/>
    <x v="0"/>
    <s v="Austin"/>
    <x v="1"/>
  </r>
  <r>
    <s v="E03875"/>
    <x v="106"/>
    <x v="25"/>
    <x v="5"/>
    <x v="3"/>
    <x v="0"/>
    <x v="2"/>
    <x v="10"/>
    <d v="1995-12-22T00:00:00"/>
    <n v="96475"/>
    <x v="1"/>
    <n v="0"/>
    <x v="0"/>
    <s v="Austin"/>
    <x v="1"/>
  </r>
  <r>
    <s v="E04413"/>
    <x v="107"/>
    <x v="8"/>
    <x v="5"/>
    <x v="1"/>
    <x v="1"/>
    <x v="2"/>
    <x v="9"/>
    <d v="2016-12-02T00:00:00"/>
    <n v="113781"/>
    <x v="1"/>
    <n v="0"/>
    <x v="0"/>
    <s v="Columbus"/>
    <x v="1"/>
  </r>
  <r>
    <s v="E00691"/>
    <x v="108"/>
    <x v="2"/>
    <x v="1"/>
    <x v="0"/>
    <x v="1"/>
    <x v="1"/>
    <x v="34"/>
    <d v="2003-01-15T00:00:00"/>
    <n v="166599"/>
    <x v="27"/>
    <n v="43315.74"/>
    <x v="0"/>
    <s v="Seattle"/>
    <x v="1"/>
  </r>
  <r>
    <s v="E03047"/>
    <x v="109"/>
    <x v="26"/>
    <x v="2"/>
    <x v="3"/>
    <x v="0"/>
    <x v="1"/>
    <x v="12"/>
    <d v="2005-02-15T00:00:00"/>
    <n v="95372"/>
    <x v="1"/>
    <n v="0"/>
    <x v="1"/>
    <s v="Shanghai"/>
    <x v="1"/>
  </r>
  <r>
    <s v="E04903"/>
    <x v="110"/>
    <x v="2"/>
    <x v="0"/>
    <x v="0"/>
    <x v="0"/>
    <x v="1"/>
    <x v="7"/>
    <d v="2020-08-09T00:00:00"/>
    <n v="161203"/>
    <x v="0"/>
    <n v="24180.45"/>
    <x v="1"/>
    <s v="Chengdu"/>
    <x v="1"/>
  </r>
  <r>
    <s v="E04735"/>
    <x v="111"/>
    <x v="27"/>
    <x v="0"/>
    <x v="1"/>
    <x v="0"/>
    <x v="2"/>
    <x v="18"/>
    <d v="2006-12-13T00:00:00"/>
    <n v="74738"/>
    <x v="1"/>
    <n v="0"/>
    <x v="0"/>
    <s v="Miami"/>
    <x v="1"/>
  </r>
  <r>
    <s v="E02850"/>
    <x v="112"/>
    <x v="2"/>
    <x v="2"/>
    <x v="0"/>
    <x v="0"/>
    <x v="1"/>
    <x v="12"/>
    <d v="2018-08-10T00:00:00"/>
    <n v="171173"/>
    <x v="11"/>
    <n v="35946.33"/>
    <x v="0"/>
    <s v="Columbus"/>
    <x v="1"/>
  </r>
  <r>
    <s v="E03583"/>
    <x v="113"/>
    <x v="9"/>
    <x v="2"/>
    <x v="3"/>
    <x v="1"/>
    <x v="3"/>
    <x v="22"/>
    <d v="2019-09-24T00:00:00"/>
    <n v="201464"/>
    <x v="21"/>
    <n v="74541.679999999993"/>
    <x v="0"/>
    <s v="Chicago"/>
    <x v="1"/>
  </r>
  <r>
    <s v="E02017"/>
    <x v="114"/>
    <x v="2"/>
    <x v="4"/>
    <x v="3"/>
    <x v="1"/>
    <x v="2"/>
    <x v="2"/>
    <d v="1998-07-22T00:00:00"/>
    <n v="174895"/>
    <x v="0"/>
    <n v="26234.25"/>
    <x v="0"/>
    <s v="Chicago"/>
    <x v="1"/>
  </r>
  <r>
    <s v="E01642"/>
    <x v="115"/>
    <x v="0"/>
    <x v="0"/>
    <x v="1"/>
    <x v="0"/>
    <x v="1"/>
    <x v="37"/>
    <d v="2006-04-18T00:00:00"/>
    <n v="134486"/>
    <x v="28"/>
    <n v="18828.04"/>
    <x v="0"/>
    <s v="Austin"/>
    <x v="1"/>
  </r>
  <r>
    <s v="E04379"/>
    <x v="116"/>
    <x v="4"/>
    <x v="1"/>
    <x v="1"/>
    <x v="0"/>
    <x v="3"/>
    <x v="33"/>
    <d v="2007-02-24T00:00:00"/>
    <n v="71699"/>
    <x v="1"/>
    <n v="0"/>
    <x v="2"/>
    <s v="Manaus"/>
    <x v="1"/>
  </r>
  <r>
    <s v="E04131"/>
    <x v="117"/>
    <x v="4"/>
    <x v="6"/>
    <x v="3"/>
    <x v="0"/>
    <x v="3"/>
    <x v="34"/>
    <d v="2021-01-02T00:00:00"/>
    <n v="94430"/>
    <x v="1"/>
    <n v="0"/>
    <x v="0"/>
    <s v="Seattle"/>
    <x v="1"/>
  </r>
  <r>
    <s v="E02872"/>
    <x v="118"/>
    <x v="6"/>
    <x v="1"/>
    <x v="3"/>
    <x v="1"/>
    <x v="1"/>
    <x v="38"/>
    <d v="2010-01-14T00:00:00"/>
    <n v="103504"/>
    <x v="3"/>
    <n v="7245.2800000000007"/>
    <x v="1"/>
    <s v="Chengdu"/>
    <x v="1"/>
  </r>
  <r>
    <s v="E02331"/>
    <x v="119"/>
    <x v="14"/>
    <x v="0"/>
    <x v="1"/>
    <x v="0"/>
    <x v="1"/>
    <x v="0"/>
    <d v="2005-08-09T00:00:00"/>
    <n v="92771"/>
    <x v="1"/>
    <n v="0"/>
    <x v="0"/>
    <s v="Miami"/>
    <x v="1"/>
  </r>
  <r>
    <s v="E00417"/>
    <x v="120"/>
    <x v="13"/>
    <x v="1"/>
    <x v="2"/>
    <x v="0"/>
    <x v="3"/>
    <x v="38"/>
    <d v="2006-04-06T00:00:00"/>
    <n v="71531"/>
    <x v="1"/>
    <n v="0"/>
    <x v="0"/>
    <s v="Columbus"/>
    <x v="1"/>
  </r>
  <r>
    <s v="E04267"/>
    <x v="121"/>
    <x v="21"/>
    <x v="0"/>
    <x v="2"/>
    <x v="1"/>
    <x v="0"/>
    <x v="21"/>
    <d v="2019-03-06T00:00:00"/>
    <n v="90304"/>
    <x v="1"/>
    <n v="0"/>
    <x v="0"/>
    <s v="Chicago"/>
    <x v="1"/>
  </r>
  <r>
    <s v="E03061"/>
    <x v="122"/>
    <x v="6"/>
    <x v="6"/>
    <x v="1"/>
    <x v="0"/>
    <x v="2"/>
    <x v="13"/>
    <d v="2011-09-07T00:00:00"/>
    <n v="104903"/>
    <x v="4"/>
    <n v="10490.300000000001"/>
    <x v="0"/>
    <s v="Columbus"/>
    <x v="1"/>
  </r>
  <r>
    <s v="E00013"/>
    <x v="123"/>
    <x v="7"/>
    <x v="1"/>
    <x v="3"/>
    <x v="0"/>
    <x v="1"/>
    <x v="27"/>
    <d v="2019-02-19T00:00:00"/>
    <n v="55859"/>
    <x v="1"/>
    <n v="0"/>
    <x v="1"/>
    <s v="Beijing"/>
    <x v="1"/>
  </r>
  <r>
    <s v="E04265"/>
    <x v="124"/>
    <x v="19"/>
    <x v="5"/>
    <x v="3"/>
    <x v="0"/>
    <x v="3"/>
    <x v="39"/>
    <d v="2006-10-12T00:00:00"/>
    <n v="79785"/>
    <x v="1"/>
    <n v="0"/>
    <x v="0"/>
    <s v="Austin"/>
    <x v="1"/>
  </r>
  <r>
    <s v="E04769"/>
    <x v="125"/>
    <x v="4"/>
    <x v="6"/>
    <x v="3"/>
    <x v="0"/>
    <x v="1"/>
    <x v="38"/>
    <d v="2007-11-05T00:00:00"/>
    <n v="99017"/>
    <x v="1"/>
    <n v="0"/>
    <x v="1"/>
    <s v="Beijing"/>
    <x v="1"/>
  </r>
  <r>
    <s v="E03042"/>
    <x v="126"/>
    <x v="28"/>
    <x v="0"/>
    <x v="1"/>
    <x v="0"/>
    <x v="2"/>
    <x v="20"/>
    <d v="1992-04-01T00:00:00"/>
    <n v="53809"/>
    <x v="1"/>
    <n v="0"/>
    <x v="0"/>
    <s v="Phoenix"/>
    <x v="1"/>
  </r>
  <r>
    <s v="E00527"/>
    <x v="127"/>
    <x v="17"/>
    <x v="5"/>
    <x v="2"/>
    <x v="1"/>
    <x v="1"/>
    <x v="5"/>
    <d v="2020-04-16T00:00:00"/>
    <n v="71864"/>
    <x v="1"/>
    <n v="0"/>
    <x v="1"/>
    <s v="Chengdu"/>
    <x v="1"/>
  </r>
  <r>
    <s v="E01095"/>
    <x v="128"/>
    <x v="9"/>
    <x v="1"/>
    <x v="3"/>
    <x v="0"/>
    <x v="1"/>
    <x v="17"/>
    <d v="2011-12-06T00:00:00"/>
    <n v="225558"/>
    <x v="29"/>
    <n v="74434.14"/>
    <x v="1"/>
    <s v="Shanghai"/>
    <x v="1"/>
  </r>
  <r>
    <s v="E03131"/>
    <x v="129"/>
    <x v="0"/>
    <x v="0"/>
    <x v="1"/>
    <x v="1"/>
    <x v="2"/>
    <x v="17"/>
    <d v="2014-02-25T00:00:00"/>
    <n v="128984"/>
    <x v="15"/>
    <n v="15478.08"/>
    <x v="0"/>
    <s v="Miami"/>
    <x v="14"/>
  </r>
  <r>
    <s v="E01713"/>
    <x v="130"/>
    <x v="17"/>
    <x v="5"/>
    <x v="2"/>
    <x v="1"/>
    <x v="3"/>
    <x v="30"/>
    <d v="1999-06-20T00:00:00"/>
    <n v="96997"/>
    <x v="1"/>
    <n v="0"/>
    <x v="2"/>
    <s v="Sao Paulo"/>
    <x v="1"/>
  </r>
  <r>
    <s v="E00128"/>
    <x v="131"/>
    <x v="2"/>
    <x v="4"/>
    <x v="1"/>
    <x v="0"/>
    <x v="3"/>
    <x v="36"/>
    <d v="2018-01-22T00:00:00"/>
    <n v="176294"/>
    <x v="12"/>
    <n v="49362.320000000007"/>
    <x v="0"/>
    <s v="Austin"/>
    <x v="1"/>
  </r>
  <r>
    <s v="E03849"/>
    <x v="132"/>
    <x v="7"/>
    <x v="2"/>
    <x v="0"/>
    <x v="0"/>
    <x v="1"/>
    <x v="23"/>
    <d v="2021-02-14T00:00:00"/>
    <n v="48340"/>
    <x v="1"/>
    <n v="0"/>
    <x v="1"/>
    <s v="Beijing"/>
    <x v="1"/>
  </r>
  <r>
    <s v="E02464"/>
    <x v="133"/>
    <x v="9"/>
    <x v="5"/>
    <x v="3"/>
    <x v="0"/>
    <x v="3"/>
    <x v="21"/>
    <d v="2017-07-06T00:00:00"/>
    <n v="240488"/>
    <x v="23"/>
    <n v="96195.200000000012"/>
    <x v="2"/>
    <s v="Rio de Janerio"/>
    <x v="1"/>
  </r>
  <r>
    <s v="E00306"/>
    <x v="134"/>
    <x v="14"/>
    <x v="0"/>
    <x v="1"/>
    <x v="1"/>
    <x v="2"/>
    <x v="28"/>
    <d v="2011-01-22T00:00:00"/>
    <n v="97339"/>
    <x v="1"/>
    <n v="0"/>
    <x v="0"/>
    <s v="Austin"/>
    <x v="1"/>
  </r>
  <r>
    <s v="E03737"/>
    <x v="135"/>
    <x v="9"/>
    <x v="4"/>
    <x v="1"/>
    <x v="0"/>
    <x v="1"/>
    <x v="37"/>
    <d v="2003-02-28T00:00:00"/>
    <n v="211291"/>
    <x v="21"/>
    <n v="78177.67"/>
    <x v="1"/>
    <s v="Chongqing"/>
    <x v="1"/>
  </r>
  <r>
    <s v="E02783"/>
    <x v="136"/>
    <x v="9"/>
    <x v="2"/>
    <x v="0"/>
    <x v="1"/>
    <x v="3"/>
    <x v="38"/>
    <d v="2011-08-23T00:00:00"/>
    <n v="249506"/>
    <x v="7"/>
    <n v="74851.8"/>
    <x v="2"/>
    <s v="Rio de Janerio"/>
    <x v="1"/>
  </r>
  <r>
    <s v="E02939"/>
    <x v="137"/>
    <x v="10"/>
    <x v="5"/>
    <x v="2"/>
    <x v="1"/>
    <x v="1"/>
    <x v="22"/>
    <d v="2002-11-22T00:00:00"/>
    <n v="80950"/>
    <x v="1"/>
    <n v="0"/>
    <x v="1"/>
    <s v="Chongqing"/>
    <x v="1"/>
  </r>
  <r>
    <s v="E02706"/>
    <x v="138"/>
    <x v="18"/>
    <x v="5"/>
    <x v="0"/>
    <x v="0"/>
    <x v="1"/>
    <x v="30"/>
    <d v="2021-01-10T00:00:00"/>
    <n v="86538"/>
    <x v="1"/>
    <n v="0"/>
    <x v="1"/>
    <s v="Chengdu"/>
    <x v="1"/>
  </r>
  <r>
    <s v="E00170"/>
    <x v="139"/>
    <x v="4"/>
    <x v="6"/>
    <x v="2"/>
    <x v="0"/>
    <x v="2"/>
    <x v="25"/>
    <d v="2019-09-07T00:00:00"/>
    <n v="70992"/>
    <x v="1"/>
    <n v="0"/>
    <x v="0"/>
    <s v="Austin"/>
    <x v="1"/>
  </r>
  <r>
    <s v="E01425"/>
    <x v="140"/>
    <x v="9"/>
    <x v="5"/>
    <x v="3"/>
    <x v="1"/>
    <x v="2"/>
    <x v="29"/>
    <d v="2015-06-18T00:00:00"/>
    <n v="205314"/>
    <x v="7"/>
    <n v="61594.2"/>
    <x v="0"/>
    <s v="Columbus"/>
    <x v="1"/>
  </r>
  <r>
    <s v="E00130"/>
    <x v="141"/>
    <x v="9"/>
    <x v="4"/>
    <x v="3"/>
    <x v="0"/>
    <x v="1"/>
    <x v="22"/>
    <d v="2017-03-10T00:00:00"/>
    <n v="196951"/>
    <x v="29"/>
    <n v="64993.83"/>
    <x v="1"/>
    <s v="Beijing"/>
    <x v="1"/>
  </r>
  <r>
    <s v="E02094"/>
    <x v="142"/>
    <x v="24"/>
    <x v="0"/>
    <x v="2"/>
    <x v="1"/>
    <x v="1"/>
    <x v="15"/>
    <d v="2005-09-18T00:00:00"/>
    <n v="67686"/>
    <x v="1"/>
    <n v="0"/>
    <x v="1"/>
    <s v="Beijing"/>
    <x v="1"/>
  </r>
  <r>
    <s v="E03567"/>
    <x v="143"/>
    <x v="1"/>
    <x v="0"/>
    <x v="0"/>
    <x v="1"/>
    <x v="3"/>
    <x v="10"/>
    <d v="2008-04-15T00:00:00"/>
    <n v="86431"/>
    <x v="1"/>
    <n v="0"/>
    <x v="0"/>
    <s v="Columbus"/>
    <x v="1"/>
  </r>
  <r>
    <s v="E04682"/>
    <x v="144"/>
    <x v="6"/>
    <x v="4"/>
    <x v="1"/>
    <x v="1"/>
    <x v="1"/>
    <x v="0"/>
    <d v="1995-11-16T00:00:00"/>
    <n v="125936"/>
    <x v="24"/>
    <n v="10074.880000000001"/>
    <x v="1"/>
    <s v="Chongqing"/>
    <x v="1"/>
  </r>
  <r>
    <s v="E00957"/>
    <x v="145"/>
    <x v="0"/>
    <x v="2"/>
    <x v="3"/>
    <x v="0"/>
    <x v="2"/>
    <x v="30"/>
    <d v="2013-07-18T00:00:00"/>
    <n v="149712"/>
    <x v="28"/>
    <n v="20959.68"/>
    <x v="0"/>
    <s v="Columbus"/>
    <x v="1"/>
  </r>
  <r>
    <s v="E04458"/>
    <x v="146"/>
    <x v="17"/>
    <x v="5"/>
    <x v="2"/>
    <x v="1"/>
    <x v="2"/>
    <x v="23"/>
    <d v="2021-10-02T00:00:00"/>
    <n v="88758"/>
    <x v="1"/>
    <n v="0"/>
    <x v="0"/>
    <s v="Seattle"/>
    <x v="1"/>
  </r>
  <r>
    <s v="E01499"/>
    <x v="147"/>
    <x v="29"/>
    <x v="0"/>
    <x v="0"/>
    <x v="1"/>
    <x v="1"/>
    <x v="36"/>
    <d v="2013-07-13T00:00:00"/>
    <n v="83639"/>
    <x v="1"/>
    <n v="0"/>
    <x v="1"/>
    <s v="Beijing"/>
    <x v="1"/>
  </r>
  <r>
    <s v="E00521"/>
    <x v="148"/>
    <x v="23"/>
    <x v="0"/>
    <x v="0"/>
    <x v="0"/>
    <x v="2"/>
    <x v="36"/>
    <d v="1998-05-18T00:00:00"/>
    <n v="68268"/>
    <x v="1"/>
    <n v="0"/>
    <x v="0"/>
    <s v="Phoenix"/>
    <x v="1"/>
  </r>
  <r>
    <s v="E03717"/>
    <x v="149"/>
    <x v="17"/>
    <x v="5"/>
    <x v="1"/>
    <x v="1"/>
    <x v="3"/>
    <x v="15"/>
    <d v="2002-02-26T00:00:00"/>
    <n v="75819"/>
    <x v="1"/>
    <n v="0"/>
    <x v="2"/>
    <s v="Sao Paulo"/>
    <x v="1"/>
  </r>
  <r>
    <s v="E01533"/>
    <x v="150"/>
    <x v="4"/>
    <x v="2"/>
    <x v="2"/>
    <x v="0"/>
    <x v="2"/>
    <x v="37"/>
    <d v="1996-05-15T00:00:00"/>
    <n v="86658"/>
    <x v="1"/>
    <n v="0"/>
    <x v="0"/>
    <s v="Phoenix"/>
    <x v="1"/>
  </r>
  <r>
    <s v="E04449"/>
    <x v="151"/>
    <x v="13"/>
    <x v="1"/>
    <x v="0"/>
    <x v="1"/>
    <x v="1"/>
    <x v="0"/>
    <d v="2014-03-16T00:00:00"/>
    <n v="74552"/>
    <x v="1"/>
    <n v="0"/>
    <x v="1"/>
    <s v="Chengdu"/>
    <x v="1"/>
  </r>
  <r>
    <s v="E02855"/>
    <x v="152"/>
    <x v="14"/>
    <x v="0"/>
    <x v="1"/>
    <x v="0"/>
    <x v="1"/>
    <x v="39"/>
    <d v="2009-03-15T00:00:00"/>
    <n v="82839"/>
    <x v="1"/>
    <n v="0"/>
    <x v="0"/>
    <s v="Miami"/>
    <x v="1"/>
  </r>
  <r>
    <s v="E00816"/>
    <x v="153"/>
    <x v="23"/>
    <x v="0"/>
    <x v="2"/>
    <x v="0"/>
    <x v="2"/>
    <x v="21"/>
    <d v="2021-10-08T00:00:00"/>
    <n v="64475"/>
    <x v="1"/>
    <n v="0"/>
    <x v="0"/>
    <s v="Phoenix"/>
    <x v="1"/>
  </r>
  <r>
    <s v="E02283"/>
    <x v="154"/>
    <x v="23"/>
    <x v="0"/>
    <x v="1"/>
    <x v="1"/>
    <x v="1"/>
    <x v="29"/>
    <d v="2020-07-24T00:00:00"/>
    <n v="69453"/>
    <x v="1"/>
    <n v="0"/>
    <x v="1"/>
    <s v="Chengdu"/>
    <x v="1"/>
  </r>
  <r>
    <s v="E04888"/>
    <x v="155"/>
    <x v="6"/>
    <x v="0"/>
    <x v="3"/>
    <x v="1"/>
    <x v="2"/>
    <x v="24"/>
    <d v="2014-01-03T00:00:00"/>
    <n v="127148"/>
    <x v="4"/>
    <n v="12714.800000000001"/>
    <x v="0"/>
    <s v="Miami"/>
    <x v="1"/>
  </r>
  <r>
    <s v="E03907"/>
    <x v="156"/>
    <x v="9"/>
    <x v="1"/>
    <x v="2"/>
    <x v="0"/>
    <x v="2"/>
    <x v="24"/>
    <d v="2018-01-02T00:00:00"/>
    <n v="190253"/>
    <x v="29"/>
    <n v="62783.490000000005"/>
    <x v="0"/>
    <s v="Austin"/>
    <x v="1"/>
  </r>
  <r>
    <s v="E02166"/>
    <x v="157"/>
    <x v="6"/>
    <x v="3"/>
    <x v="0"/>
    <x v="1"/>
    <x v="2"/>
    <x v="0"/>
    <d v="2000-04-28T00:00:00"/>
    <n v="115798"/>
    <x v="17"/>
    <n v="5789.9000000000005"/>
    <x v="0"/>
    <s v="Miami"/>
    <x v="1"/>
  </r>
  <r>
    <s v="E00431"/>
    <x v="158"/>
    <x v="15"/>
    <x v="4"/>
    <x v="0"/>
    <x v="0"/>
    <x v="1"/>
    <x v="32"/>
    <d v="1994-08-21T00:00:00"/>
    <n v="93102"/>
    <x v="1"/>
    <n v="0"/>
    <x v="0"/>
    <s v="Seattle"/>
    <x v="15"/>
  </r>
  <r>
    <s v="E01501"/>
    <x v="159"/>
    <x v="11"/>
    <x v="5"/>
    <x v="2"/>
    <x v="1"/>
    <x v="1"/>
    <x v="8"/>
    <d v="2017-11-16T00:00:00"/>
    <n v="110054"/>
    <x v="0"/>
    <n v="16508.099999999999"/>
    <x v="0"/>
    <s v="Miami"/>
    <x v="1"/>
  </r>
  <r>
    <s v="E01141"/>
    <x v="160"/>
    <x v="10"/>
    <x v="5"/>
    <x v="0"/>
    <x v="0"/>
    <x v="0"/>
    <x v="5"/>
    <d v="2021-01-28T00:00:00"/>
    <n v="95786"/>
    <x v="1"/>
    <n v="0"/>
    <x v="0"/>
    <s v="Chicago"/>
    <x v="1"/>
  </r>
  <r>
    <s v="E02254"/>
    <x v="161"/>
    <x v="4"/>
    <x v="2"/>
    <x v="2"/>
    <x v="1"/>
    <x v="3"/>
    <x v="22"/>
    <d v="2017-05-03T00:00:00"/>
    <n v="90855"/>
    <x v="1"/>
    <n v="0"/>
    <x v="2"/>
    <s v="Sao Paulo"/>
    <x v="1"/>
  </r>
  <r>
    <s v="E04504"/>
    <x v="162"/>
    <x v="14"/>
    <x v="0"/>
    <x v="1"/>
    <x v="1"/>
    <x v="3"/>
    <x v="40"/>
    <d v="1999-03-14T00:00:00"/>
    <n v="92897"/>
    <x v="1"/>
    <n v="0"/>
    <x v="2"/>
    <s v="Sao Paulo"/>
    <x v="1"/>
  </r>
  <r>
    <s v="E03394"/>
    <x v="163"/>
    <x v="9"/>
    <x v="6"/>
    <x v="2"/>
    <x v="1"/>
    <x v="1"/>
    <x v="28"/>
    <d v="2009-02-28T00:00:00"/>
    <n v="242919"/>
    <x v="13"/>
    <n v="75304.89"/>
    <x v="1"/>
    <s v="Chongqing"/>
    <x v="1"/>
  </r>
  <r>
    <s v="E02942"/>
    <x v="164"/>
    <x v="2"/>
    <x v="5"/>
    <x v="2"/>
    <x v="1"/>
    <x v="2"/>
    <x v="23"/>
    <d v="2018-05-20T00:00:00"/>
    <n v="184368"/>
    <x v="20"/>
    <n v="53466.719999999994"/>
    <x v="0"/>
    <s v="Austin"/>
    <x v="1"/>
  </r>
  <r>
    <s v="E04130"/>
    <x v="165"/>
    <x v="0"/>
    <x v="1"/>
    <x v="3"/>
    <x v="1"/>
    <x v="3"/>
    <x v="15"/>
    <d v="2021-12-24T00:00:00"/>
    <n v="144754"/>
    <x v="0"/>
    <n v="21713.1"/>
    <x v="0"/>
    <s v="Phoenix"/>
    <x v="1"/>
  </r>
  <r>
    <s v="E02848"/>
    <x v="166"/>
    <x v="26"/>
    <x v="2"/>
    <x v="0"/>
    <x v="0"/>
    <x v="2"/>
    <x v="23"/>
    <d v="2016-12-18T00:00:00"/>
    <n v="89458"/>
    <x v="1"/>
    <n v="0"/>
    <x v="0"/>
    <s v="Austin"/>
    <x v="1"/>
  </r>
  <r>
    <s v="E00085"/>
    <x v="167"/>
    <x v="9"/>
    <x v="3"/>
    <x v="3"/>
    <x v="0"/>
    <x v="1"/>
    <x v="16"/>
    <d v="2014-03-16T00:00:00"/>
    <n v="190815"/>
    <x v="23"/>
    <n v="76326"/>
    <x v="0"/>
    <s v="Austin"/>
    <x v="1"/>
  </r>
  <r>
    <s v="E03956"/>
    <x v="66"/>
    <x v="0"/>
    <x v="2"/>
    <x v="0"/>
    <x v="0"/>
    <x v="2"/>
    <x v="39"/>
    <d v="1999-08-02T00:00:00"/>
    <n v="137995"/>
    <x v="28"/>
    <n v="19319.300000000003"/>
    <x v="0"/>
    <s v="Austin"/>
    <x v="1"/>
  </r>
  <r>
    <s v="E00672"/>
    <x v="168"/>
    <x v="15"/>
    <x v="4"/>
    <x v="1"/>
    <x v="0"/>
    <x v="3"/>
    <x v="15"/>
    <d v="2007-12-21T00:00:00"/>
    <n v="93840"/>
    <x v="1"/>
    <n v="0"/>
    <x v="2"/>
    <s v="Manaus"/>
    <x v="1"/>
  </r>
  <r>
    <s v="E04618"/>
    <x v="169"/>
    <x v="1"/>
    <x v="0"/>
    <x v="0"/>
    <x v="1"/>
    <x v="1"/>
    <x v="30"/>
    <d v="2021-10-26T00:00:00"/>
    <n v="94790"/>
    <x v="1"/>
    <n v="0"/>
    <x v="1"/>
    <s v="Chongqing"/>
    <x v="1"/>
  </r>
  <r>
    <s v="E03506"/>
    <x v="170"/>
    <x v="9"/>
    <x v="4"/>
    <x v="0"/>
    <x v="1"/>
    <x v="1"/>
    <x v="35"/>
    <d v="2014-03-08T00:00:00"/>
    <n v="197367"/>
    <x v="30"/>
    <n v="76973.13"/>
    <x v="0"/>
    <s v="Austin"/>
    <x v="1"/>
  </r>
  <r>
    <s v="E00568"/>
    <x v="171"/>
    <x v="2"/>
    <x v="3"/>
    <x v="1"/>
    <x v="0"/>
    <x v="3"/>
    <x v="5"/>
    <d v="2018-06-25T00:00:00"/>
    <n v="174097"/>
    <x v="11"/>
    <n v="36560.369999999995"/>
    <x v="0"/>
    <s v="Phoenix"/>
    <x v="1"/>
  </r>
  <r>
    <s v="E00535"/>
    <x v="172"/>
    <x v="6"/>
    <x v="0"/>
    <x v="2"/>
    <x v="1"/>
    <x v="3"/>
    <x v="26"/>
    <d v="2006-10-31T00:00:00"/>
    <n v="120128"/>
    <x v="4"/>
    <n v="12012.800000000001"/>
    <x v="0"/>
    <s v="Austin"/>
    <x v="1"/>
  </r>
  <r>
    <s v="E04630"/>
    <x v="173"/>
    <x v="6"/>
    <x v="6"/>
    <x v="1"/>
    <x v="0"/>
    <x v="2"/>
    <x v="1"/>
    <d v="2007-04-25T00:00:00"/>
    <n v="129708"/>
    <x v="17"/>
    <n v="6485.4000000000005"/>
    <x v="0"/>
    <s v="Miami"/>
    <x v="1"/>
  </r>
  <r>
    <s v="E00874"/>
    <x v="174"/>
    <x v="6"/>
    <x v="6"/>
    <x v="0"/>
    <x v="1"/>
    <x v="1"/>
    <x v="0"/>
    <d v="1994-09-18T00:00:00"/>
    <n v="102270"/>
    <x v="4"/>
    <n v="10227"/>
    <x v="0"/>
    <s v="Chicago"/>
    <x v="1"/>
  </r>
  <r>
    <s v="E01546"/>
    <x v="175"/>
    <x v="9"/>
    <x v="1"/>
    <x v="2"/>
    <x v="0"/>
    <x v="1"/>
    <x v="19"/>
    <d v="2005-07-31T00:00:00"/>
    <n v="249686"/>
    <x v="13"/>
    <n v="77402.66"/>
    <x v="1"/>
    <s v="Chongqing"/>
    <x v="1"/>
  </r>
  <r>
    <s v="E00941"/>
    <x v="176"/>
    <x v="7"/>
    <x v="1"/>
    <x v="1"/>
    <x v="0"/>
    <x v="1"/>
    <x v="0"/>
    <d v="2002-03-28T00:00:00"/>
    <n v="50475"/>
    <x v="1"/>
    <n v="0"/>
    <x v="0"/>
    <s v="Columbus"/>
    <x v="1"/>
  </r>
  <r>
    <s v="E03446"/>
    <x v="177"/>
    <x v="6"/>
    <x v="6"/>
    <x v="0"/>
    <x v="1"/>
    <x v="2"/>
    <x v="10"/>
    <d v="2020-07-02T00:00:00"/>
    <n v="100099"/>
    <x v="24"/>
    <n v="8007.92"/>
    <x v="0"/>
    <s v="Miami"/>
    <x v="1"/>
  </r>
  <r>
    <s v="E01361"/>
    <x v="178"/>
    <x v="12"/>
    <x v="0"/>
    <x v="1"/>
    <x v="0"/>
    <x v="2"/>
    <x v="36"/>
    <d v="2016-12-27T00:00:00"/>
    <n v="41673"/>
    <x v="1"/>
    <n v="0"/>
    <x v="0"/>
    <s v="Miami"/>
    <x v="1"/>
  </r>
  <r>
    <s v="E01631"/>
    <x v="179"/>
    <x v="4"/>
    <x v="6"/>
    <x v="2"/>
    <x v="0"/>
    <x v="1"/>
    <x v="40"/>
    <d v="2017-07-12T00:00:00"/>
    <n v="70996"/>
    <x v="1"/>
    <n v="0"/>
    <x v="1"/>
    <s v="Chengdu"/>
    <x v="1"/>
  </r>
  <r>
    <s v="E03719"/>
    <x v="180"/>
    <x v="7"/>
    <x v="6"/>
    <x v="3"/>
    <x v="1"/>
    <x v="2"/>
    <x v="0"/>
    <d v="2004-12-07T00:00:00"/>
    <n v="40752"/>
    <x v="1"/>
    <n v="0"/>
    <x v="0"/>
    <s v="Phoenix"/>
    <x v="1"/>
  </r>
  <r>
    <s v="E03269"/>
    <x v="181"/>
    <x v="24"/>
    <x v="0"/>
    <x v="1"/>
    <x v="0"/>
    <x v="1"/>
    <x v="2"/>
    <d v="2001-01-23T00:00:00"/>
    <n v="97537"/>
    <x v="1"/>
    <n v="0"/>
    <x v="1"/>
    <s v="Chengdu"/>
    <x v="1"/>
  </r>
  <r>
    <s v="E01037"/>
    <x v="182"/>
    <x v="30"/>
    <x v="0"/>
    <x v="0"/>
    <x v="1"/>
    <x v="1"/>
    <x v="11"/>
    <d v="2020-09-12T00:00:00"/>
    <n v="96567"/>
    <x v="1"/>
    <n v="0"/>
    <x v="1"/>
    <s v="Shanghai"/>
    <x v="1"/>
  </r>
  <r>
    <s v="E00671"/>
    <x v="183"/>
    <x v="28"/>
    <x v="0"/>
    <x v="2"/>
    <x v="1"/>
    <x v="1"/>
    <x v="40"/>
    <d v="1999-03-10T00:00:00"/>
    <n v="49404"/>
    <x v="1"/>
    <n v="0"/>
    <x v="1"/>
    <s v="Beijing"/>
    <x v="1"/>
  </r>
  <r>
    <s v="E02216"/>
    <x v="184"/>
    <x v="30"/>
    <x v="0"/>
    <x v="0"/>
    <x v="1"/>
    <x v="3"/>
    <x v="7"/>
    <d v="2019-10-15T00:00:00"/>
    <n v="66819"/>
    <x v="1"/>
    <n v="0"/>
    <x v="2"/>
    <s v="Rio de Janerio"/>
    <x v="1"/>
  </r>
  <r>
    <s v="E02803"/>
    <x v="185"/>
    <x v="7"/>
    <x v="6"/>
    <x v="2"/>
    <x v="1"/>
    <x v="3"/>
    <x v="31"/>
    <d v="2016-05-02T00:00:00"/>
    <n v="50784"/>
    <x v="1"/>
    <n v="0"/>
    <x v="2"/>
    <s v="Rio de Janerio"/>
    <x v="1"/>
  </r>
  <r>
    <s v="E01584"/>
    <x v="186"/>
    <x v="0"/>
    <x v="4"/>
    <x v="0"/>
    <x v="1"/>
    <x v="3"/>
    <x v="7"/>
    <d v="2019-05-09T00:00:00"/>
    <n v="125828"/>
    <x v="0"/>
    <n v="18874.2"/>
    <x v="2"/>
    <s v="Sao Paulo"/>
    <x v="1"/>
  </r>
  <r>
    <s v="E02489"/>
    <x v="187"/>
    <x v="15"/>
    <x v="4"/>
    <x v="1"/>
    <x v="1"/>
    <x v="2"/>
    <x v="29"/>
    <d v="2017-08-04T00:00:00"/>
    <n v="92610"/>
    <x v="1"/>
    <n v="0"/>
    <x v="0"/>
    <s v="Columbus"/>
    <x v="1"/>
  </r>
  <r>
    <s v="E03189"/>
    <x v="188"/>
    <x v="0"/>
    <x v="2"/>
    <x v="2"/>
    <x v="1"/>
    <x v="2"/>
    <x v="2"/>
    <d v="2003-03-25T00:00:00"/>
    <n v="123405"/>
    <x v="8"/>
    <n v="16042.650000000001"/>
    <x v="0"/>
    <s v="Columbus"/>
    <x v="1"/>
  </r>
  <r>
    <s v="E03560"/>
    <x v="189"/>
    <x v="5"/>
    <x v="2"/>
    <x v="1"/>
    <x v="0"/>
    <x v="1"/>
    <x v="30"/>
    <d v="2004-03-20T00:00:00"/>
    <n v="73004"/>
    <x v="1"/>
    <n v="0"/>
    <x v="1"/>
    <s v="Beijing"/>
    <x v="1"/>
  </r>
  <r>
    <s v="E00769"/>
    <x v="190"/>
    <x v="11"/>
    <x v="5"/>
    <x v="3"/>
    <x v="1"/>
    <x v="1"/>
    <x v="4"/>
    <d v="1999-04-25T00:00:00"/>
    <n v="95061"/>
    <x v="4"/>
    <n v="9506.1"/>
    <x v="1"/>
    <s v="Shanghai"/>
    <x v="1"/>
  </r>
  <r>
    <s v="E02791"/>
    <x v="191"/>
    <x v="2"/>
    <x v="2"/>
    <x v="3"/>
    <x v="0"/>
    <x v="3"/>
    <x v="37"/>
    <d v="1998-04-02T00:00:00"/>
    <n v="160832"/>
    <x v="7"/>
    <n v="48249.599999999999"/>
    <x v="0"/>
    <s v="Phoenix"/>
    <x v="1"/>
  </r>
  <r>
    <s v="E02333"/>
    <x v="192"/>
    <x v="31"/>
    <x v="0"/>
    <x v="1"/>
    <x v="1"/>
    <x v="0"/>
    <x v="36"/>
    <d v="2010-12-28T00:00:00"/>
    <n v="64417"/>
    <x v="1"/>
    <n v="0"/>
    <x v="0"/>
    <s v="Columbus"/>
    <x v="1"/>
  </r>
  <r>
    <s v="E01002"/>
    <x v="193"/>
    <x v="6"/>
    <x v="2"/>
    <x v="3"/>
    <x v="1"/>
    <x v="1"/>
    <x v="21"/>
    <d v="2021-03-19T00:00:00"/>
    <n v="127543"/>
    <x v="5"/>
    <n v="7652.58"/>
    <x v="1"/>
    <s v="Shanghai"/>
    <x v="1"/>
  </r>
  <r>
    <s v="E03520"/>
    <x v="194"/>
    <x v="7"/>
    <x v="6"/>
    <x v="1"/>
    <x v="1"/>
    <x v="3"/>
    <x v="23"/>
    <d v="2018-06-21T00:00:00"/>
    <n v="56154"/>
    <x v="1"/>
    <n v="0"/>
    <x v="2"/>
    <s v="Sao Paulo"/>
    <x v="1"/>
  </r>
  <r>
    <s v="E00752"/>
    <x v="195"/>
    <x v="9"/>
    <x v="2"/>
    <x v="1"/>
    <x v="0"/>
    <x v="1"/>
    <x v="9"/>
    <d v="2014-02-22T00:00:00"/>
    <n v="218530"/>
    <x v="7"/>
    <n v="65559"/>
    <x v="1"/>
    <s v="Shanghai"/>
    <x v="1"/>
  </r>
  <r>
    <s v="E00233"/>
    <x v="196"/>
    <x v="31"/>
    <x v="0"/>
    <x v="1"/>
    <x v="0"/>
    <x v="3"/>
    <x v="9"/>
    <d v="2019-12-19T00:00:00"/>
    <n v="91954"/>
    <x v="1"/>
    <n v="0"/>
    <x v="0"/>
    <s v="Columbus"/>
    <x v="1"/>
  </r>
  <r>
    <s v="E02639"/>
    <x v="197"/>
    <x v="9"/>
    <x v="6"/>
    <x v="3"/>
    <x v="0"/>
    <x v="0"/>
    <x v="23"/>
    <d v="2016-09-21T00:00:00"/>
    <n v="221217"/>
    <x v="18"/>
    <n v="70789.440000000002"/>
    <x v="0"/>
    <s v="Columbus"/>
    <x v="16"/>
  </r>
  <r>
    <s v="E00697"/>
    <x v="198"/>
    <x v="27"/>
    <x v="0"/>
    <x v="1"/>
    <x v="1"/>
    <x v="3"/>
    <x v="7"/>
    <d v="2017-05-11T00:00:00"/>
    <n v="87536"/>
    <x v="1"/>
    <n v="0"/>
    <x v="0"/>
    <s v="Seattle"/>
    <x v="1"/>
  </r>
  <r>
    <s v="E02183"/>
    <x v="199"/>
    <x v="7"/>
    <x v="2"/>
    <x v="3"/>
    <x v="0"/>
    <x v="3"/>
    <x v="40"/>
    <d v="2015-06-09T00:00:00"/>
    <n v="41429"/>
    <x v="1"/>
    <n v="0"/>
    <x v="0"/>
    <s v="Seattle"/>
    <x v="1"/>
  </r>
  <r>
    <s v="E00715"/>
    <x v="200"/>
    <x v="9"/>
    <x v="5"/>
    <x v="1"/>
    <x v="1"/>
    <x v="1"/>
    <x v="25"/>
    <d v="2011-10-10T00:00:00"/>
    <n v="245482"/>
    <x v="30"/>
    <n v="95737.98000000001"/>
    <x v="0"/>
    <s v="Seattle"/>
    <x v="1"/>
  </r>
  <r>
    <s v="E04288"/>
    <x v="201"/>
    <x v="25"/>
    <x v="5"/>
    <x v="1"/>
    <x v="0"/>
    <x v="2"/>
    <x v="6"/>
    <d v="2020-01-20T00:00:00"/>
    <n v="71359"/>
    <x v="1"/>
    <n v="0"/>
    <x v="0"/>
    <s v="Phoenix"/>
    <x v="1"/>
  </r>
  <r>
    <s v="E02421"/>
    <x v="202"/>
    <x v="2"/>
    <x v="5"/>
    <x v="2"/>
    <x v="1"/>
    <x v="1"/>
    <x v="15"/>
    <d v="2014-08-28T00:00:00"/>
    <n v="183161"/>
    <x v="31"/>
    <n v="40295.42"/>
    <x v="0"/>
    <s v="Miami"/>
    <x v="1"/>
  </r>
  <r>
    <s v="E00523"/>
    <x v="203"/>
    <x v="32"/>
    <x v="0"/>
    <x v="3"/>
    <x v="1"/>
    <x v="2"/>
    <x v="32"/>
    <d v="1993-07-26T00:00:00"/>
    <n v="69260"/>
    <x v="1"/>
    <n v="0"/>
    <x v="0"/>
    <s v="Phoenix"/>
    <x v="1"/>
  </r>
  <r>
    <s v="E03615"/>
    <x v="204"/>
    <x v="19"/>
    <x v="5"/>
    <x v="2"/>
    <x v="1"/>
    <x v="2"/>
    <x v="10"/>
    <d v="1999-10-09T00:00:00"/>
    <n v="95639"/>
    <x v="1"/>
    <n v="0"/>
    <x v="0"/>
    <s v="Austin"/>
    <x v="1"/>
  </r>
  <r>
    <s v="E02761"/>
    <x v="205"/>
    <x v="6"/>
    <x v="4"/>
    <x v="0"/>
    <x v="1"/>
    <x v="1"/>
    <x v="35"/>
    <d v="2004-06-30T00:00:00"/>
    <n v="120660"/>
    <x v="3"/>
    <n v="8446.2000000000007"/>
    <x v="1"/>
    <s v="Chengdu"/>
    <x v="1"/>
  </r>
  <r>
    <s v="E02121"/>
    <x v="206"/>
    <x v="4"/>
    <x v="2"/>
    <x v="3"/>
    <x v="1"/>
    <x v="0"/>
    <x v="9"/>
    <d v="2021-12-26T00:00:00"/>
    <n v="75119"/>
    <x v="1"/>
    <n v="0"/>
    <x v="0"/>
    <s v="Chicago"/>
    <x v="1"/>
  </r>
  <r>
    <s v="E01486"/>
    <x v="207"/>
    <x v="9"/>
    <x v="3"/>
    <x v="0"/>
    <x v="1"/>
    <x v="1"/>
    <x v="1"/>
    <d v="2011-05-18T00:00:00"/>
    <n v="192213"/>
    <x v="23"/>
    <n v="76885.2"/>
    <x v="0"/>
    <s v="Chicago"/>
    <x v="1"/>
  </r>
  <r>
    <s v="E00725"/>
    <x v="208"/>
    <x v="5"/>
    <x v="2"/>
    <x v="2"/>
    <x v="0"/>
    <x v="3"/>
    <x v="15"/>
    <d v="2014-05-10T00:00:00"/>
    <n v="65047"/>
    <x v="1"/>
    <n v="0"/>
    <x v="2"/>
    <s v="Sao Paulo"/>
    <x v="1"/>
  </r>
  <r>
    <s v="E03027"/>
    <x v="209"/>
    <x v="0"/>
    <x v="2"/>
    <x v="1"/>
    <x v="1"/>
    <x v="2"/>
    <x v="7"/>
    <d v="2017-03-16T00:00:00"/>
    <n v="151413"/>
    <x v="0"/>
    <n v="22711.95"/>
    <x v="0"/>
    <s v="Seattle"/>
    <x v="1"/>
  </r>
  <r>
    <s v="E03689"/>
    <x v="210"/>
    <x v="4"/>
    <x v="3"/>
    <x v="2"/>
    <x v="1"/>
    <x v="2"/>
    <x v="39"/>
    <d v="2003-04-22T00:00:00"/>
    <n v="76906"/>
    <x v="1"/>
    <n v="0"/>
    <x v="0"/>
    <s v="Seattle"/>
    <x v="1"/>
  </r>
  <r>
    <s v="E01986"/>
    <x v="211"/>
    <x v="6"/>
    <x v="0"/>
    <x v="3"/>
    <x v="1"/>
    <x v="1"/>
    <x v="10"/>
    <d v="1994-02-23T00:00:00"/>
    <n v="122802"/>
    <x v="17"/>
    <n v="6140.1"/>
    <x v="1"/>
    <s v="Shanghai"/>
    <x v="1"/>
  </r>
  <r>
    <s v="E01286"/>
    <x v="212"/>
    <x v="25"/>
    <x v="5"/>
    <x v="0"/>
    <x v="1"/>
    <x v="3"/>
    <x v="40"/>
    <d v="1998-07-14T00:00:00"/>
    <n v="99091"/>
    <x v="1"/>
    <n v="0"/>
    <x v="0"/>
    <s v="Austin"/>
    <x v="1"/>
  </r>
  <r>
    <s v="E01409"/>
    <x v="213"/>
    <x v="8"/>
    <x v="5"/>
    <x v="1"/>
    <x v="1"/>
    <x v="3"/>
    <x v="28"/>
    <d v="2008-02-28T00:00:00"/>
    <n v="113987"/>
    <x v="1"/>
    <n v="0"/>
    <x v="2"/>
    <s v="Manaus"/>
    <x v="1"/>
  </r>
  <r>
    <s v="E00626"/>
    <x v="214"/>
    <x v="4"/>
    <x v="1"/>
    <x v="3"/>
    <x v="0"/>
    <x v="2"/>
    <x v="21"/>
    <d v="2020-09-04T00:00:00"/>
    <n v="95045"/>
    <x v="1"/>
    <n v="0"/>
    <x v="0"/>
    <s v="Chicago"/>
    <x v="1"/>
  </r>
  <r>
    <s v="E04342"/>
    <x v="215"/>
    <x v="9"/>
    <x v="6"/>
    <x v="2"/>
    <x v="0"/>
    <x v="2"/>
    <x v="7"/>
    <d v="2017-01-05T00:00:00"/>
    <n v="190401"/>
    <x v="21"/>
    <n v="70448.37"/>
    <x v="0"/>
    <s v="Columbus"/>
    <x v="1"/>
  </r>
  <r>
    <s v="E03904"/>
    <x v="216"/>
    <x v="4"/>
    <x v="1"/>
    <x v="3"/>
    <x v="1"/>
    <x v="3"/>
    <x v="30"/>
    <d v="2013-01-20T00:00:00"/>
    <n v="86061"/>
    <x v="1"/>
    <n v="0"/>
    <x v="2"/>
    <s v="Rio de Janerio"/>
    <x v="1"/>
  </r>
  <r>
    <s v="E01291"/>
    <x v="217"/>
    <x v="26"/>
    <x v="2"/>
    <x v="2"/>
    <x v="1"/>
    <x v="3"/>
    <x v="15"/>
    <d v="2021-02-10T00:00:00"/>
    <n v="79882"/>
    <x v="1"/>
    <n v="0"/>
    <x v="0"/>
    <s v="Phoenix"/>
    <x v="1"/>
  </r>
  <r>
    <s v="E00917"/>
    <x v="218"/>
    <x v="9"/>
    <x v="5"/>
    <x v="1"/>
    <x v="0"/>
    <x v="2"/>
    <x v="23"/>
    <d v="2018-03-06T00:00:00"/>
    <n v="255431"/>
    <x v="32"/>
    <n v="91955.16"/>
    <x v="0"/>
    <s v="Columbus"/>
    <x v="1"/>
  </r>
  <r>
    <s v="E01484"/>
    <x v="219"/>
    <x v="31"/>
    <x v="0"/>
    <x v="1"/>
    <x v="0"/>
    <x v="1"/>
    <x v="35"/>
    <d v="2003-08-22T00:00:00"/>
    <n v="82017"/>
    <x v="1"/>
    <n v="0"/>
    <x v="1"/>
    <s v="Beijing"/>
    <x v="1"/>
  </r>
  <r>
    <s v="E03864"/>
    <x v="220"/>
    <x v="7"/>
    <x v="1"/>
    <x v="1"/>
    <x v="0"/>
    <x v="2"/>
    <x v="10"/>
    <d v="2017-01-18T00:00:00"/>
    <n v="53799"/>
    <x v="1"/>
    <n v="0"/>
    <x v="0"/>
    <s v="Columbus"/>
    <x v="1"/>
  </r>
  <r>
    <s v="E00488"/>
    <x v="221"/>
    <x v="4"/>
    <x v="2"/>
    <x v="3"/>
    <x v="0"/>
    <x v="2"/>
    <x v="21"/>
    <d v="2021-07-03T00:00:00"/>
    <n v="82739"/>
    <x v="1"/>
    <n v="0"/>
    <x v="0"/>
    <s v="Phoenix"/>
    <x v="1"/>
  </r>
  <r>
    <s v="E02227"/>
    <x v="222"/>
    <x v="21"/>
    <x v="0"/>
    <x v="1"/>
    <x v="0"/>
    <x v="2"/>
    <x v="9"/>
    <d v="2014-05-30T00:00:00"/>
    <n v="99080"/>
    <x v="1"/>
    <n v="0"/>
    <x v="0"/>
    <s v="Chicago"/>
    <x v="1"/>
  </r>
  <r>
    <s v="E04802"/>
    <x v="223"/>
    <x v="26"/>
    <x v="2"/>
    <x v="3"/>
    <x v="0"/>
    <x v="1"/>
    <x v="28"/>
    <d v="2011-01-20T00:00:00"/>
    <n v="96719"/>
    <x v="1"/>
    <n v="0"/>
    <x v="1"/>
    <s v="Chengdu"/>
    <x v="1"/>
  </r>
  <r>
    <s v="E01970"/>
    <x v="224"/>
    <x v="2"/>
    <x v="4"/>
    <x v="0"/>
    <x v="0"/>
    <x v="2"/>
    <x v="10"/>
    <d v="2021-03-28T00:00:00"/>
    <n v="180687"/>
    <x v="33"/>
    <n v="34330.53"/>
    <x v="0"/>
    <s v="Phoenix"/>
    <x v="1"/>
  </r>
  <r>
    <s v="E02813"/>
    <x v="225"/>
    <x v="11"/>
    <x v="5"/>
    <x v="3"/>
    <x v="1"/>
    <x v="1"/>
    <x v="15"/>
    <d v="2001-04-12T00:00:00"/>
    <n v="95743"/>
    <x v="0"/>
    <n v="14361.449999999999"/>
    <x v="0"/>
    <s v="Austin"/>
    <x v="17"/>
  </r>
  <r>
    <s v="E02031"/>
    <x v="226"/>
    <x v="25"/>
    <x v="5"/>
    <x v="0"/>
    <x v="0"/>
    <x v="2"/>
    <x v="18"/>
    <d v="2009-09-04T00:00:00"/>
    <n v="89695"/>
    <x v="1"/>
    <n v="0"/>
    <x v="0"/>
    <s v="Austin"/>
    <x v="1"/>
  </r>
  <r>
    <s v="E03252"/>
    <x v="227"/>
    <x v="6"/>
    <x v="1"/>
    <x v="1"/>
    <x v="1"/>
    <x v="1"/>
    <x v="14"/>
    <d v="1998-07-20T00:00:00"/>
    <n v="122753"/>
    <x v="6"/>
    <n v="11047.77"/>
    <x v="1"/>
    <s v="Chongqing"/>
    <x v="1"/>
  </r>
  <r>
    <s v="E04871"/>
    <x v="228"/>
    <x v="15"/>
    <x v="4"/>
    <x v="0"/>
    <x v="1"/>
    <x v="2"/>
    <x v="23"/>
    <d v="2015-03-15T00:00:00"/>
    <n v="93734"/>
    <x v="1"/>
    <n v="0"/>
    <x v="0"/>
    <s v="Phoenix"/>
    <x v="1"/>
  </r>
  <r>
    <s v="E03547"/>
    <x v="229"/>
    <x v="7"/>
    <x v="3"/>
    <x v="3"/>
    <x v="1"/>
    <x v="1"/>
    <x v="21"/>
    <d v="2017-05-12T00:00:00"/>
    <n v="52069"/>
    <x v="1"/>
    <n v="0"/>
    <x v="1"/>
    <s v="Chongqing"/>
    <x v="1"/>
  </r>
  <r>
    <s v="E04742"/>
    <x v="230"/>
    <x v="9"/>
    <x v="3"/>
    <x v="3"/>
    <x v="0"/>
    <x v="3"/>
    <x v="29"/>
    <d v="2020-12-16T00:00:00"/>
    <n v="258426"/>
    <x v="23"/>
    <n v="103370.40000000001"/>
    <x v="2"/>
    <s v="Rio de Janerio"/>
    <x v="1"/>
  </r>
  <r>
    <s v="E01070"/>
    <x v="231"/>
    <x v="6"/>
    <x v="1"/>
    <x v="2"/>
    <x v="1"/>
    <x v="0"/>
    <x v="10"/>
    <d v="1995-02-16T00:00:00"/>
    <n v="125375"/>
    <x v="6"/>
    <n v="11283.75"/>
    <x v="0"/>
    <s v="Chicago"/>
    <x v="1"/>
  </r>
  <r>
    <s v="E04359"/>
    <x v="232"/>
    <x v="9"/>
    <x v="3"/>
    <x v="1"/>
    <x v="1"/>
    <x v="1"/>
    <x v="6"/>
    <d v="2021-02-08T00:00:00"/>
    <n v="198243"/>
    <x v="13"/>
    <n v="61455.33"/>
    <x v="0"/>
    <s v="Miami"/>
    <x v="1"/>
  </r>
  <r>
    <s v="E03268"/>
    <x v="233"/>
    <x v="22"/>
    <x v="5"/>
    <x v="0"/>
    <x v="0"/>
    <x v="3"/>
    <x v="34"/>
    <d v="2017-11-23T00:00:00"/>
    <n v="96023"/>
    <x v="1"/>
    <n v="0"/>
    <x v="0"/>
    <s v="Miami"/>
    <x v="1"/>
  </r>
  <r>
    <s v="E04035"/>
    <x v="234"/>
    <x v="4"/>
    <x v="6"/>
    <x v="0"/>
    <x v="0"/>
    <x v="2"/>
    <x v="8"/>
    <d v="2012-06-25T00:00:00"/>
    <n v="83066"/>
    <x v="1"/>
    <n v="0"/>
    <x v="0"/>
    <s v="Chicago"/>
    <x v="18"/>
  </r>
  <r>
    <s v="E01221"/>
    <x v="235"/>
    <x v="13"/>
    <x v="2"/>
    <x v="0"/>
    <x v="0"/>
    <x v="3"/>
    <x v="35"/>
    <d v="2014-05-14T00:00:00"/>
    <n v="61216"/>
    <x v="1"/>
    <n v="0"/>
    <x v="0"/>
    <s v="Seattle"/>
    <x v="1"/>
  </r>
  <r>
    <s v="E00276"/>
    <x v="236"/>
    <x v="0"/>
    <x v="3"/>
    <x v="3"/>
    <x v="1"/>
    <x v="2"/>
    <x v="29"/>
    <d v="2013-02-10T00:00:00"/>
    <n v="144231"/>
    <x v="28"/>
    <n v="20192.34"/>
    <x v="0"/>
    <s v="Columbus"/>
    <x v="19"/>
  </r>
  <r>
    <s v="E01687"/>
    <x v="237"/>
    <x v="16"/>
    <x v="4"/>
    <x v="0"/>
    <x v="1"/>
    <x v="1"/>
    <x v="12"/>
    <d v="2007-10-24T00:00:00"/>
    <n v="51630"/>
    <x v="1"/>
    <n v="0"/>
    <x v="1"/>
    <s v="Beijing"/>
    <x v="1"/>
  </r>
  <r>
    <s v="E02844"/>
    <x v="238"/>
    <x v="0"/>
    <x v="2"/>
    <x v="3"/>
    <x v="1"/>
    <x v="3"/>
    <x v="0"/>
    <d v="2013-11-16T00:00:00"/>
    <n v="124129"/>
    <x v="0"/>
    <n v="18619.349999999999"/>
    <x v="2"/>
    <s v="Sao Paulo"/>
    <x v="1"/>
  </r>
  <r>
    <s v="E01263"/>
    <x v="239"/>
    <x v="22"/>
    <x v="5"/>
    <x v="1"/>
    <x v="1"/>
    <x v="3"/>
    <x v="9"/>
    <d v="2009-04-09T00:00:00"/>
    <n v="60055"/>
    <x v="1"/>
    <n v="0"/>
    <x v="0"/>
    <s v="Seattle"/>
    <x v="1"/>
  </r>
  <r>
    <s v="E00119"/>
    <x v="240"/>
    <x v="2"/>
    <x v="5"/>
    <x v="0"/>
    <x v="1"/>
    <x v="3"/>
    <x v="11"/>
    <d v="2020-08-26T00:00:00"/>
    <n v="189290"/>
    <x v="31"/>
    <n v="41643.800000000003"/>
    <x v="2"/>
    <s v="Sao Paulo"/>
    <x v="20"/>
  </r>
  <r>
    <s v="E03935"/>
    <x v="241"/>
    <x v="9"/>
    <x v="0"/>
    <x v="3"/>
    <x v="0"/>
    <x v="1"/>
    <x v="26"/>
    <d v="2008-04-30T00:00:00"/>
    <n v="182202"/>
    <x v="7"/>
    <n v="54660.6"/>
    <x v="0"/>
    <s v="Austin"/>
    <x v="1"/>
  </r>
  <r>
    <s v="E00742"/>
    <x v="242"/>
    <x v="6"/>
    <x v="2"/>
    <x v="2"/>
    <x v="1"/>
    <x v="2"/>
    <x v="19"/>
    <d v="2006-01-31T00:00:00"/>
    <n v="117518"/>
    <x v="3"/>
    <n v="8226.26"/>
    <x v="0"/>
    <s v="Seattle"/>
    <x v="1"/>
  </r>
  <r>
    <s v="E02810"/>
    <x v="243"/>
    <x v="0"/>
    <x v="1"/>
    <x v="1"/>
    <x v="0"/>
    <x v="3"/>
    <x v="17"/>
    <d v="2013-02-24T00:00:00"/>
    <n v="157474"/>
    <x v="19"/>
    <n v="17322.14"/>
    <x v="2"/>
    <s v="Rio de Janerio"/>
    <x v="1"/>
  </r>
  <r>
    <s v="E01860"/>
    <x v="244"/>
    <x v="6"/>
    <x v="6"/>
    <x v="1"/>
    <x v="1"/>
    <x v="2"/>
    <x v="31"/>
    <d v="2008-04-06T00:00:00"/>
    <n v="126856"/>
    <x v="5"/>
    <n v="7611.36"/>
    <x v="0"/>
    <s v="Columbus"/>
    <x v="1"/>
  </r>
  <r>
    <s v="E04890"/>
    <x v="245"/>
    <x v="0"/>
    <x v="3"/>
    <x v="1"/>
    <x v="0"/>
    <x v="1"/>
    <x v="37"/>
    <d v="2001-04-02T00:00:00"/>
    <n v="129124"/>
    <x v="15"/>
    <n v="15494.88"/>
    <x v="1"/>
    <s v="Shanghai"/>
    <x v="1"/>
  </r>
  <r>
    <s v="E02285"/>
    <x v="246"/>
    <x v="2"/>
    <x v="2"/>
    <x v="0"/>
    <x v="0"/>
    <x v="1"/>
    <x v="15"/>
    <d v="2002-03-01T00:00:00"/>
    <n v="165181"/>
    <x v="26"/>
    <n v="26428.959999999999"/>
    <x v="0"/>
    <s v="Seattle"/>
    <x v="1"/>
  </r>
  <r>
    <s v="E00842"/>
    <x v="247"/>
    <x v="9"/>
    <x v="1"/>
    <x v="3"/>
    <x v="1"/>
    <x v="3"/>
    <x v="2"/>
    <d v="2004-01-18T00:00:00"/>
    <n v="247939"/>
    <x v="22"/>
    <n v="86778.65"/>
    <x v="2"/>
    <s v="Rio de Janerio"/>
    <x v="1"/>
  </r>
  <r>
    <s v="E01271"/>
    <x v="248"/>
    <x v="2"/>
    <x v="5"/>
    <x v="2"/>
    <x v="1"/>
    <x v="3"/>
    <x v="14"/>
    <d v="2017-08-25T00:00:00"/>
    <n v="169509"/>
    <x v="10"/>
    <n v="30511.62"/>
    <x v="2"/>
    <s v="Manaus"/>
    <x v="1"/>
  </r>
  <r>
    <s v="E01921"/>
    <x v="249"/>
    <x v="0"/>
    <x v="3"/>
    <x v="1"/>
    <x v="0"/>
    <x v="2"/>
    <x v="0"/>
    <d v="2011-01-09T00:00:00"/>
    <n v="138521"/>
    <x v="4"/>
    <n v="13852.1"/>
    <x v="0"/>
    <s v="Miami"/>
    <x v="1"/>
  </r>
  <r>
    <s v="E03664"/>
    <x v="250"/>
    <x v="11"/>
    <x v="5"/>
    <x v="2"/>
    <x v="0"/>
    <x v="3"/>
    <x v="15"/>
    <d v="2014-03-14T00:00:00"/>
    <n v="113873"/>
    <x v="19"/>
    <n v="12526.03"/>
    <x v="2"/>
    <s v="Rio de Janerio"/>
    <x v="1"/>
  </r>
  <r>
    <s v="E00813"/>
    <x v="251"/>
    <x v="14"/>
    <x v="0"/>
    <x v="3"/>
    <x v="0"/>
    <x v="0"/>
    <x v="38"/>
    <d v="2018-05-09T00:00:00"/>
    <n v="73317"/>
    <x v="1"/>
    <n v="0"/>
    <x v="0"/>
    <s v="Miami"/>
    <x v="1"/>
  </r>
  <r>
    <s v="E00870"/>
    <x v="252"/>
    <x v="31"/>
    <x v="0"/>
    <x v="2"/>
    <x v="0"/>
    <x v="1"/>
    <x v="28"/>
    <d v="2013-06-26T00:00:00"/>
    <n v="69096"/>
    <x v="1"/>
    <n v="0"/>
    <x v="0"/>
    <s v="Seattle"/>
    <x v="1"/>
  </r>
  <r>
    <s v="E04167"/>
    <x v="253"/>
    <x v="15"/>
    <x v="4"/>
    <x v="1"/>
    <x v="1"/>
    <x v="3"/>
    <x v="35"/>
    <d v="2005-04-12T00:00:00"/>
    <n v="87158"/>
    <x v="1"/>
    <n v="0"/>
    <x v="2"/>
    <s v="Manaus"/>
    <x v="1"/>
  </r>
  <r>
    <s v="E00245"/>
    <x v="254"/>
    <x v="22"/>
    <x v="5"/>
    <x v="3"/>
    <x v="1"/>
    <x v="3"/>
    <x v="14"/>
    <d v="1992-09-28T00:00:00"/>
    <n v="70778"/>
    <x v="1"/>
    <n v="0"/>
    <x v="0"/>
    <s v="Austin"/>
    <x v="1"/>
  </r>
  <r>
    <s v="E00976"/>
    <x v="255"/>
    <x v="2"/>
    <x v="4"/>
    <x v="2"/>
    <x v="0"/>
    <x v="3"/>
    <x v="13"/>
    <d v="2004-05-23T00:00:00"/>
    <n v="153938"/>
    <x v="2"/>
    <n v="30787.600000000002"/>
    <x v="0"/>
    <s v="Phoenix"/>
    <x v="1"/>
  </r>
  <r>
    <s v="E04112"/>
    <x v="256"/>
    <x v="28"/>
    <x v="0"/>
    <x v="0"/>
    <x v="1"/>
    <x v="1"/>
    <x v="19"/>
    <d v="2018-05-04T00:00:00"/>
    <n v="59888"/>
    <x v="1"/>
    <n v="0"/>
    <x v="1"/>
    <s v="Beijing"/>
    <x v="1"/>
  </r>
  <r>
    <s v="E01807"/>
    <x v="257"/>
    <x v="22"/>
    <x v="5"/>
    <x v="3"/>
    <x v="1"/>
    <x v="2"/>
    <x v="2"/>
    <d v="2018-12-13T00:00:00"/>
    <n v="63098"/>
    <x v="1"/>
    <n v="0"/>
    <x v="0"/>
    <s v="Columbus"/>
    <x v="1"/>
  </r>
  <r>
    <s v="E04103"/>
    <x v="258"/>
    <x v="9"/>
    <x v="1"/>
    <x v="3"/>
    <x v="0"/>
    <x v="3"/>
    <x v="5"/>
    <d v="2021-12-15T00:00:00"/>
    <n v="255369"/>
    <x v="29"/>
    <n v="84271.77"/>
    <x v="2"/>
    <s v="Sao Paulo"/>
    <x v="1"/>
  </r>
  <r>
    <s v="E01412"/>
    <x v="259"/>
    <x v="0"/>
    <x v="4"/>
    <x v="1"/>
    <x v="0"/>
    <x v="0"/>
    <x v="0"/>
    <d v="2004-11-10T00:00:00"/>
    <n v="142318"/>
    <x v="28"/>
    <n v="19924.52"/>
    <x v="0"/>
    <s v="Chicago"/>
    <x v="1"/>
  </r>
  <r>
    <s v="E04386"/>
    <x v="260"/>
    <x v="20"/>
    <x v="4"/>
    <x v="1"/>
    <x v="1"/>
    <x v="0"/>
    <x v="12"/>
    <d v="2004-08-20T00:00:00"/>
    <n v="49186"/>
    <x v="1"/>
    <n v="0"/>
    <x v="0"/>
    <s v="Austin"/>
    <x v="21"/>
  </r>
  <r>
    <s v="E01232"/>
    <x v="261"/>
    <x v="9"/>
    <x v="4"/>
    <x v="0"/>
    <x v="0"/>
    <x v="0"/>
    <x v="8"/>
    <d v="2019-07-27T00:00:00"/>
    <n v="220937"/>
    <x v="34"/>
    <n v="83956.06"/>
    <x v="0"/>
    <s v="Austin"/>
    <x v="1"/>
  </r>
  <r>
    <s v="E04572"/>
    <x v="262"/>
    <x v="2"/>
    <x v="0"/>
    <x v="2"/>
    <x v="0"/>
    <x v="1"/>
    <x v="40"/>
    <d v="2012-10-26T00:00:00"/>
    <n v="183156"/>
    <x v="7"/>
    <n v="54946.799999999996"/>
    <x v="0"/>
    <s v="Seattle"/>
    <x v="1"/>
  </r>
  <r>
    <s v="E02747"/>
    <x v="263"/>
    <x v="9"/>
    <x v="0"/>
    <x v="2"/>
    <x v="0"/>
    <x v="3"/>
    <x v="24"/>
    <d v="2020-07-22T00:00:00"/>
    <n v="192749"/>
    <x v="13"/>
    <n v="59752.19"/>
    <x v="0"/>
    <s v="Chicago"/>
    <x v="1"/>
  </r>
  <r>
    <s v="E01064"/>
    <x v="264"/>
    <x v="0"/>
    <x v="0"/>
    <x v="1"/>
    <x v="0"/>
    <x v="1"/>
    <x v="38"/>
    <d v="2017-03-25T00:00:00"/>
    <n v="135325"/>
    <x v="28"/>
    <n v="18945.5"/>
    <x v="0"/>
    <s v="Phoenix"/>
    <x v="1"/>
  </r>
  <r>
    <s v="E00178"/>
    <x v="265"/>
    <x v="4"/>
    <x v="2"/>
    <x v="2"/>
    <x v="0"/>
    <x v="2"/>
    <x v="3"/>
    <d v="2019-10-14T00:00:00"/>
    <n v="79356"/>
    <x v="1"/>
    <n v="0"/>
    <x v="0"/>
    <s v="Phoenix"/>
    <x v="1"/>
  </r>
  <r>
    <s v="E01091"/>
    <x v="266"/>
    <x v="25"/>
    <x v="5"/>
    <x v="1"/>
    <x v="1"/>
    <x v="0"/>
    <x v="28"/>
    <d v="2005-07-07T00:00:00"/>
    <n v="74412"/>
    <x v="1"/>
    <n v="0"/>
    <x v="0"/>
    <s v="Seattle"/>
    <x v="1"/>
  </r>
  <r>
    <s v="E01525"/>
    <x v="267"/>
    <x v="3"/>
    <x v="0"/>
    <x v="1"/>
    <x v="0"/>
    <x v="3"/>
    <x v="24"/>
    <d v="2017-10-02T00:00:00"/>
    <n v="61886"/>
    <x v="6"/>
    <n v="5569.74"/>
    <x v="2"/>
    <s v="Rio de Janerio"/>
    <x v="1"/>
  </r>
  <r>
    <s v="E01309"/>
    <x v="268"/>
    <x v="2"/>
    <x v="3"/>
    <x v="0"/>
    <x v="0"/>
    <x v="1"/>
    <x v="32"/>
    <d v="2003-05-14T00:00:00"/>
    <n v="173071"/>
    <x v="20"/>
    <n v="50190.59"/>
    <x v="0"/>
    <s v="Columbus"/>
    <x v="1"/>
  </r>
  <r>
    <s v="E02378"/>
    <x v="269"/>
    <x v="17"/>
    <x v="5"/>
    <x v="0"/>
    <x v="0"/>
    <x v="2"/>
    <x v="32"/>
    <d v="1995-10-27T00:00:00"/>
    <n v="70189"/>
    <x v="1"/>
    <n v="0"/>
    <x v="0"/>
    <s v="Columbus"/>
    <x v="1"/>
  </r>
  <r>
    <s v="E04127"/>
    <x v="270"/>
    <x v="9"/>
    <x v="2"/>
    <x v="0"/>
    <x v="0"/>
    <x v="3"/>
    <x v="34"/>
    <d v="2013-09-11T00:00:00"/>
    <n v="181452"/>
    <x v="7"/>
    <n v="54435.6"/>
    <x v="0"/>
    <s v="Columbus"/>
    <x v="1"/>
  </r>
  <r>
    <s v="E02072"/>
    <x v="271"/>
    <x v="16"/>
    <x v="4"/>
    <x v="2"/>
    <x v="1"/>
    <x v="2"/>
    <x v="3"/>
    <d v="2021-03-12T00:00:00"/>
    <n v="70369"/>
    <x v="1"/>
    <n v="0"/>
    <x v="0"/>
    <s v="Seattle"/>
    <x v="1"/>
  </r>
  <r>
    <s v="E02555"/>
    <x v="272"/>
    <x v="4"/>
    <x v="3"/>
    <x v="1"/>
    <x v="1"/>
    <x v="3"/>
    <x v="31"/>
    <d v="2008-07-05T00:00:00"/>
    <n v="78056"/>
    <x v="1"/>
    <n v="0"/>
    <x v="2"/>
    <s v="Sao Paulo"/>
    <x v="1"/>
  </r>
  <r>
    <s v="E00187"/>
    <x v="273"/>
    <x v="2"/>
    <x v="1"/>
    <x v="0"/>
    <x v="1"/>
    <x v="1"/>
    <x v="14"/>
    <d v="1996-05-02T00:00:00"/>
    <n v="189933"/>
    <x v="14"/>
    <n v="43684.590000000004"/>
    <x v="0"/>
    <s v="Miami"/>
    <x v="1"/>
  </r>
  <r>
    <s v="E04332"/>
    <x v="274"/>
    <x v="18"/>
    <x v="5"/>
    <x v="2"/>
    <x v="1"/>
    <x v="2"/>
    <x v="31"/>
    <d v="2010-07-01T00:00:00"/>
    <n v="78237"/>
    <x v="1"/>
    <n v="0"/>
    <x v="0"/>
    <s v="Phoenix"/>
    <x v="1"/>
  </r>
  <r>
    <s v="E02062"/>
    <x v="275"/>
    <x v="7"/>
    <x v="3"/>
    <x v="0"/>
    <x v="0"/>
    <x v="3"/>
    <x v="0"/>
    <d v="1996-06-26T00:00:00"/>
    <n v="48687"/>
    <x v="1"/>
    <n v="0"/>
    <x v="2"/>
    <s v="Rio de Janerio"/>
    <x v="1"/>
  </r>
  <r>
    <s v="E00034"/>
    <x v="276"/>
    <x v="0"/>
    <x v="6"/>
    <x v="1"/>
    <x v="0"/>
    <x v="3"/>
    <x v="15"/>
    <d v="2004-08-19T00:00:00"/>
    <n v="121065"/>
    <x v="0"/>
    <n v="18159.75"/>
    <x v="2"/>
    <s v="Rio de Janerio"/>
    <x v="1"/>
  </r>
  <r>
    <s v="E00273"/>
    <x v="277"/>
    <x v="4"/>
    <x v="2"/>
    <x v="3"/>
    <x v="1"/>
    <x v="0"/>
    <x v="19"/>
    <d v="2004-04-16T00:00:00"/>
    <n v="94246"/>
    <x v="1"/>
    <n v="0"/>
    <x v="0"/>
    <s v="Austin"/>
    <x v="1"/>
  </r>
  <r>
    <s v="E00691"/>
    <x v="278"/>
    <x v="28"/>
    <x v="0"/>
    <x v="1"/>
    <x v="0"/>
    <x v="1"/>
    <x v="8"/>
    <d v="2016-05-22T00:00:00"/>
    <n v="44614"/>
    <x v="1"/>
    <n v="0"/>
    <x v="0"/>
    <s v="Miami"/>
    <x v="1"/>
  </r>
  <r>
    <s v="E01403"/>
    <x v="279"/>
    <x v="9"/>
    <x v="0"/>
    <x v="0"/>
    <x v="1"/>
    <x v="1"/>
    <x v="28"/>
    <d v="2020-11-08T00:00:00"/>
    <n v="234469"/>
    <x v="13"/>
    <n v="72685.39"/>
    <x v="1"/>
    <s v="Chengdu"/>
    <x v="1"/>
  </r>
  <r>
    <s v="E03438"/>
    <x v="280"/>
    <x v="18"/>
    <x v="5"/>
    <x v="0"/>
    <x v="1"/>
    <x v="3"/>
    <x v="27"/>
    <d v="2020-07-10T00:00:00"/>
    <n v="88272"/>
    <x v="1"/>
    <n v="0"/>
    <x v="2"/>
    <s v="Sao Paulo"/>
    <x v="1"/>
  </r>
  <r>
    <s v="E04136"/>
    <x v="281"/>
    <x v="13"/>
    <x v="1"/>
    <x v="3"/>
    <x v="1"/>
    <x v="1"/>
    <x v="27"/>
    <d v="2017-09-14T00:00:00"/>
    <n v="74449"/>
    <x v="1"/>
    <n v="0"/>
    <x v="1"/>
    <s v="Beijing"/>
    <x v="1"/>
  </r>
  <r>
    <s v="E02944"/>
    <x v="282"/>
    <x v="9"/>
    <x v="5"/>
    <x v="2"/>
    <x v="1"/>
    <x v="1"/>
    <x v="40"/>
    <d v="2012-06-11T00:00:00"/>
    <n v="222941"/>
    <x v="30"/>
    <n v="86946.99"/>
    <x v="1"/>
    <s v="Beijing"/>
    <x v="1"/>
  </r>
  <r>
    <s v="E03300"/>
    <x v="283"/>
    <x v="7"/>
    <x v="6"/>
    <x v="1"/>
    <x v="0"/>
    <x v="1"/>
    <x v="13"/>
    <d v="2013-09-26T00:00:00"/>
    <n v="50341"/>
    <x v="1"/>
    <n v="0"/>
    <x v="1"/>
    <s v="Beijing"/>
    <x v="1"/>
  </r>
  <r>
    <s v="E00078"/>
    <x v="284"/>
    <x v="16"/>
    <x v="4"/>
    <x v="3"/>
    <x v="0"/>
    <x v="3"/>
    <x v="11"/>
    <d v="2021-04-11T00:00:00"/>
    <n v="72235"/>
    <x v="1"/>
    <n v="0"/>
    <x v="2"/>
    <s v="Manaus"/>
    <x v="1"/>
  </r>
  <r>
    <s v="E00825"/>
    <x v="285"/>
    <x v="4"/>
    <x v="3"/>
    <x v="3"/>
    <x v="0"/>
    <x v="3"/>
    <x v="12"/>
    <d v="2016-06-12T00:00:00"/>
    <n v="70165"/>
    <x v="1"/>
    <n v="0"/>
    <x v="0"/>
    <s v="Columbus"/>
    <x v="1"/>
  </r>
  <r>
    <s v="E04972"/>
    <x v="286"/>
    <x v="0"/>
    <x v="6"/>
    <x v="2"/>
    <x v="1"/>
    <x v="2"/>
    <x v="23"/>
    <d v="2020-07-18T00:00:00"/>
    <n v="148485"/>
    <x v="0"/>
    <n v="22272.75"/>
    <x v="0"/>
    <s v="Miami"/>
    <x v="1"/>
  </r>
  <r>
    <s v="E03941"/>
    <x v="287"/>
    <x v="1"/>
    <x v="0"/>
    <x v="1"/>
    <x v="0"/>
    <x v="1"/>
    <x v="32"/>
    <d v="2005-06-18T00:00:00"/>
    <n v="86089"/>
    <x v="1"/>
    <n v="0"/>
    <x v="0"/>
    <s v="Chicago"/>
    <x v="1"/>
  </r>
  <r>
    <s v="E02148"/>
    <x v="288"/>
    <x v="11"/>
    <x v="5"/>
    <x v="0"/>
    <x v="1"/>
    <x v="3"/>
    <x v="36"/>
    <d v="2007-10-27T00:00:00"/>
    <n v="106313"/>
    <x v="0"/>
    <n v="15946.949999999999"/>
    <x v="0"/>
    <s v="Chicago"/>
    <x v="1"/>
  </r>
  <r>
    <s v="E02252"/>
    <x v="289"/>
    <x v="7"/>
    <x v="6"/>
    <x v="0"/>
    <x v="0"/>
    <x v="1"/>
    <x v="28"/>
    <d v="2021-02-24T00:00:00"/>
    <n v="46833"/>
    <x v="1"/>
    <n v="0"/>
    <x v="1"/>
    <s v="Chengdu"/>
    <x v="22"/>
  </r>
  <r>
    <s v="E03096"/>
    <x v="290"/>
    <x v="2"/>
    <x v="1"/>
    <x v="0"/>
    <x v="0"/>
    <x v="1"/>
    <x v="20"/>
    <d v="2000-10-27T00:00:00"/>
    <n v="155320"/>
    <x v="35"/>
    <n v="26404.400000000001"/>
    <x v="1"/>
    <s v="Chongqing"/>
    <x v="1"/>
  </r>
  <r>
    <s v="E04800"/>
    <x v="291"/>
    <x v="4"/>
    <x v="3"/>
    <x v="1"/>
    <x v="1"/>
    <x v="1"/>
    <x v="28"/>
    <d v="2016-01-15T00:00:00"/>
    <n v="89984"/>
    <x v="1"/>
    <n v="0"/>
    <x v="1"/>
    <s v="Chengdu"/>
    <x v="1"/>
  </r>
  <r>
    <s v="E02838"/>
    <x v="292"/>
    <x v="11"/>
    <x v="5"/>
    <x v="2"/>
    <x v="0"/>
    <x v="1"/>
    <x v="13"/>
    <d v="2006-03-16T00:00:00"/>
    <n v="83756"/>
    <x v="28"/>
    <n v="11725.840000000002"/>
    <x v="1"/>
    <s v="Shanghai"/>
    <x v="1"/>
  </r>
  <r>
    <s v="E02980"/>
    <x v="293"/>
    <x v="2"/>
    <x v="4"/>
    <x v="3"/>
    <x v="0"/>
    <x v="1"/>
    <x v="4"/>
    <d v="2016-10-24T00:00:00"/>
    <n v="176324"/>
    <x v="14"/>
    <n v="40554.520000000004"/>
    <x v="1"/>
    <s v="Shanghai"/>
    <x v="1"/>
  </r>
  <r>
    <s v="E04477"/>
    <x v="294"/>
    <x v="4"/>
    <x v="3"/>
    <x v="2"/>
    <x v="1"/>
    <x v="2"/>
    <x v="5"/>
    <d v="2021-10-13T00:00:00"/>
    <n v="74077"/>
    <x v="1"/>
    <n v="0"/>
    <x v="0"/>
    <s v="Seattle"/>
    <x v="1"/>
  </r>
  <r>
    <s v="E04348"/>
    <x v="295"/>
    <x v="6"/>
    <x v="4"/>
    <x v="1"/>
    <x v="0"/>
    <x v="2"/>
    <x v="11"/>
    <d v="2021-01-18T00:00:00"/>
    <n v="104162"/>
    <x v="3"/>
    <n v="7291.3400000000011"/>
    <x v="0"/>
    <s v="Austin"/>
    <x v="1"/>
  </r>
  <r>
    <s v="E01638"/>
    <x v="296"/>
    <x v="30"/>
    <x v="0"/>
    <x v="3"/>
    <x v="0"/>
    <x v="1"/>
    <x v="15"/>
    <d v="2010-08-28T00:00:00"/>
    <n v="82162"/>
    <x v="1"/>
    <n v="0"/>
    <x v="1"/>
    <s v="Beijing"/>
    <x v="23"/>
  </r>
  <r>
    <s v="E03419"/>
    <x v="297"/>
    <x v="5"/>
    <x v="2"/>
    <x v="2"/>
    <x v="0"/>
    <x v="1"/>
    <x v="40"/>
    <d v="2015-07-10T00:00:00"/>
    <n v="63880"/>
    <x v="1"/>
    <n v="0"/>
    <x v="1"/>
    <s v="Chongqing"/>
    <x v="1"/>
  </r>
  <r>
    <s v="E04222"/>
    <x v="298"/>
    <x v="22"/>
    <x v="5"/>
    <x v="0"/>
    <x v="0"/>
    <x v="1"/>
    <x v="0"/>
    <d v="2013-09-08T00:00:00"/>
    <n v="73248"/>
    <x v="1"/>
    <n v="0"/>
    <x v="0"/>
    <s v="Columbus"/>
    <x v="1"/>
  </r>
  <r>
    <s v="E04126"/>
    <x v="299"/>
    <x v="4"/>
    <x v="3"/>
    <x v="1"/>
    <x v="1"/>
    <x v="0"/>
    <x v="10"/>
    <d v="2020-10-09T00:00:00"/>
    <n v="91853"/>
    <x v="1"/>
    <n v="0"/>
    <x v="0"/>
    <s v="Chicago"/>
    <x v="1"/>
  </r>
  <r>
    <s v="E01896"/>
    <x v="300"/>
    <x v="2"/>
    <x v="1"/>
    <x v="2"/>
    <x v="1"/>
    <x v="2"/>
    <x v="6"/>
    <d v="2020-01-14T00:00:00"/>
    <n v="168014"/>
    <x v="25"/>
    <n v="45363.780000000006"/>
    <x v="0"/>
    <s v="Chicago"/>
    <x v="24"/>
  </r>
  <r>
    <s v="E03018"/>
    <x v="301"/>
    <x v="25"/>
    <x v="5"/>
    <x v="3"/>
    <x v="0"/>
    <x v="2"/>
    <x v="17"/>
    <d v="2017-09-17T00:00:00"/>
    <n v="70770"/>
    <x v="1"/>
    <n v="0"/>
    <x v="0"/>
    <s v="Miami"/>
    <x v="1"/>
  </r>
  <r>
    <s v="E03325"/>
    <x v="302"/>
    <x v="16"/>
    <x v="4"/>
    <x v="3"/>
    <x v="1"/>
    <x v="2"/>
    <x v="39"/>
    <d v="2004-10-11T00:00:00"/>
    <n v="50825"/>
    <x v="1"/>
    <n v="0"/>
    <x v="0"/>
    <s v="Seattle"/>
    <x v="1"/>
  </r>
  <r>
    <s v="E04037"/>
    <x v="303"/>
    <x v="0"/>
    <x v="1"/>
    <x v="0"/>
    <x v="1"/>
    <x v="3"/>
    <x v="11"/>
    <d v="2015-09-19T00:00:00"/>
    <n v="145846"/>
    <x v="0"/>
    <n v="21876.899999999998"/>
    <x v="2"/>
    <s v="Manaus"/>
    <x v="1"/>
  </r>
  <r>
    <s v="E01902"/>
    <x v="304"/>
    <x v="0"/>
    <x v="4"/>
    <x v="0"/>
    <x v="0"/>
    <x v="1"/>
    <x v="14"/>
    <d v="2003-12-07T00:00:00"/>
    <n v="125807"/>
    <x v="0"/>
    <n v="18871.05"/>
    <x v="0"/>
    <s v="Chicago"/>
    <x v="1"/>
  </r>
  <r>
    <s v="E01466"/>
    <x v="305"/>
    <x v="7"/>
    <x v="2"/>
    <x v="2"/>
    <x v="1"/>
    <x v="1"/>
    <x v="6"/>
    <d v="2021-07-28T00:00:00"/>
    <n v="46845"/>
    <x v="1"/>
    <n v="0"/>
    <x v="0"/>
    <s v="Miami"/>
    <x v="1"/>
  </r>
  <r>
    <s v="E02038"/>
    <x v="306"/>
    <x v="0"/>
    <x v="6"/>
    <x v="3"/>
    <x v="0"/>
    <x v="1"/>
    <x v="1"/>
    <d v="2008-08-29T00:00:00"/>
    <n v="157969"/>
    <x v="4"/>
    <n v="15796.900000000001"/>
    <x v="1"/>
    <s v="Chongqing"/>
    <x v="1"/>
  </r>
  <r>
    <s v="E03474"/>
    <x v="307"/>
    <x v="29"/>
    <x v="0"/>
    <x v="3"/>
    <x v="0"/>
    <x v="2"/>
    <x v="28"/>
    <d v="2010-12-10T00:00:00"/>
    <n v="97807"/>
    <x v="1"/>
    <n v="0"/>
    <x v="0"/>
    <s v="Chicago"/>
    <x v="1"/>
  </r>
  <r>
    <s v="E02744"/>
    <x v="308"/>
    <x v="16"/>
    <x v="4"/>
    <x v="1"/>
    <x v="1"/>
    <x v="3"/>
    <x v="11"/>
    <d v="2015-12-09T00:00:00"/>
    <n v="73854"/>
    <x v="1"/>
    <n v="0"/>
    <x v="0"/>
    <s v="Seattle"/>
    <x v="1"/>
  </r>
  <r>
    <s v="E00702"/>
    <x v="309"/>
    <x v="0"/>
    <x v="3"/>
    <x v="1"/>
    <x v="1"/>
    <x v="1"/>
    <x v="15"/>
    <d v="2006-12-12T00:00:00"/>
    <n v="149537"/>
    <x v="28"/>
    <n v="20935.18"/>
    <x v="0"/>
    <s v="Seattle"/>
    <x v="1"/>
  </r>
  <r>
    <s v="E03081"/>
    <x v="310"/>
    <x v="0"/>
    <x v="2"/>
    <x v="1"/>
    <x v="0"/>
    <x v="2"/>
    <x v="37"/>
    <d v="2013-04-15T00:00:00"/>
    <n v="128303"/>
    <x v="0"/>
    <n v="19245.45"/>
    <x v="0"/>
    <s v="Phoenix"/>
    <x v="1"/>
  </r>
  <r>
    <s v="E01281"/>
    <x v="311"/>
    <x v="23"/>
    <x v="0"/>
    <x v="2"/>
    <x v="1"/>
    <x v="0"/>
    <x v="30"/>
    <d v="2005-06-10T00:00:00"/>
    <n v="67374"/>
    <x v="1"/>
    <n v="0"/>
    <x v="0"/>
    <s v="Austin"/>
    <x v="1"/>
  </r>
  <r>
    <s v="E04029"/>
    <x v="312"/>
    <x v="6"/>
    <x v="4"/>
    <x v="3"/>
    <x v="1"/>
    <x v="3"/>
    <x v="30"/>
    <d v="2011-09-24T00:00:00"/>
    <n v="102167"/>
    <x v="5"/>
    <n v="6130.0199999999995"/>
    <x v="2"/>
    <s v="Rio de Janerio"/>
    <x v="1"/>
  </r>
  <r>
    <s v="E01116"/>
    <x v="313"/>
    <x v="0"/>
    <x v="2"/>
    <x v="1"/>
    <x v="1"/>
    <x v="1"/>
    <x v="15"/>
    <d v="2007-09-07T00:00:00"/>
    <n v="151027"/>
    <x v="4"/>
    <n v="15102.7"/>
    <x v="1"/>
    <s v="Shanghai"/>
    <x v="1"/>
  </r>
  <r>
    <s v="E01753"/>
    <x v="314"/>
    <x v="6"/>
    <x v="3"/>
    <x v="2"/>
    <x v="1"/>
    <x v="1"/>
    <x v="28"/>
    <d v="2018-02-16T00:00:00"/>
    <n v="120905"/>
    <x v="17"/>
    <n v="6045.25"/>
    <x v="0"/>
    <s v="Seattle"/>
    <x v="1"/>
  </r>
  <r>
    <s v="E04072"/>
    <x v="315"/>
    <x v="9"/>
    <x v="1"/>
    <x v="1"/>
    <x v="0"/>
    <x v="2"/>
    <x v="35"/>
    <d v="2018-06-02T00:00:00"/>
    <n v="231567"/>
    <x v="32"/>
    <n v="83364.12"/>
    <x v="0"/>
    <s v="Seattle"/>
    <x v="1"/>
  </r>
  <r>
    <s v="E00672"/>
    <x v="316"/>
    <x v="9"/>
    <x v="0"/>
    <x v="0"/>
    <x v="1"/>
    <x v="1"/>
    <x v="11"/>
    <d v="2015-07-12T00:00:00"/>
    <n v="215388"/>
    <x v="29"/>
    <n v="71078.040000000008"/>
    <x v="0"/>
    <s v="Miami"/>
    <x v="1"/>
  </r>
  <r>
    <s v="E04419"/>
    <x v="317"/>
    <x v="0"/>
    <x v="2"/>
    <x v="2"/>
    <x v="0"/>
    <x v="1"/>
    <x v="23"/>
    <d v="2015-06-13T00:00:00"/>
    <n v="127972"/>
    <x v="19"/>
    <n v="14076.92"/>
    <x v="0"/>
    <s v="Seattle"/>
    <x v="1"/>
  </r>
  <r>
    <s v="E00467"/>
    <x v="318"/>
    <x v="19"/>
    <x v="5"/>
    <x v="3"/>
    <x v="0"/>
    <x v="1"/>
    <x v="0"/>
    <d v="1995-08-04T00:00:00"/>
    <n v="80701"/>
    <x v="1"/>
    <n v="0"/>
    <x v="0"/>
    <s v="Chicago"/>
    <x v="25"/>
  </r>
  <r>
    <s v="E00365"/>
    <x v="319"/>
    <x v="6"/>
    <x v="6"/>
    <x v="3"/>
    <x v="1"/>
    <x v="1"/>
    <x v="21"/>
    <d v="2020-02-02T00:00:00"/>
    <n v="115417"/>
    <x v="5"/>
    <n v="6925.0199999999995"/>
    <x v="1"/>
    <s v="Shanghai"/>
    <x v="1"/>
  </r>
  <r>
    <s v="E00306"/>
    <x v="320"/>
    <x v="10"/>
    <x v="5"/>
    <x v="3"/>
    <x v="0"/>
    <x v="2"/>
    <x v="15"/>
    <d v="2019-06-19T00:00:00"/>
    <n v="88045"/>
    <x v="1"/>
    <n v="0"/>
    <x v="0"/>
    <s v="Chicago"/>
    <x v="1"/>
  </r>
  <r>
    <s v="E03292"/>
    <x v="321"/>
    <x v="3"/>
    <x v="0"/>
    <x v="2"/>
    <x v="0"/>
    <x v="0"/>
    <x v="15"/>
    <d v="2018-03-26T00:00:00"/>
    <n v="86478"/>
    <x v="5"/>
    <n v="5188.6799999999994"/>
    <x v="0"/>
    <s v="Austin"/>
    <x v="1"/>
  </r>
  <r>
    <s v="E04779"/>
    <x v="322"/>
    <x v="9"/>
    <x v="5"/>
    <x v="1"/>
    <x v="1"/>
    <x v="2"/>
    <x v="20"/>
    <d v="2016-01-18T00:00:00"/>
    <n v="180994"/>
    <x v="30"/>
    <n v="70587.66"/>
    <x v="0"/>
    <s v="Seattle"/>
    <x v="1"/>
  </r>
  <r>
    <s v="E00501"/>
    <x v="323"/>
    <x v="13"/>
    <x v="1"/>
    <x v="0"/>
    <x v="0"/>
    <x v="1"/>
    <x v="0"/>
    <d v="2007-12-02T00:00:00"/>
    <n v="64494"/>
    <x v="1"/>
    <n v="0"/>
    <x v="0"/>
    <s v="Columbus"/>
    <x v="1"/>
  </r>
  <r>
    <s v="E01132"/>
    <x v="324"/>
    <x v="5"/>
    <x v="2"/>
    <x v="1"/>
    <x v="1"/>
    <x v="0"/>
    <x v="40"/>
    <d v="2002-10-21T00:00:00"/>
    <n v="70122"/>
    <x v="1"/>
    <n v="0"/>
    <x v="0"/>
    <s v="Columbus"/>
    <x v="1"/>
  </r>
  <r>
    <s v="E00556"/>
    <x v="325"/>
    <x v="2"/>
    <x v="3"/>
    <x v="1"/>
    <x v="1"/>
    <x v="2"/>
    <x v="7"/>
    <d v="2017-02-19T00:00:00"/>
    <n v="181854"/>
    <x v="20"/>
    <n v="52737.659999999996"/>
    <x v="0"/>
    <s v="Seattle"/>
    <x v="26"/>
  </r>
  <r>
    <s v="E00311"/>
    <x v="326"/>
    <x v="20"/>
    <x v="4"/>
    <x v="2"/>
    <x v="0"/>
    <x v="3"/>
    <x v="8"/>
    <d v="2016-10-21T00:00:00"/>
    <n v="52811"/>
    <x v="1"/>
    <n v="0"/>
    <x v="0"/>
    <s v="Miami"/>
    <x v="1"/>
  </r>
  <r>
    <s v="E04567"/>
    <x v="327"/>
    <x v="28"/>
    <x v="0"/>
    <x v="0"/>
    <x v="0"/>
    <x v="1"/>
    <x v="21"/>
    <d v="2019-10-25T00:00:00"/>
    <n v="50111"/>
    <x v="1"/>
    <n v="0"/>
    <x v="1"/>
    <s v="Chengdu"/>
    <x v="1"/>
  </r>
  <r>
    <s v="E04378"/>
    <x v="274"/>
    <x v="32"/>
    <x v="0"/>
    <x v="1"/>
    <x v="1"/>
    <x v="0"/>
    <x v="11"/>
    <d v="2016-05-07T00:00:00"/>
    <n v="71192"/>
    <x v="1"/>
    <n v="0"/>
    <x v="0"/>
    <s v="Austin"/>
    <x v="1"/>
  </r>
  <r>
    <s v="E03251"/>
    <x v="328"/>
    <x v="2"/>
    <x v="2"/>
    <x v="1"/>
    <x v="0"/>
    <x v="3"/>
    <x v="2"/>
    <d v="2018-12-18T00:00:00"/>
    <n v="155351"/>
    <x v="2"/>
    <n v="31070.2"/>
    <x v="0"/>
    <s v="Seattle"/>
    <x v="1"/>
  </r>
  <r>
    <s v="E03167"/>
    <x v="329"/>
    <x v="2"/>
    <x v="4"/>
    <x v="2"/>
    <x v="1"/>
    <x v="1"/>
    <x v="38"/>
    <d v="2006-11-28T00:00:00"/>
    <n v="161690"/>
    <x v="20"/>
    <n v="46890.1"/>
    <x v="1"/>
    <s v="Beijing"/>
    <x v="1"/>
  </r>
  <r>
    <s v="E03347"/>
    <x v="330"/>
    <x v="25"/>
    <x v="5"/>
    <x v="2"/>
    <x v="0"/>
    <x v="1"/>
    <x v="25"/>
    <d v="2017-02-10T00:00:00"/>
    <n v="60132"/>
    <x v="1"/>
    <n v="0"/>
    <x v="1"/>
    <s v="Chongqing"/>
    <x v="1"/>
  </r>
  <r>
    <s v="E03908"/>
    <x v="331"/>
    <x v="23"/>
    <x v="0"/>
    <x v="1"/>
    <x v="1"/>
    <x v="2"/>
    <x v="36"/>
    <d v="1994-10-24T00:00:00"/>
    <n v="87216"/>
    <x v="1"/>
    <n v="0"/>
    <x v="0"/>
    <s v="Miami"/>
    <x v="1"/>
  </r>
  <r>
    <s v="E01351"/>
    <x v="332"/>
    <x v="28"/>
    <x v="0"/>
    <x v="3"/>
    <x v="1"/>
    <x v="2"/>
    <x v="40"/>
    <d v="2020-04-23T00:00:00"/>
    <n v="50069"/>
    <x v="1"/>
    <n v="0"/>
    <x v="0"/>
    <s v="Seattle"/>
    <x v="1"/>
  </r>
  <r>
    <s v="E02681"/>
    <x v="333"/>
    <x v="2"/>
    <x v="0"/>
    <x v="2"/>
    <x v="0"/>
    <x v="2"/>
    <x v="3"/>
    <d v="2021-07-26T00:00:00"/>
    <n v="151108"/>
    <x v="31"/>
    <n v="33243.760000000002"/>
    <x v="0"/>
    <s v="Phoenix"/>
    <x v="1"/>
  </r>
  <r>
    <s v="E03807"/>
    <x v="334"/>
    <x v="3"/>
    <x v="0"/>
    <x v="1"/>
    <x v="0"/>
    <x v="1"/>
    <x v="34"/>
    <d v="2005-10-15T00:00:00"/>
    <n v="67398"/>
    <x v="3"/>
    <n v="4717.8600000000006"/>
    <x v="0"/>
    <s v="Phoenix"/>
    <x v="1"/>
  </r>
  <r>
    <s v="E00422"/>
    <x v="335"/>
    <x v="25"/>
    <x v="5"/>
    <x v="0"/>
    <x v="0"/>
    <x v="3"/>
    <x v="40"/>
    <d v="2015-08-29T00:00:00"/>
    <n v="68488"/>
    <x v="1"/>
    <n v="0"/>
    <x v="0"/>
    <s v="Seattle"/>
    <x v="1"/>
  </r>
  <r>
    <s v="E00265"/>
    <x v="336"/>
    <x v="10"/>
    <x v="5"/>
    <x v="1"/>
    <x v="0"/>
    <x v="3"/>
    <x v="33"/>
    <d v="1998-07-16T00:00:00"/>
    <n v="92932"/>
    <x v="1"/>
    <n v="0"/>
    <x v="0"/>
    <s v="Columbus"/>
    <x v="1"/>
  </r>
  <r>
    <s v="E04601"/>
    <x v="337"/>
    <x v="7"/>
    <x v="1"/>
    <x v="3"/>
    <x v="0"/>
    <x v="3"/>
    <x v="9"/>
    <d v="2009-06-30T00:00:00"/>
    <n v="43363"/>
    <x v="1"/>
    <n v="0"/>
    <x v="0"/>
    <s v="Austin"/>
    <x v="1"/>
  </r>
  <r>
    <s v="E04816"/>
    <x v="338"/>
    <x v="31"/>
    <x v="0"/>
    <x v="2"/>
    <x v="1"/>
    <x v="1"/>
    <x v="11"/>
    <d v="2017-02-14T00:00:00"/>
    <n v="95963"/>
    <x v="1"/>
    <n v="0"/>
    <x v="1"/>
    <s v="Chengdu"/>
    <x v="1"/>
  </r>
  <r>
    <s v="E02147"/>
    <x v="339"/>
    <x v="6"/>
    <x v="1"/>
    <x v="2"/>
    <x v="0"/>
    <x v="3"/>
    <x v="0"/>
    <d v="2010-04-29T00:00:00"/>
    <n v="111038"/>
    <x v="17"/>
    <n v="5551.9000000000005"/>
    <x v="2"/>
    <s v="Sao Paulo"/>
    <x v="1"/>
  </r>
  <r>
    <s v="E02914"/>
    <x v="340"/>
    <x v="9"/>
    <x v="5"/>
    <x v="0"/>
    <x v="0"/>
    <x v="2"/>
    <x v="10"/>
    <d v="1996-06-14T00:00:00"/>
    <n v="200246"/>
    <x v="16"/>
    <n v="68083.64"/>
    <x v="0"/>
    <s v="Columbus"/>
    <x v="1"/>
  </r>
  <r>
    <s v="E03268"/>
    <x v="341"/>
    <x v="9"/>
    <x v="0"/>
    <x v="3"/>
    <x v="0"/>
    <x v="2"/>
    <x v="35"/>
    <d v="2015-02-18T00:00:00"/>
    <n v="194871"/>
    <x v="22"/>
    <n v="68204.849999999991"/>
    <x v="0"/>
    <s v="Columbus"/>
    <x v="1"/>
  </r>
  <r>
    <s v="E03972"/>
    <x v="342"/>
    <x v="4"/>
    <x v="3"/>
    <x v="0"/>
    <x v="1"/>
    <x v="3"/>
    <x v="32"/>
    <d v="1994-09-15T00:00:00"/>
    <n v="98769"/>
    <x v="1"/>
    <n v="0"/>
    <x v="2"/>
    <s v="Rio de Janerio"/>
    <x v="27"/>
  </r>
  <r>
    <s v="E02189"/>
    <x v="343"/>
    <x v="5"/>
    <x v="2"/>
    <x v="0"/>
    <x v="0"/>
    <x v="3"/>
    <x v="7"/>
    <d v="2018-05-19T00:00:00"/>
    <n v="65334"/>
    <x v="1"/>
    <n v="0"/>
    <x v="2"/>
    <s v="Rio de Janerio"/>
    <x v="1"/>
  </r>
  <r>
    <s v="E04290"/>
    <x v="344"/>
    <x v="1"/>
    <x v="0"/>
    <x v="1"/>
    <x v="0"/>
    <x v="3"/>
    <x v="6"/>
    <d v="2021-05-11T00:00:00"/>
    <n v="83934"/>
    <x v="1"/>
    <n v="0"/>
    <x v="0"/>
    <s v="Miami"/>
    <x v="1"/>
  </r>
  <r>
    <s v="E03630"/>
    <x v="345"/>
    <x v="2"/>
    <x v="3"/>
    <x v="0"/>
    <x v="1"/>
    <x v="2"/>
    <x v="9"/>
    <d v="2016-09-03T00:00:00"/>
    <n v="150399"/>
    <x v="12"/>
    <n v="42111.72"/>
    <x v="0"/>
    <s v="Chicago"/>
    <x v="1"/>
  </r>
  <r>
    <s v="E00432"/>
    <x v="346"/>
    <x v="2"/>
    <x v="4"/>
    <x v="0"/>
    <x v="1"/>
    <x v="1"/>
    <x v="17"/>
    <d v="2012-05-19T00:00:00"/>
    <n v="160280"/>
    <x v="33"/>
    <n v="30453.200000000001"/>
    <x v="1"/>
    <s v="Beijing"/>
    <x v="1"/>
  </r>
  <r>
    <s v="E03045"/>
    <x v="347"/>
    <x v="20"/>
    <x v="4"/>
    <x v="2"/>
    <x v="1"/>
    <x v="1"/>
    <x v="4"/>
    <d v="1997-04-28T00:00:00"/>
    <n v="54051"/>
    <x v="1"/>
    <n v="0"/>
    <x v="0"/>
    <s v="Miami"/>
    <x v="28"/>
  </r>
  <r>
    <s v="E01924"/>
    <x v="348"/>
    <x v="2"/>
    <x v="5"/>
    <x v="0"/>
    <x v="0"/>
    <x v="3"/>
    <x v="1"/>
    <d v="2003-04-15T00:00:00"/>
    <n v="150699"/>
    <x v="20"/>
    <n v="43702.71"/>
    <x v="2"/>
    <s v="Sao Paulo"/>
    <x v="1"/>
  </r>
  <r>
    <s v="E04877"/>
    <x v="349"/>
    <x v="13"/>
    <x v="6"/>
    <x v="2"/>
    <x v="1"/>
    <x v="3"/>
    <x v="17"/>
    <d v="2013-03-30T00:00:00"/>
    <n v="69570"/>
    <x v="1"/>
    <n v="0"/>
    <x v="0"/>
    <s v="Miami"/>
    <x v="1"/>
  </r>
  <r>
    <s v="E02770"/>
    <x v="350"/>
    <x v="31"/>
    <x v="0"/>
    <x v="1"/>
    <x v="0"/>
    <x v="1"/>
    <x v="23"/>
    <d v="2019-03-29T00:00:00"/>
    <n v="86774"/>
    <x v="1"/>
    <n v="0"/>
    <x v="1"/>
    <s v="Chengdu"/>
    <x v="1"/>
  </r>
  <r>
    <s v="E04590"/>
    <x v="351"/>
    <x v="16"/>
    <x v="4"/>
    <x v="1"/>
    <x v="1"/>
    <x v="2"/>
    <x v="37"/>
    <d v="2001-03-29T00:00:00"/>
    <n v="57606"/>
    <x v="1"/>
    <n v="0"/>
    <x v="0"/>
    <s v="Miami"/>
    <x v="1"/>
  </r>
  <r>
    <s v="E01977"/>
    <x v="352"/>
    <x v="0"/>
    <x v="1"/>
    <x v="3"/>
    <x v="0"/>
    <x v="1"/>
    <x v="35"/>
    <d v="2001-09-10T00:00:00"/>
    <n v="125730"/>
    <x v="19"/>
    <n v="13830.3"/>
    <x v="1"/>
    <s v="Chongqing"/>
    <x v="1"/>
  </r>
  <r>
    <s v="E01378"/>
    <x v="353"/>
    <x v="27"/>
    <x v="0"/>
    <x v="0"/>
    <x v="0"/>
    <x v="1"/>
    <x v="10"/>
    <d v="2012-02-25T00:00:00"/>
    <n v="64170"/>
    <x v="1"/>
    <n v="0"/>
    <x v="0"/>
    <s v="Columbus"/>
    <x v="1"/>
  </r>
  <r>
    <s v="E04224"/>
    <x v="354"/>
    <x v="15"/>
    <x v="4"/>
    <x v="2"/>
    <x v="1"/>
    <x v="3"/>
    <x v="16"/>
    <d v="1998-01-21T00:00:00"/>
    <n v="72303"/>
    <x v="1"/>
    <n v="0"/>
    <x v="0"/>
    <s v="Phoenix"/>
    <x v="1"/>
  </r>
  <r>
    <s v="E03423"/>
    <x v="355"/>
    <x v="6"/>
    <x v="2"/>
    <x v="0"/>
    <x v="1"/>
    <x v="3"/>
    <x v="9"/>
    <d v="2012-07-26T00:00:00"/>
    <n v="105891"/>
    <x v="3"/>
    <n v="7412.3700000000008"/>
    <x v="0"/>
    <s v="Seattle"/>
    <x v="1"/>
  </r>
  <r>
    <s v="E01584"/>
    <x v="356"/>
    <x v="9"/>
    <x v="6"/>
    <x v="2"/>
    <x v="1"/>
    <x v="1"/>
    <x v="31"/>
    <d v="2021-08-25T00:00:00"/>
    <n v="255230"/>
    <x v="32"/>
    <n v="91882.8"/>
    <x v="0"/>
    <s v="Austin"/>
    <x v="1"/>
  </r>
  <r>
    <s v="E00788"/>
    <x v="357"/>
    <x v="13"/>
    <x v="2"/>
    <x v="1"/>
    <x v="0"/>
    <x v="3"/>
    <x v="16"/>
    <d v="1992-06-15T00:00:00"/>
    <n v="59591"/>
    <x v="1"/>
    <n v="0"/>
    <x v="2"/>
    <s v="Sao Paulo"/>
    <x v="1"/>
  </r>
  <r>
    <s v="E00207"/>
    <x v="358"/>
    <x v="9"/>
    <x v="4"/>
    <x v="1"/>
    <x v="0"/>
    <x v="1"/>
    <x v="27"/>
    <d v="2012-07-23T00:00:00"/>
    <n v="187048"/>
    <x v="18"/>
    <n v="59855.360000000001"/>
    <x v="1"/>
    <s v="Chengdu"/>
    <x v="1"/>
  </r>
  <r>
    <s v="E00834"/>
    <x v="359"/>
    <x v="13"/>
    <x v="1"/>
    <x v="2"/>
    <x v="0"/>
    <x v="3"/>
    <x v="26"/>
    <d v="2002-02-09T00:00:00"/>
    <n v="58605"/>
    <x v="1"/>
    <n v="0"/>
    <x v="0"/>
    <s v="Phoenix"/>
    <x v="1"/>
  </r>
  <r>
    <s v="E04571"/>
    <x v="360"/>
    <x v="2"/>
    <x v="5"/>
    <x v="3"/>
    <x v="0"/>
    <x v="3"/>
    <x v="33"/>
    <d v="2017-01-04T00:00:00"/>
    <n v="178502"/>
    <x v="2"/>
    <n v="35700.400000000001"/>
    <x v="0"/>
    <s v="Austin"/>
    <x v="1"/>
  </r>
  <r>
    <s v="E02652"/>
    <x v="361"/>
    <x v="6"/>
    <x v="3"/>
    <x v="2"/>
    <x v="1"/>
    <x v="1"/>
    <x v="20"/>
    <d v="2015-07-29T00:00:00"/>
    <n v="103724"/>
    <x v="17"/>
    <n v="5186.2000000000007"/>
    <x v="1"/>
    <s v="Shanghai"/>
    <x v="1"/>
  </r>
  <r>
    <s v="E02693"/>
    <x v="362"/>
    <x v="2"/>
    <x v="5"/>
    <x v="0"/>
    <x v="0"/>
    <x v="3"/>
    <x v="17"/>
    <d v="2008-03-21T00:00:00"/>
    <n v="156277"/>
    <x v="31"/>
    <n v="34380.94"/>
    <x v="2"/>
    <s v="Manaus"/>
    <x v="1"/>
  </r>
  <r>
    <s v="E03359"/>
    <x v="363"/>
    <x v="17"/>
    <x v="5"/>
    <x v="0"/>
    <x v="0"/>
    <x v="3"/>
    <x v="23"/>
    <d v="2017-12-17T00:00:00"/>
    <n v="87744"/>
    <x v="1"/>
    <n v="0"/>
    <x v="2"/>
    <s v="Sao Paulo"/>
    <x v="1"/>
  </r>
  <r>
    <s v="E00399"/>
    <x v="364"/>
    <x v="13"/>
    <x v="1"/>
    <x v="1"/>
    <x v="1"/>
    <x v="2"/>
    <x v="23"/>
    <d v="2019-03-18T00:00:00"/>
    <n v="54714"/>
    <x v="1"/>
    <n v="0"/>
    <x v="0"/>
    <s v="Columbus"/>
    <x v="1"/>
  </r>
  <r>
    <s v="E02971"/>
    <x v="365"/>
    <x v="14"/>
    <x v="0"/>
    <x v="3"/>
    <x v="0"/>
    <x v="1"/>
    <x v="15"/>
    <d v="2013-08-25T00:00:00"/>
    <n v="99169"/>
    <x v="1"/>
    <n v="0"/>
    <x v="1"/>
    <s v="Beijing"/>
    <x v="1"/>
  </r>
  <r>
    <s v="E03327"/>
    <x v="366"/>
    <x v="0"/>
    <x v="3"/>
    <x v="0"/>
    <x v="0"/>
    <x v="1"/>
    <x v="0"/>
    <d v="2006-06-20T00:00:00"/>
    <n v="142628"/>
    <x v="15"/>
    <n v="17115.36"/>
    <x v="1"/>
    <s v="Chongqing"/>
    <x v="1"/>
  </r>
  <r>
    <s v="E00900"/>
    <x v="367"/>
    <x v="4"/>
    <x v="6"/>
    <x v="1"/>
    <x v="0"/>
    <x v="3"/>
    <x v="29"/>
    <d v="2014-04-27T00:00:00"/>
    <n v="75869"/>
    <x v="1"/>
    <n v="0"/>
    <x v="2"/>
    <s v="Sao Paulo"/>
    <x v="1"/>
  </r>
  <r>
    <s v="E00836"/>
    <x v="368"/>
    <x v="23"/>
    <x v="0"/>
    <x v="1"/>
    <x v="0"/>
    <x v="2"/>
    <x v="13"/>
    <d v="2018-05-14T00:00:00"/>
    <n v="60985"/>
    <x v="1"/>
    <n v="0"/>
    <x v="0"/>
    <s v="Seattle"/>
    <x v="1"/>
  </r>
  <r>
    <s v="E03854"/>
    <x v="369"/>
    <x v="0"/>
    <x v="0"/>
    <x v="0"/>
    <x v="0"/>
    <x v="1"/>
    <x v="33"/>
    <d v="2010-07-24T00:00:00"/>
    <n v="126911"/>
    <x v="4"/>
    <n v="12691.1"/>
    <x v="1"/>
    <s v="Shanghai"/>
    <x v="1"/>
  </r>
  <r>
    <s v="E04729"/>
    <x v="370"/>
    <x v="9"/>
    <x v="2"/>
    <x v="0"/>
    <x v="1"/>
    <x v="1"/>
    <x v="16"/>
    <d v="2004-02-25T00:00:00"/>
    <n v="216949"/>
    <x v="18"/>
    <n v="69423.680000000008"/>
    <x v="1"/>
    <s v="Shanghai"/>
    <x v="1"/>
  </r>
  <r>
    <s v="E00360"/>
    <x v="371"/>
    <x v="2"/>
    <x v="5"/>
    <x v="1"/>
    <x v="1"/>
    <x v="1"/>
    <x v="26"/>
    <d v="2012-10-22T00:00:00"/>
    <n v="168510"/>
    <x v="20"/>
    <n v="48867.899999999994"/>
    <x v="0"/>
    <s v="Seattle"/>
    <x v="1"/>
  </r>
  <r>
    <s v="E02284"/>
    <x v="372"/>
    <x v="17"/>
    <x v="5"/>
    <x v="2"/>
    <x v="0"/>
    <x v="3"/>
    <x v="9"/>
    <d v="2016-03-14T00:00:00"/>
    <n v="85870"/>
    <x v="1"/>
    <n v="0"/>
    <x v="2"/>
    <s v="Sao Paulo"/>
    <x v="1"/>
  </r>
  <r>
    <s v="E00181"/>
    <x v="373"/>
    <x v="4"/>
    <x v="6"/>
    <x v="3"/>
    <x v="0"/>
    <x v="1"/>
    <x v="30"/>
    <d v="2002-01-15T00:00:00"/>
    <n v="86510"/>
    <x v="1"/>
    <n v="0"/>
    <x v="1"/>
    <s v="Beijing"/>
    <x v="29"/>
  </r>
  <r>
    <s v="E04168"/>
    <x v="374"/>
    <x v="6"/>
    <x v="2"/>
    <x v="2"/>
    <x v="0"/>
    <x v="3"/>
    <x v="31"/>
    <d v="2017-09-21T00:00:00"/>
    <n v="119647"/>
    <x v="6"/>
    <n v="10768.23"/>
    <x v="2"/>
    <s v="Sao Paulo"/>
    <x v="1"/>
  </r>
  <r>
    <s v="E02861"/>
    <x v="375"/>
    <x v="14"/>
    <x v="0"/>
    <x v="0"/>
    <x v="1"/>
    <x v="2"/>
    <x v="39"/>
    <d v="2001-04-15T00:00:00"/>
    <n v="80921"/>
    <x v="1"/>
    <n v="0"/>
    <x v="0"/>
    <s v="Columbus"/>
    <x v="1"/>
  </r>
  <r>
    <s v="E01357"/>
    <x v="376"/>
    <x v="11"/>
    <x v="5"/>
    <x v="0"/>
    <x v="0"/>
    <x v="2"/>
    <x v="22"/>
    <d v="2010-01-15T00:00:00"/>
    <n v="98110"/>
    <x v="8"/>
    <n v="12754.300000000001"/>
    <x v="0"/>
    <s v="Chicago"/>
    <x v="1"/>
  </r>
  <r>
    <s v="E04387"/>
    <x v="377"/>
    <x v="23"/>
    <x v="0"/>
    <x v="2"/>
    <x v="0"/>
    <x v="2"/>
    <x v="1"/>
    <d v="2017-10-20T00:00:00"/>
    <n v="86831"/>
    <x v="1"/>
    <n v="0"/>
    <x v="0"/>
    <s v="Phoenix"/>
    <x v="1"/>
  </r>
  <r>
    <s v="E03090"/>
    <x v="378"/>
    <x v="1"/>
    <x v="0"/>
    <x v="2"/>
    <x v="0"/>
    <x v="1"/>
    <x v="37"/>
    <d v="2010-09-10T00:00:00"/>
    <n v="72826"/>
    <x v="1"/>
    <n v="0"/>
    <x v="1"/>
    <s v="Beijing"/>
    <x v="1"/>
  </r>
  <r>
    <s v="E03591"/>
    <x v="379"/>
    <x v="2"/>
    <x v="6"/>
    <x v="1"/>
    <x v="0"/>
    <x v="1"/>
    <x v="14"/>
    <d v="2011-02-14T00:00:00"/>
    <n v="171217"/>
    <x v="33"/>
    <n v="32531.23"/>
    <x v="0"/>
    <s v="Seattle"/>
    <x v="1"/>
  </r>
  <r>
    <s v="E03328"/>
    <x v="380"/>
    <x v="6"/>
    <x v="0"/>
    <x v="0"/>
    <x v="0"/>
    <x v="2"/>
    <x v="4"/>
    <d v="2020-04-27T00:00:00"/>
    <n v="103058"/>
    <x v="3"/>
    <n v="7214.06"/>
    <x v="0"/>
    <s v="Columbus"/>
    <x v="1"/>
  </r>
  <r>
    <s v="E04937"/>
    <x v="381"/>
    <x v="6"/>
    <x v="2"/>
    <x v="2"/>
    <x v="1"/>
    <x v="1"/>
    <x v="27"/>
    <d v="2014-08-07T00:00:00"/>
    <n v="117062"/>
    <x v="3"/>
    <n v="8194.34"/>
    <x v="0"/>
    <s v="Phoenix"/>
    <x v="1"/>
  </r>
  <r>
    <s v="E00515"/>
    <x v="382"/>
    <x v="0"/>
    <x v="3"/>
    <x v="2"/>
    <x v="1"/>
    <x v="3"/>
    <x v="28"/>
    <d v="2019-01-23T00:00:00"/>
    <n v="159031"/>
    <x v="4"/>
    <n v="15903.1"/>
    <x v="0"/>
    <s v="Miami"/>
    <x v="1"/>
  </r>
  <r>
    <s v="E01241"/>
    <x v="383"/>
    <x v="0"/>
    <x v="0"/>
    <x v="0"/>
    <x v="0"/>
    <x v="3"/>
    <x v="37"/>
    <d v="2004-01-14T00:00:00"/>
    <n v="125086"/>
    <x v="4"/>
    <n v="12508.6"/>
    <x v="2"/>
    <s v="Sao Paulo"/>
    <x v="1"/>
  </r>
  <r>
    <s v="E03255"/>
    <x v="384"/>
    <x v="27"/>
    <x v="0"/>
    <x v="2"/>
    <x v="1"/>
    <x v="2"/>
    <x v="19"/>
    <d v="2016-04-07T00:00:00"/>
    <n v="67976"/>
    <x v="1"/>
    <n v="0"/>
    <x v="0"/>
    <s v="Seattle"/>
    <x v="1"/>
  </r>
  <r>
    <s v="E01711"/>
    <x v="385"/>
    <x v="13"/>
    <x v="1"/>
    <x v="2"/>
    <x v="1"/>
    <x v="2"/>
    <x v="11"/>
    <d v="2021-04-22T00:00:00"/>
    <n v="74215"/>
    <x v="1"/>
    <n v="0"/>
    <x v="0"/>
    <s v="Phoenix"/>
    <x v="1"/>
  </r>
  <r>
    <s v="E00500"/>
    <x v="386"/>
    <x v="2"/>
    <x v="3"/>
    <x v="1"/>
    <x v="1"/>
    <x v="1"/>
    <x v="0"/>
    <d v="2010-06-11T00:00:00"/>
    <n v="187389"/>
    <x v="36"/>
    <n v="46847.25"/>
    <x v="1"/>
    <s v="Chengdu"/>
    <x v="1"/>
  </r>
  <r>
    <s v="E04972"/>
    <x v="387"/>
    <x v="0"/>
    <x v="4"/>
    <x v="2"/>
    <x v="0"/>
    <x v="2"/>
    <x v="12"/>
    <d v="2008-10-26T00:00:00"/>
    <n v="131841"/>
    <x v="8"/>
    <n v="17139.330000000002"/>
    <x v="0"/>
    <s v="Columbus"/>
    <x v="1"/>
  </r>
  <r>
    <s v="E02728"/>
    <x v="388"/>
    <x v="4"/>
    <x v="3"/>
    <x v="0"/>
    <x v="1"/>
    <x v="1"/>
    <x v="8"/>
    <d v="2011-07-26T00:00:00"/>
    <n v="97231"/>
    <x v="1"/>
    <n v="0"/>
    <x v="1"/>
    <s v="Beijing"/>
    <x v="1"/>
  </r>
  <r>
    <s v="E04749"/>
    <x v="389"/>
    <x v="0"/>
    <x v="1"/>
    <x v="3"/>
    <x v="0"/>
    <x v="1"/>
    <x v="12"/>
    <d v="2004-03-14T00:00:00"/>
    <n v="155004"/>
    <x v="15"/>
    <n v="18600.48"/>
    <x v="0"/>
    <s v="Austin"/>
    <x v="1"/>
  </r>
  <r>
    <s v="E02023"/>
    <x v="390"/>
    <x v="28"/>
    <x v="0"/>
    <x v="1"/>
    <x v="1"/>
    <x v="1"/>
    <x v="28"/>
    <d v="2007-07-30T00:00:00"/>
    <n v="41859"/>
    <x v="1"/>
    <n v="0"/>
    <x v="0"/>
    <s v="Seattle"/>
    <x v="1"/>
  </r>
  <r>
    <s v="E03166"/>
    <x v="391"/>
    <x v="12"/>
    <x v="0"/>
    <x v="1"/>
    <x v="1"/>
    <x v="0"/>
    <x v="34"/>
    <d v="2006-09-24T00:00:00"/>
    <n v="52733"/>
    <x v="1"/>
    <n v="0"/>
    <x v="0"/>
    <s v="Chicago"/>
    <x v="1"/>
  </r>
  <r>
    <s v="E02599"/>
    <x v="392"/>
    <x v="9"/>
    <x v="4"/>
    <x v="3"/>
    <x v="1"/>
    <x v="1"/>
    <x v="11"/>
    <d v="2015-09-03T00:00:00"/>
    <n v="250953"/>
    <x v="16"/>
    <n v="85324.02"/>
    <x v="0"/>
    <s v="Columbus"/>
    <x v="1"/>
  </r>
  <r>
    <s v="E01014"/>
    <x v="393"/>
    <x v="2"/>
    <x v="6"/>
    <x v="0"/>
    <x v="1"/>
    <x v="1"/>
    <x v="37"/>
    <d v="1999-02-19T00:00:00"/>
    <n v="191807"/>
    <x v="11"/>
    <n v="40279.47"/>
    <x v="1"/>
    <s v="Chongqing"/>
    <x v="1"/>
  </r>
  <r>
    <s v="E04529"/>
    <x v="394"/>
    <x v="1"/>
    <x v="0"/>
    <x v="2"/>
    <x v="1"/>
    <x v="1"/>
    <x v="34"/>
    <d v="2014-06-23T00:00:00"/>
    <n v="64677"/>
    <x v="1"/>
    <n v="0"/>
    <x v="1"/>
    <s v="Chongqing"/>
    <x v="1"/>
  </r>
  <r>
    <s v="E00085"/>
    <x v="395"/>
    <x v="0"/>
    <x v="0"/>
    <x v="3"/>
    <x v="1"/>
    <x v="2"/>
    <x v="30"/>
    <d v="2004-09-14T00:00:00"/>
    <n v="130274"/>
    <x v="19"/>
    <n v="14330.14"/>
    <x v="0"/>
    <s v="Chicago"/>
    <x v="1"/>
  </r>
  <r>
    <s v="E00632"/>
    <x v="396"/>
    <x v="23"/>
    <x v="0"/>
    <x v="0"/>
    <x v="1"/>
    <x v="1"/>
    <x v="17"/>
    <d v="2017-07-06T00:00:00"/>
    <n v="96331"/>
    <x v="1"/>
    <n v="0"/>
    <x v="1"/>
    <s v="Shanghai"/>
    <x v="1"/>
  </r>
  <r>
    <s v="E02108"/>
    <x v="397"/>
    <x v="0"/>
    <x v="1"/>
    <x v="0"/>
    <x v="0"/>
    <x v="2"/>
    <x v="10"/>
    <d v="2006-04-28T00:00:00"/>
    <n v="150758"/>
    <x v="8"/>
    <n v="19598.54"/>
    <x v="0"/>
    <s v="Chicago"/>
    <x v="30"/>
  </r>
  <r>
    <s v="E03802"/>
    <x v="398"/>
    <x v="2"/>
    <x v="5"/>
    <x v="3"/>
    <x v="1"/>
    <x v="3"/>
    <x v="30"/>
    <d v="2014-07-19T00:00:00"/>
    <n v="173629"/>
    <x v="11"/>
    <n v="36462.089999999997"/>
    <x v="2"/>
    <s v="Sao Paulo"/>
    <x v="1"/>
  </r>
  <r>
    <s v="E03685"/>
    <x v="399"/>
    <x v="29"/>
    <x v="0"/>
    <x v="3"/>
    <x v="1"/>
    <x v="0"/>
    <x v="0"/>
    <d v="1998-05-04T00:00:00"/>
    <n v="62174"/>
    <x v="1"/>
    <n v="0"/>
    <x v="0"/>
    <s v="Chicago"/>
    <x v="1"/>
  </r>
  <r>
    <s v="E01089"/>
    <x v="400"/>
    <x v="13"/>
    <x v="3"/>
    <x v="1"/>
    <x v="1"/>
    <x v="2"/>
    <x v="19"/>
    <d v="2017-10-20T00:00:00"/>
    <n v="56555"/>
    <x v="1"/>
    <n v="0"/>
    <x v="0"/>
    <s v="Phoenix"/>
    <x v="1"/>
  </r>
  <r>
    <s v="E03988"/>
    <x v="401"/>
    <x v="13"/>
    <x v="6"/>
    <x v="1"/>
    <x v="1"/>
    <x v="2"/>
    <x v="35"/>
    <d v="2005-09-28T00:00:00"/>
    <n v="74655"/>
    <x v="1"/>
    <n v="0"/>
    <x v="0"/>
    <s v="Austin"/>
    <x v="1"/>
  </r>
  <r>
    <s v="E00401"/>
    <x v="402"/>
    <x v="27"/>
    <x v="0"/>
    <x v="3"/>
    <x v="1"/>
    <x v="2"/>
    <x v="35"/>
    <d v="2003-08-11T00:00:00"/>
    <n v="93017"/>
    <x v="1"/>
    <n v="0"/>
    <x v="0"/>
    <s v="Seattle"/>
    <x v="1"/>
  </r>
  <r>
    <s v="E03429"/>
    <x v="403"/>
    <x v="4"/>
    <x v="6"/>
    <x v="1"/>
    <x v="1"/>
    <x v="1"/>
    <x v="10"/>
    <d v="2012-04-14T00:00:00"/>
    <n v="82300"/>
    <x v="1"/>
    <n v="0"/>
    <x v="1"/>
    <s v="Chengdu"/>
    <x v="1"/>
  </r>
  <r>
    <s v="E02417"/>
    <x v="404"/>
    <x v="18"/>
    <x v="5"/>
    <x v="0"/>
    <x v="0"/>
    <x v="2"/>
    <x v="30"/>
    <d v="2008-01-24T00:00:00"/>
    <n v="91621"/>
    <x v="1"/>
    <n v="0"/>
    <x v="0"/>
    <s v="Chicago"/>
    <x v="1"/>
  </r>
  <r>
    <s v="E00359"/>
    <x v="405"/>
    <x v="4"/>
    <x v="6"/>
    <x v="0"/>
    <x v="1"/>
    <x v="3"/>
    <x v="29"/>
    <d v="2014-11-30T00:00:00"/>
    <n v="91280"/>
    <x v="1"/>
    <n v="0"/>
    <x v="0"/>
    <s v="Miami"/>
    <x v="1"/>
  </r>
  <r>
    <s v="E02044"/>
    <x v="406"/>
    <x v="20"/>
    <x v="4"/>
    <x v="1"/>
    <x v="0"/>
    <x v="0"/>
    <x v="34"/>
    <d v="2020-09-18T00:00:00"/>
    <n v="47071"/>
    <x v="1"/>
    <n v="0"/>
    <x v="0"/>
    <s v="Columbus"/>
    <x v="1"/>
  </r>
  <r>
    <s v="E01479"/>
    <x v="407"/>
    <x v="30"/>
    <x v="0"/>
    <x v="1"/>
    <x v="0"/>
    <x v="2"/>
    <x v="0"/>
    <d v="2011-11-21T00:00:00"/>
    <n v="81218"/>
    <x v="1"/>
    <n v="0"/>
    <x v="0"/>
    <s v="Chicago"/>
    <x v="1"/>
  </r>
  <r>
    <s v="E04962"/>
    <x v="408"/>
    <x v="9"/>
    <x v="5"/>
    <x v="1"/>
    <x v="0"/>
    <x v="1"/>
    <x v="2"/>
    <d v="2008-10-13T00:00:00"/>
    <n v="181801"/>
    <x v="23"/>
    <n v="72720.400000000009"/>
    <x v="1"/>
    <s v="Chongqing"/>
    <x v="31"/>
  </r>
  <r>
    <s v="E02769"/>
    <x v="409"/>
    <x v="5"/>
    <x v="2"/>
    <x v="1"/>
    <x v="0"/>
    <x v="2"/>
    <x v="3"/>
    <d v="2021-11-21T00:00:00"/>
    <n v="63137"/>
    <x v="1"/>
    <n v="0"/>
    <x v="0"/>
    <s v="Chicago"/>
    <x v="1"/>
  </r>
  <r>
    <s v="E03893"/>
    <x v="410"/>
    <x v="9"/>
    <x v="5"/>
    <x v="1"/>
    <x v="0"/>
    <x v="1"/>
    <x v="0"/>
    <d v="2018-09-02T00:00:00"/>
    <n v="221465"/>
    <x v="16"/>
    <n v="75298.100000000006"/>
    <x v="1"/>
    <s v="Chengdu"/>
    <x v="1"/>
  </r>
  <r>
    <s v="E00553"/>
    <x v="411"/>
    <x v="10"/>
    <x v="5"/>
    <x v="0"/>
    <x v="0"/>
    <x v="1"/>
    <x v="2"/>
    <d v="2013-05-10T00:00:00"/>
    <n v="79388"/>
    <x v="1"/>
    <n v="0"/>
    <x v="0"/>
    <s v="Austin"/>
    <x v="32"/>
  </r>
  <r>
    <s v="E03540"/>
    <x v="412"/>
    <x v="29"/>
    <x v="0"/>
    <x v="1"/>
    <x v="0"/>
    <x v="2"/>
    <x v="21"/>
    <d v="2018-01-22T00:00:00"/>
    <n v="68176"/>
    <x v="1"/>
    <n v="0"/>
    <x v="0"/>
    <s v="Seattle"/>
    <x v="1"/>
  </r>
  <r>
    <s v="E02769"/>
    <x v="413"/>
    <x v="0"/>
    <x v="1"/>
    <x v="0"/>
    <x v="0"/>
    <x v="3"/>
    <x v="38"/>
    <d v="2019-10-18T00:00:00"/>
    <n v="122829"/>
    <x v="19"/>
    <n v="13511.19"/>
    <x v="0"/>
    <s v="Chicago"/>
    <x v="1"/>
  </r>
  <r>
    <s v="E03277"/>
    <x v="414"/>
    <x v="0"/>
    <x v="6"/>
    <x v="2"/>
    <x v="0"/>
    <x v="1"/>
    <x v="11"/>
    <d v="2019-08-18T00:00:00"/>
    <n v="126353"/>
    <x v="15"/>
    <n v="15162.359999999999"/>
    <x v="1"/>
    <s v="Shanghai"/>
    <x v="1"/>
  </r>
  <r>
    <s v="E04194"/>
    <x v="415"/>
    <x v="2"/>
    <x v="3"/>
    <x v="2"/>
    <x v="0"/>
    <x v="1"/>
    <x v="0"/>
    <d v="2010-10-17T00:00:00"/>
    <n v="188727"/>
    <x v="14"/>
    <n v="43407.21"/>
    <x v="1"/>
    <s v="Chengdu"/>
    <x v="1"/>
  </r>
  <r>
    <s v="E01807"/>
    <x v="416"/>
    <x v="4"/>
    <x v="2"/>
    <x v="0"/>
    <x v="1"/>
    <x v="1"/>
    <x v="27"/>
    <d v="1994-02-18T00:00:00"/>
    <n v="99624"/>
    <x v="1"/>
    <n v="0"/>
    <x v="0"/>
    <s v="Seattle"/>
    <x v="1"/>
  </r>
  <r>
    <s v="E01762"/>
    <x v="417"/>
    <x v="6"/>
    <x v="2"/>
    <x v="2"/>
    <x v="0"/>
    <x v="1"/>
    <x v="0"/>
    <d v="2012-10-20T00:00:00"/>
    <n v="108686"/>
    <x v="5"/>
    <n v="6521.16"/>
    <x v="0"/>
    <s v="Columbus"/>
    <x v="1"/>
  </r>
  <r>
    <s v="E02632"/>
    <x v="418"/>
    <x v="7"/>
    <x v="3"/>
    <x v="3"/>
    <x v="0"/>
    <x v="3"/>
    <x v="16"/>
    <d v="1995-04-13T00:00:00"/>
    <n v="50857"/>
    <x v="1"/>
    <n v="0"/>
    <x v="2"/>
    <s v="Manaus"/>
    <x v="1"/>
  </r>
  <r>
    <s v="E04226"/>
    <x v="419"/>
    <x v="19"/>
    <x v="5"/>
    <x v="1"/>
    <x v="1"/>
    <x v="2"/>
    <x v="40"/>
    <d v="2001-01-02T00:00:00"/>
    <n v="120628"/>
    <x v="1"/>
    <n v="0"/>
    <x v="0"/>
    <s v="Chicago"/>
    <x v="1"/>
  </r>
  <r>
    <s v="E04101"/>
    <x v="420"/>
    <x v="2"/>
    <x v="2"/>
    <x v="2"/>
    <x v="0"/>
    <x v="2"/>
    <x v="20"/>
    <d v="2020-06-14T00:00:00"/>
    <n v="181216"/>
    <x v="25"/>
    <n v="48928.32"/>
    <x v="0"/>
    <s v="Columbus"/>
    <x v="1"/>
  </r>
  <r>
    <s v="E01981"/>
    <x v="421"/>
    <x v="7"/>
    <x v="1"/>
    <x v="3"/>
    <x v="0"/>
    <x v="2"/>
    <x v="20"/>
    <d v="2012-03-16T00:00:00"/>
    <n v="46081"/>
    <x v="1"/>
    <n v="0"/>
    <x v="0"/>
    <s v="Chicago"/>
    <x v="1"/>
  </r>
  <r>
    <s v="E02534"/>
    <x v="422"/>
    <x v="0"/>
    <x v="3"/>
    <x v="3"/>
    <x v="0"/>
    <x v="2"/>
    <x v="0"/>
    <d v="2004-05-28T00:00:00"/>
    <n v="159885"/>
    <x v="15"/>
    <n v="19186.2"/>
    <x v="0"/>
    <s v="Columbus"/>
    <x v="1"/>
  </r>
  <r>
    <s v="E01238"/>
    <x v="423"/>
    <x v="2"/>
    <x v="2"/>
    <x v="1"/>
    <x v="0"/>
    <x v="2"/>
    <x v="0"/>
    <d v="1995-10-29T00:00:00"/>
    <n v="153271"/>
    <x v="0"/>
    <n v="22990.649999999998"/>
    <x v="0"/>
    <s v="Austin"/>
    <x v="1"/>
  </r>
  <r>
    <s v="E01118"/>
    <x v="424"/>
    <x v="6"/>
    <x v="4"/>
    <x v="1"/>
    <x v="1"/>
    <x v="1"/>
    <x v="34"/>
    <d v="2009-12-12T00:00:00"/>
    <n v="114242"/>
    <x v="24"/>
    <n v="9139.36"/>
    <x v="0"/>
    <s v="Phoenix"/>
    <x v="1"/>
  </r>
  <r>
    <s v="E04041"/>
    <x v="425"/>
    <x v="12"/>
    <x v="0"/>
    <x v="2"/>
    <x v="0"/>
    <x v="1"/>
    <x v="38"/>
    <d v="2020-11-18T00:00:00"/>
    <n v="48415"/>
    <x v="1"/>
    <n v="0"/>
    <x v="1"/>
    <s v="Shanghai"/>
    <x v="1"/>
  </r>
  <r>
    <s v="E04308"/>
    <x v="426"/>
    <x v="25"/>
    <x v="5"/>
    <x v="1"/>
    <x v="1"/>
    <x v="3"/>
    <x v="25"/>
    <d v="2017-05-23T00:00:00"/>
    <n v="65566"/>
    <x v="1"/>
    <n v="0"/>
    <x v="0"/>
    <s v="Seattle"/>
    <x v="1"/>
  </r>
  <r>
    <s v="E01052"/>
    <x v="427"/>
    <x v="0"/>
    <x v="6"/>
    <x v="0"/>
    <x v="1"/>
    <x v="1"/>
    <x v="15"/>
    <d v="2001-05-03T00:00:00"/>
    <n v="147752"/>
    <x v="15"/>
    <n v="17730.239999999998"/>
    <x v="1"/>
    <s v="Shanghai"/>
    <x v="33"/>
  </r>
  <r>
    <s v="E04165"/>
    <x v="428"/>
    <x v="0"/>
    <x v="6"/>
    <x v="1"/>
    <x v="0"/>
    <x v="1"/>
    <x v="6"/>
    <d v="2021-09-14T00:00:00"/>
    <n v="136810"/>
    <x v="28"/>
    <n v="19153.400000000001"/>
    <x v="1"/>
    <s v="Chongqing"/>
    <x v="1"/>
  </r>
  <r>
    <s v="E02295"/>
    <x v="429"/>
    <x v="7"/>
    <x v="2"/>
    <x v="3"/>
    <x v="1"/>
    <x v="2"/>
    <x v="40"/>
    <d v="2013-02-28T00:00:00"/>
    <n v="54635"/>
    <x v="1"/>
    <n v="0"/>
    <x v="0"/>
    <s v="Chicago"/>
    <x v="1"/>
  </r>
  <r>
    <s v="E04546"/>
    <x v="430"/>
    <x v="21"/>
    <x v="0"/>
    <x v="3"/>
    <x v="0"/>
    <x v="2"/>
    <x v="34"/>
    <d v="2020-02-05T00:00:00"/>
    <n v="96636"/>
    <x v="1"/>
    <n v="0"/>
    <x v="0"/>
    <s v="Columbus"/>
    <x v="1"/>
  </r>
  <r>
    <s v="E04217"/>
    <x v="431"/>
    <x v="27"/>
    <x v="0"/>
    <x v="1"/>
    <x v="0"/>
    <x v="0"/>
    <x v="25"/>
    <d v="2014-10-29T00:00:00"/>
    <n v="91592"/>
    <x v="1"/>
    <n v="0"/>
    <x v="0"/>
    <s v="Chicago"/>
    <x v="1"/>
  </r>
  <r>
    <s v="E00650"/>
    <x v="432"/>
    <x v="20"/>
    <x v="4"/>
    <x v="0"/>
    <x v="0"/>
    <x v="1"/>
    <x v="15"/>
    <d v="2000-08-17T00:00:00"/>
    <n v="55563"/>
    <x v="1"/>
    <n v="0"/>
    <x v="1"/>
    <s v="Chengdu"/>
    <x v="1"/>
  </r>
  <r>
    <s v="E00344"/>
    <x v="433"/>
    <x v="2"/>
    <x v="0"/>
    <x v="0"/>
    <x v="0"/>
    <x v="1"/>
    <x v="27"/>
    <d v="1996-02-14T00:00:00"/>
    <n v="159724"/>
    <x v="14"/>
    <n v="36736.520000000004"/>
    <x v="1"/>
    <s v="Beijing"/>
    <x v="1"/>
  </r>
  <r>
    <s v="E04645"/>
    <x v="434"/>
    <x v="9"/>
    <x v="6"/>
    <x v="3"/>
    <x v="1"/>
    <x v="1"/>
    <x v="4"/>
    <d v="2017-08-04T00:00:00"/>
    <n v="183190"/>
    <x v="32"/>
    <n v="65948.399999999994"/>
    <x v="0"/>
    <s v="Chicago"/>
    <x v="1"/>
  </r>
  <r>
    <s v="E03880"/>
    <x v="435"/>
    <x v="7"/>
    <x v="3"/>
    <x v="2"/>
    <x v="0"/>
    <x v="2"/>
    <x v="16"/>
    <d v="2019-12-25T00:00:00"/>
    <n v="54829"/>
    <x v="1"/>
    <n v="0"/>
    <x v="0"/>
    <s v="Phoenix"/>
    <x v="1"/>
  </r>
  <r>
    <s v="E02730"/>
    <x v="436"/>
    <x v="10"/>
    <x v="5"/>
    <x v="3"/>
    <x v="1"/>
    <x v="3"/>
    <x v="30"/>
    <d v="2005-04-22T00:00:00"/>
    <n v="96639"/>
    <x v="1"/>
    <n v="0"/>
    <x v="2"/>
    <s v="Rio de Janerio"/>
    <x v="1"/>
  </r>
  <r>
    <s v="E04517"/>
    <x v="437"/>
    <x v="6"/>
    <x v="6"/>
    <x v="2"/>
    <x v="0"/>
    <x v="1"/>
    <x v="19"/>
    <d v="2006-06-11T00:00:00"/>
    <n v="117278"/>
    <x v="6"/>
    <n v="10555.02"/>
    <x v="0"/>
    <s v="Miami"/>
    <x v="1"/>
  </r>
  <r>
    <s v="E00965"/>
    <x v="438"/>
    <x v="3"/>
    <x v="0"/>
    <x v="2"/>
    <x v="1"/>
    <x v="1"/>
    <x v="26"/>
    <d v="2008-02-09T00:00:00"/>
    <n v="84193"/>
    <x v="6"/>
    <n v="7577.37"/>
    <x v="1"/>
    <s v="Shanghai"/>
    <x v="1"/>
  </r>
  <r>
    <s v="E04639"/>
    <x v="439"/>
    <x v="32"/>
    <x v="0"/>
    <x v="1"/>
    <x v="0"/>
    <x v="2"/>
    <x v="40"/>
    <d v="2018-07-28T00:00:00"/>
    <n v="87806"/>
    <x v="1"/>
    <n v="0"/>
    <x v="0"/>
    <s v="Seattle"/>
    <x v="1"/>
  </r>
  <r>
    <s v="E00465"/>
    <x v="440"/>
    <x v="22"/>
    <x v="5"/>
    <x v="0"/>
    <x v="1"/>
    <x v="2"/>
    <x v="39"/>
    <d v="2011-10-04T00:00:00"/>
    <n v="63959"/>
    <x v="1"/>
    <n v="0"/>
    <x v="0"/>
    <s v="Seattle"/>
    <x v="1"/>
  </r>
  <r>
    <s v="E03058"/>
    <x v="441"/>
    <x v="9"/>
    <x v="0"/>
    <x v="0"/>
    <x v="1"/>
    <x v="1"/>
    <x v="25"/>
    <d v="2015-06-11T00:00:00"/>
    <n v="234723"/>
    <x v="32"/>
    <n v="84500.28"/>
    <x v="1"/>
    <s v="Shanghai"/>
    <x v="1"/>
  </r>
  <r>
    <s v="E02337"/>
    <x v="442"/>
    <x v="7"/>
    <x v="3"/>
    <x v="3"/>
    <x v="0"/>
    <x v="1"/>
    <x v="5"/>
    <d v="2019-08-24T00:00:00"/>
    <n v="50809"/>
    <x v="1"/>
    <n v="0"/>
    <x v="1"/>
    <s v="Chongqing"/>
    <x v="1"/>
  </r>
  <r>
    <s v="E04927"/>
    <x v="443"/>
    <x v="4"/>
    <x v="1"/>
    <x v="1"/>
    <x v="1"/>
    <x v="2"/>
    <x v="0"/>
    <d v="2002-07-19T00:00:00"/>
    <n v="77396"/>
    <x v="1"/>
    <n v="0"/>
    <x v="0"/>
    <s v="Miami"/>
    <x v="1"/>
  </r>
  <r>
    <s v="E03799"/>
    <x v="444"/>
    <x v="4"/>
    <x v="1"/>
    <x v="2"/>
    <x v="0"/>
    <x v="1"/>
    <x v="20"/>
    <d v="1999-12-31T00:00:00"/>
    <n v="89523"/>
    <x v="1"/>
    <n v="0"/>
    <x v="0"/>
    <s v="Phoenix"/>
    <x v="1"/>
  </r>
  <r>
    <s v="E04538"/>
    <x v="445"/>
    <x v="21"/>
    <x v="0"/>
    <x v="3"/>
    <x v="0"/>
    <x v="1"/>
    <x v="26"/>
    <d v="2011-07-20T00:00:00"/>
    <n v="86173"/>
    <x v="1"/>
    <n v="0"/>
    <x v="1"/>
    <s v="Chongqing"/>
    <x v="1"/>
  </r>
  <r>
    <s v="E02633"/>
    <x v="446"/>
    <x v="9"/>
    <x v="2"/>
    <x v="1"/>
    <x v="0"/>
    <x v="0"/>
    <x v="36"/>
    <d v="2000-08-19T00:00:00"/>
    <n v="222224"/>
    <x v="34"/>
    <n v="84445.119999999995"/>
    <x v="0"/>
    <s v="Columbus"/>
    <x v="1"/>
  </r>
  <r>
    <s v="E02965"/>
    <x v="447"/>
    <x v="0"/>
    <x v="1"/>
    <x v="0"/>
    <x v="1"/>
    <x v="1"/>
    <x v="19"/>
    <d v="2021-04-17T00:00:00"/>
    <n v="146140"/>
    <x v="0"/>
    <n v="21921"/>
    <x v="0"/>
    <s v="Seattle"/>
    <x v="1"/>
  </r>
  <r>
    <s v="E04345"/>
    <x v="448"/>
    <x v="11"/>
    <x v="5"/>
    <x v="2"/>
    <x v="0"/>
    <x v="2"/>
    <x v="14"/>
    <d v="1994-06-20T00:00:00"/>
    <n v="109456"/>
    <x v="4"/>
    <n v="10945.6"/>
    <x v="0"/>
    <s v="Chicago"/>
    <x v="1"/>
  </r>
  <r>
    <s v="E02895"/>
    <x v="449"/>
    <x v="2"/>
    <x v="1"/>
    <x v="0"/>
    <x v="0"/>
    <x v="3"/>
    <x v="13"/>
    <d v="2008-10-07T00:00:00"/>
    <n v="170221"/>
    <x v="0"/>
    <n v="25533.149999999998"/>
    <x v="2"/>
    <s v="Manaus"/>
    <x v="1"/>
  </r>
  <r>
    <s v="E01132"/>
    <x v="450"/>
    <x v="3"/>
    <x v="0"/>
    <x v="0"/>
    <x v="0"/>
    <x v="2"/>
    <x v="34"/>
    <d v="2006-03-01T00:00:00"/>
    <n v="97433"/>
    <x v="17"/>
    <n v="4871.6500000000005"/>
    <x v="0"/>
    <s v="Seattle"/>
    <x v="34"/>
  </r>
  <r>
    <s v="E00758"/>
    <x v="451"/>
    <x v="5"/>
    <x v="2"/>
    <x v="1"/>
    <x v="1"/>
    <x v="1"/>
    <x v="25"/>
    <d v="2013-08-30T00:00:00"/>
    <n v="59646"/>
    <x v="1"/>
    <n v="0"/>
    <x v="1"/>
    <s v="Shanghai"/>
    <x v="1"/>
  </r>
  <r>
    <s v="E03750"/>
    <x v="452"/>
    <x v="2"/>
    <x v="5"/>
    <x v="2"/>
    <x v="1"/>
    <x v="1"/>
    <x v="14"/>
    <d v="1995-08-29T00:00:00"/>
    <n v="158787"/>
    <x v="10"/>
    <n v="28581.66"/>
    <x v="1"/>
    <s v="Chengdu"/>
    <x v="1"/>
  </r>
  <r>
    <s v="E00144"/>
    <x v="453"/>
    <x v="8"/>
    <x v="5"/>
    <x v="0"/>
    <x v="1"/>
    <x v="1"/>
    <x v="0"/>
    <d v="2018-04-29T00:00:00"/>
    <n v="83378"/>
    <x v="1"/>
    <n v="0"/>
    <x v="1"/>
    <s v="Beijing"/>
    <x v="1"/>
  </r>
  <r>
    <s v="E02943"/>
    <x v="454"/>
    <x v="4"/>
    <x v="6"/>
    <x v="3"/>
    <x v="0"/>
    <x v="3"/>
    <x v="24"/>
    <d v="2013-11-12T00:00:00"/>
    <n v="88895"/>
    <x v="1"/>
    <n v="0"/>
    <x v="0"/>
    <s v="Chicago"/>
    <x v="1"/>
  </r>
  <r>
    <s v="E03901"/>
    <x v="455"/>
    <x v="2"/>
    <x v="6"/>
    <x v="3"/>
    <x v="1"/>
    <x v="1"/>
    <x v="15"/>
    <d v="2004-12-11T00:00:00"/>
    <n v="168846"/>
    <x v="9"/>
    <n v="40523.040000000001"/>
    <x v="1"/>
    <s v="Chongqing"/>
    <x v="1"/>
  </r>
  <r>
    <s v="E03461"/>
    <x v="456"/>
    <x v="20"/>
    <x v="4"/>
    <x v="0"/>
    <x v="1"/>
    <x v="1"/>
    <x v="25"/>
    <d v="2011-02-22T00:00:00"/>
    <n v="43336"/>
    <x v="1"/>
    <n v="0"/>
    <x v="0"/>
    <s v="Austin"/>
    <x v="35"/>
  </r>
  <r>
    <s v="E03490"/>
    <x v="457"/>
    <x v="0"/>
    <x v="4"/>
    <x v="3"/>
    <x v="1"/>
    <x v="3"/>
    <x v="31"/>
    <d v="2009-09-27T00:00:00"/>
    <n v="127801"/>
    <x v="0"/>
    <n v="19170.149999999998"/>
    <x v="0"/>
    <s v="Phoenix"/>
    <x v="1"/>
  </r>
  <r>
    <s v="E04466"/>
    <x v="458"/>
    <x v="32"/>
    <x v="0"/>
    <x v="3"/>
    <x v="1"/>
    <x v="0"/>
    <x v="36"/>
    <d v="2000-04-01T00:00:00"/>
    <n v="76352"/>
    <x v="1"/>
    <n v="0"/>
    <x v="0"/>
    <s v="Austin"/>
    <x v="1"/>
  </r>
  <r>
    <s v="E03226"/>
    <x v="459"/>
    <x v="9"/>
    <x v="1"/>
    <x v="3"/>
    <x v="1"/>
    <x v="2"/>
    <x v="21"/>
    <d v="2019-06-22T00:00:00"/>
    <n v="250767"/>
    <x v="34"/>
    <n v="95291.46"/>
    <x v="0"/>
    <s v="Seattle"/>
    <x v="1"/>
  </r>
  <r>
    <s v="E04607"/>
    <x v="460"/>
    <x v="9"/>
    <x v="6"/>
    <x v="3"/>
    <x v="1"/>
    <x v="2"/>
    <x v="3"/>
    <d v="2020-09-27T00:00:00"/>
    <n v="223055"/>
    <x v="7"/>
    <n v="66916.5"/>
    <x v="0"/>
    <s v="Columbus"/>
    <x v="1"/>
  </r>
  <r>
    <s v="E02678"/>
    <x v="461"/>
    <x v="2"/>
    <x v="5"/>
    <x v="3"/>
    <x v="1"/>
    <x v="3"/>
    <x v="15"/>
    <d v="2007-04-13T00:00:00"/>
    <n v="189680"/>
    <x v="14"/>
    <n v="43626.400000000001"/>
    <x v="2"/>
    <s v="Sao Paulo"/>
    <x v="1"/>
  </r>
  <r>
    <s v="E02190"/>
    <x v="462"/>
    <x v="22"/>
    <x v="5"/>
    <x v="1"/>
    <x v="1"/>
    <x v="2"/>
    <x v="4"/>
    <d v="2018-07-18T00:00:00"/>
    <n v="71167"/>
    <x v="1"/>
    <n v="0"/>
    <x v="0"/>
    <s v="Columbus"/>
    <x v="1"/>
  </r>
  <r>
    <s v="E00747"/>
    <x v="463"/>
    <x v="1"/>
    <x v="0"/>
    <x v="2"/>
    <x v="0"/>
    <x v="2"/>
    <x v="1"/>
    <d v="2010-04-04T00:00:00"/>
    <n v="76027"/>
    <x v="1"/>
    <n v="0"/>
    <x v="0"/>
    <s v="Seattle"/>
    <x v="1"/>
  </r>
  <r>
    <s v="E00268"/>
    <x v="464"/>
    <x v="2"/>
    <x v="5"/>
    <x v="3"/>
    <x v="1"/>
    <x v="3"/>
    <x v="35"/>
    <d v="2019-12-10T00:00:00"/>
    <n v="183113"/>
    <x v="9"/>
    <n v="43947.119999999995"/>
    <x v="2"/>
    <s v="Rio de Janerio"/>
    <x v="1"/>
  </r>
  <r>
    <s v="E01416"/>
    <x v="465"/>
    <x v="13"/>
    <x v="3"/>
    <x v="1"/>
    <x v="1"/>
    <x v="0"/>
    <x v="23"/>
    <d v="2020-10-20T00:00:00"/>
    <n v="67753"/>
    <x v="1"/>
    <n v="0"/>
    <x v="0"/>
    <s v="Phoenix"/>
    <x v="1"/>
  </r>
  <r>
    <s v="E01524"/>
    <x v="466"/>
    <x v="3"/>
    <x v="0"/>
    <x v="3"/>
    <x v="1"/>
    <x v="0"/>
    <x v="11"/>
    <d v="2016-10-13T00:00:00"/>
    <n v="63744"/>
    <x v="24"/>
    <n v="5099.5200000000004"/>
    <x v="0"/>
    <s v="Austin"/>
    <x v="1"/>
  </r>
  <r>
    <s v="E03849"/>
    <x v="467"/>
    <x v="10"/>
    <x v="5"/>
    <x v="1"/>
    <x v="0"/>
    <x v="1"/>
    <x v="2"/>
    <d v="2002-07-09T00:00:00"/>
    <n v="92209"/>
    <x v="1"/>
    <n v="0"/>
    <x v="1"/>
    <s v="Shanghai"/>
    <x v="1"/>
  </r>
  <r>
    <s v="E02801"/>
    <x v="468"/>
    <x v="0"/>
    <x v="2"/>
    <x v="3"/>
    <x v="1"/>
    <x v="0"/>
    <x v="10"/>
    <d v="2000-09-01T00:00:00"/>
    <n v="157487"/>
    <x v="15"/>
    <n v="18898.439999999999"/>
    <x v="0"/>
    <s v="Phoenix"/>
    <x v="1"/>
  </r>
  <r>
    <s v="E04155"/>
    <x v="469"/>
    <x v="4"/>
    <x v="6"/>
    <x v="0"/>
    <x v="1"/>
    <x v="3"/>
    <x v="34"/>
    <d v="2015-04-07T00:00:00"/>
    <n v="99697"/>
    <x v="1"/>
    <n v="0"/>
    <x v="2"/>
    <s v="Rio de Janerio"/>
    <x v="1"/>
  </r>
  <r>
    <s v="E01952"/>
    <x v="470"/>
    <x v="32"/>
    <x v="0"/>
    <x v="0"/>
    <x v="1"/>
    <x v="1"/>
    <x v="15"/>
    <d v="2010-02-26T00:00:00"/>
    <n v="90770"/>
    <x v="1"/>
    <n v="0"/>
    <x v="0"/>
    <s v="Columbus"/>
    <x v="1"/>
  </r>
  <r>
    <s v="E00116"/>
    <x v="471"/>
    <x v="7"/>
    <x v="2"/>
    <x v="2"/>
    <x v="0"/>
    <x v="1"/>
    <x v="14"/>
    <d v="2005-01-28T00:00:00"/>
    <n v="55369"/>
    <x v="1"/>
    <n v="0"/>
    <x v="0"/>
    <s v="Phoenix"/>
    <x v="1"/>
  </r>
  <r>
    <s v="E04811"/>
    <x v="472"/>
    <x v="17"/>
    <x v="5"/>
    <x v="2"/>
    <x v="0"/>
    <x v="3"/>
    <x v="1"/>
    <d v="2014-09-16T00:00:00"/>
    <n v="69578"/>
    <x v="1"/>
    <n v="0"/>
    <x v="2"/>
    <s v="Rio de Janerio"/>
    <x v="1"/>
  </r>
  <r>
    <s v="E00624"/>
    <x v="473"/>
    <x v="2"/>
    <x v="3"/>
    <x v="2"/>
    <x v="1"/>
    <x v="2"/>
    <x v="12"/>
    <d v="2013-06-04T00:00:00"/>
    <n v="167526"/>
    <x v="27"/>
    <n v="43556.76"/>
    <x v="0"/>
    <s v="Miami"/>
    <x v="1"/>
  </r>
  <r>
    <s v="E03404"/>
    <x v="474"/>
    <x v="17"/>
    <x v="5"/>
    <x v="2"/>
    <x v="0"/>
    <x v="3"/>
    <x v="34"/>
    <d v="2021-02-05T00:00:00"/>
    <n v="65507"/>
    <x v="1"/>
    <n v="0"/>
    <x v="2"/>
    <s v="Manaus"/>
    <x v="1"/>
  </r>
  <r>
    <s v="E01845"/>
    <x v="475"/>
    <x v="6"/>
    <x v="1"/>
    <x v="0"/>
    <x v="1"/>
    <x v="3"/>
    <x v="36"/>
    <d v="1998-04-28T00:00:00"/>
    <n v="108268"/>
    <x v="6"/>
    <n v="9744.119999999999"/>
    <x v="2"/>
    <s v="Sao Paulo"/>
    <x v="36"/>
  </r>
  <r>
    <s v="E04784"/>
    <x v="476"/>
    <x v="1"/>
    <x v="0"/>
    <x v="0"/>
    <x v="1"/>
    <x v="1"/>
    <x v="17"/>
    <d v="2016-02-05T00:00:00"/>
    <n v="80055"/>
    <x v="1"/>
    <n v="0"/>
    <x v="1"/>
    <s v="Beijing"/>
    <x v="1"/>
  </r>
  <r>
    <s v="E00145"/>
    <x v="477"/>
    <x v="4"/>
    <x v="2"/>
    <x v="0"/>
    <x v="1"/>
    <x v="3"/>
    <x v="32"/>
    <d v="2009-04-27T00:00:00"/>
    <n v="76802"/>
    <x v="1"/>
    <n v="0"/>
    <x v="2"/>
    <s v="Manaus"/>
    <x v="1"/>
  </r>
  <r>
    <s v="E00218"/>
    <x v="478"/>
    <x v="9"/>
    <x v="2"/>
    <x v="2"/>
    <x v="1"/>
    <x v="1"/>
    <x v="40"/>
    <d v="2016-11-22T00:00:00"/>
    <n v="253249"/>
    <x v="13"/>
    <n v="78507.19"/>
    <x v="0"/>
    <s v="Austin"/>
    <x v="1"/>
  </r>
  <r>
    <s v="E02185"/>
    <x v="479"/>
    <x v="15"/>
    <x v="4"/>
    <x v="0"/>
    <x v="0"/>
    <x v="1"/>
    <x v="33"/>
    <d v="2005-11-11T00:00:00"/>
    <n v="78388"/>
    <x v="1"/>
    <n v="0"/>
    <x v="1"/>
    <s v="Chongqing"/>
    <x v="1"/>
  </r>
  <r>
    <s v="E01070"/>
    <x v="480"/>
    <x v="9"/>
    <x v="0"/>
    <x v="3"/>
    <x v="1"/>
    <x v="2"/>
    <x v="31"/>
    <d v="2016-06-22T00:00:00"/>
    <n v="249870"/>
    <x v="16"/>
    <n v="84955.8"/>
    <x v="0"/>
    <s v="Chicago"/>
    <x v="1"/>
  </r>
  <r>
    <s v="E03807"/>
    <x v="481"/>
    <x v="0"/>
    <x v="6"/>
    <x v="1"/>
    <x v="1"/>
    <x v="1"/>
    <x v="20"/>
    <d v="2015-03-01T00:00:00"/>
    <n v="148321"/>
    <x v="0"/>
    <n v="22248.149999999998"/>
    <x v="1"/>
    <s v="Beijing"/>
    <x v="1"/>
  </r>
  <r>
    <s v="E00784"/>
    <x v="482"/>
    <x v="31"/>
    <x v="0"/>
    <x v="3"/>
    <x v="0"/>
    <x v="1"/>
    <x v="33"/>
    <d v="2004-02-10T00:00:00"/>
    <n v="90258"/>
    <x v="1"/>
    <n v="0"/>
    <x v="1"/>
    <s v="Chongqing"/>
    <x v="1"/>
  </r>
  <r>
    <s v="E04925"/>
    <x v="483"/>
    <x v="27"/>
    <x v="0"/>
    <x v="1"/>
    <x v="0"/>
    <x v="0"/>
    <x v="34"/>
    <d v="2011-02-19T00:00:00"/>
    <n v="72486"/>
    <x v="1"/>
    <n v="0"/>
    <x v="0"/>
    <s v="Seattle"/>
    <x v="1"/>
  </r>
  <r>
    <s v="E04448"/>
    <x v="484"/>
    <x v="4"/>
    <x v="1"/>
    <x v="3"/>
    <x v="1"/>
    <x v="3"/>
    <x v="8"/>
    <d v="2014-09-04T00:00:00"/>
    <n v="95499"/>
    <x v="1"/>
    <n v="0"/>
    <x v="2"/>
    <s v="Sao Paulo"/>
    <x v="37"/>
  </r>
  <r>
    <s v="E04817"/>
    <x v="485"/>
    <x v="4"/>
    <x v="3"/>
    <x v="0"/>
    <x v="0"/>
    <x v="3"/>
    <x v="26"/>
    <d v="2004-12-23T00:00:00"/>
    <n v="90212"/>
    <x v="1"/>
    <n v="0"/>
    <x v="2"/>
    <s v="Sao Paulo"/>
    <x v="1"/>
  </r>
  <r>
    <s v="E00325"/>
    <x v="486"/>
    <x v="9"/>
    <x v="6"/>
    <x v="0"/>
    <x v="1"/>
    <x v="1"/>
    <x v="38"/>
    <d v="2019-12-05T00:00:00"/>
    <n v="254057"/>
    <x v="30"/>
    <n v="99082.23000000001"/>
    <x v="1"/>
    <s v="Shanghai"/>
    <x v="1"/>
  </r>
  <r>
    <s v="E00403"/>
    <x v="487"/>
    <x v="20"/>
    <x v="4"/>
    <x v="1"/>
    <x v="0"/>
    <x v="3"/>
    <x v="32"/>
    <d v="2010-10-12T00:00:00"/>
    <n v="43001"/>
    <x v="1"/>
    <n v="0"/>
    <x v="0"/>
    <s v="Austin"/>
    <x v="1"/>
  </r>
  <r>
    <s v="E00436"/>
    <x v="488"/>
    <x v="3"/>
    <x v="0"/>
    <x v="1"/>
    <x v="1"/>
    <x v="3"/>
    <x v="33"/>
    <d v="1998-08-03T00:00:00"/>
    <n v="85120"/>
    <x v="6"/>
    <n v="7660.7999999999993"/>
    <x v="0"/>
    <s v="Seattle"/>
    <x v="1"/>
  </r>
  <r>
    <s v="E04358"/>
    <x v="489"/>
    <x v="20"/>
    <x v="4"/>
    <x v="1"/>
    <x v="1"/>
    <x v="3"/>
    <x v="8"/>
    <d v="2015-08-03T00:00:00"/>
    <n v="52200"/>
    <x v="1"/>
    <n v="0"/>
    <x v="0"/>
    <s v="Columbus"/>
    <x v="1"/>
  </r>
  <r>
    <s v="E04662"/>
    <x v="490"/>
    <x v="0"/>
    <x v="4"/>
    <x v="3"/>
    <x v="0"/>
    <x v="2"/>
    <x v="33"/>
    <d v="2008-10-18T00:00:00"/>
    <n v="150855"/>
    <x v="19"/>
    <n v="16594.05"/>
    <x v="0"/>
    <s v="Phoenix"/>
    <x v="1"/>
  </r>
  <r>
    <s v="E01496"/>
    <x v="491"/>
    <x v="14"/>
    <x v="0"/>
    <x v="1"/>
    <x v="0"/>
    <x v="3"/>
    <x v="26"/>
    <d v="2004-07-20T00:00:00"/>
    <n v="65702"/>
    <x v="1"/>
    <n v="0"/>
    <x v="0"/>
    <s v="Columbus"/>
    <x v="1"/>
  </r>
  <r>
    <s v="E01870"/>
    <x v="492"/>
    <x v="2"/>
    <x v="1"/>
    <x v="3"/>
    <x v="1"/>
    <x v="1"/>
    <x v="32"/>
    <d v="2007-10-12T00:00:00"/>
    <n v="162038"/>
    <x v="9"/>
    <n v="38889.119999999995"/>
    <x v="1"/>
    <s v="Chongqing"/>
    <x v="1"/>
  </r>
  <r>
    <s v="E03971"/>
    <x v="493"/>
    <x v="0"/>
    <x v="6"/>
    <x v="0"/>
    <x v="0"/>
    <x v="1"/>
    <x v="6"/>
    <d v="2020-04-09T00:00:00"/>
    <n v="157057"/>
    <x v="4"/>
    <n v="15705.7"/>
    <x v="0"/>
    <s v="Columbus"/>
    <x v="1"/>
  </r>
  <r>
    <s v="E03616"/>
    <x v="494"/>
    <x v="6"/>
    <x v="0"/>
    <x v="0"/>
    <x v="1"/>
    <x v="2"/>
    <x v="30"/>
    <d v="2021-08-11T00:00:00"/>
    <n v="127559"/>
    <x v="4"/>
    <n v="12755.900000000001"/>
    <x v="0"/>
    <s v="Austin"/>
    <x v="1"/>
  </r>
  <r>
    <s v="E00153"/>
    <x v="495"/>
    <x v="17"/>
    <x v="5"/>
    <x v="3"/>
    <x v="0"/>
    <x v="2"/>
    <x v="38"/>
    <d v="2019-03-12T00:00:00"/>
    <n v="62644"/>
    <x v="1"/>
    <n v="0"/>
    <x v="0"/>
    <s v="Seattle"/>
    <x v="1"/>
  </r>
  <r>
    <s v="E02313"/>
    <x v="496"/>
    <x v="23"/>
    <x v="0"/>
    <x v="1"/>
    <x v="1"/>
    <x v="1"/>
    <x v="2"/>
    <d v="2001-03-06T00:00:00"/>
    <n v="73907"/>
    <x v="1"/>
    <n v="0"/>
    <x v="1"/>
    <s v="Shanghai"/>
    <x v="1"/>
  </r>
  <r>
    <s v="E02960"/>
    <x v="497"/>
    <x v="4"/>
    <x v="3"/>
    <x v="1"/>
    <x v="0"/>
    <x v="2"/>
    <x v="16"/>
    <d v="2018-03-10T00:00:00"/>
    <n v="90040"/>
    <x v="1"/>
    <n v="0"/>
    <x v="0"/>
    <s v="Chicago"/>
    <x v="1"/>
  </r>
  <r>
    <s v="E00096"/>
    <x v="498"/>
    <x v="25"/>
    <x v="5"/>
    <x v="1"/>
    <x v="0"/>
    <x v="3"/>
    <x v="23"/>
    <d v="2016-05-26T00:00:00"/>
    <n v="91134"/>
    <x v="1"/>
    <n v="0"/>
    <x v="2"/>
    <s v="Sao Paulo"/>
    <x v="1"/>
  </r>
  <r>
    <s v="E02140"/>
    <x v="499"/>
    <x v="9"/>
    <x v="4"/>
    <x v="2"/>
    <x v="0"/>
    <x v="1"/>
    <x v="15"/>
    <d v="2021-09-22T00:00:00"/>
    <n v="201396"/>
    <x v="18"/>
    <n v="64446.720000000001"/>
    <x v="0"/>
    <s v="Miami"/>
    <x v="1"/>
  </r>
  <r>
    <s v="E00826"/>
    <x v="500"/>
    <x v="7"/>
    <x v="3"/>
    <x v="3"/>
    <x v="0"/>
    <x v="1"/>
    <x v="0"/>
    <d v="2011-12-22T00:00:00"/>
    <n v="54733"/>
    <x v="1"/>
    <n v="0"/>
    <x v="1"/>
    <s v="Chongqing"/>
    <x v="1"/>
  </r>
  <r>
    <s v="E03881"/>
    <x v="501"/>
    <x v="27"/>
    <x v="0"/>
    <x v="3"/>
    <x v="1"/>
    <x v="0"/>
    <x v="21"/>
    <d v="2019-06-17T00:00:00"/>
    <n v="65341"/>
    <x v="1"/>
    <n v="0"/>
    <x v="0"/>
    <s v="Miami"/>
    <x v="38"/>
  </r>
  <r>
    <s v="E02604"/>
    <x v="502"/>
    <x v="0"/>
    <x v="1"/>
    <x v="3"/>
    <x v="0"/>
    <x v="0"/>
    <x v="1"/>
    <d v="2018-10-27T00:00:00"/>
    <n v="139208"/>
    <x v="19"/>
    <n v="15312.88"/>
    <x v="0"/>
    <s v="Austin"/>
    <x v="1"/>
  </r>
  <r>
    <s v="E02613"/>
    <x v="503"/>
    <x v="4"/>
    <x v="2"/>
    <x v="2"/>
    <x v="1"/>
    <x v="1"/>
    <x v="20"/>
    <d v="2018-03-12T00:00:00"/>
    <n v="73200"/>
    <x v="1"/>
    <n v="0"/>
    <x v="1"/>
    <s v="Shanghai"/>
    <x v="1"/>
  </r>
  <r>
    <s v="E00864"/>
    <x v="504"/>
    <x v="6"/>
    <x v="3"/>
    <x v="2"/>
    <x v="0"/>
    <x v="3"/>
    <x v="30"/>
    <d v="2010-04-24T00:00:00"/>
    <n v="102636"/>
    <x v="5"/>
    <n v="6158.16"/>
    <x v="0"/>
    <s v="Seattle"/>
    <x v="1"/>
  </r>
  <r>
    <s v="E01760"/>
    <x v="505"/>
    <x v="26"/>
    <x v="2"/>
    <x v="2"/>
    <x v="0"/>
    <x v="3"/>
    <x v="3"/>
    <d v="2021-02-09T00:00:00"/>
    <n v="87427"/>
    <x v="1"/>
    <n v="0"/>
    <x v="2"/>
    <s v="Sao Paulo"/>
    <x v="1"/>
  </r>
  <r>
    <s v="E03223"/>
    <x v="506"/>
    <x v="12"/>
    <x v="0"/>
    <x v="0"/>
    <x v="1"/>
    <x v="2"/>
    <x v="15"/>
    <d v="2018-05-28T00:00:00"/>
    <n v="49219"/>
    <x v="1"/>
    <n v="0"/>
    <x v="0"/>
    <s v="Columbus"/>
    <x v="1"/>
  </r>
  <r>
    <s v="E01262"/>
    <x v="273"/>
    <x v="6"/>
    <x v="1"/>
    <x v="1"/>
    <x v="1"/>
    <x v="1"/>
    <x v="2"/>
    <d v="2018-05-19T00:00:00"/>
    <n v="106437"/>
    <x v="3"/>
    <n v="7450.5900000000011"/>
    <x v="1"/>
    <s v="Chongqing"/>
    <x v="1"/>
  </r>
  <r>
    <s v="E01075"/>
    <x v="507"/>
    <x v="13"/>
    <x v="1"/>
    <x v="1"/>
    <x v="1"/>
    <x v="3"/>
    <x v="30"/>
    <d v="2015-05-05T00:00:00"/>
    <n v="64364"/>
    <x v="1"/>
    <n v="0"/>
    <x v="2"/>
    <s v="Sao Paulo"/>
    <x v="1"/>
  </r>
  <r>
    <s v="E00364"/>
    <x v="508"/>
    <x v="2"/>
    <x v="4"/>
    <x v="1"/>
    <x v="1"/>
    <x v="2"/>
    <x v="2"/>
    <d v="2021-10-17T00:00:00"/>
    <n v="172180"/>
    <x v="7"/>
    <n v="51654"/>
    <x v="0"/>
    <s v="Columbus"/>
    <x v="1"/>
  </r>
  <r>
    <s v="E04108"/>
    <x v="509"/>
    <x v="4"/>
    <x v="2"/>
    <x v="1"/>
    <x v="0"/>
    <x v="3"/>
    <x v="29"/>
    <d v="2012-05-14T00:00:00"/>
    <n v="88343"/>
    <x v="1"/>
    <n v="0"/>
    <x v="2"/>
    <s v="Rio de Janerio"/>
    <x v="1"/>
  </r>
  <r>
    <s v="E02917"/>
    <x v="510"/>
    <x v="29"/>
    <x v="0"/>
    <x v="2"/>
    <x v="1"/>
    <x v="3"/>
    <x v="4"/>
    <d v="2014-07-10T00:00:00"/>
    <n v="66649"/>
    <x v="1"/>
    <n v="0"/>
    <x v="2"/>
    <s v="Rio de Janerio"/>
    <x v="1"/>
  </r>
  <r>
    <s v="E03720"/>
    <x v="511"/>
    <x v="6"/>
    <x v="1"/>
    <x v="3"/>
    <x v="0"/>
    <x v="2"/>
    <x v="35"/>
    <d v="1999-04-22T00:00:00"/>
    <n v="102847"/>
    <x v="17"/>
    <n v="5142.3500000000004"/>
    <x v="0"/>
    <s v="Chicago"/>
    <x v="1"/>
  </r>
  <r>
    <s v="E03393"/>
    <x v="512"/>
    <x v="0"/>
    <x v="1"/>
    <x v="1"/>
    <x v="1"/>
    <x v="3"/>
    <x v="30"/>
    <d v="2010-07-19T00:00:00"/>
    <n v="134881"/>
    <x v="0"/>
    <n v="20232.149999999998"/>
    <x v="2"/>
    <s v="Manaus"/>
    <x v="1"/>
  </r>
  <r>
    <s v="E02977"/>
    <x v="513"/>
    <x v="13"/>
    <x v="6"/>
    <x v="1"/>
    <x v="1"/>
    <x v="1"/>
    <x v="27"/>
    <d v="1999-05-23T00:00:00"/>
    <n v="68807"/>
    <x v="1"/>
    <n v="0"/>
    <x v="1"/>
    <s v="Chengdu"/>
    <x v="39"/>
  </r>
  <r>
    <s v="E03371"/>
    <x v="514"/>
    <x v="9"/>
    <x v="0"/>
    <x v="1"/>
    <x v="1"/>
    <x v="2"/>
    <x v="16"/>
    <d v="2006-05-29T00:00:00"/>
    <n v="228822"/>
    <x v="32"/>
    <n v="82375.92"/>
    <x v="0"/>
    <s v="Miami"/>
    <x v="1"/>
  </r>
  <r>
    <s v="E02531"/>
    <x v="515"/>
    <x v="7"/>
    <x v="6"/>
    <x v="1"/>
    <x v="1"/>
    <x v="2"/>
    <x v="21"/>
    <d v="2021-07-18T00:00:00"/>
    <n v="43391"/>
    <x v="1"/>
    <n v="0"/>
    <x v="0"/>
    <s v="Columbus"/>
    <x v="1"/>
  </r>
  <r>
    <s v="E02473"/>
    <x v="516"/>
    <x v="10"/>
    <x v="5"/>
    <x v="2"/>
    <x v="1"/>
    <x v="1"/>
    <x v="7"/>
    <d v="2021-11-15T00:00:00"/>
    <n v="91782"/>
    <x v="1"/>
    <n v="0"/>
    <x v="1"/>
    <s v="Chongqing"/>
    <x v="1"/>
  </r>
  <r>
    <s v="E02468"/>
    <x v="517"/>
    <x v="9"/>
    <x v="6"/>
    <x v="3"/>
    <x v="0"/>
    <x v="1"/>
    <x v="15"/>
    <d v="2016-02-28T00:00:00"/>
    <n v="211637"/>
    <x v="13"/>
    <n v="65607.47"/>
    <x v="0"/>
    <s v="Chicago"/>
    <x v="1"/>
  </r>
  <r>
    <s v="E01499"/>
    <x v="518"/>
    <x v="3"/>
    <x v="0"/>
    <x v="1"/>
    <x v="1"/>
    <x v="2"/>
    <x v="21"/>
    <d v="2020-08-08T00:00:00"/>
    <n v="73255"/>
    <x v="6"/>
    <n v="6592.95"/>
    <x v="0"/>
    <s v="Phoenix"/>
    <x v="1"/>
  </r>
  <r>
    <s v="E03697"/>
    <x v="519"/>
    <x v="6"/>
    <x v="2"/>
    <x v="3"/>
    <x v="1"/>
    <x v="2"/>
    <x v="21"/>
    <d v="2021-01-08T00:00:00"/>
    <n v="108826"/>
    <x v="4"/>
    <n v="10882.6"/>
    <x v="0"/>
    <s v="Miami"/>
    <x v="1"/>
  </r>
  <r>
    <s v="E00593"/>
    <x v="520"/>
    <x v="29"/>
    <x v="0"/>
    <x v="2"/>
    <x v="1"/>
    <x v="2"/>
    <x v="8"/>
    <d v="2016-05-24T00:00:00"/>
    <n v="94352"/>
    <x v="1"/>
    <n v="0"/>
    <x v="0"/>
    <s v="Miami"/>
    <x v="1"/>
  </r>
  <r>
    <s v="E01103"/>
    <x v="521"/>
    <x v="30"/>
    <x v="0"/>
    <x v="0"/>
    <x v="0"/>
    <x v="3"/>
    <x v="0"/>
    <d v="1994-08-30T00:00:00"/>
    <n v="73955"/>
    <x v="1"/>
    <n v="0"/>
    <x v="0"/>
    <s v="Phoenix"/>
    <x v="1"/>
  </r>
  <r>
    <s v="E03889"/>
    <x v="522"/>
    <x v="6"/>
    <x v="4"/>
    <x v="1"/>
    <x v="1"/>
    <x v="3"/>
    <x v="8"/>
    <d v="2013-08-13T00:00:00"/>
    <n v="113909"/>
    <x v="5"/>
    <n v="6834.54"/>
    <x v="2"/>
    <s v="Rio de Janerio"/>
    <x v="1"/>
  </r>
  <r>
    <s v="E01958"/>
    <x v="523"/>
    <x v="32"/>
    <x v="0"/>
    <x v="1"/>
    <x v="1"/>
    <x v="1"/>
    <x v="5"/>
    <d v="2020-12-24T00:00:00"/>
    <n v="92321"/>
    <x v="1"/>
    <n v="0"/>
    <x v="0"/>
    <s v="Chicago"/>
    <x v="1"/>
  </r>
  <r>
    <s v="E01870"/>
    <x v="524"/>
    <x v="3"/>
    <x v="0"/>
    <x v="0"/>
    <x v="1"/>
    <x v="2"/>
    <x v="27"/>
    <d v="2013-05-23T00:00:00"/>
    <n v="99557"/>
    <x v="6"/>
    <n v="8960.1299999999992"/>
    <x v="0"/>
    <s v="Seattle"/>
    <x v="1"/>
  </r>
  <r>
    <s v="E01167"/>
    <x v="525"/>
    <x v="18"/>
    <x v="5"/>
    <x v="2"/>
    <x v="0"/>
    <x v="2"/>
    <x v="21"/>
    <d v="2018-11-14T00:00:00"/>
    <n v="115854"/>
    <x v="1"/>
    <n v="0"/>
    <x v="0"/>
    <s v="Phoenix"/>
    <x v="1"/>
  </r>
  <r>
    <s v="E00099"/>
    <x v="526"/>
    <x v="30"/>
    <x v="0"/>
    <x v="1"/>
    <x v="0"/>
    <x v="3"/>
    <x v="18"/>
    <d v="2011-03-01T00:00:00"/>
    <n v="82462"/>
    <x v="1"/>
    <n v="0"/>
    <x v="0"/>
    <s v="Austin"/>
    <x v="1"/>
  </r>
  <r>
    <s v="E00044"/>
    <x v="527"/>
    <x v="9"/>
    <x v="0"/>
    <x v="0"/>
    <x v="0"/>
    <x v="2"/>
    <x v="26"/>
    <d v="2011-11-09T00:00:00"/>
    <n v="198473"/>
    <x v="18"/>
    <n v="63511.360000000001"/>
    <x v="0"/>
    <s v="Miami"/>
    <x v="1"/>
  </r>
  <r>
    <s v="E00711"/>
    <x v="528"/>
    <x v="0"/>
    <x v="1"/>
    <x v="3"/>
    <x v="0"/>
    <x v="1"/>
    <x v="19"/>
    <d v="2006-10-15T00:00:00"/>
    <n v="153492"/>
    <x v="19"/>
    <n v="16884.12"/>
    <x v="0"/>
    <s v="Chicago"/>
    <x v="1"/>
  </r>
  <r>
    <s v="E04795"/>
    <x v="529"/>
    <x v="9"/>
    <x v="4"/>
    <x v="3"/>
    <x v="0"/>
    <x v="0"/>
    <x v="21"/>
    <d v="2018-01-21T00:00:00"/>
    <n v="208210"/>
    <x v="7"/>
    <n v="62463"/>
    <x v="0"/>
    <s v="Seattle"/>
    <x v="1"/>
  </r>
  <r>
    <s v="E03912"/>
    <x v="530"/>
    <x v="4"/>
    <x v="6"/>
    <x v="3"/>
    <x v="1"/>
    <x v="2"/>
    <x v="29"/>
    <d v="2015-11-17T00:00:00"/>
    <n v="91632"/>
    <x v="1"/>
    <n v="0"/>
    <x v="0"/>
    <s v="Phoenix"/>
    <x v="1"/>
  </r>
  <r>
    <s v="E02103"/>
    <x v="531"/>
    <x v="16"/>
    <x v="4"/>
    <x v="3"/>
    <x v="1"/>
    <x v="1"/>
    <x v="11"/>
    <d v="2017-09-24T00:00:00"/>
    <n v="71755"/>
    <x v="1"/>
    <n v="0"/>
    <x v="1"/>
    <s v="Chongqing"/>
    <x v="1"/>
  </r>
  <r>
    <s v="E04213"/>
    <x v="532"/>
    <x v="6"/>
    <x v="3"/>
    <x v="3"/>
    <x v="0"/>
    <x v="1"/>
    <x v="27"/>
    <d v="2021-11-19T00:00:00"/>
    <n v="111006"/>
    <x v="24"/>
    <n v="8880.48"/>
    <x v="1"/>
    <s v="Chongqing"/>
    <x v="1"/>
  </r>
  <r>
    <s v="E04756"/>
    <x v="533"/>
    <x v="21"/>
    <x v="0"/>
    <x v="3"/>
    <x v="1"/>
    <x v="1"/>
    <x v="0"/>
    <d v="1994-12-24T00:00:00"/>
    <n v="99774"/>
    <x v="1"/>
    <n v="0"/>
    <x v="0"/>
    <s v="Austin"/>
    <x v="1"/>
  </r>
  <r>
    <s v="E04114"/>
    <x v="534"/>
    <x v="2"/>
    <x v="0"/>
    <x v="0"/>
    <x v="1"/>
    <x v="1"/>
    <x v="0"/>
    <d v="2007-03-13T00:00:00"/>
    <n v="184648"/>
    <x v="9"/>
    <n v="44315.519999999997"/>
    <x v="1"/>
    <s v="Shanghai"/>
    <x v="1"/>
  </r>
  <r>
    <s v="E01423"/>
    <x v="535"/>
    <x v="9"/>
    <x v="0"/>
    <x v="1"/>
    <x v="1"/>
    <x v="3"/>
    <x v="10"/>
    <d v="2001-07-19T00:00:00"/>
    <n v="247874"/>
    <x v="29"/>
    <n v="81798.42"/>
    <x v="2"/>
    <s v="Manaus"/>
    <x v="1"/>
  </r>
  <r>
    <s v="E03181"/>
    <x v="536"/>
    <x v="25"/>
    <x v="5"/>
    <x v="1"/>
    <x v="1"/>
    <x v="1"/>
    <x v="33"/>
    <d v="2009-05-11T00:00:00"/>
    <n v="62239"/>
    <x v="1"/>
    <n v="0"/>
    <x v="1"/>
    <s v="Beijing"/>
    <x v="1"/>
  </r>
  <r>
    <s v="E03305"/>
    <x v="537"/>
    <x v="6"/>
    <x v="3"/>
    <x v="2"/>
    <x v="0"/>
    <x v="2"/>
    <x v="11"/>
    <d v="2014-10-07T00:00:00"/>
    <n v="114911"/>
    <x v="3"/>
    <n v="8043.77"/>
    <x v="0"/>
    <s v="Chicago"/>
    <x v="1"/>
  </r>
  <r>
    <s v="E00703"/>
    <x v="538"/>
    <x v="11"/>
    <x v="5"/>
    <x v="3"/>
    <x v="1"/>
    <x v="3"/>
    <x v="15"/>
    <d v="2018-04-27T00:00:00"/>
    <n v="115490"/>
    <x v="15"/>
    <n v="13858.8"/>
    <x v="0"/>
    <s v="Chicago"/>
    <x v="1"/>
  </r>
  <r>
    <s v="E04403"/>
    <x v="539"/>
    <x v="6"/>
    <x v="3"/>
    <x v="2"/>
    <x v="1"/>
    <x v="1"/>
    <x v="8"/>
    <d v="2012-02-13T00:00:00"/>
    <n v="118708"/>
    <x v="3"/>
    <n v="8309.5600000000013"/>
    <x v="1"/>
    <s v="Shanghai"/>
    <x v="1"/>
  </r>
  <r>
    <s v="E00103"/>
    <x v="540"/>
    <x v="2"/>
    <x v="3"/>
    <x v="2"/>
    <x v="0"/>
    <x v="1"/>
    <x v="7"/>
    <d v="2017-06-28T00:00:00"/>
    <n v="197649"/>
    <x v="2"/>
    <n v="39529.800000000003"/>
    <x v="0"/>
    <s v="Columbus"/>
    <x v="1"/>
  </r>
  <r>
    <s v="E04487"/>
    <x v="541"/>
    <x v="4"/>
    <x v="3"/>
    <x v="2"/>
    <x v="0"/>
    <x v="1"/>
    <x v="15"/>
    <d v="2020-06-17T00:00:00"/>
    <n v="89841"/>
    <x v="1"/>
    <n v="0"/>
    <x v="1"/>
    <s v="Beijing"/>
    <x v="1"/>
  </r>
  <r>
    <s v="E01194"/>
    <x v="542"/>
    <x v="13"/>
    <x v="1"/>
    <x v="2"/>
    <x v="0"/>
    <x v="2"/>
    <x v="27"/>
    <d v="2019-12-20T00:00:00"/>
    <n v="61026"/>
    <x v="1"/>
    <n v="0"/>
    <x v="0"/>
    <s v="Phoenix"/>
    <x v="1"/>
  </r>
  <r>
    <s v="E02179"/>
    <x v="543"/>
    <x v="8"/>
    <x v="5"/>
    <x v="2"/>
    <x v="0"/>
    <x v="2"/>
    <x v="35"/>
    <d v="2014-09-25T00:00:00"/>
    <n v="96693"/>
    <x v="1"/>
    <n v="0"/>
    <x v="0"/>
    <s v="Chicago"/>
    <x v="1"/>
  </r>
  <r>
    <s v="E04242"/>
    <x v="544"/>
    <x v="22"/>
    <x v="5"/>
    <x v="2"/>
    <x v="0"/>
    <x v="3"/>
    <x v="35"/>
    <d v="2009-06-27T00:00:00"/>
    <n v="82907"/>
    <x v="1"/>
    <n v="0"/>
    <x v="0"/>
    <s v="Seattle"/>
    <x v="1"/>
  </r>
  <r>
    <s v="E01371"/>
    <x v="545"/>
    <x v="9"/>
    <x v="6"/>
    <x v="3"/>
    <x v="1"/>
    <x v="1"/>
    <x v="12"/>
    <d v="2014-10-04T00:00:00"/>
    <n v="257194"/>
    <x v="22"/>
    <n v="90017.9"/>
    <x v="1"/>
    <s v="Chongqing"/>
    <x v="1"/>
  </r>
  <r>
    <s v="E03065"/>
    <x v="546"/>
    <x v="10"/>
    <x v="5"/>
    <x v="0"/>
    <x v="1"/>
    <x v="3"/>
    <x v="12"/>
    <d v="2012-01-21T00:00:00"/>
    <n v="94658"/>
    <x v="1"/>
    <n v="0"/>
    <x v="0"/>
    <s v="Miami"/>
    <x v="1"/>
  </r>
  <r>
    <s v="E01377"/>
    <x v="547"/>
    <x v="10"/>
    <x v="5"/>
    <x v="0"/>
    <x v="1"/>
    <x v="1"/>
    <x v="0"/>
    <d v="2011-04-30T00:00:00"/>
    <n v="89419"/>
    <x v="1"/>
    <n v="0"/>
    <x v="1"/>
    <s v="Shanghai"/>
    <x v="1"/>
  </r>
  <r>
    <s v="E03097"/>
    <x v="548"/>
    <x v="16"/>
    <x v="4"/>
    <x v="1"/>
    <x v="1"/>
    <x v="0"/>
    <x v="15"/>
    <d v="2015-12-19T00:00:00"/>
    <n v="51983"/>
    <x v="1"/>
    <n v="0"/>
    <x v="0"/>
    <s v="Columbus"/>
    <x v="1"/>
  </r>
  <r>
    <s v="E01668"/>
    <x v="549"/>
    <x v="2"/>
    <x v="1"/>
    <x v="3"/>
    <x v="0"/>
    <x v="1"/>
    <x v="26"/>
    <d v="2002-02-17T00:00:00"/>
    <n v="179494"/>
    <x v="2"/>
    <n v="35898.800000000003"/>
    <x v="1"/>
    <s v="Chongqing"/>
    <x v="1"/>
  </r>
  <r>
    <s v="E03354"/>
    <x v="550"/>
    <x v="30"/>
    <x v="0"/>
    <x v="3"/>
    <x v="1"/>
    <x v="3"/>
    <x v="37"/>
    <d v="2016-06-24T00:00:00"/>
    <n v="68426"/>
    <x v="1"/>
    <n v="0"/>
    <x v="2"/>
    <s v="Rio de Janerio"/>
    <x v="1"/>
  </r>
  <r>
    <s v="E02088"/>
    <x v="551"/>
    <x v="0"/>
    <x v="1"/>
    <x v="3"/>
    <x v="0"/>
    <x v="3"/>
    <x v="0"/>
    <d v="2017-02-06T00:00:00"/>
    <n v="144986"/>
    <x v="15"/>
    <n v="17398.32"/>
    <x v="0"/>
    <s v="Phoenix"/>
    <x v="1"/>
  </r>
  <r>
    <s v="E03980"/>
    <x v="552"/>
    <x v="5"/>
    <x v="2"/>
    <x v="2"/>
    <x v="0"/>
    <x v="1"/>
    <x v="15"/>
    <d v="2000-08-16T00:00:00"/>
    <n v="60113"/>
    <x v="1"/>
    <n v="0"/>
    <x v="0"/>
    <s v="Chicago"/>
    <x v="1"/>
  </r>
  <r>
    <s v="E00972"/>
    <x v="553"/>
    <x v="16"/>
    <x v="4"/>
    <x v="0"/>
    <x v="0"/>
    <x v="3"/>
    <x v="27"/>
    <d v="2021-04-18T00:00:00"/>
    <n v="50548"/>
    <x v="1"/>
    <n v="0"/>
    <x v="2"/>
    <s v="Sao Paulo"/>
    <x v="1"/>
  </r>
  <r>
    <s v="E00824"/>
    <x v="554"/>
    <x v="13"/>
    <x v="6"/>
    <x v="1"/>
    <x v="0"/>
    <x v="2"/>
    <x v="29"/>
    <d v="2020-03-14T00:00:00"/>
    <n v="68846"/>
    <x v="1"/>
    <n v="0"/>
    <x v="0"/>
    <s v="Chicago"/>
    <x v="1"/>
  </r>
  <r>
    <s v="E04359"/>
    <x v="555"/>
    <x v="29"/>
    <x v="0"/>
    <x v="3"/>
    <x v="0"/>
    <x v="3"/>
    <x v="1"/>
    <d v="2014-03-19T00:00:00"/>
    <n v="90901"/>
    <x v="1"/>
    <n v="0"/>
    <x v="0"/>
    <s v="Seattle"/>
    <x v="1"/>
  </r>
  <r>
    <s v="E03113"/>
    <x v="556"/>
    <x v="6"/>
    <x v="3"/>
    <x v="3"/>
    <x v="0"/>
    <x v="1"/>
    <x v="2"/>
    <d v="2012-09-03T00:00:00"/>
    <n v="102033"/>
    <x v="24"/>
    <n v="8162.64"/>
    <x v="0"/>
    <s v="Austin"/>
    <x v="1"/>
  </r>
  <r>
    <s v="E01488"/>
    <x v="557"/>
    <x v="2"/>
    <x v="2"/>
    <x v="1"/>
    <x v="0"/>
    <x v="2"/>
    <x v="22"/>
    <d v="2021-01-23T00:00:00"/>
    <n v="151783"/>
    <x v="27"/>
    <n v="39463.58"/>
    <x v="0"/>
    <s v="Seattle"/>
    <x v="1"/>
  </r>
  <r>
    <s v="E01787"/>
    <x v="558"/>
    <x v="2"/>
    <x v="5"/>
    <x v="3"/>
    <x v="0"/>
    <x v="3"/>
    <x v="5"/>
    <d v="2018-12-07T00:00:00"/>
    <n v="170164"/>
    <x v="35"/>
    <n v="28927.88"/>
    <x v="0"/>
    <s v="Austin"/>
    <x v="1"/>
  </r>
  <r>
    <s v="E03550"/>
    <x v="559"/>
    <x v="0"/>
    <x v="6"/>
    <x v="2"/>
    <x v="0"/>
    <x v="1"/>
    <x v="25"/>
    <d v="2014-02-20T00:00:00"/>
    <n v="155905"/>
    <x v="28"/>
    <n v="21826.7"/>
    <x v="0"/>
    <s v="Phoenix"/>
    <x v="1"/>
  </r>
  <r>
    <s v="E01052"/>
    <x v="560"/>
    <x v="7"/>
    <x v="2"/>
    <x v="3"/>
    <x v="1"/>
    <x v="1"/>
    <x v="28"/>
    <d v="2016-12-17T00:00:00"/>
    <n v="50733"/>
    <x v="1"/>
    <n v="0"/>
    <x v="0"/>
    <s v="Miami"/>
    <x v="1"/>
  </r>
  <r>
    <s v="E04799"/>
    <x v="561"/>
    <x v="15"/>
    <x v="4"/>
    <x v="3"/>
    <x v="0"/>
    <x v="2"/>
    <x v="23"/>
    <d v="2017-01-26T00:00:00"/>
    <n v="88663"/>
    <x v="1"/>
    <n v="0"/>
    <x v="0"/>
    <s v="Phoenix"/>
    <x v="1"/>
  </r>
  <r>
    <s v="E03402"/>
    <x v="562"/>
    <x v="17"/>
    <x v="5"/>
    <x v="1"/>
    <x v="1"/>
    <x v="1"/>
    <x v="33"/>
    <d v="1992-10-13T00:00:00"/>
    <n v="88213"/>
    <x v="1"/>
    <n v="0"/>
    <x v="1"/>
    <s v="Chongqing"/>
    <x v="1"/>
  </r>
  <r>
    <s v="E04128"/>
    <x v="563"/>
    <x v="13"/>
    <x v="2"/>
    <x v="2"/>
    <x v="1"/>
    <x v="1"/>
    <x v="0"/>
    <d v="2021-08-02T00:00:00"/>
    <n v="67130"/>
    <x v="1"/>
    <n v="0"/>
    <x v="0"/>
    <s v="Miami"/>
    <x v="1"/>
  </r>
  <r>
    <s v="E00013"/>
    <x v="564"/>
    <x v="4"/>
    <x v="1"/>
    <x v="2"/>
    <x v="0"/>
    <x v="1"/>
    <x v="29"/>
    <d v="2015-10-08T00:00:00"/>
    <n v="94876"/>
    <x v="1"/>
    <n v="0"/>
    <x v="0"/>
    <s v="Miami"/>
    <x v="1"/>
  </r>
  <r>
    <s v="E03114"/>
    <x v="565"/>
    <x v="25"/>
    <x v="5"/>
    <x v="2"/>
    <x v="1"/>
    <x v="3"/>
    <x v="39"/>
    <d v="1994-10-09T00:00:00"/>
    <n v="98230"/>
    <x v="1"/>
    <n v="0"/>
    <x v="0"/>
    <s v="Miami"/>
    <x v="1"/>
  </r>
  <r>
    <s v="E04004"/>
    <x v="566"/>
    <x v="22"/>
    <x v="5"/>
    <x v="0"/>
    <x v="0"/>
    <x v="1"/>
    <x v="9"/>
    <d v="2018-12-14T00:00:00"/>
    <n v="96757"/>
    <x v="1"/>
    <n v="0"/>
    <x v="0"/>
    <s v="Columbus"/>
    <x v="1"/>
  </r>
  <r>
    <s v="E04472"/>
    <x v="567"/>
    <x v="13"/>
    <x v="6"/>
    <x v="1"/>
    <x v="1"/>
    <x v="0"/>
    <x v="25"/>
    <d v="2020-07-03T00:00:00"/>
    <n v="51513"/>
    <x v="1"/>
    <n v="0"/>
    <x v="0"/>
    <s v="Columbus"/>
    <x v="1"/>
  </r>
  <r>
    <s v="E00161"/>
    <x v="568"/>
    <x v="9"/>
    <x v="6"/>
    <x v="3"/>
    <x v="1"/>
    <x v="1"/>
    <x v="33"/>
    <d v="2007-01-27T00:00:00"/>
    <n v="234311"/>
    <x v="21"/>
    <n v="86695.069999999992"/>
    <x v="0"/>
    <s v="Miami"/>
    <x v="1"/>
  </r>
  <r>
    <s v="E04417"/>
    <x v="569"/>
    <x v="0"/>
    <x v="4"/>
    <x v="2"/>
    <x v="0"/>
    <x v="3"/>
    <x v="15"/>
    <d v="2011-05-22T00:00:00"/>
    <n v="152353"/>
    <x v="28"/>
    <n v="21329.420000000002"/>
    <x v="0"/>
    <s v="Seattle"/>
    <x v="1"/>
  </r>
  <r>
    <s v="E04536"/>
    <x v="570"/>
    <x v="0"/>
    <x v="3"/>
    <x v="2"/>
    <x v="0"/>
    <x v="2"/>
    <x v="35"/>
    <d v="2010-07-30T00:00:00"/>
    <n v="124774"/>
    <x v="15"/>
    <n v="14972.88"/>
    <x v="0"/>
    <s v="Phoenix"/>
    <x v="1"/>
  </r>
  <r>
    <s v="E02534"/>
    <x v="571"/>
    <x v="2"/>
    <x v="6"/>
    <x v="3"/>
    <x v="0"/>
    <x v="1"/>
    <x v="9"/>
    <d v="2010-09-13T00:00:00"/>
    <n v="157070"/>
    <x v="12"/>
    <n v="43979.600000000006"/>
    <x v="1"/>
    <s v="Chongqing"/>
    <x v="1"/>
  </r>
  <r>
    <s v="E02857"/>
    <x v="572"/>
    <x v="0"/>
    <x v="1"/>
    <x v="2"/>
    <x v="1"/>
    <x v="3"/>
    <x v="18"/>
    <d v="2019-08-08T00:00:00"/>
    <n v="130133"/>
    <x v="0"/>
    <n v="19519.95"/>
    <x v="0"/>
    <s v="Austin"/>
    <x v="40"/>
  </r>
  <r>
    <s v="E03059"/>
    <x v="573"/>
    <x v="6"/>
    <x v="6"/>
    <x v="1"/>
    <x v="0"/>
    <x v="1"/>
    <x v="14"/>
    <d v="2019-09-21T00:00:00"/>
    <n v="108780"/>
    <x v="5"/>
    <n v="6526.8"/>
    <x v="1"/>
    <s v="Shanghai"/>
    <x v="1"/>
  </r>
  <r>
    <s v="E02477"/>
    <x v="574"/>
    <x v="2"/>
    <x v="5"/>
    <x v="2"/>
    <x v="0"/>
    <x v="1"/>
    <x v="30"/>
    <d v="2020-10-21T00:00:00"/>
    <n v="151853"/>
    <x v="26"/>
    <n v="24296.48"/>
    <x v="1"/>
    <s v="Chengdu"/>
    <x v="1"/>
  </r>
  <r>
    <s v="E00022"/>
    <x v="575"/>
    <x v="5"/>
    <x v="2"/>
    <x v="1"/>
    <x v="0"/>
    <x v="1"/>
    <x v="39"/>
    <d v="2006-09-17T00:00:00"/>
    <n v="64669"/>
    <x v="1"/>
    <n v="0"/>
    <x v="1"/>
    <s v="Chongqing"/>
    <x v="1"/>
  </r>
  <r>
    <s v="E03370"/>
    <x v="576"/>
    <x v="13"/>
    <x v="6"/>
    <x v="0"/>
    <x v="1"/>
    <x v="3"/>
    <x v="22"/>
    <d v="2008-04-30T00:00:00"/>
    <n v="69352"/>
    <x v="1"/>
    <n v="0"/>
    <x v="2"/>
    <s v="Rio de Janerio"/>
    <x v="1"/>
  </r>
  <r>
    <s v="E00555"/>
    <x v="577"/>
    <x v="13"/>
    <x v="6"/>
    <x v="0"/>
    <x v="1"/>
    <x v="1"/>
    <x v="13"/>
    <d v="2001-10-17T00:00:00"/>
    <n v="74631"/>
    <x v="1"/>
    <n v="0"/>
    <x v="1"/>
    <s v="Chongqing"/>
    <x v="1"/>
  </r>
  <r>
    <s v="E03160"/>
    <x v="578"/>
    <x v="10"/>
    <x v="5"/>
    <x v="2"/>
    <x v="1"/>
    <x v="3"/>
    <x v="36"/>
    <d v="2012-04-29T00:00:00"/>
    <n v="96441"/>
    <x v="1"/>
    <n v="0"/>
    <x v="2"/>
    <s v="Sao Paulo"/>
    <x v="1"/>
  </r>
  <r>
    <s v="E03919"/>
    <x v="579"/>
    <x v="11"/>
    <x v="5"/>
    <x v="2"/>
    <x v="1"/>
    <x v="1"/>
    <x v="30"/>
    <d v="2011-10-20T00:00:00"/>
    <n v="114250"/>
    <x v="28"/>
    <n v="15995.000000000002"/>
    <x v="1"/>
    <s v="Chengdu"/>
    <x v="1"/>
  </r>
  <r>
    <s v="E01724"/>
    <x v="580"/>
    <x v="3"/>
    <x v="0"/>
    <x v="3"/>
    <x v="1"/>
    <x v="3"/>
    <x v="9"/>
    <d v="2020-12-27T00:00:00"/>
    <n v="70165"/>
    <x v="3"/>
    <n v="4911.55"/>
    <x v="2"/>
    <s v="Manaus"/>
    <x v="1"/>
  </r>
  <r>
    <s v="E04087"/>
    <x v="581"/>
    <x v="6"/>
    <x v="0"/>
    <x v="3"/>
    <x v="1"/>
    <x v="1"/>
    <x v="33"/>
    <d v="2000-01-29T00:00:00"/>
    <n v="109059"/>
    <x v="3"/>
    <n v="7634.130000000001"/>
    <x v="1"/>
    <s v="Chengdu"/>
    <x v="1"/>
  </r>
  <r>
    <s v="E02856"/>
    <x v="582"/>
    <x v="19"/>
    <x v="5"/>
    <x v="0"/>
    <x v="0"/>
    <x v="1"/>
    <x v="23"/>
    <d v="2015-11-14T00:00:00"/>
    <n v="77442"/>
    <x v="1"/>
    <n v="0"/>
    <x v="0"/>
    <s v="Columbus"/>
    <x v="1"/>
  </r>
  <r>
    <s v="E03805"/>
    <x v="583"/>
    <x v="13"/>
    <x v="2"/>
    <x v="3"/>
    <x v="0"/>
    <x v="3"/>
    <x v="8"/>
    <d v="2012-06-06T00:00:00"/>
    <n v="72126"/>
    <x v="1"/>
    <n v="0"/>
    <x v="2"/>
    <s v="Manaus"/>
    <x v="1"/>
  </r>
  <r>
    <s v="E00319"/>
    <x v="584"/>
    <x v="31"/>
    <x v="0"/>
    <x v="1"/>
    <x v="1"/>
    <x v="2"/>
    <x v="0"/>
    <d v="2013-10-18T00:00:00"/>
    <n v="70334"/>
    <x v="1"/>
    <n v="0"/>
    <x v="0"/>
    <s v="Miami"/>
    <x v="1"/>
  </r>
  <r>
    <s v="E01090"/>
    <x v="585"/>
    <x v="10"/>
    <x v="5"/>
    <x v="0"/>
    <x v="1"/>
    <x v="1"/>
    <x v="1"/>
    <d v="2009-12-23T00:00:00"/>
    <n v="78006"/>
    <x v="1"/>
    <n v="0"/>
    <x v="0"/>
    <s v="Miami"/>
    <x v="1"/>
  </r>
  <r>
    <s v="E04323"/>
    <x v="586"/>
    <x v="2"/>
    <x v="0"/>
    <x v="1"/>
    <x v="0"/>
    <x v="3"/>
    <x v="21"/>
    <d v="2021-01-25T00:00:00"/>
    <n v="160385"/>
    <x v="14"/>
    <n v="36888.550000000003"/>
    <x v="0"/>
    <s v="Miami"/>
    <x v="41"/>
  </r>
  <r>
    <s v="E02687"/>
    <x v="587"/>
    <x v="9"/>
    <x v="1"/>
    <x v="3"/>
    <x v="0"/>
    <x v="2"/>
    <x v="9"/>
    <d v="2014-01-11T00:00:00"/>
    <n v="202323"/>
    <x v="30"/>
    <n v="78905.97"/>
    <x v="0"/>
    <s v="Chicago"/>
    <x v="1"/>
  </r>
  <r>
    <s v="E01407"/>
    <x v="588"/>
    <x v="0"/>
    <x v="4"/>
    <x v="3"/>
    <x v="0"/>
    <x v="3"/>
    <x v="7"/>
    <d v="2020-07-13T00:00:00"/>
    <n v="141555"/>
    <x v="19"/>
    <n v="15571.05"/>
    <x v="2"/>
    <s v="Manaus"/>
    <x v="1"/>
  </r>
  <r>
    <s v="E02748"/>
    <x v="589"/>
    <x v="2"/>
    <x v="1"/>
    <x v="2"/>
    <x v="0"/>
    <x v="1"/>
    <x v="8"/>
    <d v="2020-07-20T00:00:00"/>
    <n v="184960"/>
    <x v="10"/>
    <n v="33292.799999999996"/>
    <x v="0"/>
    <s v="Seattle"/>
    <x v="1"/>
  </r>
  <r>
    <s v="E01995"/>
    <x v="590"/>
    <x v="9"/>
    <x v="0"/>
    <x v="1"/>
    <x v="1"/>
    <x v="1"/>
    <x v="17"/>
    <d v="2011-06-25T00:00:00"/>
    <n v="221592"/>
    <x v="13"/>
    <n v="68693.52"/>
    <x v="0"/>
    <s v="Columbus"/>
    <x v="1"/>
  </r>
  <r>
    <s v="E01714"/>
    <x v="591"/>
    <x v="16"/>
    <x v="4"/>
    <x v="1"/>
    <x v="0"/>
    <x v="1"/>
    <x v="18"/>
    <d v="2009-01-28T00:00:00"/>
    <n v="53301"/>
    <x v="1"/>
    <n v="0"/>
    <x v="0"/>
    <s v="Seattle"/>
    <x v="1"/>
  </r>
  <r>
    <s v="E04491"/>
    <x v="592"/>
    <x v="21"/>
    <x v="0"/>
    <x v="3"/>
    <x v="1"/>
    <x v="1"/>
    <x v="15"/>
    <d v="2000-03-02T00:00:00"/>
    <n v="91276"/>
    <x v="1"/>
    <n v="0"/>
    <x v="0"/>
    <s v="Seattle"/>
    <x v="1"/>
  </r>
  <r>
    <s v="E01076"/>
    <x v="593"/>
    <x v="0"/>
    <x v="4"/>
    <x v="0"/>
    <x v="0"/>
    <x v="1"/>
    <x v="27"/>
    <d v="2017-09-05T00:00:00"/>
    <n v="140042"/>
    <x v="8"/>
    <n v="18205.46"/>
    <x v="0"/>
    <s v="Austin"/>
    <x v="1"/>
  </r>
  <r>
    <s v="E04131"/>
    <x v="594"/>
    <x v="7"/>
    <x v="3"/>
    <x v="1"/>
    <x v="0"/>
    <x v="1"/>
    <x v="28"/>
    <d v="2018-12-06T00:00:00"/>
    <n v="57225"/>
    <x v="1"/>
    <n v="0"/>
    <x v="0"/>
    <s v="Columbus"/>
    <x v="1"/>
  </r>
  <r>
    <s v="E02843"/>
    <x v="595"/>
    <x v="6"/>
    <x v="4"/>
    <x v="2"/>
    <x v="0"/>
    <x v="3"/>
    <x v="0"/>
    <d v="2010-02-24T00:00:00"/>
    <n v="102839"/>
    <x v="17"/>
    <n v="5141.9500000000007"/>
    <x v="0"/>
    <s v="Miami"/>
    <x v="1"/>
  </r>
  <r>
    <s v="E03758"/>
    <x v="596"/>
    <x v="2"/>
    <x v="6"/>
    <x v="0"/>
    <x v="1"/>
    <x v="1"/>
    <x v="7"/>
    <d v="2021-09-15T00:00:00"/>
    <n v="199783"/>
    <x v="11"/>
    <n v="41954.43"/>
    <x v="0"/>
    <s v="Chicago"/>
    <x v="42"/>
  </r>
  <r>
    <s v="E02063"/>
    <x v="597"/>
    <x v="15"/>
    <x v="4"/>
    <x v="0"/>
    <x v="1"/>
    <x v="3"/>
    <x v="24"/>
    <d v="2021-04-09T00:00:00"/>
    <n v="70980"/>
    <x v="1"/>
    <n v="0"/>
    <x v="2"/>
    <s v="Rio de Janerio"/>
    <x v="1"/>
  </r>
  <r>
    <s v="E00638"/>
    <x v="598"/>
    <x v="6"/>
    <x v="6"/>
    <x v="3"/>
    <x v="1"/>
    <x v="2"/>
    <x v="10"/>
    <d v="1997-01-26T00:00:00"/>
    <n v="104431"/>
    <x v="3"/>
    <n v="7310.170000000001"/>
    <x v="0"/>
    <s v="Phoenix"/>
    <x v="1"/>
  </r>
  <r>
    <s v="E03571"/>
    <x v="599"/>
    <x v="20"/>
    <x v="4"/>
    <x v="2"/>
    <x v="1"/>
    <x v="2"/>
    <x v="21"/>
    <d v="2021-06-27T00:00:00"/>
    <n v="48510"/>
    <x v="1"/>
    <n v="0"/>
    <x v="0"/>
    <s v="Chicago"/>
    <x v="1"/>
  </r>
  <r>
    <s v="E01820"/>
    <x v="600"/>
    <x v="10"/>
    <x v="5"/>
    <x v="2"/>
    <x v="1"/>
    <x v="0"/>
    <x v="5"/>
    <d v="2019-05-28T00:00:00"/>
    <n v="70110"/>
    <x v="1"/>
    <n v="0"/>
    <x v="0"/>
    <s v="Miami"/>
    <x v="43"/>
  </r>
  <r>
    <s v="E01712"/>
    <x v="601"/>
    <x v="2"/>
    <x v="6"/>
    <x v="3"/>
    <x v="1"/>
    <x v="1"/>
    <x v="15"/>
    <d v="2008-03-12T00:00:00"/>
    <n v="186138"/>
    <x v="12"/>
    <n v="52118.640000000007"/>
    <x v="1"/>
    <s v="Chongqing"/>
    <x v="1"/>
  </r>
  <r>
    <s v="E00184"/>
    <x v="602"/>
    <x v="7"/>
    <x v="3"/>
    <x v="1"/>
    <x v="1"/>
    <x v="3"/>
    <x v="32"/>
    <d v="2010-04-19T00:00:00"/>
    <n v="56350"/>
    <x v="1"/>
    <n v="0"/>
    <x v="2"/>
    <s v="Rio de Janerio"/>
    <x v="1"/>
  </r>
  <r>
    <s v="E02706"/>
    <x v="603"/>
    <x v="0"/>
    <x v="1"/>
    <x v="0"/>
    <x v="0"/>
    <x v="3"/>
    <x v="15"/>
    <d v="2016-01-10T00:00:00"/>
    <n v="149761"/>
    <x v="15"/>
    <n v="17971.32"/>
    <x v="0"/>
    <s v="Columbus"/>
    <x v="1"/>
  </r>
  <r>
    <s v="E02899"/>
    <x v="604"/>
    <x v="0"/>
    <x v="1"/>
    <x v="3"/>
    <x v="1"/>
    <x v="3"/>
    <x v="18"/>
    <d v="2007-08-11T00:00:00"/>
    <n v="126277"/>
    <x v="8"/>
    <n v="16416.010000000002"/>
    <x v="2"/>
    <s v="Manaus"/>
    <x v="1"/>
  </r>
  <r>
    <s v="E02478"/>
    <x v="605"/>
    <x v="6"/>
    <x v="2"/>
    <x v="2"/>
    <x v="1"/>
    <x v="2"/>
    <x v="29"/>
    <d v="2013-06-21T00:00:00"/>
    <n v="119631"/>
    <x v="5"/>
    <n v="7177.86"/>
    <x v="0"/>
    <s v="Phoenix"/>
    <x v="1"/>
  </r>
  <r>
    <s v="E04170"/>
    <x v="606"/>
    <x v="9"/>
    <x v="0"/>
    <x v="0"/>
    <x v="1"/>
    <x v="1"/>
    <x v="3"/>
    <d v="2020-05-09T00:00:00"/>
    <n v="256561"/>
    <x v="30"/>
    <n v="100058.79000000001"/>
    <x v="0"/>
    <s v="Austin"/>
    <x v="1"/>
  </r>
  <r>
    <s v="E00929"/>
    <x v="607"/>
    <x v="29"/>
    <x v="0"/>
    <x v="2"/>
    <x v="0"/>
    <x v="3"/>
    <x v="15"/>
    <d v="2020-04-16T00:00:00"/>
    <n v="66958"/>
    <x v="1"/>
    <n v="0"/>
    <x v="0"/>
    <s v="Miami"/>
    <x v="1"/>
  </r>
  <r>
    <s v="E00530"/>
    <x v="608"/>
    <x v="0"/>
    <x v="2"/>
    <x v="1"/>
    <x v="0"/>
    <x v="1"/>
    <x v="30"/>
    <d v="2004-02-29T00:00:00"/>
    <n v="158897"/>
    <x v="4"/>
    <n v="15889.7"/>
    <x v="1"/>
    <s v="Chongqing"/>
    <x v="1"/>
  </r>
  <r>
    <s v="E03824"/>
    <x v="609"/>
    <x v="1"/>
    <x v="0"/>
    <x v="3"/>
    <x v="1"/>
    <x v="2"/>
    <x v="17"/>
    <d v="2008-02-15T00:00:00"/>
    <n v="71695"/>
    <x v="1"/>
    <n v="0"/>
    <x v="0"/>
    <s v="Phoenix"/>
    <x v="1"/>
  </r>
  <r>
    <s v="E02492"/>
    <x v="610"/>
    <x v="4"/>
    <x v="6"/>
    <x v="3"/>
    <x v="1"/>
    <x v="1"/>
    <x v="28"/>
    <d v="2014-09-22T00:00:00"/>
    <n v="73779"/>
    <x v="1"/>
    <n v="0"/>
    <x v="1"/>
    <s v="Chongqing"/>
    <x v="44"/>
  </r>
  <r>
    <s v="E01733"/>
    <x v="611"/>
    <x v="6"/>
    <x v="2"/>
    <x v="2"/>
    <x v="0"/>
    <x v="1"/>
    <x v="15"/>
    <d v="2011-10-20T00:00:00"/>
    <n v="123640"/>
    <x v="3"/>
    <n v="8654.8000000000011"/>
    <x v="1"/>
    <s v="Shanghai"/>
    <x v="1"/>
  </r>
  <r>
    <s v="E02857"/>
    <x v="612"/>
    <x v="7"/>
    <x v="2"/>
    <x v="2"/>
    <x v="0"/>
    <x v="2"/>
    <x v="29"/>
    <d v="2014-04-13T00:00:00"/>
    <n v="46878"/>
    <x v="1"/>
    <n v="0"/>
    <x v="0"/>
    <s v="Miami"/>
    <x v="1"/>
  </r>
  <r>
    <s v="E04938"/>
    <x v="613"/>
    <x v="7"/>
    <x v="6"/>
    <x v="2"/>
    <x v="0"/>
    <x v="2"/>
    <x v="14"/>
    <d v="2003-02-10T00:00:00"/>
    <n v="57032"/>
    <x v="1"/>
    <n v="0"/>
    <x v="0"/>
    <s v="Miami"/>
    <x v="1"/>
  </r>
  <r>
    <s v="E04952"/>
    <x v="614"/>
    <x v="4"/>
    <x v="2"/>
    <x v="1"/>
    <x v="0"/>
    <x v="3"/>
    <x v="4"/>
    <d v="2007-10-02T00:00:00"/>
    <n v="98150"/>
    <x v="1"/>
    <n v="0"/>
    <x v="2"/>
    <s v="Rio de Janerio"/>
    <x v="1"/>
  </r>
  <r>
    <s v="E02420"/>
    <x v="615"/>
    <x v="2"/>
    <x v="6"/>
    <x v="1"/>
    <x v="0"/>
    <x v="1"/>
    <x v="25"/>
    <d v="2017-03-06T00:00:00"/>
    <n v="171426"/>
    <x v="0"/>
    <n v="25713.899999999998"/>
    <x v="1"/>
    <s v="Beijing"/>
    <x v="45"/>
  </r>
  <r>
    <s v="E01639"/>
    <x v="616"/>
    <x v="7"/>
    <x v="1"/>
    <x v="1"/>
    <x v="0"/>
    <x v="2"/>
    <x v="0"/>
    <d v="2021-04-16T00:00:00"/>
    <n v="48266"/>
    <x v="1"/>
    <n v="0"/>
    <x v="0"/>
    <s v="Chicago"/>
    <x v="1"/>
  </r>
  <r>
    <s v="E03947"/>
    <x v="617"/>
    <x v="9"/>
    <x v="1"/>
    <x v="0"/>
    <x v="1"/>
    <x v="3"/>
    <x v="9"/>
    <d v="2018-08-18T00:00:00"/>
    <n v="223404"/>
    <x v="18"/>
    <n v="71489.279999999999"/>
    <x v="0"/>
    <s v="Columbus"/>
    <x v="1"/>
  </r>
  <r>
    <s v="E04535"/>
    <x v="618"/>
    <x v="27"/>
    <x v="0"/>
    <x v="2"/>
    <x v="0"/>
    <x v="1"/>
    <x v="4"/>
    <d v="2014-01-10T00:00:00"/>
    <n v="74854"/>
    <x v="1"/>
    <n v="0"/>
    <x v="0"/>
    <s v="Seattle"/>
    <x v="1"/>
  </r>
  <r>
    <s v="E00380"/>
    <x v="619"/>
    <x v="9"/>
    <x v="3"/>
    <x v="2"/>
    <x v="0"/>
    <x v="2"/>
    <x v="35"/>
    <d v="2007-04-25T00:00:00"/>
    <n v="217783"/>
    <x v="32"/>
    <n v="78401.87999999999"/>
    <x v="0"/>
    <s v="Seattle"/>
    <x v="1"/>
  </r>
  <r>
    <s v="E01432"/>
    <x v="620"/>
    <x v="28"/>
    <x v="0"/>
    <x v="1"/>
    <x v="0"/>
    <x v="3"/>
    <x v="26"/>
    <d v="2004-08-15T00:00:00"/>
    <n v="44735"/>
    <x v="1"/>
    <n v="0"/>
    <x v="2"/>
    <s v="Manaus"/>
    <x v="1"/>
  </r>
  <r>
    <s v="E02628"/>
    <x v="621"/>
    <x v="13"/>
    <x v="1"/>
    <x v="1"/>
    <x v="0"/>
    <x v="2"/>
    <x v="12"/>
    <d v="2007-01-09T00:00:00"/>
    <n v="50685"/>
    <x v="1"/>
    <n v="0"/>
    <x v="0"/>
    <s v="Columbus"/>
    <x v="1"/>
  </r>
  <r>
    <s v="E03578"/>
    <x v="622"/>
    <x v="13"/>
    <x v="2"/>
    <x v="0"/>
    <x v="1"/>
    <x v="1"/>
    <x v="8"/>
    <d v="2018-03-10T00:00:00"/>
    <n v="58993"/>
    <x v="1"/>
    <n v="0"/>
    <x v="0"/>
    <s v="Austin"/>
    <x v="1"/>
  </r>
  <r>
    <s v="E03563"/>
    <x v="623"/>
    <x v="19"/>
    <x v="5"/>
    <x v="3"/>
    <x v="1"/>
    <x v="2"/>
    <x v="40"/>
    <d v="2020-06-08T00:00:00"/>
    <n v="115765"/>
    <x v="1"/>
    <n v="0"/>
    <x v="0"/>
    <s v="Miami"/>
    <x v="46"/>
  </r>
  <r>
    <s v="E02781"/>
    <x v="624"/>
    <x v="2"/>
    <x v="3"/>
    <x v="1"/>
    <x v="0"/>
    <x v="1"/>
    <x v="20"/>
    <d v="2007-03-06T00:00:00"/>
    <n v="193044"/>
    <x v="0"/>
    <n v="28956.6"/>
    <x v="0"/>
    <s v="Miami"/>
    <x v="1"/>
  </r>
  <r>
    <s v="E04739"/>
    <x v="625"/>
    <x v="7"/>
    <x v="6"/>
    <x v="0"/>
    <x v="0"/>
    <x v="0"/>
    <x v="13"/>
    <d v="2011-06-17T00:00:00"/>
    <n v="56686"/>
    <x v="1"/>
    <n v="0"/>
    <x v="0"/>
    <s v="Seattle"/>
    <x v="47"/>
  </r>
  <r>
    <s v="E02665"/>
    <x v="626"/>
    <x v="0"/>
    <x v="1"/>
    <x v="1"/>
    <x v="0"/>
    <x v="0"/>
    <x v="29"/>
    <d v="2019-10-25T00:00:00"/>
    <n v="131652"/>
    <x v="19"/>
    <n v="14481.72"/>
    <x v="0"/>
    <s v="Seattle"/>
    <x v="1"/>
  </r>
  <r>
    <s v="E04132"/>
    <x v="627"/>
    <x v="2"/>
    <x v="6"/>
    <x v="1"/>
    <x v="0"/>
    <x v="0"/>
    <x v="15"/>
    <d v="2008-02-29T00:00:00"/>
    <n v="150577"/>
    <x v="36"/>
    <n v="37644.25"/>
    <x v="0"/>
    <s v="Miami"/>
    <x v="1"/>
  </r>
  <r>
    <s v="E00276"/>
    <x v="628"/>
    <x v="11"/>
    <x v="5"/>
    <x v="0"/>
    <x v="0"/>
    <x v="3"/>
    <x v="17"/>
    <d v="2018-12-27T00:00:00"/>
    <n v="87359"/>
    <x v="19"/>
    <n v="9609.49"/>
    <x v="2"/>
    <s v="Rio de Janerio"/>
    <x v="1"/>
  </r>
  <r>
    <s v="E04277"/>
    <x v="629"/>
    <x v="13"/>
    <x v="2"/>
    <x v="2"/>
    <x v="0"/>
    <x v="1"/>
    <x v="33"/>
    <d v="2014-01-08T00:00:00"/>
    <n v="51877"/>
    <x v="1"/>
    <n v="0"/>
    <x v="1"/>
    <s v="Beijing"/>
    <x v="1"/>
  </r>
  <r>
    <s v="E03890"/>
    <x v="630"/>
    <x v="29"/>
    <x v="0"/>
    <x v="1"/>
    <x v="1"/>
    <x v="1"/>
    <x v="19"/>
    <d v="2017-01-18T00:00:00"/>
    <n v="86417"/>
    <x v="1"/>
    <n v="0"/>
    <x v="0"/>
    <s v="Chicago"/>
    <x v="1"/>
  </r>
  <r>
    <s v="E02012"/>
    <x v="631"/>
    <x v="27"/>
    <x v="0"/>
    <x v="0"/>
    <x v="0"/>
    <x v="1"/>
    <x v="13"/>
    <d v="2003-05-08T00:00:00"/>
    <n v="96548"/>
    <x v="1"/>
    <n v="0"/>
    <x v="0"/>
    <s v="Austin"/>
    <x v="1"/>
  </r>
  <r>
    <s v="E02881"/>
    <x v="632"/>
    <x v="4"/>
    <x v="3"/>
    <x v="1"/>
    <x v="0"/>
    <x v="1"/>
    <x v="19"/>
    <d v="2014-01-23T00:00:00"/>
    <n v="92940"/>
    <x v="1"/>
    <n v="0"/>
    <x v="1"/>
    <s v="Chengdu"/>
    <x v="1"/>
  </r>
  <r>
    <s v="E03750"/>
    <x v="633"/>
    <x v="13"/>
    <x v="3"/>
    <x v="2"/>
    <x v="1"/>
    <x v="1"/>
    <x v="21"/>
    <d v="2018-08-24T00:00:00"/>
    <n v="61410"/>
    <x v="1"/>
    <n v="0"/>
    <x v="0"/>
    <s v="Phoenix"/>
    <x v="1"/>
  </r>
  <r>
    <s v="E00605"/>
    <x v="634"/>
    <x v="6"/>
    <x v="1"/>
    <x v="2"/>
    <x v="0"/>
    <x v="0"/>
    <x v="22"/>
    <d v="2010-04-25T00:00:00"/>
    <n v="110302"/>
    <x v="5"/>
    <n v="6618.12"/>
    <x v="0"/>
    <s v="Miami"/>
    <x v="1"/>
  </r>
  <r>
    <s v="E04641"/>
    <x v="635"/>
    <x v="2"/>
    <x v="5"/>
    <x v="2"/>
    <x v="0"/>
    <x v="0"/>
    <x v="15"/>
    <d v="2018-04-22T00:00:00"/>
    <n v="187205"/>
    <x v="9"/>
    <n v="44929.2"/>
    <x v="0"/>
    <s v="Columbus"/>
    <x v="48"/>
  </r>
  <r>
    <s v="E01019"/>
    <x v="636"/>
    <x v="4"/>
    <x v="2"/>
    <x v="3"/>
    <x v="1"/>
    <x v="2"/>
    <x v="15"/>
    <d v="2011-03-16T00:00:00"/>
    <n v="81687"/>
    <x v="1"/>
    <n v="0"/>
    <x v="0"/>
    <s v="Phoenix"/>
    <x v="1"/>
  </r>
  <r>
    <s v="E01519"/>
    <x v="637"/>
    <x v="9"/>
    <x v="0"/>
    <x v="2"/>
    <x v="1"/>
    <x v="3"/>
    <x v="36"/>
    <d v="2009-08-15T00:00:00"/>
    <n v="241083"/>
    <x v="30"/>
    <n v="94022.37000000001"/>
    <x v="0"/>
    <s v="Columbus"/>
    <x v="1"/>
  </r>
  <r>
    <s v="E03694"/>
    <x v="638"/>
    <x v="9"/>
    <x v="1"/>
    <x v="2"/>
    <x v="0"/>
    <x v="0"/>
    <x v="31"/>
    <d v="2018-11-09T00:00:00"/>
    <n v="223805"/>
    <x v="32"/>
    <n v="80569.8"/>
    <x v="0"/>
    <s v="Chicago"/>
    <x v="1"/>
  </r>
  <r>
    <s v="E01123"/>
    <x v="639"/>
    <x v="2"/>
    <x v="3"/>
    <x v="3"/>
    <x v="0"/>
    <x v="2"/>
    <x v="5"/>
    <d v="2021-07-16T00:00:00"/>
    <n v="161759"/>
    <x v="26"/>
    <n v="25881.440000000002"/>
    <x v="0"/>
    <s v="Miami"/>
    <x v="1"/>
  </r>
  <r>
    <s v="E01366"/>
    <x v="640"/>
    <x v="3"/>
    <x v="0"/>
    <x v="0"/>
    <x v="1"/>
    <x v="0"/>
    <x v="28"/>
    <d v="2019-02-24T00:00:00"/>
    <n v="95899"/>
    <x v="4"/>
    <n v="9589.9"/>
    <x v="0"/>
    <s v="Columbus"/>
    <x v="49"/>
  </r>
  <r>
    <s v="E04005"/>
    <x v="641"/>
    <x v="4"/>
    <x v="1"/>
    <x v="3"/>
    <x v="1"/>
    <x v="1"/>
    <x v="37"/>
    <d v="2019-06-07T00:00:00"/>
    <n v="80700"/>
    <x v="1"/>
    <n v="0"/>
    <x v="0"/>
    <s v="Columbus"/>
    <x v="1"/>
  </r>
  <r>
    <s v="E02770"/>
    <x v="642"/>
    <x v="6"/>
    <x v="4"/>
    <x v="2"/>
    <x v="1"/>
    <x v="1"/>
    <x v="36"/>
    <d v="1997-03-11T00:00:00"/>
    <n v="128136"/>
    <x v="17"/>
    <n v="6406.8"/>
    <x v="1"/>
    <s v="Beijing"/>
    <x v="1"/>
  </r>
  <r>
    <s v="E04018"/>
    <x v="643"/>
    <x v="13"/>
    <x v="6"/>
    <x v="3"/>
    <x v="0"/>
    <x v="2"/>
    <x v="38"/>
    <d v="2017-04-18T00:00:00"/>
    <n v="58745"/>
    <x v="1"/>
    <n v="0"/>
    <x v="0"/>
    <s v="Austin"/>
    <x v="1"/>
  </r>
  <r>
    <s v="E01591"/>
    <x v="644"/>
    <x v="1"/>
    <x v="0"/>
    <x v="3"/>
    <x v="0"/>
    <x v="1"/>
    <x v="4"/>
    <d v="1992-05-04T00:00:00"/>
    <n v="76202"/>
    <x v="1"/>
    <n v="0"/>
    <x v="0"/>
    <s v="Austin"/>
    <x v="50"/>
  </r>
  <r>
    <s v="E04940"/>
    <x v="645"/>
    <x v="9"/>
    <x v="2"/>
    <x v="2"/>
    <x v="1"/>
    <x v="0"/>
    <x v="9"/>
    <d v="2018-03-19T00:00:00"/>
    <n v="195200"/>
    <x v="32"/>
    <n v="70272"/>
    <x v="0"/>
    <s v="Austin"/>
    <x v="1"/>
  </r>
  <r>
    <s v="E03465"/>
    <x v="646"/>
    <x v="13"/>
    <x v="1"/>
    <x v="1"/>
    <x v="0"/>
    <x v="1"/>
    <x v="15"/>
    <d v="2016-12-07T00:00:00"/>
    <n v="71454"/>
    <x v="1"/>
    <n v="0"/>
    <x v="1"/>
    <s v="Shanghai"/>
    <x v="1"/>
  </r>
  <r>
    <s v="E03870"/>
    <x v="647"/>
    <x v="21"/>
    <x v="0"/>
    <x v="1"/>
    <x v="0"/>
    <x v="2"/>
    <x v="23"/>
    <d v="2020-02-03T00:00:00"/>
    <n v="94652"/>
    <x v="1"/>
    <n v="0"/>
    <x v="0"/>
    <s v="Seattle"/>
    <x v="1"/>
  </r>
  <r>
    <s v="E01927"/>
    <x v="648"/>
    <x v="1"/>
    <x v="0"/>
    <x v="1"/>
    <x v="1"/>
    <x v="0"/>
    <x v="8"/>
    <d v="2016-02-16T00:00:00"/>
    <n v="63411"/>
    <x v="1"/>
    <n v="0"/>
    <x v="0"/>
    <s v="Miami"/>
    <x v="1"/>
  </r>
  <r>
    <s v="E03064"/>
    <x v="649"/>
    <x v="13"/>
    <x v="2"/>
    <x v="2"/>
    <x v="1"/>
    <x v="1"/>
    <x v="11"/>
    <d v="2020-02-17T00:00:00"/>
    <n v="67171"/>
    <x v="1"/>
    <n v="0"/>
    <x v="1"/>
    <s v="Chongqing"/>
    <x v="14"/>
  </r>
  <r>
    <s v="E01883"/>
    <x v="650"/>
    <x v="0"/>
    <x v="3"/>
    <x v="2"/>
    <x v="0"/>
    <x v="3"/>
    <x v="21"/>
    <d v="2019-07-06T00:00:00"/>
    <n v="152036"/>
    <x v="0"/>
    <n v="22805.399999999998"/>
    <x v="2"/>
    <s v="Rio de Janerio"/>
    <x v="1"/>
  </r>
  <r>
    <s v="E03984"/>
    <x v="651"/>
    <x v="8"/>
    <x v="5"/>
    <x v="1"/>
    <x v="0"/>
    <x v="0"/>
    <x v="0"/>
    <d v="2021-03-21T00:00:00"/>
    <n v="95562"/>
    <x v="1"/>
    <n v="0"/>
    <x v="0"/>
    <s v="Chicago"/>
    <x v="1"/>
  </r>
  <r>
    <s v="E00446"/>
    <x v="652"/>
    <x v="4"/>
    <x v="2"/>
    <x v="0"/>
    <x v="1"/>
    <x v="2"/>
    <x v="23"/>
    <d v="2019-11-04T00:00:00"/>
    <n v="96092"/>
    <x v="1"/>
    <n v="0"/>
    <x v="0"/>
    <s v="Austin"/>
    <x v="1"/>
  </r>
  <r>
    <s v="E02825"/>
    <x v="653"/>
    <x v="9"/>
    <x v="5"/>
    <x v="1"/>
    <x v="1"/>
    <x v="1"/>
    <x v="20"/>
    <d v="2013-06-03T00:00:00"/>
    <n v="254289"/>
    <x v="30"/>
    <n v="99172.71"/>
    <x v="0"/>
    <s v="Chicago"/>
    <x v="1"/>
  </r>
  <r>
    <s v="E04174"/>
    <x v="654"/>
    <x v="3"/>
    <x v="0"/>
    <x v="0"/>
    <x v="1"/>
    <x v="2"/>
    <x v="3"/>
    <d v="2019-07-10T00:00:00"/>
    <n v="69110"/>
    <x v="17"/>
    <n v="3455.5"/>
    <x v="0"/>
    <s v="Chicago"/>
    <x v="1"/>
  </r>
  <r>
    <s v="E01899"/>
    <x v="655"/>
    <x v="9"/>
    <x v="6"/>
    <x v="2"/>
    <x v="1"/>
    <x v="2"/>
    <x v="27"/>
    <d v="2002-06-11T00:00:00"/>
    <n v="236314"/>
    <x v="16"/>
    <n v="80346.760000000009"/>
    <x v="0"/>
    <s v="Miami"/>
    <x v="1"/>
  </r>
  <r>
    <s v="E02562"/>
    <x v="656"/>
    <x v="7"/>
    <x v="6"/>
    <x v="3"/>
    <x v="1"/>
    <x v="3"/>
    <x v="10"/>
    <d v="2007-06-19T00:00:00"/>
    <n v="45206"/>
    <x v="1"/>
    <n v="0"/>
    <x v="0"/>
    <s v="Columbus"/>
    <x v="1"/>
  </r>
  <r>
    <s v="E01006"/>
    <x v="657"/>
    <x v="9"/>
    <x v="1"/>
    <x v="0"/>
    <x v="0"/>
    <x v="1"/>
    <x v="6"/>
    <d v="2021-11-15T00:00:00"/>
    <n v="210708"/>
    <x v="29"/>
    <n v="69533.64"/>
    <x v="0"/>
    <s v="Chicago"/>
    <x v="1"/>
  </r>
  <r>
    <s v="E02903"/>
    <x v="658"/>
    <x v="27"/>
    <x v="0"/>
    <x v="3"/>
    <x v="1"/>
    <x v="3"/>
    <x v="28"/>
    <d v="2021-09-26T00:00:00"/>
    <n v="87770"/>
    <x v="1"/>
    <n v="0"/>
    <x v="0"/>
    <s v="Austin"/>
    <x v="1"/>
  </r>
  <r>
    <s v="E03642"/>
    <x v="659"/>
    <x v="6"/>
    <x v="3"/>
    <x v="3"/>
    <x v="0"/>
    <x v="2"/>
    <x v="31"/>
    <d v="2015-08-12T00:00:00"/>
    <n v="106858"/>
    <x v="17"/>
    <n v="5342.9000000000005"/>
    <x v="0"/>
    <s v="Seattle"/>
    <x v="1"/>
  </r>
  <r>
    <s v="E02884"/>
    <x v="660"/>
    <x v="2"/>
    <x v="4"/>
    <x v="3"/>
    <x v="1"/>
    <x v="2"/>
    <x v="33"/>
    <d v="2015-04-14T00:00:00"/>
    <n v="155788"/>
    <x v="35"/>
    <n v="26483.960000000003"/>
    <x v="0"/>
    <s v="Seattle"/>
    <x v="1"/>
  </r>
  <r>
    <s v="E00701"/>
    <x v="661"/>
    <x v="15"/>
    <x v="4"/>
    <x v="2"/>
    <x v="0"/>
    <x v="3"/>
    <x v="15"/>
    <d v="2019-04-26T00:00:00"/>
    <n v="74891"/>
    <x v="1"/>
    <n v="0"/>
    <x v="2"/>
    <s v="Rio de Janerio"/>
    <x v="1"/>
  </r>
  <r>
    <s v="E04720"/>
    <x v="662"/>
    <x v="8"/>
    <x v="5"/>
    <x v="3"/>
    <x v="1"/>
    <x v="1"/>
    <x v="21"/>
    <d v="2021-12-18T00:00:00"/>
    <n v="95670"/>
    <x v="1"/>
    <n v="0"/>
    <x v="0"/>
    <s v="Phoenix"/>
    <x v="1"/>
  </r>
  <r>
    <s v="E01985"/>
    <x v="663"/>
    <x v="5"/>
    <x v="2"/>
    <x v="0"/>
    <x v="0"/>
    <x v="0"/>
    <x v="13"/>
    <d v="2000-09-29T00:00:00"/>
    <n v="67837"/>
    <x v="1"/>
    <n v="0"/>
    <x v="0"/>
    <s v="Austin"/>
    <x v="1"/>
  </r>
  <r>
    <s v="E03273"/>
    <x v="664"/>
    <x v="13"/>
    <x v="2"/>
    <x v="0"/>
    <x v="1"/>
    <x v="1"/>
    <x v="12"/>
    <d v="2010-06-04T00:00:00"/>
    <n v="72425"/>
    <x v="1"/>
    <n v="0"/>
    <x v="1"/>
    <s v="Beijing"/>
    <x v="1"/>
  </r>
  <r>
    <s v="E02415"/>
    <x v="665"/>
    <x v="4"/>
    <x v="2"/>
    <x v="3"/>
    <x v="0"/>
    <x v="3"/>
    <x v="27"/>
    <d v="1994-10-16T00:00:00"/>
    <n v="93103"/>
    <x v="1"/>
    <n v="0"/>
    <x v="0"/>
    <s v="Phoenix"/>
    <x v="1"/>
  </r>
  <r>
    <s v="E02877"/>
    <x v="666"/>
    <x v="8"/>
    <x v="5"/>
    <x v="3"/>
    <x v="0"/>
    <x v="2"/>
    <x v="16"/>
    <d v="2015-10-14T00:00:00"/>
    <n v="76272"/>
    <x v="1"/>
    <n v="0"/>
    <x v="0"/>
    <s v="Miami"/>
    <x v="51"/>
  </r>
  <r>
    <s v="E00091"/>
    <x v="667"/>
    <x v="13"/>
    <x v="1"/>
    <x v="1"/>
    <x v="0"/>
    <x v="1"/>
    <x v="35"/>
    <d v="2003-06-24T00:00:00"/>
    <n v="55760"/>
    <x v="1"/>
    <n v="0"/>
    <x v="0"/>
    <s v="Austin"/>
    <x v="1"/>
  </r>
  <r>
    <s v="E02563"/>
    <x v="668"/>
    <x v="9"/>
    <x v="3"/>
    <x v="3"/>
    <x v="0"/>
    <x v="2"/>
    <x v="9"/>
    <d v="2020-01-13T00:00:00"/>
    <n v="253294"/>
    <x v="23"/>
    <n v="101317.6"/>
    <x v="0"/>
    <s v="Miami"/>
    <x v="1"/>
  </r>
  <r>
    <s v="E04221"/>
    <x v="669"/>
    <x v="13"/>
    <x v="1"/>
    <x v="3"/>
    <x v="1"/>
    <x v="2"/>
    <x v="33"/>
    <d v="2007-08-16T00:00:00"/>
    <n v="58671"/>
    <x v="1"/>
    <n v="0"/>
    <x v="0"/>
    <s v="Columbus"/>
    <x v="1"/>
  </r>
  <r>
    <s v="E04887"/>
    <x v="670"/>
    <x v="5"/>
    <x v="2"/>
    <x v="0"/>
    <x v="0"/>
    <x v="1"/>
    <x v="28"/>
    <d v="2018-03-16T00:00:00"/>
    <n v="55457"/>
    <x v="1"/>
    <n v="0"/>
    <x v="0"/>
    <s v="Columbus"/>
    <x v="1"/>
  </r>
  <r>
    <s v="E03170"/>
    <x v="671"/>
    <x v="5"/>
    <x v="2"/>
    <x v="1"/>
    <x v="0"/>
    <x v="1"/>
    <x v="20"/>
    <d v="2017-09-26T00:00:00"/>
    <n v="72340"/>
    <x v="1"/>
    <n v="0"/>
    <x v="0"/>
    <s v="Phoenix"/>
    <x v="52"/>
  </r>
  <r>
    <s v="E01636"/>
    <x v="672"/>
    <x v="6"/>
    <x v="6"/>
    <x v="3"/>
    <x v="0"/>
    <x v="2"/>
    <x v="7"/>
    <d v="2016-11-02T00:00:00"/>
    <n v="122054"/>
    <x v="5"/>
    <n v="7323.24"/>
    <x v="0"/>
    <s v="Phoenix"/>
    <x v="1"/>
  </r>
  <r>
    <s v="E01387"/>
    <x v="673"/>
    <x v="2"/>
    <x v="0"/>
    <x v="1"/>
    <x v="0"/>
    <x v="1"/>
    <x v="5"/>
    <d v="2018-01-03T00:00:00"/>
    <n v="167100"/>
    <x v="2"/>
    <n v="33420"/>
    <x v="1"/>
    <s v="Chengdu"/>
    <x v="1"/>
  </r>
  <r>
    <s v="E01363"/>
    <x v="674"/>
    <x v="1"/>
    <x v="0"/>
    <x v="3"/>
    <x v="0"/>
    <x v="2"/>
    <x v="26"/>
    <d v="1997-04-23T00:00:00"/>
    <n v="78153"/>
    <x v="1"/>
    <n v="0"/>
    <x v="0"/>
    <s v="Miami"/>
    <x v="1"/>
  </r>
  <r>
    <s v="E02249"/>
    <x v="675"/>
    <x v="6"/>
    <x v="1"/>
    <x v="1"/>
    <x v="0"/>
    <x v="2"/>
    <x v="17"/>
    <d v="2020-04-14T00:00:00"/>
    <n v="103524"/>
    <x v="6"/>
    <n v="9317.16"/>
    <x v="0"/>
    <s v="Phoenix"/>
    <x v="1"/>
  </r>
  <r>
    <s v="E02987"/>
    <x v="676"/>
    <x v="6"/>
    <x v="0"/>
    <x v="3"/>
    <x v="1"/>
    <x v="2"/>
    <x v="23"/>
    <d v="2017-08-05T00:00:00"/>
    <n v="119906"/>
    <x v="17"/>
    <n v="5995.3"/>
    <x v="0"/>
    <s v="Columbus"/>
    <x v="1"/>
  </r>
  <r>
    <s v="E03655"/>
    <x v="677"/>
    <x v="7"/>
    <x v="6"/>
    <x v="2"/>
    <x v="0"/>
    <x v="2"/>
    <x v="21"/>
    <d v="2020-01-17T00:00:00"/>
    <n v="45061"/>
    <x v="1"/>
    <n v="0"/>
    <x v="0"/>
    <s v="Miami"/>
    <x v="1"/>
  </r>
  <r>
    <s v="E04048"/>
    <x v="678"/>
    <x v="30"/>
    <x v="0"/>
    <x v="3"/>
    <x v="1"/>
    <x v="1"/>
    <x v="10"/>
    <d v="2003-01-17T00:00:00"/>
    <n v="91399"/>
    <x v="1"/>
    <n v="0"/>
    <x v="0"/>
    <s v="Seattle"/>
    <x v="1"/>
  </r>
  <r>
    <s v="E03626"/>
    <x v="679"/>
    <x v="14"/>
    <x v="0"/>
    <x v="0"/>
    <x v="1"/>
    <x v="3"/>
    <x v="21"/>
    <d v="2017-09-28T00:00:00"/>
    <n v="97336"/>
    <x v="1"/>
    <n v="0"/>
    <x v="0"/>
    <s v="Austin"/>
    <x v="1"/>
  </r>
  <r>
    <s v="E03694"/>
    <x v="680"/>
    <x v="0"/>
    <x v="3"/>
    <x v="3"/>
    <x v="0"/>
    <x v="0"/>
    <x v="11"/>
    <d v="2017-01-20T00:00:00"/>
    <n v="124629"/>
    <x v="4"/>
    <n v="12462.900000000001"/>
    <x v="0"/>
    <s v="Columbus"/>
    <x v="1"/>
  </r>
  <r>
    <s v="E02920"/>
    <x v="681"/>
    <x v="9"/>
    <x v="4"/>
    <x v="2"/>
    <x v="0"/>
    <x v="2"/>
    <x v="21"/>
    <d v="2021-07-25T00:00:00"/>
    <n v="231850"/>
    <x v="30"/>
    <n v="90421.5"/>
    <x v="0"/>
    <s v="Miami"/>
    <x v="1"/>
  </r>
  <r>
    <s v="E03220"/>
    <x v="682"/>
    <x v="6"/>
    <x v="3"/>
    <x v="0"/>
    <x v="1"/>
    <x v="3"/>
    <x v="8"/>
    <d v="2018-06-04T00:00:00"/>
    <n v="128329"/>
    <x v="24"/>
    <n v="10266.32"/>
    <x v="0"/>
    <s v="Phoenix"/>
    <x v="1"/>
  </r>
  <r>
    <s v="E01347"/>
    <x v="683"/>
    <x v="9"/>
    <x v="6"/>
    <x v="2"/>
    <x v="1"/>
    <x v="3"/>
    <x v="18"/>
    <d v="2021-03-28T00:00:00"/>
    <n v="186033"/>
    <x v="16"/>
    <n v="63251.22"/>
    <x v="2"/>
    <s v="Sao Paulo"/>
    <x v="1"/>
  </r>
  <r>
    <s v="E03968"/>
    <x v="684"/>
    <x v="0"/>
    <x v="6"/>
    <x v="1"/>
    <x v="1"/>
    <x v="1"/>
    <x v="33"/>
    <d v="2021-07-26T00:00:00"/>
    <n v="121480"/>
    <x v="28"/>
    <n v="17007.2"/>
    <x v="0"/>
    <s v="Phoenix"/>
    <x v="1"/>
  </r>
  <r>
    <s v="E04299"/>
    <x v="685"/>
    <x v="2"/>
    <x v="4"/>
    <x v="2"/>
    <x v="0"/>
    <x v="2"/>
    <x v="12"/>
    <d v="2010-05-21T00:00:00"/>
    <n v="153275"/>
    <x v="9"/>
    <n v="36786"/>
    <x v="0"/>
    <s v="Columbus"/>
    <x v="1"/>
  </r>
  <r>
    <s v="E01150"/>
    <x v="686"/>
    <x v="4"/>
    <x v="2"/>
    <x v="0"/>
    <x v="0"/>
    <x v="1"/>
    <x v="39"/>
    <d v="2020-05-18T00:00:00"/>
    <n v="97830"/>
    <x v="1"/>
    <n v="0"/>
    <x v="0"/>
    <s v="Austin"/>
    <x v="1"/>
  </r>
  <r>
    <s v="E03774"/>
    <x v="687"/>
    <x v="9"/>
    <x v="6"/>
    <x v="3"/>
    <x v="0"/>
    <x v="3"/>
    <x v="40"/>
    <d v="1999-03-13T00:00:00"/>
    <n v="239394"/>
    <x v="18"/>
    <n v="76606.080000000002"/>
    <x v="0"/>
    <s v="Austin"/>
    <x v="1"/>
  </r>
  <r>
    <s v="E01638"/>
    <x v="688"/>
    <x v="7"/>
    <x v="1"/>
    <x v="2"/>
    <x v="0"/>
    <x v="1"/>
    <x v="39"/>
    <d v="2002-09-20T00:00:00"/>
    <n v="49738"/>
    <x v="1"/>
    <n v="0"/>
    <x v="1"/>
    <s v="Beijing"/>
    <x v="1"/>
  </r>
  <r>
    <s v="E01877"/>
    <x v="689"/>
    <x v="7"/>
    <x v="3"/>
    <x v="1"/>
    <x v="0"/>
    <x v="3"/>
    <x v="29"/>
    <d v="2018-05-27T00:00:00"/>
    <n v="45049"/>
    <x v="1"/>
    <n v="0"/>
    <x v="0"/>
    <s v="Seattle"/>
    <x v="1"/>
  </r>
  <r>
    <s v="E01193"/>
    <x v="690"/>
    <x v="2"/>
    <x v="1"/>
    <x v="0"/>
    <x v="0"/>
    <x v="1"/>
    <x v="5"/>
    <d v="2020-05-26T00:00:00"/>
    <n v="153628"/>
    <x v="20"/>
    <n v="44552.119999999995"/>
    <x v="1"/>
    <s v="Chongqing"/>
    <x v="53"/>
  </r>
  <r>
    <s v="E01789"/>
    <x v="691"/>
    <x v="0"/>
    <x v="2"/>
    <x v="1"/>
    <x v="1"/>
    <x v="1"/>
    <x v="6"/>
    <d v="2021-06-15T00:00:00"/>
    <n v="142731"/>
    <x v="19"/>
    <n v="15700.41"/>
    <x v="1"/>
    <s v="Shanghai"/>
    <x v="54"/>
  </r>
  <r>
    <s v="E01422"/>
    <x v="692"/>
    <x v="0"/>
    <x v="6"/>
    <x v="2"/>
    <x v="0"/>
    <x v="3"/>
    <x v="7"/>
    <d v="2020-05-15T00:00:00"/>
    <n v="137106"/>
    <x v="15"/>
    <n v="16452.72"/>
    <x v="2"/>
    <s v="Sao Paulo"/>
    <x v="1"/>
  </r>
  <r>
    <s v="E00440"/>
    <x v="693"/>
    <x v="9"/>
    <x v="1"/>
    <x v="3"/>
    <x v="0"/>
    <x v="1"/>
    <x v="36"/>
    <d v="2007-09-05T00:00:00"/>
    <n v="183239"/>
    <x v="18"/>
    <n v="58636.480000000003"/>
    <x v="0"/>
    <s v="Seattle"/>
    <x v="1"/>
  </r>
  <r>
    <s v="E00145"/>
    <x v="694"/>
    <x v="7"/>
    <x v="3"/>
    <x v="1"/>
    <x v="0"/>
    <x v="2"/>
    <x v="21"/>
    <d v="2019-05-25T00:00:00"/>
    <n v="45819"/>
    <x v="1"/>
    <n v="0"/>
    <x v="0"/>
    <s v="Miami"/>
    <x v="1"/>
  </r>
  <r>
    <s v="E04150"/>
    <x v="695"/>
    <x v="7"/>
    <x v="3"/>
    <x v="0"/>
    <x v="0"/>
    <x v="1"/>
    <x v="36"/>
    <d v="2006-12-29T00:00:00"/>
    <n v="55518"/>
    <x v="1"/>
    <n v="0"/>
    <x v="0"/>
    <s v="Columbus"/>
    <x v="1"/>
  </r>
  <r>
    <s v="E02846"/>
    <x v="696"/>
    <x v="6"/>
    <x v="6"/>
    <x v="1"/>
    <x v="0"/>
    <x v="1"/>
    <x v="2"/>
    <d v="2012-03-11T00:00:00"/>
    <n v="108134"/>
    <x v="4"/>
    <n v="10813.400000000001"/>
    <x v="1"/>
    <s v="Shanghai"/>
    <x v="1"/>
  </r>
  <r>
    <s v="E04247"/>
    <x v="697"/>
    <x v="6"/>
    <x v="6"/>
    <x v="0"/>
    <x v="0"/>
    <x v="0"/>
    <x v="0"/>
    <d v="1992-12-20T00:00:00"/>
    <n v="113950"/>
    <x v="6"/>
    <n v="10255.5"/>
    <x v="0"/>
    <s v="Miami"/>
    <x v="1"/>
  </r>
  <r>
    <s v="E02613"/>
    <x v="698"/>
    <x v="9"/>
    <x v="6"/>
    <x v="2"/>
    <x v="0"/>
    <x v="1"/>
    <x v="27"/>
    <d v="1998-04-01T00:00:00"/>
    <n v="182035"/>
    <x v="7"/>
    <n v="54610.5"/>
    <x v="0"/>
    <s v="Chicago"/>
    <x v="1"/>
  </r>
  <r>
    <s v="E03349"/>
    <x v="699"/>
    <x v="2"/>
    <x v="3"/>
    <x v="2"/>
    <x v="1"/>
    <x v="1"/>
    <x v="25"/>
    <d v="2017-08-16T00:00:00"/>
    <n v="181356"/>
    <x v="14"/>
    <n v="41711.880000000005"/>
    <x v="1"/>
    <s v="Beijing"/>
    <x v="1"/>
  </r>
  <r>
    <s v="E03648"/>
    <x v="700"/>
    <x v="5"/>
    <x v="2"/>
    <x v="3"/>
    <x v="0"/>
    <x v="0"/>
    <x v="3"/>
    <d v="2019-08-21T00:00:00"/>
    <n v="66084"/>
    <x v="1"/>
    <n v="0"/>
    <x v="0"/>
    <s v="Seattle"/>
    <x v="1"/>
  </r>
  <r>
    <s v="E02192"/>
    <x v="701"/>
    <x v="29"/>
    <x v="0"/>
    <x v="2"/>
    <x v="0"/>
    <x v="3"/>
    <x v="19"/>
    <d v="2010-04-22T00:00:00"/>
    <n v="76912"/>
    <x v="1"/>
    <n v="0"/>
    <x v="2"/>
    <s v="Sao Paulo"/>
    <x v="1"/>
  </r>
  <r>
    <s v="E03981"/>
    <x v="702"/>
    <x v="22"/>
    <x v="5"/>
    <x v="0"/>
    <x v="0"/>
    <x v="1"/>
    <x v="20"/>
    <d v="2018-05-07T00:00:00"/>
    <n v="67987"/>
    <x v="1"/>
    <n v="0"/>
    <x v="0"/>
    <s v="Miami"/>
    <x v="1"/>
  </r>
  <r>
    <s v="E03262"/>
    <x v="703"/>
    <x v="13"/>
    <x v="6"/>
    <x v="1"/>
    <x v="1"/>
    <x v="2"/>
    <x v="13"/>
    <d v="2005-08-20T00:00:00"/>
    <n v="59833"/>
    <x v="1"/>
    <n v="0"/>
    <x v="0"/>
    <s v="Columbus"/>
    <x v="1"/>
  </r>
  <r>
    <s v="E02716"/>
    <x v="704"/>
    <x v="0"/>
    <x v="6"/>
    <x v="2"/>
    <x v="1"/>
    <x v="1"/>
    <x v="15"/>
    <d v="2005-04-11T00:00:00"/>
    <n v="128468"/>
    <x v="19"/>
    <n v="14131.48"/>
    <x v="0"/>
    <s v="Chicago"/>
    <x v="1"/>
  </r>
  <r>
    <s v="E00245"/>
    <x v="705"/>
    <x v="6"/>
    <x v="2"/>
    <x v="3"/>
    <x v="1"/>
    <x v="0"/>
    <x v="34"/>
    <d v="2011-05-29T00:00:00"/>
    <n v="102440"/>
    <x v="5"/>
    <n v="6146.4"/>
    <x v="0"/>
    <s v="Chicago"/>
    <x v="1"/>
  </r>
  <r>
    <s v="E04123"/>
    <x v="706"/>
    <x v="9"/>
    <x v="0"/>
    <x v="2"/>
    <x v="1"/>
    <x v="0"/>
    <x v="1"/>
    <d v="2010-12-30T00:00:00"/>
    <n v="246619"/>
    <x v="32"/>
    <n v="88782.84"/>
    <x v="0"/>
    <s v="Miami"/>
    <x v="1"/>
  </r>
  <r>
    <s v="E03471"/>
    <x v="707"/>
    <x v="6"/>
    <x v="4"/>
    <x v="3"/>
    <x v="0"/>
    <x v="3"/>
    <x v="34"/>
    <d v="2017-11-19T00:00:00"/>
    <n v="101143"/>
    <x v="5"/>
    <n v="6068.58"/>
    <x v="0"/>
    <s v="Miami"/>
    <x v="1"/>
  </r>
  <r>
    <s v="E00717"/>
    <x v="708"/>
    <x v="20"/>
    <x v="4"/>
    <x v="1"/>
    <x v="0"/>
    <x v="3"/>
    <x v="15"/>
    <d v="2005-10-14T00:00:00"/>
    <n v="51404"/>
    <x v="1"/>
    <n v="0"/>
    <x v="2"/>
    <s v="Manaus"/>
    <x v="55"/>
  </r>
  <r>
    <s v="E01966"/>
    <x v="709"/>
    <x v="17"/>
    <x v="5"/>
    <x v="2"/>
    <x v="1"/>
    <x v="2"/>
    <x v="15"/>
    <d v="2015-11-21T00:00:00"/>
    <n v="87292"/>
    <x v="1"/>
    <n v="0"/>
    <x v="0"/>
    <s v="Columbus"/>
    <x v="1"/>
  </r>
  <r>
    <s v="E03683"/>
    <x v="710"/>
    <x v="2"/>
    <x v="6"/>
    <x v="2"/>
    <x v="0"/>
    <x v="1"/>
    <x v="21"/>
    <d v="2019-12-11T00:00:00"/>
    <n v="182321"/>
    <x v="12"/>
    <n v="51049.880000000005"/>
    <x v="1"/>
    <s v="Beijing"/>
    <x v="1"/>
  </r>
  <r>
    <s v="E03694"/>
    <x v="711"/>
    <x v="28"/>
    <x v="0"/>
    <x v="3"/>
    <x v="1"/>
    <x v="2"/>
    <x v="10"/>
    <d v="2014-02-27T00:00:00"/>
    <n v="53929"/>
    <x v="1"/>
    <n v="0"/>
    <x v="0"/>
    <s v="Miami"/>
    <x v="56"/>
  </r>
  <r>
    <s v="E04766"/>
    <x v="712"/>
    <x v="9"/>
    <x v="3"/>
    <x v="1"/>
    <x v="0"/>
    <x v="1"/>
    <x v="31"/>
    <d v="2012-12-13T00:00:00"/>
    <n v="191571"/>
    <x v="18"/>
    <n v="61302.720000000001"/>
    <x v="0"/>
    <s v="Austin"/>
    <x v="1"/>
  </r>
  <r>
    <s v="E01465"/>
    <x v="713"/>
    <x v="0"/>
    <x v="3"/>
    <x v="3"/>
    <x v="0"/>
    <x v="2"/>
    <x v="39"/>
    <d v="2009-01-30T00:00:00"/>
    <n v="150555"/>
    <x v="8"/>
    <n v="19572.150000000001"/>
    <x v="0"/>
    <s v="Phoenix"/>
    <x v="1"/>
  </r>
  <r>
    <s v="E00206"/>
    <x v="714"/>
    <x v="6"/>
    <x v="1"/>
    <x v="3"/>
    <x v="1"/>
    <x v="1"/>
    <x v="27"/>
    <d v="2009-10-05T00:00:00"/>
    <n v="122890"/>
    <x v="3"/>
    <n v="8602.3000000000011"/>
    <x v="1"/>
    <s v="Shanghai"/>
    <x v="1"/>
  </r>
  <r>
    <s v="E04088"/>
    <x v="715"/>
    <x v="9"/>
    <x v="1"/>
    <x v="0"/>
    <x v="1"/>
    <x v="1"/>
    <x v="27"/>
    <d v="1997-05-26T00:00:00"/>
    <n v="216999"/>
    <x v="21"/>
    <n v="80289.63"/>
    <x v="0"/>
    <s v="Miami"/>
    <x v="1"/>
  </r>
  <r>
    <s v="E02066"/>
    <x v="716"/>
    <x v="6"/>
    <x v="4"/>
    <x v="3"/>
    <x v="1"/>
    <x v="1"/>
    <x v="35"/>
    <d v="2015-07-16T00:00:00"/>
    <n v="110565"/>
    <x v="6"/>
    <n v="9950.85"/>
    <x v="1"/>
    <s v="Beijing"/>
    <x v="1"/>
  </r>
  <r>
    <s v="E03227"/>
    <x v="717"/>
    <x v="12"/>
    <x v="0"/>
    <x v="2"/>
    <x v="1"/>
    <x v="2"/>
    <x v="31"/>
    <d v="2015-04-19T00:00:00"/>
    <n v="48762"/>
    <x v="1"/>
    <n v="0"/>
    <x v="0"/>
    <s v="Seattle"/>
    <x v="1"/>
  </r>
  <r>
    <s v="E03364"/>
    <x v="718"/>
    <x v="25"/>
    <x v="5"/>
    <x v="2"/>
    <x v="0"/>
    <x v="1"/>
    <x v="10"/>
    <d v="2017-02-11T00:00:00"/>
    <n v="87036"/>
    <x v="1"/>
    <n v="0"/>
    <x v="1"/>
    <s v="Chongqing"/>
    <x v="1"/>
  </r>
  <r>
    <s v="E00607"/>
    <x v="719"/>
    <x v="2"/>
    <x v="6"/>
    <x v="2"/>
    <x v="1"/>
    <x v="2"/>
    <x v="24"/>
    <d v="2016-11-28T00:00:00"/>
    <n v="177443"/>
    <x v="26"/>
    <n v="28390.880000000001"/>
    <x v="0"/>
    <s v="Seattle"/>
    <x v="1"/>
  </r>
  <r>
    <s v="E02258"/>
    <x v="720"/>
    <x v="14"/>
    <x v="0"/>
    <x v="0"/>
    <x v="0"/>
    <x v="1"/>
    <x v="9"/>
    <d v="2016-04-29T00:00:00"/>
    <n v="75862"/>
    <x v="1"/>
    <n v="0"/>
    <x v="0"/>
    <s v="Austin"/>
    <x v="1"/>
  </r>
  <r>
    <s v="E03681"/>
    <x v="721"/>
    <x v="15"/>
    <x v="4"/>
    <x v="0"/>
    <x v="0"/>
    <x v="1"/>
    <x v="15"/>
    <d v="2019-04-26T00:00:00"/>
    <n v="90870"/>
    <x v="1"/>
    <n v="0"/>
    <x v="0"/>
    <s v="Chicago"/>
    <x v="1"/>
  </r>
  <r>
    <s v="E02298"/>
    <x v="722"/>
    <x v="11"/>
    <x v="5"/>
    <x v="3"/>
    <x v="0"/>
    <x v="1"/>
    <x v="24"/>
    <d v="2014-12-04T00:00:00"/>
    <n v="99202"/>
    <x v="19"/>
    <n v="10912.22"/>
    <x v="0"/>
    <s v="Phoenix"/>
    <x v="1"/>
  </r>
  <r>
    <s v="E02984"/>
    <x v="723"/>
    <x v="4"/>
    <x v="6"/>
    <x v="3"/>
    <x v="1"/>
    <x v="1"/>
    <x v="15"/>
    <d v="2007-09-22T00:00:00"/>
    <n v="92293"/>
    <x v="1"/>
    <n v="0"/>
    <x v="1"/>
    <s v="Chengdu"/>
    <x v="1"/>
  </r>
  <r>
    <s v="E02440"/>
    <x v="724"/>
    <x v="29"/>
    <x v="0"/>
    <x v="3"/>
    <x v="1"/>
    <x v="2"/>
    <x v="36"/>
    <d v="1992-06-30T00:00:00"/>
    <n v="63196"/>
    <x v="1"/>
    <n v="0"/>
    <x v="0"/>
    <s v="Chicago"/>
    <x v="57"/>
  </r>
  <r>
    <s v="E04699"/>
    <x v="725"/>
    <x v="25"/>
    <x v="5"/>
    <x v="2"/>
    <x v="0"/>
    <x v="1"/>
    <x v="35"/>
    <d v="2012-05-03T00:00:00"/>
    <n v="65340"/>
    <x v="1"/>
    <n v="0"/>
    <x v="1"/>
    <s v="Shanghai"/>
    <x v="58"/>
  </r>
  <r>
    <s v="E03579"/>
    <x v="726"/>
    <x v="9"/>
    <x v="6"/>
    <x v="3"/>
    <x v="1"/>
    <x v="1"/>
    <x v="15"/>
    <d v="2015-09-24T00:00:00"/>
    <n v="202680"/>
    <x v="18"/>
    <n v="64857.599999999999"/>
    <x v="0"/>
    <s v="Phoenix"/>
    <x v="59"/>
  </r>
  <r>
    <s v="E01649"/>
    <x v="727"/>
    <x v="3"/>
    <x v="0"/>
    <x v="1"/>
    <x v="0"/>
    <x v="3"/>
    <x v="30"/>
    <d v="2017-04-24T00:00:00"/>
    <n v="77461"/>
    <x v="6"/>
    <n v="6971.49"/>
    <x v="2"/>
    <s v="Sao Paulo"/>
    <x v="1"/>
  </r>
  <r>
    <s v="E04969"/>
    <x v="728"/>
    <x v="19"/>
    <x v="5"/>
    <x v="0"/>
    <x v="0"/>
    <x v="1"/>
    <x v="28"/>
    <d v="2016-09-09T00:00:00"/>
    <n v="109680"/>
    <x v="1"/>
    <n v="0"/>
    <x v="1"/>
    <s v="Chengdu"/>
    <x v="1"/>
  </r>
  <r>
    <s v="E00170"/>
    <x v="729"/>
    <x v="2"/>
    <x v="2"/>
    <x v="1"/>
    <x v="0"/>
    <x v="0"/>
    <x v="22"/>
    <d v="1997-08-19T00:00:00"/>
    <n v="159567"/>
    <x v="12"/>
    <n v="44678.76"/>
    <x v="0"/>
    <s v="Phoenix"/>
    <x v="1"/>
  </r>
  <r>
    <s v="E00955"/>
    <x v="730"/>
    <x v="25"/>
    <x v="5"/>
    <x v="2"/>
    <x v="1"/>
    <x v="3"/>
    <x v="36"/>
    <d v="2012-11-24T00:00:00"/>
    <n v="94407"/>
    <x v="1"/>
    <n v="0"/>
    <x v="2"/>
    <s v="Sao Paulo"/>
    <x v="1"/>
  </r>
  <r>
    <s v="E00810"/>
    <x v="731"/>
    <x v="9"/>
    <x v="4"/>
    <x v="3"/>
    <x v="1"/>
    <x v="3"/>
    <x v="39"/>
    <d v="2002-08-16T00:00:00"/>
    <n v="234594"/>
    <x v="29"/>
    <n v="77416.02"/>
    <x v="0"/>
    <s v="Seattle"/>
    <x v="1"/>
  </r>
  <r>
    <s v="E02798"/>
    <x v="732"/>
    <x v="28"/>
    <x v="0"/>
    <x v="2"/>
    <x v="1"/>
    <x v="2"/>
    <x v="35"/>
    <d v="2002-02-11T00:00:00"/>
    <n v="43080"/>
    <x v="1"/>
    <n v="0"/>
    <x v="0"/>
    <s v="Austin"/>
    <x v="1"/>
  </r>
  <r>
    <s v="E04542"/>
    <x v="733"/>
    <x v="6"/>
    <x v="6"/>
    <x v="1"/>
    <x v="0"/>
    <x v="3"/>
    <x v="7"/>
    <d v="2021-05-09T00:00:00"/>
    <n v="129541"/>
    <x v="24"/>
    <n v="10363.280000000001"/>
    <x v="0"/>
    <s v="Phoenix"/>
    <x v="60"/>
  </r>
  <r>
    <s v="E02818"/>
    <x v="734"/>
    <x v="2"/>
    <x v="2"/>
    <x v="0"/>
    <x v="1"/>
    <x v="3"/>
    <x v="38"/>
    <d v="2013-12-27T00:00:00"/>
    <n v="165756"/>
    <x v="12"/>
    <n v="46411.680000000008"/>
    <x v="0"/>
    <s v="Columbus"/>
    <x v="61"/>
  </r>
  <r>
    <s v="E02907"/>
    <x v="735"/>
    <x v="0"/>
    <x v="1"/>
    <x v="2"/>
    <x v="1"/>
    <x v="1"/>
    <x v="18"/>
    <d v="2010-04-06T00:00:00"/>
    <n v="142878"/>
    <x v="15"/>
    <n v="17145.36"/>
    <x v="0"/>
    <s v="Columbus"/>
    <x v="1"/>
  </r>
  <r>
    <s v="E00023"/>
    <x v="736"/>
    <x v="2"/>
    <x v="5"/>
    <x v="1"/>
    <x v="1"/>
    <x v="2"/>
    <x v="27"/>
    <d v="2006-10-28T00:00:00"/>
    <n v="187992"/>
    <x v="12"/>
    <n v="52637.760000000002"/>
    <x v="0"/>
    <s v="Miami"/>
    <x v="1"/>
  </r>
  <r>
    <s v="E02391"/>
    <x v="737"/>
    <x v="9"/>
    <x v="4"/>
    <x v="2"/>
    <x v="0"/>
    <x v="3"/>
    <x v="15"/>
    <d v="2019-02-25T00:00:00"/>
    <n v="249801"/>
    <x v="30"/>
    <n v="97422.39"/>
    <x v="2"/>
    <s v="Sao Paulo"/>
    <x v="1"/>
  </r>
  <r>
    <s v="E01429"/>
    <x v="738"/>
    <x v="32"/>
    <x v="0"/>
    <x v="0"/>
    <x v="1"/>
    <x v="2"/>
    <x v="35"/>
    <d v="2006-09-27T00:00:00"/>
    <n v="76505"/>
    <x v="1"/>
    <n v="0"/>
    <x v="0"/>
    <s v="Seattle"/>
    <x v="62"/>
  </r>
  <r>
    <s v="E00494"/>
    <x v="739"/>
    <x v="31"/>
    <x v="0"/>
    <x v="3"/>
    <x v="1"/>
    <x v="3"/>
    <x v="38"/>
    <d v="2016-10-21T00:00:00"/>
    <n v="84297"/>
    <x v="1"/>
    <n v="0"/>
    <x v="2"/>
    <s v="Manaus"/>
    <x v="1"/>
  </r>
  <r>
    <s v="E00634"/>
    <x v="740"/>
    <x v="4"/>
    <x v="2"/>
    <x v="2"/>
    <x v="0"/>
    <x v="3"/>
    <x v="26"/>
    <d v="2017-01-09T00:00:00"/>
    <n v="75769"/>
    <x v="1"/>
    <n v="0"/>
    <x v="2"/>
    <s v="Manaus"/>
    <x v="19"/>
  </r>
  <r>
    <s v="E01249"/>
    <x v="741"/>
    <x v="9"/>
    <x v="3"/>
    <x v="2"/>
    <x v="1"/>
    <x v="2"/>
    <x v="12"/>
    <d v="2013-08-17T00:00:00"/>
    <n v="235619"/>
    <x v="7"/>
    <n v="70685.7"/>
    <x v="0"/>
    <s v="Seattle"/>
    <x v="1"/>
  </r>
  <r>
    <s v="E04683"/>
    <x v="742"/>
    <x v="2"/>
    <x v="5"/>
    <x v="2"/>
    <x v="1"/>
    <x v="3"/>
    <x v="28"/>
    <d v="2020-02-07T00:00:00"/>
    <n v="187187"/>
    <x v="10"/>
    <n v="33693.659999999996"/>
    <x v="2"/>
    <s v="Manaus"/>
    <x v="1"/>
  </r>
  <r>
    <s v="E04732"/>
    <x v="743"/>
    <x v="24"/>
    <x v="0"/>
    <x v="0"/>
    <x v="1"/>
    <x v="3"/>
    <x v="35"/>
    <d v="2005-07-27T00:00:00"/>
    <n v="68987"/>
    <x v="1"/>
    <n v="0"/>
    <x v="0"/>
    <s v="Chicago"/>
    <x v="63"/>
  </r>
  <r>
    <s v="E03834"/>
    <x v="744"/>
    <x v="2"/>
    <x v="5"/>
    <x v="2"/>
    <x v="1"/>
    <x v="2"/>
    <x v="12"/>
    <d v="2007-03-15T00:00:00"/>
    <n v="155926"/>
    <x v="9"/>
    <n v="37422.239999999998"/>
    <x v="0"/>
    <s v="Columbus"/>
    <x v="64"/>
  </r>
  <r>
    <s v="E02923"/>
    <x v="745"/>
    <x v="4"/>
    <x v="3"/>
    <x v="2"/>
    <x v="1"/>
    <x v="1"/>
    <x v="36"/>
    <d v="2016-05-04T00:00:00"/>
    <n v="93668"/>
    <x v="1"/>
    <n v="0"/>
    <x v="0"/>
    <s v="Chicago"/>
    <x v="1"/>
  </r>
  <r>
    <s v="E02642"/>
    <x v="746"/>
    <x v="16"/>
    <x v="4"/>
    <x v="0"/>
    <x v="1"/>
    <x v="2"/>
    <x v="31"/>
    <d v="2019-11-29T00:00:00"/>
    <n v="69647"/>
    <x v="1"/>
    <n v="0"/>
    <x v="0"/>
    <s v="Miami"/>
    <x v="65"/>
  </r>
  <r>
    <s v="E00981"/>
    <x v="747"/>
    <x v="27"/>
    <x v="0"/>
    <x v="3"/>
    <x v="1"/>
    <x v="1"/>
    <x v="4"/>
    <d v="2003-06-26T00:00:00"/>
    <n v="63318"/>
    <x v="1"/>
    <n v="0"/>
    <x v="0"/>
    <s v="Columbus"/>
    <x v="1"/>
  </r>
  <r>
    <s v="E04157"/>
    <x v="748"/>
    <x v="4"/>
    <x v="6"/>
    <x v="1"/>
    <x v="1"/>
    <x v="1"/>
    <x v="20"/>
    <d v="2017-02-12T00:00:00"/>
    <n v="77629"/>
    <x v="1"/>
    <n v="0"/>
    <x v="1"/>
    <s v="Beijing"/>
    <x v="1"/>
  </r>
  <r>
    <s v="E03528"/>
    <x v="749"/>
    <x v="0"/>
    <x v="4"/>
    <x v="1"/>
    <x v="1"/>
    <x v="1"/>
    <x v="39"/>
    <d v="2017-11-22T00:00:00"/>
    <n v="138808"/>
    <x v="0"/>
    <n v="20821.2"/>
    <x v="1"/>
    <s v="Chongqing"/>
    <x v="1"/>
  </r>
  <r>
    <s v="E04547"/>
    <x v="750"/>
    <x v="14"/>
    <x v="0"/>
    <x v="0"/>
    <x v="0"/>
    <x v="2"/>
    <x v="37"/>
    <d v="2014-03-05T00:00:00"/>
    <n v="88777"/>
    <x v="1"/>
    <n v="0"/>
    <x v="0"/>
    <s v="Chicago"/>
    <x v="1"/>
  </r>
  <r>
    <s v="E04415"/>
    <x v="751"/>
    <x v="2"/>
    <x v="3"/>
    <x v="3"/>
    <x v="0"/>
    <x v="1"/>
    <x v="33"/>
    <d v="2004-05-14T00:00:00"/>
    <n v="186378"/>
    <x v="27"/>
    <n v="48458.28"/>
    <x v="1"/>
    <s v="Chongqing"/>
    <x v="1"/>
  </r>
  <r>
    <s v="E04484"/>
    <x v="752"/>
    <x v="10"/>
    <x v="5"/>
    <x v="0"/>
    <x v="0"/>
    <x v="1"/>
    <x v="15"/>
    <d v="2015-04-23T00:00:00"/>
    <n v="60017"/>
    <x v="1"/>
    <n v="0"/>
    <x v="0"/>
    <s v="Chicago"/>
    <x v="1"/>
  </r>
  <r>
    <s v="E02800"/>
    <x v="753"/>
    <x v="0"/>
    <x v="2"/>
    <x v="2"/>
    <x v="0"/>
    <x v="3"/>
    <x v="15"/>
    <d v="2018-07-24T00:00:00"/>
    <n v="148991"/>
    <x v="15"/>
    <n v="17878.919999999998"/>
    <x v="2"/>
    <s v="Sao Paulo"/>
    <x v="1"/>
  </r>
  <r>
    <s v="E04926"/>
    <x v="754"/>
    <x v="17"/>
    <x v="5"/>
    <x v="2"/>
    <x v="0"/>
    <x v="3"/>
    <x v="27"/>
    <d v="2008-03-25T00:00:00"/>
    <n v="97398"/>
    <x v="1"/>
    <n v="0"/>
    <x v="2"/>
    <s v="Manaus"/>
    <x v="1"/>
  </r>
  <r>
    <s v="E01268"/>
    <x v="755"/>
    <x v="15"/>
    <x v="4"/>
    <x v="1"/>
    <x v="0"/>
    <x v="1"/>
    <x v="20"/>
    <d v="2007-05-02T00:00:00"/>
    <n v="72805"/>
    <x v="1"/>
    <n v="0"/>
    <x v="1"/>
    <s v="Shanghai"/>
    <x v="1"/>
  </r>
  <r>
    <s v="E04853"/>
    <x v="756"/>
    <x v="26"/>
    <x v="2"/>
    <x v="0"/>
    <x v="0"/>
    <x v="1"/>
    <x v="30"/>
    <d v="2021-01-17T00:00:00"/>
    <n v="72131"/>
    <x v="1"/>
    <n v="0"/>
    <x v="1"/>
    <s v="Shanghai"/>
    <x v="1"/>
  </r>
  <r>
    <s v="E01209"/>
    <x v="757"/>
    <x v="6"/>
    <x v="4"/>
    <x v="1"/>
    <x v="1"/>
    <x v="2"/>
    <x v="14"/>
    <d v="1992-12-26T00:00:00"/>
    <n v="104668"/>
    <x v="24"/>
    <n v="8373.44"/>
    <x v="0"/>
    <s v="Columbus"/>
    <x v="1"/>
  </r>
  <r>
    <s v="E02024"/>
    <x v="758"/>
    <x v="4"/>
    <x v="2"/>
    <x v="1"/>
    <x v="0"/>
    <x v="2"/>
    <x v="26"/>
    <d v="2017-08-05T00:00:00"/>
    <n v="89769"/>
    <x v="1"/>
    <n v="0"/>
    <x v="0"/>
    <s v="Seattle"/>
    <x v="1"/>
  </r>
  <r>
    <s v="E02427"/>
    <x v="759"/>
    <x v="6"/>
    <x v="2"/>
    <x v="3"/>
    <x v="0"/>
    <x v="1"/>
    <x v="5"/>
    <d v="2018-09-15T00:00:00"/>
    <n v="127616"/>
    <x v="3"/>
    <n v="8933.1200000000008"/>
    <x v="0"/>
    <s v="Columbus"/>
    <x v="1"/>
  </r>
  <r>
    <s v="E00276"/>
    <x v="760"/>
    <x v="6"/>
    <x v="4"/>
    <x v="3"/>
    <x v="1"/>
    <x v="2"/>
    <x v="15"/>
    <d v="2012-07-09T00:00:00"/>
    <n v="109883"/>
    <x v="3"/>
    <n v="7691.81"/>
    <x v="0"/>
    <s v="Columbus"/>
    <x v="1"/>
  </r>
  <r>
    <s v="E00951"/>
    <x v="761"/>
    <x v="20"/>
    <x v="4"/>
    <x v="1"/>
    <x v="0"/>
    <x v="1"/>
    <x v="6"/>
    <d v="2021-03-15T00:00:00"/>
    <n v="47974"/>
    <x v="1"/>
    <n v="0"/>
    <x v="1"/>
    <s v="Chongqing"/>
    <x v="1"/>
  </r>
  <r>
    <s v="E03248"/>
    <x v="762"/>
    <x v="0"/>
    <x v="0"/>
    <x v="2"/>
    <x v="0"/>
    <x v="2"/>
    <x v="19"/>
    <d v="2015-03-27T00:00:00"/>
    <n v="120321"/>
    <x v="15"/>
    <n v="14438.519999999999"/>
    <x v="0"/>
    <s v="Austin"/>
    <x v="1"/>
  </r>
  <r>
    <s v="E04444"/>
    <x v="763"/>
    <x v="12"/>
    <x v="0"/>
    <x v="1"/>
    <x v="0"/>
    <x v="3"/>
    <x v="22"/>
    <d v="2014-08-10T00:00:00"/>
    <n v="57446"/>
    <x v="1"/>
    <n v="0"/>
    <x v="0"/>
    <s v="Phoenix"/>
    <x v="1"/>
  </r>
  <r>
    <s v="E02307"/>
    <x v="764"/>
    <x v="2"/>
    <x v="3"/>
    <x v="0"/>
    <x v="0"/>
    <x v="2"/>
    <x v="34"/>
    <d v="2009-06-04T00:00:00"/>
    <n v="174099"/>
    <x v="27"/>
    <n v="45265.74"/>
    <x v="0"/>
    <s v="Austin"/>
    <x v="1"/>
  </r>
  <r>
    <s v="E02375"/>
    <x v="765"/>
    <x v="0"/>
    <x v="1"/>
    <x v="1"/>
    <x v="1"/>
    <x v="1"/>
    <x v="20"/>
    <d v="2002-02-08T00:00:00"/>
    <n v="128703"/>
    <x v="8"/>
    <n v="16731.39"/>
    <x v="0"/>
    <s v="Austin"/>
    <x v="1"/>
  </r>
  <r>
    <s v="E02276"/>
    <x v="766"/>
    <x v="17"/>
    <x v="5"/>
    <x v="3"/>
    <x v="0"/>
    <x v="2"/>
    <x v="24"/>
    <d v="2015-11-09T00:00:00"/>
    <n v="65247"/>
    <x v="1"/>
    <n v="0"/>
    <x v="0"/>
    <s v="Phoenix"/>
    <x v="1"/>
  </r>
  <r>
    <s v="E02649"/>
    <x v="767"/>
    <x v="10"/>
    <x v="5"/>
    <x v="0"/>
    <x v="1"/>
    <x v="3"/>
    <x v="5"/>
    <d v="2018-09-28T00:00:00"/>
    <n v="64247"/>
    <x v="1"/>
    <n v="0"/>
    <x v="2"/>
    <s v="Rio de Janerio"/>
    <x v="1"/>
  </r>
  <r>
    <s v="E00503"/>
    <x v="768"/>
    <x v="6"/>
    <x v="4"/>
    <x v="0"/>
    <x v="0"/>
    <x v="2"/>
    <x v="29"/>
    <d v="2012-06-11T00:00:00"/>
    <n v="118253"/>
    <x v="24"/>
    <n v="9460.24"/>
    <x v="0"/>
    <s v="Austin"/>
    <x v="1"/>
  </r>
  <r>
    <s v="E01706"/>
    <x v="769"/>
    <x v="19"/>
    <x v="5"/>
    <x v="1"/>
    <x v="0"/>
    <x v="1"/>
    <x v="15"/>
    <d v="2004-03-11T00:00:00"/>
    <n v="109422"/>
    <x v="1"/>
    <n v="0"/>
    <x v="1"/>
    <s v="Chongqing"/>
    <x v="1"/>
  </r>
  <r>
    <s v="E00676"/>
    <x v="770"/>
    <x v="6"/>
    <x v="4"/>
    <x v="3"/>
    <x v="1"/>
    <x v="1"/>
    <x v="12"/>
    <d v="2019-02-06T00:00:00"/>
    <n v="126950"/>
    <x v="4"/>
    <n v="12695"/>
    <x v="0"/>
    <s v="Chicago"/>
    <x v="1"/>
  </r>
  <r>
    <s v="E02005"/>
    <x v="771"/>
    <x v="14"/>
    <x v="0"/>
    <x v="1"/>
    <x v="0"/>
    <x v="1"/>
    <x v="9"/>
    <d v="2014-11-21T00:00:00"/>
    <n v="97500"/>
    <x v="1"/>
    <n v="0"/>
    <x v="0"/>
    <s v="Miami"/>
    <x v="1"/>
  </r>
  <r>
    <s v="E01895"/>
    <x v="772"/>
    <x v="12"/>
    <x v="0"/>
    <x v="1"/>
    <x v="1"/>
    <x v="1"/>
    <x v="6"/>
    <d v="2021-01-17T00:00:00"/>
    <n v="41844"/>
    <x v="1"/>
    <n v="0"/>
    <x v="1"/>
    <s v="Chongqing"/>
    <x v="1"/>
  </r>
  <r>
    <s v="E01396"/>
    <x v="773"/>
    <x v="13"/>
    <x v="3"/>
    <x v="0"/>
    <x v="1"/>
    <x v="1"/>
    <x v="19"/>
    <d v="2014-02-10T00:00:00"/>
    <n v="58875"/>
    <x v="1"/>
    <n v="0"/>
    <x v="1"/>
    <s v="Chengdu"/>
    <x v="1"/>
  </r>
  <r>
    <s v="E00749"/>
    <x v="774"/>
    <x v="5"/>
    <x v="2"/>
    <x v="1"/>
    <x v="0"/>
    <x v="1"/>
    <x v="17"/>
    <d v="2015-11-10T00:00:00"/>
    <n v="64204"/>
    <x v="1"/>
    <n v="0"/>
    <x v="0"/>
    <s v="Columbus"/>
    <x v="66"/>
  </r>
  <r>
    <s v="E01941"/>
    <x v="775"/>
    <x v="13"/>
    <x v="2"/>
    <x v="3"/>
    <x v="0"/>
    <x v="1"/>
    <x v="34"/>
    <d v="2010-05-09T00:00:00"/>
    <n v="67743"/>
    <x v="1"/>
    <n v="0"/>
    <x v="1"/>
    <s v="Beijing"/>
    <x v="67"/>
  </r>
  <r>
    <s v="E01413"/>
    <x v="587"/>
    <x v="26"/>
    <x v="2"/>
    <x v="2"/>
    <x v="0"/>
    <x v="0"/>
    <x v="33"/>
    <d v="1997-07-30T00:00:00"/>
    <n v="71677"/>
    <x v="1"/>
    <n v="0"/>
    <x v="0"/>
    <s v="Columbus"/>
    <x v="1"/>
  </r>
  <r>
    <s v="E03928"/>
    <x v="776"/>
    <x v="12"/>
    <x v="0"/>
    <x v="2"/>
    <x v="1"/>
    <x v="1"/>
    <x v="22"/>
    <d v="2000-09-24T00:00:00"/>
    <n v="40063"/>
    <x v="1"/>
    <n v="0"/>
    <x v="0"/>
    <s v="Miami"/>
    <x v="1"/>
  </r>
  <r>
    <s v="E04109"/>
    <x v="777"/>
    <x v="12"/>
    <x v="0"/>
    <x v="1"/>
    <x v="0"/>
    <x v="2"/>
    <x v="0"/>
    <d v="2004-04-30T00:00:00"/>
    <n v="40124"/>
    <x v="1"/>
    <n v="0"/>
    <x v="0"/>
    <s v="Austin"/>
    <x v="1"/>
  </r>
  <r>
    <s v="E03994"/>
    <x v="778"/>
    <x v="18"/>
    <x v="5"/>
    <x v="1"/>
    <x v="1"/>
    <x v="1"/>
    <x v="4"/>
    <d v="2018-02-26T00:00:00"/>
    <n v="103183"/>
    <x v="1"/>
    <n v="0"/>
    <x v="0"/>
    <s v="Austin"/>
    <x v="68"/>
  </r>
  <r>
    <s v="E00639"/>
    <x v="779"/>
    <x v="27"/>
    <x v="0"/>
    <x v="3"/>
    <x v="1"/>
    <x v="1"/>
    <x v="36"/>
    <d v="1998-06-15T00:00:00"/>
    <n v="95239"/>
    <x v="1"/>
    <n v="0"/>
    <x v="0"/>
    <s v="Phoenix"/>
    <x v="1"/>
  </r>
  <r>
    <s v="E00608"/>
    <x v="631"/>
    <x v="25"/>
    <x v="5"/>
    <x v="1"/>
    <x v="0"/>
    <x v="1"/>
    <x v="7"/>
    <d v="2019-11-09T00:00:00"/>
    <n v="75012"/>
    <x v="1"/>
    <n v="0"/>
    <x v="0"/>
    <s v="Chicago"/>
    <x v="1"/>
  </r>
  <r>
    <s v="E04189"/>
    <x v="780"/>
    <x v="23"/>
    <x v="0"/>
    <x v="1"/>
    <x v="0"/>
    <x v="1"/>
    <x v="29"/>
    <d v="2014-06-29T00:00:00"/>
    <n v="96366"/>
    <x v="1"/>
    <n v="0"/>
    <x v="1"/>
    <s v="Chengdu"/>
    <x v="1"/>
  </r>
  <r>
    <s v="E02732"/>
    <x v="781"/>
    <x v="7"/>
    <x v="6"/>
    <x v="3"/>
    <x v="0"/>
    <x v="1"/>
    <x v="38"/>
    <d v="2014-07-29T00:00:00"/>
    <n v="40897"/>
    <x v="1"/>
    <n v="0"/>
    <x v="0"/>
    <s v="Seattle"/>
    <x v="1"/>
  </r>
  <r>
    <s v="E00324"/>
    <x v="782"/>
    <x v="6"/>
    <x v="1"/>
    <x v="0"/>
    <x v="0"/>
    <x v="1"/>
    <x v="17"/>
    <d v="2016-08-23T00:00:00"/>
    <n v="124928"/>
    <x v="5"/>
    <n v="7495.6799999999994"/>
    <x v="1"/>
    <s v="Chongqing"/>
    <x v="1"/>
  </r>
  <r>
    <s v="E00518"/>
    <x v="783"/>
    <x v="6"/>
    <x v="1"/>
    <x v="2"/>
    <x v="0"/>
    <x v="3"/>
    <x v="10"/>
    <d v="2013-06-14T00:00:00"/>
    <n v="108221"/>
    <x v="17"/>
    <n v="5411.05"/>
    <x v="2"/>
    <s v="Manaus"/>
    <x v="1"/>
  </r>
  <r>
    <s v="E01286"/>
    <x v="784"/>
    <x v="15"/>
    <x v="4"/>
    <x v="3"/>
    <x v="1"/>
    <x v="2"/>
    <x v="30"/>
    <d v="2007-02-20T00:00:00"/>
    <n v="75579"/>
    <x v="1"/>
    <n v="0"/>
    <x v="0"/>
    <s v="Seattle"/>
    <x v="1"/>
  </r>
  <r>
    <s v="E04564"/>
    <x v="785"/>
    <x v="0"/>
    <x v="4"/>
    <x v="1"/>
    <x v="1"/>
    <x v="3"/>
    <x v="12"/>
    <d v="2015-12-27T00:00:00"/>
    <n v="129903"/>
    <x v="8"/>
    <n v="16887.39"/>
    <x v="2"/>
    <s v="Sao Paulo"/>
    <x v="1"/>
  </r>
  <r>
    <s v="E02033"/>
    <x v="786"/>
    <x v="2"/>
    <x v="1"/>
    <x v="0"/>
    <x v="0"/>
    <x v="1"/>
    <x v="6"/>
    <d v="2021-04-17T00:00:00"/>
    <n v="186870"/>
    <x v="2"/>
    <n v="37374"/>
    <x v="1"/>
    <s v="Shanghai"/>
    <x v="1"/>
  </r>
  <r>
    <s v="E00412"/>
    <x v="787"/>
    <x v="13"/>
    <x v="2"/>
    <x v="0"/>
    <x v="1"/>
    <x v="2"/>
    <x v="17"/>
    <d v="2010-04-23T00:00:00"/>
    <n v="57531"/>
    <x v="1"/>
    <n v="0"/>
    <x v="0"/>
    <s v="Chicago"/>
    <x v="1"/>
  </r>
  <r>
    <s v="E01844"/>
    <x v="788"/>
    <x v="7"/>
    <x v="1"/>
    <x v="0"/>
    <x v="1"/>
    <x v="1"/>
    <x v="30"/>
    <d v="2011-04-24T00:00:00"/>
    <n v="55894"/>
    <x v="1"/>
    <n v="0"/>
    <x v="0"/>
    <s v="Seattle"/>
    <x v="1"/>
  </r>
  <r>
    <s v="E00667"/>
    <x v="789"/>
    <x v="17"/>
    <x v="5"/>
    <x v="1"/>
    <x v="0"/>
    <x v="1"/>
    <x v="34"/>
    <d v="2012-04-27T00:00:00"/>
    <n v="72903"/>
    <x v="1"/>
    <n v="0"/>
    <x v="0"/>
    <s v="Phoenix"/>
    <x v="1"/>
  </r>
  <r>
    <s v="E02639"/>
    <x v="790"/>
    <x v="7"/>
    <x v="1"/>
    <x v="3"/>
    <x v="1"/>
    <x v="1"/>
    <x v="17"/>
    <d v="2015-11-09T00:00:00"/>
    <n v="45369"/>
    <x v="1"/>
    <n v="0"/>
    <x v="1"/>
    <s v="Beijing"/>
    <x v="1"/>
  </r>
  <r>
    <s v="E00287"/>
    <x v="791"/>
    <x v="6"/>
    <x v="1"/>
    <x v="2"/>
    <x v="1"/>
    <x v="2"/>
    <x v="33"/>
    <d v="2010-06-15T00:00:00"/>
    <n v="106578"/>
    <x v="6"/>
    <n v="9592.02"/>
    <x v="0"/>
    <s v="Miami"/>
    <x v="1"/>
  </r>
  <r>
    <s v="E02235"/>
    <x v="792"/>
    <x v="15"/>
    <x v="4"/>
    <x v="0"/>
    <x v="0"/>
    <x v="3"/>
    <x v="27"/>
    <d v="1999-09-13T00:00:00"/>
    <n v="92994"/>
    <x v="1"/>
    <n v="0"/>
    <x v="0"/>
    <s v="Chicago"/>
    <x v="1"/>
  </r>
  <r>
    <s v="E02720"/>
    <x v="793"/>
    <x v="4"/>
    <x v="2"/>
    <x v="2"/>
    <x v="1"/>
    <x v="1"/>
    <x v="1"/>
    <d v="1997-03-13T00:00:00"/>
    <n v="83685"/>
    <x v="1"/>
    <n v="0"/>
    <x v="1"/>
    <s v="Beijing"/>
    <x v="1"/>
  </r>
  <r>
    <s v="E03583"/>
    <x v="794"/>
    <x v="21"/>
    <x v="0"/>
    <x v="0"/>
    <x v="1"/>
    <x v="2"/>
    <x v="35"/>
    <d v="2010-09-14T00:00:00"/>
    <n v="99335"/>
    <x v="1"/>
    <n v="0"/>
    <x v="0"/>
    <s v="Phoenix"/>
    <x v="1"/>
  </r>
  <r>
    <s v="E01188"/>
    <x v="795"/>
    <x v="0"/>
    <x v="4"/>
    <x v="1"/>
    <x v="1"/>
    <x v="2"/>
    <x v="34"/>
    <d v="2013-04-18T00:00:00"/>
    <n v="131179"/>
    <x v="0"/>
    <n v="19676.849999999999"/>
    <x v="0"/>
    <s v="Columbus"/>
    <x v="1"/>
  </r>
  <r>
    <s v="E02428"/>
    <x v="796"/>
    <x v="3"/>
    <x v="0"/>
    <x v="2"/>
    <x v="1"/>
    <x v="1"/>
    <x v="25"/>
    <d v="2016-05-03T00:00:00"/>
    <n v="73899"/>
    <x v="17"/>
    <n v="3694.9500000000003"/>
    <x v="1"/>
    <s v="Chengdu"/>
    <x v="1"/>
  </r>
  <r>
    <s v="E03289"/>
    <x v="797"/>
    <x v="9"/>
    <x v="3"/>
    <x v="1"/>
    <x v="1"/>
    <x v="1"/>
    <x v="14"/>
    <d v="2013-03-29T00:00:00"/>
    <n v="252325"/>
    <x v="23"/>
    <n v="100930"/>
    <x v="0"/>
    <s v="Columbus"/>
    <x v="1"/>
  </r>
  <r>
    <s v="E01947"/>
    <x v="798"/>
    <x v="13"/>
    <x v="1"/>
    <x v="0"/>
    <x v="0"/>
    <x v="2"/>
    <x v="23"/>
    <d v="2015-03-05T00:00:00"/>
    <n v="52697"/>
    <x v="1"/>
    <n v="0"/>
    <x v="0"/>
    <s v="Seattle"/>
    <x v="1"/>
  </r>
  <r>
    <s v="E02024"/>
    <x v="799"/>
    <x v="19"/>
    <x v="5"/>
    <x v="2"/>
    <x v="0"/>
    <x v="3"/>
    <x v="7"/>
    <d v="2020-09-25T00:00:00"/>
    <n v="123588"/>
    <x v="1"/>
    <n v="0"/>
    <x v="2"/>
    <s v="Sao Paulo"/>
    <x v="1"/>
  </r>
  <r>
    <s v="E04249"/>
    <x v="800"/>
    <x v="9"/>
    <x v="3"/>
    <x v="3"/>
    <x v="0"/>
    <x v="1"/>
    <x v="40"/>
    <d v="2021-12-26T00:00:00"/>
    <n v="243568"/>
    <x v="29"/>
    <n v="80377.440000000002"/>
    <x v="0"/>
    <s v="Austin"/>
    <x v="1"/>
  </r>
  <r>
    <s v="E01090"/>
    <x v="801"/>
    <x v="2"/>
    <x v="2"/>
    <x v="0"/>
    <x v="1"/>
    <x v="1"/>
    <x v="37"/>
    <d v="2001-07-20T00:00:00"/>
    <n v="199176"/>
    <x v="9"/>
    <n v="47802.239999999998"/>
    <x v="0"/>
    <s v="Phoenix"/>
    <x v="1"/>
  </r>
  <r>
    <s v="E03830"/>
    <x v="802"/>
    <x v="1"/>
    <x v="0"/>
    <x v="2"/>
    <x v="0"/>
    <x v="1"/>
    <x v="16"/>
    <d v="1996-06-22T00:00:00"/>
    <n v="82806"/>
    <x v="1"/>
    <n v="0"/>
    <x v="0"/>
    <s v="Seattle"/>
    <x v="1"/>
  </r>
  <r>
    <s v="E04363"/>
    <x v="803"/>
    <x v="2"/>
    <x v="6"/>
    <x v="2"/>
    <x v="0"/>
    <x v="1"/>
    <x v="26"/>
    <d v="1997-06-20T00:00:00"/>
    <n v="164399"/>
    <x v="36"/>
    <n v="41099.75"/>
    <x v="0"/>
    <s v="Seattle"/>
    <x v="1"/>
  </r>
  <r>
    <s v="E04920"/>
    <x v="804"/>
    <x v="0"/>
    <x v="4"/>
    <x v="1"/>
    <x v="0"/>
    <x v="1"/>
    <x v="24"/>
    <d v="2017-04-14T00:00:00"/>
    <n v="154956"/>
    <x v="8"/>
    <n v="20144.280000000002"/>
    <x v="0"/>
    <s v="Phoenix"/>
    <x v="1"/>
  </r>
  <r>
    <s v="E03866"/>
    <x v="805"/>
    <x v="0"/>
    <x v="6"/>
    <x v="1"/>
    <x v="1"/>
    <x v="1"/>
    <x v="24"/>
    <d v="2017-01-29T00:00:00"/>
    <n v="143970"/>
    <x v="15"/>
    <n v="17276.399999999998"/>
    <x v="0"/>
    <s v="Seattle"/>
    <x v="69"/>
  </r>
  <r>
    <s v="E03521"/>
    <x v="806"/>
    <x v="2"/>
    <x v="2"/>
    <x v="3"/>
    <x v="1"/>
    <x v="3"/>
    <x v="27"/>
    <d v="2020-09-25T00:00:00"/>
    <n v="163143"/>
    <x v="12"/>
    <n v="45680.04"/>
    <x v="2"/>
    <s v="Sao Paulo"/>
    <x v="1"/>
  </r>
  <r>
    <s v="E04095"/>
    <x v="807"/>
    <x v="4"/>
    <x v="3"/>
    <x v="2"/>
    <x v="0"/>
    <x v="2"/>
    <x v="31"/>
    <d v="2020-07-24T00:00:00"/>
    <n v="89390"/>
    <x v="1"/>
    <n v="0"/>
    <x v="0"/>
    <s v="Seattle"/>
    <x v="1"/>
  </r>
  <r>
    <s v="E04079"/>
    <x v="808"/>
    <x v="23"/>
    <x v="0"/>
    <x v="1"/>
    <x v="1"/>
    <x v="2"/>
    <x v="12"/>
    <d v="2017-10-05T00:00:00"/>
    <n v="67468"/>
    <x v="1"/>
    <n v="0"/>
    <x v="0"/>
    <s v="Miami"/>
    <x v="1"/>
  </r>
  <r>
    <s v="E01508"/>
    <x v="809"/>
    <x v="11"/>
    <x v="5"/>
    <x v="1"/>
    <x v="0"/>
    <x v="3"/>
    <x v="37"/>
    <d v="2016-03-12T00:00:00"/>
    <n v="100810"/>
    <x v="15"/>
    <n v="12097.199999999999"/>
    <x v="2"/>
    <s v="Rio de Janerio"/>
    <x v="1"/>
  </r>
  <r>
    <s v="E02259"/>
    <x v="810"/>
    <x v="4"/>
    <x v="1"/>
    <x v="1"/>
    <x v="0"/>
    <x v="1"/>
    <x v="25"/>
    <d v="2019-03-18T00:00:00"/>
    <n v="74779"/>
    <x v="1"/>
    <n v="0"/>
    <x v="0"/>
    <s v="Phoenix"/>
    <x v="1"/>
  </r>
  <r>
    <s v="E04972"/>
    <x v="811"/>
    <x v="24"/>
    <x v="0"/>
    <x v="3"/>
    <x v="0"/>
    <x v="1"/>
    <x v="7"/>
    <d v="2017-11-09T00:00:00"/>
    <n v="63985"/>
    <x v="1"/>
    <n v="0"/>
    <x v="0"/>
    <s v="Miami"/>
    <x v="1"/>
  </r>
  <r>
    <s v="E01834"/>
    <x v="812"/>
    <x v="29"/>
    <x v="0"/>
    <x v="1"/>
    <x v="0"/>
    <x v="2"/>
    <x v="14"/>
    <d v="2004-07-08T00:00:00"/>
    <n v="77903"/>
    <x v="1"/>
    <n v="0"/>
    <x v="0"/>
    <s v="Seattle"/>
    <x v="1"/>
  </r>
  <r>
    <s v="E03124"/>
    <x v="813"/>
    <x v="2"/>
    <x v="6"/>
    <x v="3"/>
    <x v="1"/>
    <x v="2"/>
    <x v="29"/>
    <d v="2017-06-12T00:00:00"/>
    <n v="164396"/>
    <x v="20"/>
    <n v="47674.84"/>
    <x v="0"/>
    <s v="Columbus"/>
    <x v="1"/>
  </r>
  <r>
    <s v="E01898"/>
    <x v="814"/>
    <x v="30"/>
    <x v="0"/>
    <x v="3"/>
    <x v="1"/>
    <x v="1"/>
    <x v="7"/>
    <d v="2021-06-28T00:00:00"/>
    <n v="71234"/>
    <x v="1"/>
    <n v="0"/>
    <x v="0"/>
    <s v="Seattle"/>
    <x v="1"/>
  </r>
  <r>
    <s v="E00342"/>
    <x v="815"/>
    <x v="6"/>
    <x v="1"/>
    <x v="3"/>
    <x v="1"/>
    <x v="1"/>
    <x v="20"/>
    <d v="2004-04-19T00:00:00"/>
    <n v="122487"/>
    <x v="24"/>
    <n v="9798.9600000000009"/>
    <x v="1"/>
    <s v="Shanghai"/>
    <x v="1"/>
  </r>
  <r>
    <s v="E03910"/>
    <x v="816"/>
    <x v="6"/>
    <x v="4"/>
    <x v="2"/>
    <x v="0"/>
    <x v="1"/>
    <x v="24"/>
    <d v="2017-01-03T00:00:00"/>
    <n v="101870"/>
    <x v="4"/>
    <n v="10187"/>
    <x v="0"/>
    <s v="Phoenix"/>
    <x v="1"/>
  </r>
  <r>
    <s v="E00862"/>
    <x v="817"/>
    <x v="28"/>
    <x v="0"/>
    <x v="0"/>
    <x v="1"/>
    <x v="3"/>
    <x v="14"/>
    <d v="2020-06-27T00:00:00"/>
    <n v="40316"/>
    <x v="1"/>
    <n v="0"/>
    <x v="2"/>
    <s v="Manaus"/>
    <x v="1"/>
  </r>
  <r>
    <s v="E02576"/>
    <x v="818"/>
    <x v="6"/>
    <x v="0"/>
    <x v="0"/>
    <x v="0"/>
    <x v="1"/>
    <x v="0"/>
    <d v="2005-02-08T00:00:00"/>
    <n v="115145"/>
    <x v="17"/>
    <n v="5757.25"/>
    <x v="1"/>
    <s v="Chongqing"/>
    <x v="1"/>
  </r>
  <r>
    <s v="E00035"/>
    <x v="819"/>
    <x v="21"/>
    <x v="0"/>
    <x v="1"/>
    <x v="0"/>
    <x v="3"/>
    <x v="19"/>
    <d v="2009-03-13T00:00:00"/>
    <n v="62335"/>
    <x v="1"/>
    <n v="0"/>
    <x v="2"/>
    <s v="Manaus"/>
    <x v="1"/>
  </r>
  <r>
    <s v="E01832"/>
    <x v="820"/>
    <x v="7"/>
    <x v="1"/>
    <x v="1"/>
    <x v="1"/>
    <x v="1"/>
    <x v="16"/>
    <d v="2006-05-10T00:00:00"/>
    <n v="41561"/>
    <x v="1"/>
    <n v="0"/>
    <x v="0"/>
    <s v="Austin"/>
    <x v="1"/>
  </r>
  <r>
    <s v="E01755"/>
    <x v="821"/>
    <x v="0"/>
    <x v="1"/>
    <x v="2"/>
    <x v="0"/>
    <x v="1"/>
    <x v="17"/>
    <d v="2011-04-24T00:00:00"/>
    <n v="131183"/>
    <x v="28"/>
    <n v="18365.620000000003"/>
    <x v="1"/>
    <s v="Shanghai"/>
    <x v="70"/>
  </r>
  <r>
    <s v="E00465"/>
    <x v="822"/>
    <x v="1"/>
    <x v="0"/>
    <x v="1"/>
    <x v="0"/>
    <x v="1"/>
    <x v="15"/>
    <d v="2002-07-08T00:00:00"/>
    <n v="92655"/>
    <x v="1"/>
    <n v="0"/>
    <x v="1"/>
    <s v="Chengdu"/>
    <x v="1"/>
  </r>
  <r>
    <s v="E02391"/>
    <x v="823"/>
    <x v="0"/>
    <x v="2"/>
    <x v="1"/>
    <x v="0"/>
    <x v="3"/>
    <x v="37"/>
    <d v="1996-04-02T00:00:00"/>
    <n v="157057"/>
    <x v="15"/>
    <n v="18846.84"/>
    <x v="0"/>
    <s v="Miami"/>
    <x v="1"/>
  </r>
  <r>
    <s v="E04697"/>
    <x v="824"/>
    <x v="14"/>
    <x v="0"/>
    <x v="2"/>
    <x v="0"/>
    <x v="2"/>
    <x v="22"/>
    <d v="2005-02-09T00:00:00"/>
    <n v="64462"/>
    <x v="1"/>
    <n v="0"/>
    <x v="0"/>
    <s v="Chicago"/>
    <x v="1"/>
  </r>
  <r>
    <s v="E00371"/>
    <x v="825"/>
    <x v="10"/>
    <x v="5"/>
    <x v="3"/>
    <x v="0"/>
    <x v="2"/>
    <x v="12"/>
    <d v="2005-10-07T00:00:00"/>
    <n v="79352"/>
    <x v="1"/>
    <n v="0"/>
    <x v="0"/>
    <s v="Seattle"/>
    <x v="1"/>
  </r>
  <r>
    <s v="E02992"/>
    <x v="826"/>
    <x v="0"/>
    <x v="6"/>
    <x v="2"/>
    <x v="0"/>
    <x v="2"/>
    <x v="0"/>
    <d v="2001-03-27T00:00:00"/>
    <n v="157812"/>
    <x v="19"/>
    <n v="17359.32"/>
    <x v="0"/>
    <s v="Miami"/>
    <x v="1"/>
  </r>
  <r>
    <s v="E04369"/>
    <x v="827"/>
    <x v="10"/>
    <x v="5"/>
    <x v="3"/>
    <x v="1"/>
    <x v="2"/>
    <x v="5"/>
    <d v="2018-09-11T00:00:00"/>
    <n v="80745"/>
    <x v="1"/>
    <n v="0"/>
    <x v="0"/>
    <s v="Chicago"/>
    <x v="1"/>
  </r>
  <r>
    <s v="E00592"/>
    <x v="828"/>
    <x v="27"/>
    <x v="0"/>
    <x v="1"/>
    <x v="0"/>
    <x v="2"/>
    <x v="4"/>
    <d v="1996-02-18T00:00:00"/>
    <n v="75354"/>
    <x v="1"/>
    <n v="0"/>
    <x v="0"/>
    <s v="Austin"/>
    <x v="71"/>
  </r>
  <r>
    <s v="E03532"/>
    <x v="829"/>
    <x v="11"/>
    <x v="5"/>
    <x v="0"/>
    <x v="1"/>
    <x v="3"/>
    <x v="16"/>
    <d v="2018-09-20T00:00:00"/>
    <n v="78938"/>
    <x v="28"/>
    <n v="11051.320000000002"/>
    <x v="0"/>
    <s v="Phoenix"/>
    <x v="1"/>
  </r>
  <r>
    <s v="E00863"/>
    <x v="830"/>
    <x v="19"/>
    <x v="5"/>
    <x v="3"/>
    <x v="1"/>
    <x v="3"/>
    <x v="1"/>
    <d v="2008-09-10T00:00:00"/>
    <n v="96313"/>
    <x v="1"/>
    <n v="0"/>
    <x v="0"/>
    <s v="Austin"/>
    <x v="1"/>
  </r>
  <r>
    <s v="E03310"/>
    <x v="831"/>
    <x v="2"/>
    <x v="5"/>
    <x v="2"/>
    <x v="1"/>
    <x v="2"/>
    <x v="15"/>
    <d v="2010-11-29T00:00:00"/>
    <n v="153767"/>
    <x v="25"/>
    <n v="41517.090000000004"/>
    <x v="0"/>
    <s v="Phoenix"/>
    <x v="1"/>
  </r>
  <r>
    <s v="E01883"/>
    <x v="832"/>
    <x v="6"/>
    <x v="6"/>
    <x v="0"/>
    <x v="0"/>
    <x v="0"/>
    <x v="34"/>
    <d v="2015-09-19T00:00:00"/>
    <n v="103423"/>
    <x v="5"/>
    <n v="6205.38"/>
    <x v="0"/>
    <s v="Columbus"/>
    <x v="1"/>
  </r>
  <r>
    <s v="E01242"/>
    <x v="833"/>
    <x v="8"/>
    <x v="5"/>
    <x v="3"/>
    <x v="0"/>
    <x v="1"/>
    <x v="6"/>
    <d v="2021-06-23T00:00:00"/>
    <n v="86464"/>
    <x v="1"/>
    <n v="0"/>
    <x v="1"/>
    <s v="Shanghai"/>
    <x v="1"/>
  </r>
  <r>
    <s v="E02535"/>
    <x v="834"/>
    <x v="8"/>
    <x v="5"/>
    <x v="3"/>
    <x v="0"/>
    <x v="3"/>
    <x v="7"/>
    <d v="2018-01-14T00:00:00"/>
    <n v="80516"/>
    <x v="1"/>
    <n v="0"/>
    <x v="2"/>
    <s v="Sao Paulo"/>
    <x v="1"/>
  </r>
  <r>
    <s v="E00369"/>
    <x v="835"/>
    <x v="6"/>
    <x v="4"/>
    <x v="2"/>
    <x v="0"/>
    <x v="0"/>
    <x v="29"/>
    <d v="2013-08-21T00:00:00"/>
    <n v="105390"/>
    <x v="5"/>
    <n v="6323.4"/>
    <x v="0"/>
    <s v="Columbus"/>
    <x v="1"/>
  </r>
  <r>
    <s v="E03332"/>
    <x v="836"/>
    <x v="21"/>
    <x v="0"/>
    <x v="1"/>
    <x v="0"/>
    <x v="1"/>
    <x v="2"/>
    <d v="2021-09-06T00:00:00"/>
    <n v="83418"/>
    <x v="1"/>
    <n v="0"/>
    <x v="1"/>
    <s v="Shanghai"/>
    <x v="1"/>
  </r>
  <r>
    <s v="E03278"/>
    <x v="837"/>
    <x v="29"/>
    <x v="0"/>
    <x v="2"/>
    <x v="0"/>
    <x v="2"/>
    <x v="15"/>
    <d v="2017-11-03T00:00:00"/>
    <n v="66660"/>
    <x v="1"/>
    <n v="0"/>
    <x v="0"/>
    <s v="Austin"/>
    <x v="1"/>
  </r>
  <r>
    <s v="E02492"/>
    <x v="838"/>
    <x v="6"/>
    <x v="4"/>
    <x v="2"/>
    <x v="1"/>
    <x v="3"/>
    <x v="1"/>
    <d v="2015-06-10T00:00:00"/>
    <n v="101985"/>
    <x v="3"/>
    <n v="7138.9500000000007"/>
    <x v="0"/>
    <s v="Miami"/>
    <x v="1"/>
  </r>
  <r>
    <s v="E03055"/>
    <x v="839"/>
    <x v="9"/>
    <x v="1"/>
    <x v="3"/>
    <x v="1"/>
    <x v="3"/>
    <x v="7"/>
    <d v="2018-12-05T00:00:00"/>
    <n v="199504"/>
    <x v="7"/>
    <n v="59851.199999999997"/>
    <x v="0"/>
    <s v="Austin"/>
    <x v="1"/>
  </r>
  <r>
    <s v="E01943"/>
    <x v="840"/>
    <x v="0"/>
    <x v="2"/>
    <x v="3"/>
    <x v="0"/>
    <x v="3"/>
    <x v="27"/>
    <d v="2006-10-05T00:00:00"/>
    <n v="147966"/>
    <x v="19"/>
    <n v="16276.26"/>
    <x v="2"/>
    <s v="Rio de Janerio"/>
    <x v="72"/>
  </r>
  <r>
    <s v="E01388"/>
    <x v="841"/>
    <x v="20"/>
    <x v="4"/>
    <x v="2"/>
    <x v="1"/>
    <x v="1"/>
    <x v="32"/>
    <d v="2014-06-20T00:00:00"/>
    <n v="41728"/>
    <x v="1"/>
    <n v="0"/>
    <x v="1"/>
    <s v="Chongqing"/>
    <x v="1"/>
  </r>
  <r>
    <s v="E00717"/>
    <x v="842"/>
    <x v="4"/>
    <x v="3"/>
    <x v="2"/>
    <x v="1"/>
    <x v="3"/>
    <x v="39"/>
    <d v="2011-02-17T00:00:00"/>
    <n v="94422"/>
    <x v="1"/>
    <n v="0"/>
    <x v="0"/>
    <s v="Phoenix"/>
    <x v="1"/>
  </r>
  <r>
    <s v="E04637"/>
    <x v="843"/>
    <x v="2"/>
    <x v="2"/>
    <x v="3"/>
    <x v="1"/>
    <x v="1"/>
    <x v="11"/>
    <d v="2015-06-29T00:00:00"/>
    <n v="191026"/>
    <x v="26"/>
    <n v="30564.16"/>
    <x v="0"/>
    <s v="Columbus"/>
    <x v="1"/>
  </r>
  <r>
    <s v="E03240"/>
    <x v="844"/>
    <x v="9"/>
    <x v="0"/>
    <x v="0"/>
    <x v="1"/>
    <x v="3"/>
    <x v="34"/>
    <d v="2010-11-29T00:00:00"/>
    <n v="186725"/>
    <x v="18"/>
    <n v="59752"/>
    <x v="2"/>
    <s v="Manaus"/>
    <x v="1"/>
  </r>
  <r>
    <s v="E00340"/>
    <x v="845"/>
    <x v="20"/>
    <x v="4"/>
    <x v="0"/>
    <x v="0"/>
    <x v="2"/>
    <x v="16"/>
    <d v="2009-08-20T00:00:00"/>
    <n v="52800"/>
    <x v="1"/>
    <n v="0"/>
    <x v="0"/>
    <s v="Phoenix"/>
    <x v="1"/>
  </r>
  <r>
    <s v="E04751"/>
    <x v="846"/>
    <x v="19"/>
    <x v="5"/>
    <x v="2"/>
    <x v="1"/>
    <x v="2"/>
    <x v="36"/>
    <d v="2010-12-05T00:00:00"/>
    <n v="113982"/>
    <x v="1"/>
    <n v="0"/>
    <x v="0"/>
    <s v="Seattle"/>
    <x v="1"/>
  </r>
  <r>
    <s v="E04636"/>
    <x v="847"/>
    <x v="5"/>
    <x v="2"/>
    <x v="0"/>
    <x v="0"/>
    <x v="1"/>
    <x v="36"/>
    <d v="2021-03-16T00:00:00"/>
    <n v="56239"/>
    <x v="1"/>
    <n v="0"/>
    <x v="1"/>
    <s v="Chongqing"/>
    <x v="1"/>
  </r>
  <r>
    <s v="E00568"/>
    <x v="848"/>
    <x v="7"/>
    <x v="2"/>
    <x v="1"/>
    <x v="1"/>
    <x v="3"/>
    <x v="3"/>
    <d v="2021-03-02T00:00:00"/>
    <n v="44732"/>
    <x v="1"/>
    <n v="0"/>
    <x v="2"/>
    <s v="Rio de Janerio"/>
    <x v="1"/>
  </r>
  <r>
    <s v="E02938"/>
    <x v="849"/>
    <x v="2"/>
    <x v="6"/>
    <x v="3"/>
    <x v="1"/>
    <x v="1"/>
    <x v="37"/>
    <d v="2014-06-26T00:00:00"/>
    <n v="153961"/>
    <x v="36"/>
    <n v="38490.25"/>
    <x v="1"/>
    <s v="Shanghai"/>
    <x v="1"/>
  </r>
  <r>
    <s v="E00555"/>
    <x v="850"/>
    <x v="23"/>
    <x v="0"/>
    <x v="2"/>
    <x v="0"/>
    <x v="1"/>
    <x v="15"/>
    <d v="2006-12-18T00:00:00"/>
    <n v="68337"/>
    <x v="1"/>
    <n v="0"/>
    <x v="1"/>
    <s v="Chongqing"/>
    <x v="1"/>
  </r>
  <r>
    <s v="E01111"/>
    <x v="851"/>
    <x v="0"/>
    <x v="4"/>
    <x v="3"/>
    <x v="1"/>
    <x v="1"/>
    <x v="15"/>
    <d v="2010-05-07T00:00:00"/>
    <n v="145093"/>
    <x v="15"/>
    <n v="17411.16"/>
    <x v="0"/>
    <s v="Chicago"/>
    <x v="1"/>
  </r>
  <r>
    <s v="E03149"/>
    <x v="852"/>
    <x v="30"/>
    <x v="0"/>
    <x v="2"/>
    <x v="0"/>
    <x v="2"/>
    <x v="3"/>
    <d v="2021-03-11T00:00:00"/>
    <n v="74170"/>
    <x v="1"/>
    <n v="0"/>
    <x v="0"/>
    <s v="Austin"/>
    <x v="1"/>
  </r>
  <r>
    <s v="E00952"/>
    <x v="853"/>
    <x v="17"/>
    <x v="5"/>
    <x v="0"/>
    <x v="1"/>
    <x v="2"/>
    <x v="1"/>
    <d v="1996-03-29T00:00:00"/>
    <n v="62605"/>
    <x v="1"/>
    <n v="0"/>
    <x v="0"/>
    <s v="Austin"/>
    <x v="1"/>
  </r>
  <r>
    <s v="E04380"/>
    <x v="854"/>
    <x v="6"/>
    <x v="0"/>
    <x v="2"/>
    <x v="0"/>
    <x v="2"/>
    <x v="10"/>
    <d v="2020-03-13T00:00:00"/>
    <n v="107195"/>
    <x v="6"/>
    <n v="9647.5499999999993"/>
    <x v="0"/>
    <s v="Austin"/>
    <x v="1"/>
  </r>
  <r>
    <s v="E04095"/>
    <x v="855"/>
    <x v="0"/>
    <x v="6"/>
    <x v="2"/>
    <x v="1"/>
    <x v="2"/>
    <x v="15"/>
    <d v="2018-01-11T00:00:00"/>
    <n v="127422"/>
    <x v="0"/>
    <n v="19113.3"/>
    <x v="0"/>
    <s v="Columbus"/>
    <x v="1"/>
  </r>
  <r>
    <s v="E04994"/>
    <x v="856"/>
    <x v="2"/>
    <x v="3"/>
    <x v="0"/>
    <x v="0"/>
    <x v="2"/>
    <x v="25"/>
    <d v="2017-06-26T00:00:00"/>
    <n v="161269"/>
    <x v="25"/>
    <n v="43542.630000000005"/>
    <x v="0"/>
    <s v="Miami"/>
    <x v="1"/>
  </r>
  <r>
    <s v="E00447"/>
    <x v="857"/>
    <x v="9"/>
    <x v="6"/>
    <x v="3"/>
    <x v="0"/>
    <x v="3"/>
    <x v="24"/>
    <d v="2014-02-05T00:00:00"/>
    <n v="203445"/>
    <x v="16"/>
    <n v="69171.3"/>
    <x v="2"/>
    <s v="Manaus"/>
    <x v="1"/>
  </r>
  <r>
    <s v="E00089"/>
    <x v="858"/>
    <x v="0"/>
    <x v="4"/>
    <x v="0"/>
    <x v="0"/>
    <x v="1"/>
    <x v="17"/>
    <d v="2011-01-17T00:00:00"/>
    <n v="131353"/>
    <x v="19"/>
    <n v="14448.83"/>
    <x v="1"/>
    <s v="Shanghai"/>
    <x v="1"/>
  </r>
  <r>
    <s v="E02035"/>
    <x v="859"/>
    <x v="31"/>
    <x v="0"/>
    <x v="1"/>
    <x v="1"/>
    <x v="1"/>
    <x v="15"/>
    <d v="2010-03-16T00:00:00"/>
    <n v="88182"/>
    <x v="1"/>
    <n v="0"/>
    <x v="1"/>
    <s v="Chengdu"/>
    <x v="1"/>
  </r>
  <r>
    <s v="E03595"/>
    <x v="860"/>
    <x v="14"/>
    <x v="0"/>
    <x v="2"/>
    <x v="1"/>
    <x v="2"/>
    <x v="22"/>
    <d v="2019-08-26T00:00:00"/>
    <n v="75780"/>
    <x v="1"/>
    <n v="0"/>
    <x v="0"/>
    <s v="Seattle"/>
    <x v="1"/>
  </r>
  <r>
    <s v="E03611"/>
    <x v="861"/>
    <x v="13"/>
    <x v="2"/>
    <x v="0"/>
    <x v="0"/>
    <x v="1"/>
    <x v="15"/>
    <d v="2019-04-02T00:00:00"/>
    <n v="52621"/>
    <x v="1"/>
    <n v="0"/>
    <x v="1"/>
    <s v="Beijing"/>
    <x v="1"/>
  </r>
  <r>
    <s v="E04464"/>
    <x v="862"/>
    <x v="11"/>
    <x v="5"/>
    <x v="0"/>
    <x v="1"/>
    <x v="1"/>
    <x v="33"/>
    <d v="2018-02-15T00:00:00"/>
    <n v="106079"/>
    <x v="28"/>
    <n v="14851.060000000001"/>
    <x v="0"/>
    <s v="Austin"/>
    <x v="73"/>
  </r>
  <r>
    <s v="E02135"/>
    <x v="863"/>
    <x v="21"/>
    <x v="0"/>
    <x v="3"/>
    <x v="1"/>
    <x v="3"/>
    <x v="23"/>
    <d v="2017-02-11T00:00:00"/>
    <n v="92058"/>
    <x v="1"/>
    <n v="0"/>
    <x v="0"/>
    <s v="Austin"/>
    <x v="1"/>
  </r>
  <r>
    <s v="E01684"/>
    <x v="864"/>
    <x v="17"/>
    <x v="5"/>
    <x v="1"/>
    <x v="1"/>
    <x v="1"/>
    <x v="14"/>
    <d v="2019-03-03T00:00:00"/>
    <n v="67114"/>
    <x v="1"/>
    <n v="0"/>
    <x v="0"/>
    <s v="Phoenix"/>
    <x v="1"/>
  </r>
  <r>
    <s v="E02968"/>
    <x v="865"/>
    <x v="13"/>
    <x v="1"/>
    <x v="0"/>
    <x v="0"/>
    <x v="3"/>
    <x v="6"/>
    <d v="2020-07-12T00:00:00"/>
    <n v="56565"/>
    <x v="1"/>
    <n v="0"/>
    <x v="2"/>
    <s v="Sao Paulo"/>
    <x v="1"/>
  </r>
  <r>
    <s v="E03362"/>
    <x v="866"/>
    <x v="16"/>
    <x v="4"/>
    <x v="1"/>
    <x v="0"/>
    <x v="2"/>
    <x v="22"/>
    <d v="2011-05-20T00:00:00"/>
    <n v="64937"/>
    <x v="1"/>
    <n v="0"/>
    <x v="0"/>
    <s v="Phoenix"/>
    <x v="1"/>
  </r>
  <r>
    <s v="E01108"/>
    <x v="867"/>
    <x v="6"/>
    <x v="6"/>
    <x v="1"/>
    <x v="0"/>
    <x v="3"/>
    <x v="13"/>
    <d v="2006-09-07T00:00:00"/>
    <n v="127626"/>
    <x v="4"/>
    <n v="12762.6"/>
    <x v="0"/>
    <s v="Miami"/>
    <x v="1"/>
  </r>
  <r>
    <s v="E02217"/>
    <x v="868"/>
    <x v="23"/>
    <x v="0"/>
    <x v="3"/>
    <x v="1"/>
    <x v="0"/>
    <x v="22"/>
    <d v="2004-01-27T00:00:00"/>
    <n v="88478"/>
    <x v="1"/>
    <n v="0"/>
    <x v="0"/>
    <s v="Austin"/>
    <x v="1"/>
  </r>
  <r>
    <s v="E03519"/>
    <x v="869"/>
    <x v="3"/>
    <x v="0"/>
    <x v="2"/>
    <x v="0"/>
    <x v="1"/>
    <x v="35"/>
    <d v="2014-04-20T00:00:00"/>
    <n v="91679"/>
    <x v="3"/>
    <n v="6417.5300000000007"/>
    <x v="1"/>
    <s v="Chongqing"/>
    <x v="1"/>
  </r>
  <r>
    <s v="E01967"/>
    <x v="870"/>
    <x v="2"/>
    <x v="2"/>
    <x v="3"/>
    <x v="1"/>
    <x v="1"/>
    <x v="32"/>
    <d v="1992-03-19T00:00:00"/>
    <n v="199848"/>
    <x v="26"/>
    <n v="31975.68"/>
    <x v="1"/>
    <s v="Chongqing"/>
    <x v="1"/>
  </r>
  <r>
    <s v="E01125"/>
    <x v="871"/>
    <x v="24"/>
    <x v="0"/>
    <x v="1"/>
    <x v="1"/>
    <x v="1"/>
    <x v="8"/>
    <d v="2018-11-10T00:00:00"/>
    <n v="61944"/>
    <x v="1"/>
    <n v="0"/>
    <x v="1"/>
    <s v="Shanghai"/>
    <x v="1"/>
  </r>
  <r>
    <s v="E03795"/>
    <x v="872"/>
    <x v="0"/>
    <x v="2"/>
    <x v="2"/>
    <x v="0"/>
    <x v="0"/>
    <x v="23"/>
    <d v="2017-08-13T00:00:00"/>
    <n v="154624"/>
    <x v="0"/>
    <n v="23193.599999999999"/>
    <x v="0"/>
    <s v="Austin"/>
    <x v="1"/>
  </r>
  <r>
    <s v="E00508"/>
    <x v="873"/>
    <x v="4"/>
    <x v="3"/>
    <x v="0"/>
    <x v="1"/>
    <x v="1"/>
    <x v="2"/>
    <d v="2009-10-23T00:00:00"/>
    <n v="79447"/>
    <x v="1"/>
    <n v="0"/>
    <x v="1"/>
    <s v="Shanghai"/>
    <x v="1"/>
  </r>
  <r>
    <s v="E02047"/>
    <x v="874"/>
    <x v="4"/>
    <x v="2"/>
    <x v="1"/>
    <x v="1"/>
    <x v="3"/>
    <x v="10"/>
    <d v="1998-02-26T00:00:00"/>
    <n v="71111"/>
    <x v="1"/>
    <n v="0"/>
    <x v="2"/>
    <s v="Rio de Janerio"/>
    <x v="1"/>
  </r>
  <r>
    <s v="E01582"/>
    <x v="875"/>
    <x v="0"/>
    <x v="2"/>
    <x v="0"/>
    <x v="1"/>
    <x v="2"/>
    <x v="26"/>
    <d v="2014-10-19T00:00:00"/>
    <n v="159538"/>
    <x v="19"/>
    <n v="17549.18"/>
    <x v="0"/>
    <s v="Miami"/>
    <x v="1"/>
  </r>
  <r>
    <s v="E02563"/>
    <x v="876"/>
    <x v="8"/>
    <x v="5"/>
    <x v="3"/>
    <x v="0"/>
    <x v="3"/>
    <x v="40"/>
    <d v="2018-10-02T00:00:00"/>
    <n v="111404"/>
    <x v="1"/>
    <n v="0"/>
    <x v="2"/>
    <s v="Rio de Janerio"/>
    <x v="1"/>
  </r>
  <r>
    <s v="E04872"/>
    <x v="877"/>
    <x v="2"/>
    <x v="6"/>
    <x v="2"/>
    <x v="1"/>
    <x v="2"/>
    <x v="6"/>
    <d v="2020-08-15T00:00:00"/>
    <n v="172007"/>
    <x v="27"/>
    <n v="44721.82"/>
    <x v="0"/>
    <s v="Miami"/>
    <x v="1"/>
  </r>
  <r>
    <s v="E03159"/>
    <x v="878"/>
    <x v="9"/>
    <x v="6"/>
    <x v="1"/>
    <x v="0"/>
    <x v="3"/>
    <x v="17"/>
    <d v="2011-07-21T00:00:00"/>
    <n v="219474"/>
    <x v="32"/>
    <n v="79010.64"/>
    <x v="2"/>
    <s v="Manaus"/>
    <x v="1"/>
  </r>
  <r>
    <s v="E01337"/>
    <x v="879"/>
    <x v="2"/>
    <x v="1"/>
    <x v="3"/>
    <x v="1"/>
    <x v="2"/>
    <x v="12"/>
    <d v="2019-05-15T00:00:00"/>
    <n v="174415"/>
    <x v="14"/>
    <n v="40115.450000000004"/>
    <x v="0"/>
    <s v="Miami"/>
    <x v="1"/>
  </r>
  <r>
    <s v="E00102"/>
    <x v="880"/>
    <x v="23"/>
    <x v="0"/>
    <x v="2"/>
    <x v="0"/>
    <x v="3"/>
    <x v="9"/>
    <d v="2021-01-21T00:00:00"/>
    <n v="90333"/>
    <x v="1"/>
    <n v="0"/>
    <x v="2"/>
    <s v="Rio de Janerio"/>
    <x v="1"/>
  </r>
  <r>
    <s v="E03637"/>
    <x v="881"/>
    <x v="16"/>
    <x v="4"/>
    <x v="2"/>
    <x v="1"/>
    <x v="1"/>
    <x v="6"/>
    <d v="2021-01-21T00:00:00"/>
    <n v="67299"/>
    <x v="1"/>
    <n v="0"/>
    <x v="0"/>
    <s v="Phoenix"/>
    <x v="1"/>
  </r>
  <r>
    <s v="E03455"/>
    <x v="882"/>
    <x v="28"/>
    <x v="0"/>
    <x v="0"/>
    <x v="0"/>
    <x v="2"/>
    <x v="27"/>
    <d v="2005-02-23T00:00:00"/>
    <n v="45286"/>
    <x v="1"/>
    <n v="0"/>
    <x v="0"/>
    <s v="Chicago"/>
    <x v="1"/>
  </r>
  <r>
    <s v="E03354"/>
    <x v="883"/>
    <x v="2"/>
    <x v="6"/>
    <x v="0"/>
    <x v="1"/>
    <x v="2"/>
    <x v="35"/>
    <d v="2007-08-08T00:00:00"/>
    <n v="194723"/>
    <x v="36"/>
    <n v="48680.75"/>
    <x v="0"/>
    <s v="Phoenix"/>
    <x v="1"/>
  </r>
  <r>
    <s v="E01225"/>
    <x v="884"/>
    <x v="6"/>
    <x v="2"/>
    <x v="0"/>
    <x v="1"/>
    <x v="1"/>
    <x v="37"/>
    <d v="2012-08-10T00:00:00"/>
    <n v="109850"/>
    <x v="3"/>
    <n v="7689.5000000000009"/>
    <x v="1"/>
    <s v="Beijing"/>
    <x v="74"/>
  </r>
  <r>
    <s v="E01264"/>
    <x v="885"/>
    <x v="20"/>
    <x v="4"/>
    <x v="0"/>
    <x v="0"/>
    <x v="3"/>
    <x v="39"/>
    <d v="2014-04-19T00:00:00"/>
    <n v="45295"/>
    <x v="1"/>
    <n v="0"/>
    <x v="2"/>
    <s v="Sao Paulo"/>
    <x v="1"/>
  </r>
  <r>
    <s v="E02274"/>
    <x v="886"/>
    <x v="32"/>
    <x v="0"/>
    <x v="1"/>
    <x v="0"/>
    <x v="2"/>
    <x v="9"/>
    <d v="2010-08-23T00:00:00"/>
    <n v="61310"/>
    <x v="1"/>
    <n v="0"/>
    <x v="0"/>
    <s v="Phoenix"/>
    <x v="1"/>
  </r>
  <r>
    <s v="E02848"/>
    <x v="765"/>
    <x v="27"/>
    <x v="0"/>
    <x v="0"/>
    <x v="1"/>
    <x v="1"/>
    <x v="0"/>
    <d v="2016-11-09T00:00:00"/>
    <n v="87851"/>
    <x v="1"/>
    <n v="0"/>
    <x v="1"/>
    <s v="Chongqing"/>
    <x v="1"/>
  </r>
  <r>
    <s v="E00480"/>
    <x v="887"/>
    <x v="20"/>
    <x v="4"/>
    <x v="2"/>
    <x v="0"/>
    <x v="1"/>
    <x v="11"/>
    <d v="2018-03-12T00:00:00"/>
    <n v="47913"/>
    <x v="1"/>
    <n v="0"/>
    <x v="0"/>
    <s v="Seattle"/>
    <x v="1"/>
  </r>
  <r>
    <s v="E00203"/>
    <x v="888"/>
    <x v="20"/>
    <x v="4"/>
    <x v="2"/>
    <x v="0"/>
    <x v="1"/>
    <x v="26"/>
    <d v="2017-09-07T00:00:00"/>
    <n v="46727"/>
    <x v="1"/>
    <n v="0"/>
    <x v="0"/>
    <s v="Columbus"/>
    <x v="75"/>
  </r>
  <r>
    <s v="E00647"/>
    <x v="889"/>
    <x v="0"/>
    <x v="4"/>
    <x v="2"/>
    <x v="1"/>
    <x v="1"/>
    <x v="5"/>
    <d v="2021-04-16T00:00:00"/>
    <n v="133400"/>
    <x v="19"/>
    <n v="14674"/>
    <x v="0"/>
    <s v="Phoenix"/>
    <x v="1"/>
  </r>
  <r>
    <s v="E03296"/>
    <x v="890"/>
    <x v="29"/>
    <x v="0"/>
    <x v="2"/>
    <x v="0"/>
    <x v="1"/>
    <x v="38"/>
    <d v="2020-04-22T00:00:00"/>
    <n v="90535"/>
    <x v="1"/>
    <n v="0"/>
    <x v="0"/>
    <s v="Miami"/>
    <x v="1"/>
  </r>
  <r>
    <s v="E02453"/>
    <x v="891"/>
    <x v="4"/>
    <x v="6"/>
    <x v="2"/>
    <x v="1"/>
    <x v="1"/>
    <x v="0"/>
    <d v="2006-07-11T00:00:00"/>
    <n v="93343"/>
    <x v="1"/>
    <n v="0"/>
    <x v="1"/>
    <s v="Chongqing"/>
    <x v="1"/>
  </r>
  <r>
    <s v="E00647"/>
    <x v="892"/>
    <x v="16"/>
    <x v="4"/>
    <x v="3"/>
    <x v="0"/>
    <x v="1"/>
    <x v="18"/>
    <d v="2006-02-23T00:00:00"/>
    <n v="63705"/>
    <x v="1"/>
    <n v="0"/>
    <x v="0"/>
    <s v="Miami"/>
    <x v="1"/>
  </r>
  <r>
    <s v="E02522"/>
    <x v="893"/>
    <x v="9"/>
    <x v="2"/>
    <x v="3"/>
    <x v="1"/>
    <x v="3"/>
    <x v="35"/>
    <d v="2000-02-28T00:00:00"/>
    <n v="258081"/>
    <x v="7"/>
    <n v="77424.3"/>
    <x v="0"/>
    <s v="Chicago"/>
    <x v="1"/>
  </r>
  <r>
    <s v="E00459"/>
    <x v="894"/>
    <x v="20"/>
    <x v="4"/>
    <x v="0"/>
    <x v="1"/>
    <x v="0"/>
    <x v="35"/>
    <d v="2020-09-21T00:00:00"/>
    <n v="54654"/>
    <x v="1"/>
    <n v="0"/>
    <x v="0"/>
    <s v="Phoenix"/>
    <x v="1"/>
  </r>
  <r>
    <s v="E03007"/>
    <x v="895"/>
    <x v="7"/>
    <x v="2"/>
    <x v="1"/>
    <x v="1"/>
    <x v="2"/>
    <x v="36"/>
    <d v="1998-09-24T00:00:00"/>
    <n v="58006"/>
    <x v="1"/>
    <n v="0"/>
    <x v="0"/>
    <s v="Seattle"/>
    <x v="1"/>
  </r>
  <r>
    <s v="E04035"/>
    <x v="358"/>
    <x v="0"/>
    <x v="1"/>
    <x v="1"/>
    <x v="0"/>
    <x v="1"/>
    <x v="34"/>
    <d v="2011-03-18T00:00:00"/>
    <n v="150034"/>
    <x v="15"/>
    <n v="18004.079999999998"/>
    <x v="1"/>
    <s v="Beijing"/>
    <x v="1"/>
  </r>
  <r>
    <s v="E00952"/>
    <x v="896"/>
    <x v="2"/>
    <x v="4"/>
    <x v="2"/>
    <x v="0"/>
    <x v="1"/>
    <x v="31"/>
    <d v="2007-05-30T00:00:00"/>
    <n v="198562"/>
    <x v="31"/>
    <n v="43683.64"/>
    <x v="0"/>
    <s v="Seattle"/>
    <x v="1"/>
  </r>
  <r>
    <s v="E03863"/>
    <x v="897"/>
    <x v="5"/>
    <x v="2"/>
    <x v="0"/>
    <x v="0"/>
    <x v="0"/>
    <x v="28"/>
    <d v="2009-05-27T00:00:00"/>
    <n v="62411"/>
    <x v="1"/>
    <n v="0"/>
    <x v="0"/>
    <s v="Miami"/>
    <x v="76"/>
  </r>
  <r>
    <s v="E02710"/>
    <x v="898"/>
    <x v="11"/>
    <x v="5"/>
    <x v="0"/>
    <x v="1"/>
    <x v="1"/>
    <x v="4"/>
    <d v="1992-01-09T00:00:00"/>
    <n v="111299"/>
    <x v="15"/>
    <n v="13355.88"/>
    <x v="0"/>
    <s v="Miami"/>
    <x v="1"/>
  </r>
  <r>
    <s v="E01895"/>
    <x v="899"/>
    <x v="7"/>
    <x v="6"/>
    <x v="0"/>
    <x v="0"/>
    <x v="2"/>
    <x v="19"/>
    <d v="2019-07-13T00:00:00"/>
    <n v="41545"/>
    <x v="1"/>
    <n v="0"/>
    <x v="0"/>
    <s v="Miami"/>
    <x v="1"/>
  </r>
  <r>
    <s v="E01339"/>
    <x v="900"/>
    <x v="24"/>
    <x v="0"/>
    <x v="1"/>
    <x v="1"/>
    <x v="3"/>
    <x v="3"/>
    <d v="2019-04-14T00:00:00"/>
    <n v="74467"/>
    <x v="1"/>
    <n v="0"/>
    <x v="0"/>
    <s v="Columbus"/>
    <x v="77"/>
  </r>
  <r>
    <s v="E02938"/>
    <x v="901"/>
    <x v="6"/>
    <x v="3"/>
    <x v="0"/>
    <x v="1"/>
    <x v="2"/>
    <x v="18"/>
    <d v="2002-02-09T00:00:00"/>
    <n v="117545"/>
    <x v="5"/>
    <n v="7052.7"/>
    <x v="0"/>
    <s v="Phoenix"/>
    <x v="1"/>
  </r>
  <r>
    <s v="E03379"/>
    <x v="902"/>
    <x v="6"/>
    <x v="4"/>
    <x v="2"/>
    <x v="1"/>
    <x v="1"/>
    <x v="2"/>
    <d v="2012-03-15T00:00:00"/>
    <n v="117226"/>
    <x v="24"/>
    <n v="9378.08"/>
    <x v="0"/>
    <s v="Phoenix"/>
    <x v="1"/>
  </r>
  <r>
    <s v="E02153"/>
    <x v="903"/>
    <x v="7"/>
    <x v="3"/>
    <x v="3"/>
    <x v="0"/>
    <x v="3"/>
    <x v="3"/>
    <d v="2019-01-24T00:00:00"/>
    <n v="55767"/>
    <x v="1"/>
    <n v="0"/>
    <x v="0"/>
    <s v="Phoenix"/>
    <x v="1"/>
  </r>
  <r>
    <s v="E00994"/>
    <x v="904"/>
    <x v="13"/>
    <x v="2"/>
    <x v="1"/>
    <x v="0"/>
    <x v="2"/>
    <x v="7"/>
    <d v="2016-11-17T00:00:00"/>
    <n v="60930"/>
    <x v="1"/>
    <n v="0"/>
    <x v="0"/>
    <s v="Austin"/>
    <x v="1"/>
  </r>
  <r>
    <s v="E00943"/>
    <x v="905"/>
    <x v="2"/>
    <x v="2"/>
    <x v="2"/>
    <x v="0"/>
    <x v="3"/>
    <x v="5"/>
    <d v="2018-10-24T00:00:00"/>
    <n v="154973"/>
    <x v="20"/>
    <n v="44942.17"/>
    <x v="2"/>
    <s v="Sao Paulo"/>
    <x v="1"/>
  </r>
  <r>
    <s v="E00869"/>
    <x v="906"/>
    <x v="21"/>
    <x v="0"/>
    <x v="1"/>
    <x v="0"/>
    <x v="1"/>
    <x v="29"/>
    <d v="2017-10-21T00:00:00"/>
    <n v="69332"/>
    <x v="1"/>
    <n v="0"/>
    <x v="0"/>
    <s v="Columbus"/>
    <x v="1"/>
  </r>
  <r>
    <s v="E03457"/>
    <x v="907"/>
    <x v="8"/>
    <x v="5"/>
    <x v="0"/>
    <x v="0"/>
    <x v="1"/>
    <x v="1"/>
    <d v="2001-04-09T00:00:00"/>
    <n v="119699"/>
    <x v="1"/>
    <n v="0"/>
    <x v="1"/>
    <s v="Shanghai"/>
    <x v="1"/>
  </r>
  <r>
    <s v="E02193"/>
    <x v="908"/>
    <x v="2"/>
    <x v="4"/>
    <x v="2"/>
    <x v="0"/>
    <x v="3"/>
    <x v="28"/>
    <d v="2020-09-20T00:00:00"/>
    <n v="198176"/>
    <x v="35"/>
    <n v="33689.920000000006"/>
    <x v="2"/>
    <s v="Manaus"/>
    <x v="1"/>
  </r>
  <r>
    <s v="E00577"/>
    <x v="909"/>
    <x v="13"/>
    <x v="1"/>
    <x v="0"/>
    <x v="0"/>
    <x v="3"/>
    <x v="15"/>
    <d v="2012-08-06T00:00:00"/>
    <n v="58586"/>
    <x v="1"/>
    <n v="0"/>
    <x v="2"/>
    <s v="Sao Paulo"/>
    <x v="1"/>
  </r>
  <r>
    <s v="E00538"/>
    <x v="910"/>
    <x v="26"/>
    <x v="2"/>
    <x v="3"/>
    <x v="1"/>
    <x v="1"/>
    <x v="31"/>
    <d v="2011-11-28T00:00:00"/>
    <n v="74010"/>
    <x v="1"/>
    <n v="0"/>
    <x v="0"/>
    <s v="Chicago"/>
    <x v="1"/>
  </r>
  <r>
    <s v="E01415"/>
    <x v="911"/>
    <x v="26"/>
    <x v="2"/>
    <x v="2"/>
    <x v="1"/>
    <x v="2"/>
    <x v="24"/>
    <d v="2020-02-03T00:00:00"/>
    <n v="96598"/>
    <x v="1"/>
    <n v="0"/>
    <x v="0"/>
    <s v="Phoenix"/>
    <x v="1"/>
  </r>
  <r>
    <s v="E00717"/>
    <x v="912"/>
    <x v="6"/>
    <x v="2"/>
    <x v="2"/>
    <x v="0"/>
    <x v="1"/>
    <x v="14"/>
    <d v="2003-05-21T00:00:00"/>
    <n v="106444"/>
    <x v="17"/>
    <n v="5322.2000000000007"/>
    <x v="0"/>
    <s v="Phoenix"/>
    <x v="1"/>
  </r>
  <r>
    <s v="E00225"/>
    <x v="913"/>
    <x v="2"/>
    <x v="1"/>
    <x v="3"/>
    <x v="1"/>
    <x v="3"/>
    <x v="11"/>
    <d v="2017-08-10T00:00:00"/>
    <n v="156931"/>
    <x v="12"/>
    <n v="43940.680000000008"/>
    <x v="0"/>
    <s v="Seattle"/>
    <x v="1"/>
  </r>
  <r>
    <s v="E02889"/>
    <x v="914"/>
    <x v="2"/>
    <x v="6"/>
    <x v="0"/>
    <x v="0"/>
    <x v="3"/>
    <x v="19"/>
    <d v="2014-10-16T00:00:00"/>
    <n v="171360"/>
    <x v="14"/>
    <n v="39412.800000000003"/>
    <x v="2"/>
    <s v="Manaus"/>
    <x v="1"/>
  </r>
  <r>
    <s v="E04978"/>
    <x v="915"/>
    <x v="14"/>
    <x v="0"/>
    <x v="0"/>
    <x v="0"/>
    <x v="2"/>
    <x v="15"/>
    <d v="2009-04-05T00:00:00"/>
    <n v="64505"/>
    <x v="1"/>
    <n v="0"/>
    <x v="0"/>
    <s v="Miami"/>
    <x v="1"/>
  </r>
  <r>
    <s v="E04163"/>
    <x v="916"/>
    <x v="11"/>
    <x v="5"/>
    <x v="2"/>
    <x v="1"/>
    <x v="3"/>
    <x v="24"/>
    <d v="2021-10-09T00:00:00"/>
    <n v="102298"/>
    <x v="8"/>
    <n v="13298.74"/>
    <x v="2"/>
    <s v="Rio de Janerio"/>
    <x v="1"/>
  </r>
  <r>
    <s v="E01652"/>
    <x v="917"/>
    <x v="0"/>
    <x v="2"/>
    <x v="3"/>
    <x v="0"/>
    <x v="3"/>
    <x v="5"/>
    <d v="2019-09-13T00:00:00"/>
    <n v="133297"/>
    <x v="8"/>
    <n v="17328.61"/>
    <x v="2"/>
    <s v="Rio de Janerio"/>
    <x v="1"/>
  </r>
  <r>
    <s v="E00880"/>
    <x v="918"/>
    <x v="0"/>
    <x v="4"/>
    <x v="2"/>
    <x v="0"/>
    <x v="0"/>
    <x v="6"/>
    <d v="2021-03-17T00:00:00"/>
    <n v="155080"/>
    <x v="4"/>
    <n v="15508"/>
    <x v="0"/>
    <s v="Austin"/>
    <x v="1"/>
  </r>
  <r>
    <s v="E04335"/>
    <x v="919"/>
    <x v="4"/>
    <x v="2"/>
    <x v="2"/>
    <x v="1"/>
    <x v="2"/>
    <x v="11"/>
    <d v="2018-08-13T00:00:00"/>
    <n v="81828"/>
    <x v="1"/>
    <n v="0"/>
    <x v="0"/>
    <s v="Miami"/>
    <x v="1"/>
  </r>
  <r>
    <s v="E01300"/>
    <x v="920"/>
    <x v="0"/>
    <x v="6"/>
    <x v="3"/>
    <x v="0"/>
    <x v="1"/>
    <x v="13"/>
    <d v="2000-10-24T00:00:00"/>
    <n v="149417"/>
    <x v="8"/>
    <n v="19424.21"/>
    <x v="1"/>
    <s v="Chengdu"/>
    <x v="1"/>
  </r>
  <r>
    <s v="E03102"/>
    <x v="921"/>
    <x v="6"/>
    <x v="2"/>
    <x v="3"/>
    <x v="1"/>
    <x v="3"/>
    <x v="2"/>
    <d v="2012-04-25T00:00:00"/>
    <n v="113269"/>
    <x v="6"/>
    <n v="10194.209999999999"/>
    <x v="2"/>
    <s v="Sao Paulo"/>
    <x v="1"/>
  </r>
  <r>
    <s v="E04089"/>
    <x v="922"/>
    <x v="0"/>
    <x v="0"/>
    <x v="1"/>
    <x v="1"/>
    <x v="1"/>
    <x v="30"/>
    <d v="2017-12-16T00:00:00"/>
    <n v="136716"/>
    <x v="15"/>
    <n v="16405.919999999998"/>
    <x v="0"/>
    <s v="Austin"/>
    <x v="1"/>
  </r>
  <r>
    <s v="E02059"/>
    <x v="923"/>
    <x v="0"/>
    <x v="2"/>
    <x v="2"/>
    <x v="1"/>
    <x v="3"/>
    <x v="36"/>
    <d v="2011-10-20T00:00:00"/>
    <n v="122644"/>
    <x v="15"/>
    <n v="14717.279999999999"/>
    <x v="0"/>
    <s v="Austin"/>
    <x v="1"/>
  </r>
  <r>
    <s v="E03894"/>
    <x v="924"/>
    <x v="6"/>
    <x v="2"/>
    <x v="0"/>
    <x v="0"/>
    <x v="1"/>
    <x v="2"/>
    <d v="2000-05-07T00:00:00"/>
    <n v="106428"/>
    <x v="3"/>
    <n v="7449.9600000000009"/>
    <x v="0"/>
    <s v="Chicago"/>
    <x v="1"/>
  </r>
  <r>
    <s v="E03106"/>
    <x v="925"/>
    <x v="9"/>
    <x v="1"/>
    <x v="3"/>
    <x v="1"/>
    <x v="2"/>
    <x v="9"/>
    <d v="2009-01-17T00:00:00"/>
    <n v="238236"/>
    <x v="13"/>
    <n v="73853.16"/>
    <x v="0"/>
    <s v="Seattle"/>
    <x v="1"/>
  </r>
  <r>
    <s v="E01350"/>
    <x v="926"/>
    <x v="2"/>
    <x v="1"/>
    <x v="3"/>
    <x v="0"/>
    <x v="2"/>
    <x v="14"/>
    <d v="2012-12-21T00:00:00"/>
    <n v="153253"/>
    <x v="9"/>
    <n v="36780.720000000001"/>
    <x v="0"/>
    <s v="Austin"/>
    <x v="1"/>
  </r>
  <r>
    <s v="E02900"/>
    <x v="927"/>
    <x v="6"/>
    <x v="3"/>
    <x v="1"/>
    <x v="0"/>
    <x v="2"/>
    <x v="8"/>
    <d v="2014-10-03T00:00:00"/>
    <n v="103707"/>
    <x v="6"/>
    <n v="9333.6299999999992"/>
    <x v="0"/>
    <s v="Columbus"/>
    <x v="1"/>
  </r>
  <r>
    <s v="E02202"/>
    <x v="928"/>
    <x v="9"/>
    <x v="3"/>
    <x v="2"/>
    <x v="0"/>
    <x v="2"/>
    <x v="12"/>
    <d v="2012-08-09T00:00:00"/>
    <n v="245360"/>
    <x v="21"/>
    <n v="90783.2"/>
    <x v="0"/>
    <s v="Austin"/>
    <x v="1"/>
  </r>
  <r>
    <s v="E02696"/>
    <x v="929"/>
    <x v="25"/>
    <x v="5"/>
    <x v="2"/>
    <x v="1"/>
    <x v="1"/>
    <x v="6"/>
    <d v="2021-07-08T00:00:00"/>
    <n v="67275"/>
    <x v="1"/>
    <n v="0"/>
    <x v="0"/>
    <s v="Columbus"/>
    <x v="1"/>
  </r>
  <r>
    <s v="E01722"/>
    <x v="930"/>
    <x v="6"/>
    <x v="0"/>
    <x v="1"/>
    <x v="1"/>
    <x v="1"/>
    <x v="15"/>
    <d v="2015-01-22T00:00:00"/>
    <n v="101288"/>
    <x v="4"/>
    <n v="10128.800000000001"/>
    <x v="0"/>
    <s v="Phoenix"/>
    <x v="1"/>
  </r>
  <r>
    <s v="E04562"/>
    <x v="931"/>
    <x v="2"/>
    <x v="4"/>
    <x v="2"/>
    <x v="0"/>
    <x v="3"/>
    <x v="27"/>
    <d v="1993-08-28T00:00:00"/>
    <n v="177443"/>
    <x v="36"/>
    <n v="44360.75"/>
    <x v="2"/>
    <s v="Sao Paulo"/>
    <x v="1"/>
  </r>
  <r>
    <s v="E00640"/>
    <x v="932"/>
    <x v="21"/>
    <x v="0"/>
    <x v="1"/>
    <x v="0"/>
    <x v="0"/>
    <x v="17"/>
    <d v="2016-04-27T00:00:00"/>
    <n v="91400"/>
    <x v="1"/>
    <n v="0"/>
    <x v="0"/>
    <s v="Chicago"/>
    <x v="1"/>
  </r>
  <r>
    <s v="E02554"/>
    <x v="933"/>
    <x v="9"/>
    <x v="4"/>
    <x v="3"/>
    <x v="1"/>
    <x v="3"/>
    <x v="18"/>
    <d v="2007-09-10T00:00:00"/>
    <n v="181247"/>
    <x v="29"/>
    <n v="59811.51"/>
    <x v="2"/>
    <s v="Sao Paulo"/>
    <x v="1"/>
  </r>
  <r>
    <s v="E03412"/>
    <x v="934"/>
    <x v="0"/>
    <x v="4"/>
    <x v="0"/>
    <x v="1"/>
    <x v="0"/>
    <x v="34"/>
    <d v="2003-10-20T00:00:00"/>
    <n v="135558"/>
    <x v="28"/>
    <n v="18978.120000000003"/>
    <x v="0"/>
    <s v="Phoenix"/>
    <x v="1"/>
  </r>
  <r>
    <s v="E00646"/>
    <x v="648"/>
    <x v="7"/>
    <x v="3"/>
    <x v="2"/>
    <x v="1"/>
    <x v="2"/>
    <x v="37"/>
    <d v="2011-12-17T00:00:00"/>
    <n v="56878"/>
    <x v="1"/>
    <n v="0"/>
    <x v="0"/>
    <s v="Seattle"/>
    <x v="1"/>
  </r>
  <r>
    <s v="E04670"/>
    <x v="935"/>
    <x v="30"/>
    <x v="0"/>
    <x v="2"/>
    <x v="1"/>
    <x v="1"/>
    <x v="8"/>
    <d v="2019-09-20T00:00:00"/>
    <n v="94735"/>
    <x v="1"/>
    <n v="0"/>
    <x v="1"/>
    <s v="Beijing"/>
    <x v="1"/>
  </r>
  <r>
    <s v="E03580"/>
    <x v="936"/>
    <x v="13"/>
    <x v="2"/>
    <x v="1"/>
    <x v="1"/>
    <x v="3"/>
    <x v="38"/>
    <d v="2007-05-27T00:00:00"/>
    <n v="51234"/>
    <x v="1"/>
    <n v="0"/>
    <x v="0"/>
    <s v="Seattle"/>
    <x v="1"/>
  </r>
  <r>
    <s v="E00446"/>
    <x v="937"/>
    <x v="9"/>
    <x v="4"/>
    <x v="2"/>
    <x v="1"/>
    <x v="1"/>
    <x v="11"/>
    <d v="2015-01-14T00:00:00"/>
    <n v="230025"/>
    <x v="16"/>
    <n v="78208.5"/>
    <x v="0"/>
    <s v="Phoenix"/>
    <x v="1"/>
  </r>
  <r>
    <s v="E02363"/>
    <x v="938"/>
    <x v="0"/>
    <x v="4"/>
    <x v="2"/>
    <x v="0"/>
    <x v="1"/>
    <x v="9"/>
    <d v="2010-03-11T00:00:00"/>
    <n v="134006"/>
    <x v="8"/>
    <n v="17420.78"/>
    <x v="1"/>
    <s v="Beijing"/>
    <x v="1"/>
  </r>
  <r>
    <s v="E03718"/>
    <x v="939"/>
    <x v="6"/>
    <x v="1"/>
    <x v="3"/>
    <x v="0"/>
    <x v="1"/>
    <x v="22"/>
    <d v="2009-10-06T00:00:00"/>
    <n v="103096"/>
    <x v="3"/>
    <n v="7216.72"/>
    <x v="1"/>
    <s v="Beijing"/>
    <x v="1"/>
  </r>
  <r>
    <s v="E01749"/>
    <x v="940"/>
    <x v="7"/>
    <x v="3"/>
    <x v="1"/>
    <x v="1"/>
    <x v="1"/>
    <x v="7"/>
    <d v="2016-08-20T00:00:00"/>
    <n v="58703"/>
    <x v="1"/>
    <n v="0"/>
    <x v="0"/>
    <s v="Columbus"/>
    <x v="1"/>
  </r>
  <r>
    <s v="E02888"/>
    <x v="941"/>
    <x v="0"/>
    <x v="0"/>
    <x v="2"/>
    <x v="1"/>
    <x v="3"/>
    <x v="29"/>
    <d v="2012-12-24T00:00:00"/>
    <n v="132544"/>
    <x v="4"/>
    <n v="13254.400000000001"/>
    <x v="2"/>
    <s v="Rio de Janerio"/>
    <x v="1"/>
  </r>
  <r>
    <s v="E01338"/>
    <x v="942"/>
    <x v="6"/>
    <x v="1"/>
    <x v="1"/>
    <x v="1"/>
    <x v="2"/>
    <x v="24"/>
    <d v="2020-04-15T00:00:00"/>
    <n v="126671"/>
    <x v="6"/>
    <n v="11400.39"/>
    <x v="0"/>
    <s v="Miami"/>
    <x v="1"/>
  </r>
  <r>
    <s v="E03000"/>
    <x v="943"/>
    <x v="5"/>
    <x v="2"/>
    <x v="0"/>
    <x v="0"/>
    <x v="1"/>
    <x v="29"/>
    <d v="2021-01-22T00:00:00"/>
    <n v="56405"/>
    <x v="1"/>
    <n v="0"/>
    <x v="0"/>
    <s v="Chicago"/>
    <x v="1"/>
  </r>
  <r>
    <s v="E01611"/>
    <x v="944"/>
    <x v="3"/>
    <x v="0"/>
    <x v="2"/>
    <x v="0"/>
    <x v="1"/>
    <x v="9"/>
    <d v="2014-11-29T00:00:00"/>
    <n v="88730"/>
    <x v="24"/>
    <n v="7098.4000000000005"/>
    <x v="1"/>
    <s v="Chongqing"/>
    <x v="1"/>
  </r>
  <r>
    <s v="E02684"/>
    <x v="945"/>
    <x v="13"/>
    <x v="1"/>
    <x v="1"/>
    <x v="1"/>
    <x v="3"/>
    <x v="38"/>
    <d v="2008-09-17T00:00:00"/>
    <n v="62861"/>
    <x v="1"/>
    <n v="0"/>
    <x v="0"/>
    <s v="Seattle"/>
    <x v="1"/>
  </r>
  <r>
    <s v="E02561"/>
    <x v="946"/>
    <x v="2"/>
    <x v="4"/>
    <x v="3"/>
    <x v="0"/>
    <x v="3"/>
    <x v="26"/>
    <d v="2006-07-21T00:00:00"/>
    <n v="151246"/>
    <x v="11"/>
    <n v="31761.66"/>
    <x v="2"/>
    <s v="Sao Paulo"/>
    <x v="1"/>
  </r>
  <r>
    <s v="E03168"/>
    <x v="947"/>
    <x v="0"/>
    <x v="0"/>
    <x v="1"/>
    <x v="0"/>
    <x v="1"/>
    <x v="26"/>
    <d v="1997-04-12T00:00:00"/>
    <n v="154388"/>
    <x v="4"/>
    <n v="15438.800000000001"/>
    <x v="0"/>
    <s v="Seattle"/>
    <x v="1"/>
  </r>
  <r>
    <s v="E00758"/>
    <x v="948"/>
    <x v="2"/>
    <x v="4"/>
    <x v="1"/>
    <x v="0"/>
    <x v="2"/>
    <x v="36"/>
    <d v="1994-09-26T00:00:00"/>
    <n v="162978"/>
    <x v="35"/>
    <n v="27706.260000000002"/>
    <x v="0"/>
    <s v="Miami"/>
    <x v="78"/>
  </r>
  <r>
    <s v="E03691"/>
    <x v="949"/>
    <x v="29"/>
    <x v="0"/>
    <x v="2"/>
    <x v="1"/>
    <x v="3"/>
    <x v="0"/>
    <d v="1993-11-17T00:00:00"/>
    <n v="80170"/>
    <x v="1"/>
    <n v="0"/>
    <x v="0"/>
    <s v="Miami"/>
    <x v="1"/>
  </r>
  <r>
    <s v="E01488"/>
    <x v="950"/>
    <x v="4"/>
    <x v="3"/>
    <x v="1"/>
    <x v="0"/>
    <x v="1"/>
    <x v="18"/>
    <d v="2021-04-28T00:00:00"/>
    <n v="98520"/>
    <x v="1"/>
    <n v="0"/>
    <x v="0"/>
    <s v="Miami"/>
    <x v="1"/>
  </r>
  <r>
    <s v="E04415"/>
    <x v="951"/>
    <x v="6"/>
    <x v="1"/>
    <x v="1"/>
    <x v="1"/>
    <x v="1"/>
    <x v="27"/>
    <d v="1999-12-29T00:00:00"/>
    <n v="116527"/>
    <x v="3"/>
    <n v="8156.89"/>
    <x v="0"/>
    <s v="Phoenix"/>
    <x v="1"/>
  </r>
  <r>
    <s v="E03278"/>
    <x v="952"/>
    <x v="2"/>
    <x v="2"/>
    <x v="0"/>
    <x v="1"/>
    <x v="1"/>
    <x v="5"/>
    <d v="2019-11-07T00:00:00"/>
    <n v="174607"/>
    <x v="20"/>
    <n v="50636.03"/>
    <x v="0"/>
    <s v="Columbus"/>
    <x v="1"/>
  </r>
  <r>
    <s v="E00282"/>
    <x v="953"/>
    <x v="13"/>
    <x v="3"/>
    <x v="0"/>
    <x v="1"/>
    <x v="3"/>
    <x v="32"/>
    <d v="2006-04-12T00:00:00"/>
    <n v="64202"/>
    <x v="1"/>
    <n v="0"/>
    <x v="0"/>
    <s v="Columbus"/>
    <x v="1"/>
  </r>
  <r>
    <s v="E03305"/>
    <x v="954"/>
    <x v="13"/>
    <x v="3"/>
    <x v="3"/>
    <x v="1"/>
    <x v="1"/>
    <x v="37"/>
    <d v="2019-07-25T00:00:00"/>
    <n v="50883"/>
    <x v="1"/>
    <n v="0"/>
    <x v="1"/>
    <s v="Chongqing"/>
    <x v="79"/>
  </r>
  <r>
    <s v="E00559"/>
    <x v="955"/>
    <x v="23"/>
    <x v="0"/>
    <x v="2"/>
    <x v="0"/>
    <x v="3"/>
    <x v="9"/>
    <d v="2016-11-03T00:00:00"/>
    <n v="94618"/>
    <x v="1"/>
    <n v="0"/>
    <x v="0"/>
    <s v="Columbus"/>
    <x v="1"/>
  </r>
  <r>
    <s v="E02558"/>
    <x v="956"/>
    <x v="2"/>
    <x v="6"/>
    <x v="0"/>
    <x v="1"/>
    <x v="2"/>
    <x v="3"/>
    <d v="2019-10-15T00:00:00"/>
    <n v="151556"/>
    <x v="2"/>
    <n v="30311.200000000001"/>
    <x v="0"/>
    <s v="Miami"/>
    <x v="1"/>
  </r>
  <r>
    <s v="E00956"/>
    <x v="957"/>
    <x v="25"/>
    <x v="5"/>
    <x v="0"/>
    <x v="0"/>
    <x v="1"/>
    <x v="17"/>
    <d v="2020-03-08T00:00:00"/>
    <n v="80659"/>
    <x v="1"/>
    <n v="0"/>
    <x v="0"/>
    <s v="Phoenix"/>
    <x v="1"/>
  </r>
  <r>
    <s v="E03858"/>
    <x v="958"/>
    <x v="2"/>
    <x v="4"/>
    <x v="2"/>
    <x v="1"/>
    <x v="1"/>
    <x v="40"/>
    <d v="2019-11-03T00:00:00"/>
    <n v="195385"/>
    <x v="11"/>
    <n v="41030.85"/>
    <x v="1"/>
    <s v="Chengdu"/>
    <x v="1"/>
  </r>
  <r>
    <s v="E02221"/>
    <x v="959"/>
    <x v="28"/>
    <x v="0"/>
    <x v="2"/>
    <x v="1"/>
    <x v="3"/>
    <x v="7"/>
    <d v="2016-05-19T00:00:00"/>
    <n v="52693"/>
    <x v="1"/>
    <n v="0"/>
    <x v="2"/>
    <s v="Rio de Janerio"/>
    <x v="1"/>
  </r>
  <r>
    <s v="E00126"/>
    <x v="960"/>
    <x v="32"/>
    <x v="0"/>
    <x v="0"/>
    <x v="0"/>
    <x v="2"/>
    <x v="32"/>
    <d v="2016-04-26T00:00:00"/>
    <n v="72045"/>
    <x v="1"/>
    <n v="0"/>
    <x v="0"/>
    <s v="Phoenix"/>
    <x v="1"/>
  </r>
  <r>
    <s v="E02627"/>
    <x v="961"/>
    <x v="13"/>
    <x v="6"/>
    <x v="1"/>
    <x v="1"/>
    <x v="3"/>
    <x v="40"/>
    <d v="2005-11-28T00:00:00"/>
    <n v="62749"/>
    <x v="1"/>
    <n v="0"/>
    <x v="2"/>
    <s v="Manaus"/>
    <x v="1"/>
  </r>
  <r>
    <s v="E03778"/>
    <x v="962"/>
    <x v="0"/>
    <x v="6"/>
    <x v="2"/>
    <x v="1"/>
    <x v="1"/>
    <x v="27"/>
    <d v="2018-06-04T00:00:00"/>
    <n v="154884"/>
    <x v="4"/>
    <n v="15488.400000000001"/>
    <x v="1"/>
    <s v="Shanghai"/>
    <x v="1"/>
  </r>
  <r>
    <s v="E00481"/>
    <x v="963"/>
    <x v="23"/>
    <x v="0"/>
    <x v="0"/>
    <x v="1"/>
    <x v="2"/>
    <x v="22"/>
    <d v="2016-03-08T00:00:00"/>
    <n v="96566"/>
    <x v="1"/>
    <n v="0"/>
    <x v="0"/>
    <s v="Columbus"/>
    <x v="1"/>
  </r>
  <r>
    <s v="E02833"/>
    <x v="964"/>
    <x v="28"/>
    <x v="0"/>
    <x v="0"/>
    <x v="1"/>
    <x v="3"/>
    <x v="15"/>
    <d v="2001-08-23T00:00:00"/>
    <n v="54994"/>
    <x v="1"/>
    <n v="0"/>
    <x v="0"/>
    <s v="Columbus"/>
    <x v="1"/>
  </r>
  <r>
    <s v="E03902"/>
    <x v="965"/>
    <x v="32"/>
    <x v="0"/>
    <x v="3"/>
    <x v="0"/>
    <x v="2"/>
    <x v="28"/>
    <d v="2012-02-05T00:00:00"/>
    <n v="61523"/>
    <x v="1"/>
    <n v="0"/>
    <x v="0"/>
    <s v="Columbus"/>
    <x v="1"/>
  </r>
  <r>
    <s v="E02310"/>
    <x v="966"/>
    <x v="9"/>
    <x v="4"/>
    <x v="3"/>
    <x v="1"/>
    <x v="0"/>
    <x v="15"/>
    <d v="2010-12-12T00:00:00"/>
    <n v="190512"/>
    <x v="18"/>
    <n v="60963.840000000004"/>
    <x v="0"/>
    <s v="Columbus"/>
    <x v="1"/>
  </r>
  <r>
    <s v="E02661"/>
    <x v="967"/>
    <x v="8"/>
    <x v="5"/>
    <x v="2"/>
    <x v="0"/>
    <x v="1"/>
    <x v="17"/>
    <d v="2013-02-13T00:00:00"/>
    <n v="124827"/>
    <x v="1"/>
    <n v="0"/>
    <x v="1"/>
    <s v="Beijing"/>
    <x v="1"/>
  </r>
  <r>
    <s v="E00836"/>
    <x v="968"/>
    <x v="6"/>
    <x v="3"/>
    <x v="1"/>
    <x v="1"/>
    <x v="2"/>
    <x v="4"/>
    <d v="2019-01-19T00:00:00"/>
    <n v="101577"/>
    <x v="17"/>
    <n v="5078.8500000000004"/>
    <x v="0"/>
    <s v="Chicago"/>
    <x v="1"/>
  </r>
  <r>
    <s v="E00682"/>
    <x v="969"/>
    <x v="6"/>
    <x v="3"/>
    <x v="1"/>
    <x v="0"/>
    <x v="3"/>
    <x v="18"/>
    <d v="2005-10-17T00:00:00"/>
    <n v="105223"/>
    <x v="4"/>
    <n v="10522.300000000001"/>
    <x v="0"/>
    <s v="Phoenix"/>
    <x v="1"/>
  </r>
  <r>
    <s v="E00287"/>
    <x v="970"/>
    <x v="30"/>
    <x v="0"/>
    <x v="3"/>
    <x v="1"/>
    <x v="3"/>
    <x v="35"/>
    <d v="2008-07-06T00:00:00"/>
    <n v="94815"/>
    <x v="1"/>
    <n v="0"/>
    <x v="0"/>
    <s v="Chicago"/>
    <x v="1"/>
  </r>
  <r>
    <s v="E00785"/>
    <x v="971"/>
    <x v="6"/>
    <x v="3"/>
    <x v="2"/>
    <x v="0"/>
    <x v="1"/>
    <x v="6"/>
    <d v="2021-12-15T00:00:00"/>
    <n v="114893"/>
    <x v="5"/>
    <n v="6893.58"/>
    <x v="1"/>
    <s v="Chengdu"/>
    <x v="1"/>
  </r>
  <r>
    <s v="E04598"/>
    <x v="972"/>
    <x v="4"/>
    <x v="6"/>
    <x v="2"/>
    <x v="0"/>
    <x v="3"/>
    <x v="25"/>
    <d v="2017-01-10T00:00:00"/>
    <n v="80622"/>
    <x v="1"/>
    <n v="0"/>
    <x v="0"/>
    <s v="Austin"/>
    <x v="1"/>
  </r>
  <r>
    <s v="E03247"/>
    <x v="973"/>
    <x v="9"/>
    <x v="0"/>
    <x v="2"/>
    <x v="0"/>
    <x v="1"/>
    <x v="4"/>
    <d v="2016-11-11T00:00:00"/>
    <n v="246589"/>
    <x v="29"/>
    <n v="81374.37000000001"/>
    <x v="0"/>
    <s v="Phoenix"/>
    <x v="80"/>
  </r>
  <r>
    <s v="E02703"/>
    <x v="974"/>
    <x v="6"/>
    <x v="6"/>
    <x v="2"/>
    <x v="1"/>
    <x v="1"/>
    <x v="37"/>
    <d v="2018-05-20T00:00:00"/>
    <n v="119397"/>
    <x v="6"/>
    <n v="10745.73"/>
    <x v="1"/>
    <s v="Beijing"/>
    <x v="81"/>
  </r>
  <r>
    <s v="E02191"/>
    <x v="975"/>
    <x v="2"/>
    <x v="2"/>
    <x v="3"/>
    <x v="0"/>
    <x v="1"/>
    <x v="6"/>
    <d v="2021-12-19T00:00:00"/>
    <n v="150666"/>
    <x v="14"/>
    <n v="34653.18"/>
    <x v="1"/>
    <s v="Chengdu"/>
    <x v="1"/>
  </r>
  <r>
    <s v="E00156"/>
    <x v="976"/>
    <x v="0"/>
    <x v="0"/>
    <x v="0"/>
    <x v="0"/>
    <x v="2"/>
    <x v="30"/>
    <d v="2002-01-09T00:00:00"/>
    <n v="148035"/>
    <x v="28"/>
    <n v="20724.900000000001"/>
    <x v="0"/>
    <s v="Phoenix"/>
    <x v="1"/>
  </r>
  <r>
    <s v="E03349"/>
    <x v="977"/>
    <x v="2"/>
    <x v="1"/>
    <x v="3"/>
    <x v="1"/>
    <x v="1"/>
    <x v="33"/>
    <d v="2017-06-05T00:00:00"/>
    <n v="158898"/>
    <x v="10"/>
    <n v="28601.64"/>
    <x v="0"/>
    <s v="Miami"/>
    <x v="1"/>
  </r>
  <r>
    <s v="E04032"/>
    <x v="978"/>
    <x v="17"/>
    <x v="5"/>
    <x v="3"/>
    <x v="0"/>
    <x v="1"/>
    <x v="15"/>
    <d v="2012-02-28T00:00:00"/>
    <n v="89659"/>
    <x v="1"/>
    <n v="0"/>
    <x v="1"/>
    <s v="Beijing"/>
    <x v="1"/>
  </r>
  <r>
    <s v="E00005"/>
    <x v="979"/>
    <x v="2"/>
    <x v="2"/>
    <x v="2"/>
    <x v="0"/>
    <x v="2"/>
    <x v="38"/>
    <d v="2007-04-29T00:00:00"/>
    <n v="171487"/>
    <x v="14"/>
    <n v="39442.01"/>
    <x v="0"/>
    <s v="Phoenix"/>
    <x v="1"/>
  </r>
  <r>
    <s v="E04354"/>
    <x v="980"/>
    <x v="9"/>
    <x v="2"/>
    <x v="1"/>
    <x v="0"/>
    <x v="3"/>
    <x v="19"/>
    <d v="2016-08-21T00:00:00"/>
    <n v="258498"/>
    <x v="22"/>
    <n v="90474.299999999988"/>
    <x v="0"/>
    <s v="Columbus"/>
    <x v="1"/>
  </r>
  <r>
    <s v="E01578"/>
    <x v="981"/>
    <x v="0"/>
    <x v="0"/>
    <x v="0"/>
    <x v="1"/>
    <x v="1"/>
    <x v="17"/>
    <d v="2010-11-29T00:00:00"/>
    <n v="146961"/>
    <x v="19"/>
    <n v="16165.710000000001"/>
    <x v="0"/>
    <s v="Columbus"/>
    <x v="1"/>
  </r>
  <r>
    <s v="E03430"/>
    <x v="982"/>
    <x v="15"/>
    <x v="4"/>
    <x v="0"/>
    <x v="1"/>
    <x v="3"/>
    <x v="35"/>
    <d v="1998-04-22T00:00:00"/>
    <n v="85369"/>
    <x v="1"/>
    <n v="0"/>
    <x v="2"/>
    <s v="Manaus"/>
    <x v="82"/>
  </r>
  <r>
    <s v="E03058"/>
    <x v="983"/>
    <x v="1"/>
    <x v="0"/>
    <x v="1"/>
    <x v="1"/>
    <x v="2"/>
    <x v="23"/>
    <d v="2015-06-14T00:00:00"/>
    <n v="67489"/>
    <x v="1"/>
    <n v="0"/>
    <x v="0"/>
    <s v="Chicago"/>
    <x v="1"/>
  </r>
  <r>
    <s v="E04762"/>
    <x v="984"/>
    <x v="2"/>
    <x v="0"/>
    <x v="1"/>
    <x v="0"/>
    <x v="2"/>
    <x v="30"/>
    <d v="2018-10-06T00:00:00"/>
    <n v="166259"/>
    <x v="35"/>
    <n v="28264.030000000002"/>
    <x v="0"/>
    <s v="Chicago"/>
    <x v="1"/>
  </r>
  <r>
    <s v="E01148"/>
    <x v="985"/>
    <x v="28"/>
    <x v="0"/>
    <x v="3"/>
    <x v="0"/>
    <x v="1"/>
    <x v="0"/>
    <d v="2009-01-07T00:00:00"/>
    <n v="47032"/>
    <x v="1"/>
    <n v="0"/>
    <x v="0"/>
    <s v="Columbus"/>
    <x v="1"/>
  </r>
  <r>
    <s v="E03094"/>
    <x v="986"/>
    <x v="4"/>
    <x v="6"/>
    <x v="2"/>
    <x v="1"/>
    <x v="2"/>
    <x v="29"/>
    <d v="2016-09-18T00:00:00"/>
    <n v="98427"/>
    <x v="1"/>
    <n v="0"/>
    <x v="0"/>
    <s v="Columbus"/>
    <x v="1"/>
  </r>
  <r>
    <s v="E01909"/>
    <x v="987"/>
    <x v="7"/>
    <x v="1"/>
    <x v="2"/>
    <x v="0"/>
    <x v="1"/>
    <x v="18"/>
    <d v="2010-05-31T00:00:00"/>
    <n v="47387"/>
    <x v="1"/>
    <n v="0"/>
    <x v="1"/>
    <s v="Chengdu"/>
    <x v="83"/>
  </r>
  <r>
    <s v="E04398"/>
    <x v="988"/>
    <x v="2"/>
    <x v="6"/>
    <x v="2"/>
    <x v="1"/>
    <x v="1"/>
    <x v="11"/>
    <d v="2019-06-10T00:00:00"/>
    <n v="176710"/>
    <x v="0"/>
    <n v="26506.5"/>
    <x v="0"/>
    <s v="Miami"/>
    <x v="1"/>
  </r>
  <r>
    <s v="E02521"/>
    <x v="989"/>
    <x v="4"/>
    <x v="1"/>
    <x v="2"/>
    <x v="0"/>
    <x v="1"/>
    <x v="29"/>
    <d v="2012-01-28T00:00:00"/>
    <n v="95960"/>
    <x v="1"/>
    <n v="0"/>
    <x v="1"/>
    <s v="Chengdu"/>
    <x v="1"/>
  </r>
  <r>
    <s v="E03545"/>
    <x v="990"/>
    <x v="9"/>
    <x v="3"/>
    <x v="3"/>
    <x v="0"/>
    <x v="1"/>
    <x v="20"/>
    <d v="2020-07-26T00:00:00"/>
    <n v="216195"/>
    <x v="13"/>
    <n v="67020.45"/>
    <x v="0"/>
    <s v="Miami"/>
    <x v="1"/>
  </r>
  <r>
    <m/>
    <x v="991"/>
    <x v="33"/>
    <x v="7"/>
    <x v="4"/>
    <x v="2"/>
    <x v="4"/>
    <x v="41"/>
    <m/>
    <m/>
    <x v="37"/>
    <m/>
    <x v="3"/>
    <m/>
    <x v="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C7E3B-A860-49B7-8DF8-ABC5F56D07BB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thinicity">
  <location ref="A3:C18" firstHeaderRow="0" firstDataRow="1" firstDataCol="1"/>
  <pivotFields count="15">
    <pivotField showAll="0"/>
    <pivotField showAll="0">
      <items count="993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x="991"/>
        <item t="default"/>
      </items>
    </pivotField>
    <pivotField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  <pivotField showAll="0">
      <items count="9">
        <item h="1" x="3"/>
        <item h="1" x="5"/>
        <item x="1"/>
        <item h="1" x="4"/>
        <item h="1" x="0"/>
        <item h="1" x="6"/>
        <item h="1" x="2"/>
        <item h="1" x="7"/>
        <item t="default"/>
      </items>
    </pivotField>
    <pivotField multipleItemSelectionAllowed="1" showAll="0">
      <items count="6">
        <item h="1" x="3"/>
        <item h="1" x="1"/>
        <item h="1" x="0"/>
        <item x="2"/>
        <item h="1" x="4"/>
        <item t="default"/>
      </items>
    </pivotField>
    <pivotField axis="axisRow" multipleItemSelectionAllowed="1" showAll="0">
      <items count="4">
        <item x="0"/>
        <item x="1"/>
        <item x="2"/>
        <item t="default"/>
      </items>
    </pivotField>
    <pivotField axis="axisRow" dataField="1" showAll="0">
      <items count="6">
        <item x="1"/>
        <item x="0"/>
        <item x="2"/>
        <item x="3"/>
        <item x="4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39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x="37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multipleItemSelectionAllowed="1" showAll="0">
      <items count="86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h="1" x="84"/>
        <item t="default"/>
      </items>
    </pivotField>
  </pivotFields>
  <rowFields count="2">
    <field x="6"/>
    <field x="5"/>
  </rowFields>
  <rowItems count="1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thnicity" fld="6" subtotal="count" baseField="0" baseItem="0"/>
    <dataField name="Count of Ethnicity2" fld="6" subtotal="count" showDataAs="percentOfTotal" baseField="6" baseItem="0" numFmtId="10"/>
  </dataFields>
  <formats count="2">
    <format dxfId="21">
      <pivotArea outline="0" collapsedLevelsAreSubtotals="1" fieldPosition="0"/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65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64"/>
    <tableColumn id="10" xr3:uid="{CA3B0D4F-FCC2-4967-BC8E-979F23AA32F2}" name="Annual Salary" dataDxfId="63"/>
    <tableColumn id="11" xr3:uid="{84DC6F9B-C840-4378-9E1C-BEB4EB18E284}" name="Bonus %" dataDxfId="61"/>
    <tableColumn id="15" xr3:uid="{44B28366-EE82-4AC0-84CC-BCE3B9815D7C}" name="bonus amount" dataDxfId="60">
      <calculatedColumnFormula>TBL_Employees[[#This Row],[Annual Salary]]*TBL_Employees[[#This Row],[Bonus %]]</calculatedColumnFormula>
    </tableColumn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6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55A3-17BC-47E3-9EEB-5DD4CFD4DEEE}">
  <dimension ref="A3:F18"/>
  <sheetViews>
    <sheetView workbookViewId="0">
      <selection activeCell="C20" sqref="C20"/>
    </sheetView>
  </sheetViews>
  <sheetFormatPr defaultRowHeight="14.5" x14ac:dyDescent="0.35"/>
  <cols>
    <col min="1" max="1" width="11" bestFit="1" customWidth="1"/>
    <col min="2" max="2" width="15.90625" bestFit="1" customWidth="1"/>
    <col min="3" max="3" width="17" bestFit="1" customWidth="1"/>
  </cols>
  <sheetData>
    <row r="3" spans="1:6" x14ac:dyDescent="0.35">
      <c r="A3" s="8" t="s">
        <v>1992</v>
      </c>
      <c r="B3" t="s">
        <v>1990</v>
      </c>
      <c r="C3" t="s">
        <v>1991</v>
      </c>
    </row>
    <row r="4" spans="1:6" x14ac:dyDescent="0.35">
      <c r="A4" s="7" t="s">
        <v>24</v>
      </c>
      <c r="B4" s="9">
        <v>404</v>
      </c>
      <c r="C4" s="11">
        <v>0.40400000000000003</v>
      </c>
    </row>
    <row r="5" spans="1:6" x14ac:dyDescent="0.35">
      <c r="A5" s="14" t="s">
        <v>17</v>
      </c>
      <c r="B5" s="9">
        <v>207</v>
      </c>
      <c r="C5" s="11">
        <v>0.20699999999999999</v>
      </c>
    </row>
    <row r="6" spans="1:6" x14ac:dyDescent="0.35">
      <c r="A6" s="14" t="s">
        <v>28</v>
      </c>
      <c r="B6" s="9">
        <v>197</v>
      </c>
      <c r="C6" s="11">
        <v>0.19700000000000001</v>
      </c>
      <c r="F6" s="9"/>
    </row>
    <row r="7" spans="1:6" x14ac:dyDescent="0.35">
      <c r="A7" s="7" t="s">
        <v>47</v>
      </c>
      <c r="B7" s="9">
        <v>74</v>
      </c>
      <c r="C7" s="11">
        <v>7.3999999999999996E-2</v>
      </c>
    </row>
    <row r="8" spans="1:6" x14ac:dyDescent="0.35">
      <c r="A8" s="14" t="s">
        <v>17</v>
      </c>
      <c r="B8" s="9">
        <v>37</v>
      </c>
      <c r="C8" s="11">
        <v>3.6999999999999998E-2</v>
      </c>
    </row>
    <row r="9" spans="1:6" x14ac:dyDescent="0.35">
      <c r="A9" s="14" t="s">
        <v>28</v>
      </c>
      <c r="B9" s="9">
        <v>37</v>
      </c>
      <c r="C9" s="11">
        <v>3.6999999999999998E-2</v>
      </c>
    </row>
    <row r="10" spans="1:6" x14ac:dyDescent="0.35">
      <c r="A10" s="7" t="s">
        <v>18</v>
      </c>
      <c r="B10" s="9">
        <v>271</v>
      </c>
      <c r="C10" s="11">
        <v>0.27100000000000002</v>
      </c>
    </row>
    <row r="11" spans="1:6" x14ac:dyDescent="0.35">
      <c r="A11" s="14" t="s">
        <v>17</v>
      </c>
      <c r="B11" s="9">
        <v>140</v>
      </c>
      <c r="C11" s="11">
        <v>0.14000000000000001</v>
      </c>
    </row>
    <row r="12" spans="1:6" x14ac:dyDescent="0.35">
      <c r="A12" s="14" t="s">
        <v>28</v>
      </c>
      <c r="B12" s="9">
        <v>131</v>
      </c>
      <c r="C12" s="11">
        <v>0.13100000000000001</v>
      </c>
    </row>
    <row r="13" spans="1:6" x14ac:dyDescent="0.35">
      <c r="A13" s="7" t="s">
        <v>51</v>
      </c>
      <c r="B13" s="9">
        <v>251</v>
      </c>
      <c r="C13" s="11">
        <v>0.251</v>
      </c>
    </row>
    <row r="14" spans="1:6" x14ac:dyDescent="0.35">
      <c r="A14" s="14" t="s">
        <v>17</v>
      </c>
      <c r="B14" s="9">
        <v>134</v>
      </c>
      <c r="C14" s="11">
        <v>0.13400000000000001</v>
      </c>
    </row>
    <row r="15" spans="1:6" x14ac:dyDescent="0.35">
      <c r="A15" s="14" t="s">
        <v>28</v>
      </c>
      <c r="B15" s="9">
        <v>117</v>
      </c>
      <c r="C15" s="11">
        <v>0.11700000000000001</v>
      </c>
    </row>
    <row r="16" spans="1:6" x14ac:dyDescent="0.35">
      <c r="A16" s="7" t="s">
        <v>1983</v>
      </c>
      <c r="B16" s="9"/>
      <c r="C16" s="11">
        <v>0</v>
      </c>
    </row>
    <row r="17" spans="1:3" x14ac:dyDescent="0.35">
      <c r="A17" s="14" t="s">
        <v>1983</v>
      </c>
      <c r="B17" s="9"/>
      <c r="C17" s="11">
        <v>0</v>
      </c>
    </row>
    <row r="18" spans="1:3" x14ac:dyDescent="0.35">
      <c r="A18" s="7" t="s">
        <v>1984</v>
      </c>
      <c r="B18" s="9">
        <v>1000</v>
      </c>
      <c r="C18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U1001"/>
  <sheetViews>
    <sheetView topLeftCell="H1" workbookViewId="0">
      <selection activeCell="Q3" sqref="Q3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5.453125" bestFit="1" customWidth="1"/>
    <col min="13" max="13" width="12.81640625" bestFit="1" customWidth="1"/>
    <col min="14" max="14" width="13.54296875" bestFit="1" customWidth="1"/>
    <col min="15" max="15" width="11.1796875" bestFit="1" customWidth="1"/>
    <col min="17" max="17" width="15.26953125" bestFit="1" customWidth="1"/>
  </cols>
  <sheetData>
    <row r="1" spans="1:21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1985</v>
      </c>
      <c r="M1" s="5" t="s">
        <v>11</v>
      </c>
      <c r="N1" s="5" t="s">
        <v>12</v>
      </c>
      <c r="O1" s="6" t="s">
        <v>13</v>
      </c>
    </row>
    <row r="2" spans="1:21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s="10">
        <f>TBL_Employees[[#This Row],[Annual Salary]]*TBL_Employees[[#This Row],[Bonus %]]</f>
        <v>21240.6</v>
      </c>
      <c r="M2" t="s">
        <v>19</v>
      </c>
      <c r="N2" t="s">
        <v>63</v>
      </c>
      <c r="O2" s="1">
        <v>44485</v>
      </c>
      <c r="Q2" s="12" t="s">
        <v>1989</v>
      </c>
    </row>
    <row r="3" spans="1:21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s="10">
        <f>TBL_Employees[[#This Row],[Annual Salary]]*TBL_Employees[[#This Row],[Bonus %]]</f>
        <v>0</v>
      </c>
      <c r="M3" t="s">
        <v>33</v>
      </c>
      <c r="N3" t="s">
        <v>80</v>
      </c>
      <c r="O3" s="1" t="s">
        <v>21</v>
      </c>
      <c r="Q3" s="11">
        <f>AVERAGE(K2:K1001)</f>
        <v>8.8659999999999975E-2</v>
      </c>
    </row>
    <row r="4" spans="1:21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s="10">
        <f>TBL_Employees[[#This Row],[Annual Salary]]*TBL_Employees[[#This Row],[Bonus %]]</f>
        <v>32619.800000000003</v>
      </c>
      <c r="M4" t="s">
        <v>19</v>
      </c>
      <c r="N4" t="s">
        <v>20</v>
      </c>
      <c r="O4" s="1" t="s">
        <v>21</v>
      </c>
      <c r="Q4" s="1"/>
      <c r="R4">
        <f>COUNTIF(K:K,"&gt;20%")</f>
        <v>184</v>
      </c>
    </row>
    <row r="5" spans="1:21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s="10">
        <f>TBL_Employees[[#This Row],[Annual Salary]]*TBL_Employees[[#This Row],[Bonus %]]</f>
        <v>5943.9100000000008</v>
      </c>
      <c r="M5" t="s">
        <v>19</v>
      </c>
      <c r="N5" t="s">
        <v>20</v>
      </c>
      <c r="O5" s="1" t="s">
        <v>21</v>
      </c>
      <c r="R5">
        <f>COUNTIF(O:O,"&gt;0")</f>
        <v>85</v>
      </c>
      <c r="T5">
        <f>1000-85</f>
        <v>915</v>
      </c>
      <c r="U5">
        <f>184/915</f>
        <v>0.20109289617486339</v>
      </c>
    </row>
    <row r="6" spans="1:21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s="10">
        <f>TBL_Employees[[#This Row],[Annual Salary]]*TBL_Employees[[#This Row],[Bonus %]]</f>
        <v>0</v>
      </c>
      <c r="M6" t="s">
        <v>19</v>
      </c>
      <c r="N6" t="s">
        <v>39</v>
      </c>
      <c r="O6" s="1" t="s">
        <v>21</v>
      </c>
    </row>
    <row r="7" spans="1:21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s="10">
        <f>TBL_Employees[[#This Row],[Annual Salary]]*TBL_Employees[[#This Row],[Bonus %]]</f>
        <v>0</v>
      </c>
      <c r="M7" t="s">
        <v>33</v>
      </c>
      <c r="N7" t="s">
        <v>80</v>
      </c>
      <c r="O7" s="1" t="s">
        <v>21</v>
      </c>
    </row>
    <row r="8" spans="1:21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s="10">
        <f>TBL_Employees[[#This Row],[Annual Salary]]*TBL_Employees[[#This Row],[Bonus %]]</f>
        <v>11974.6</v>
      </c>
      <c r="M8" t="s">
        <v>19</v>
      </c>
      <c r="N8" t="s">
        <v>39</v>
      </c>
      <c r="O8" s="1" t="s">
        <v>21</v>
      </c>
    </row>
    <row r="9" spans="1:21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s="10">
        <f>TBL_Employees[[#This Row],[Annual Salary]]*TBL_Employees[[#This Row],[Bonus %]]</f>
        <v>0</v>
      </c>
      <c r="M9" t="s">
        <v>19</v>
      </c>
      <c r="N9" t="s">
        <v>45</v>
      </c>
      <c r="O9" s="1">
        <v>44336</v>
      </c>
      <c r="Q9" s="13">
        <f>AVERAGE(TBL_Employees[Bonus %])</f>
        <v>8.8659999999999975E-2</v>
      </c>
    </row>
    <row r="10" spans="1:21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s="10">
        <f>TBL_Employees[[#This Row],[Annual Salary]]*TBL_Employees[[#This Row],[Bonus %]]</f>
        <v>6811.62</v>
      </c>
      <c r="M10" t="s">
        <v>19</v>
      </c>
      <c r="N10" t="s">
        <v>25</v>
      </c>
      <c r="O10" s="1" t="s">
        <v>21</v>
      </c>
    </row>
    <row r="11" spans="1:21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s="10">
        <f>TBL_Employees[[#This Row],[Annual Salary]]*TBL_Employees[[#This Row],[Bonus %]]</f>
        <v>0</v>
      </c>
      <c r="M11" t="s">
        <v>19</v>
      </c>
      <c r="N11" t="s">
        <v>20</v>
      </c>
      <c r="O11" s="1" t="s">
        <v>21</v>
      </c>
    </row>
    <row r="12" spans="1:21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s="10">
        <f>TBL_Employees[[#This Row],[Annual Salary]]*TBL_Employees[[#This Row],[Bonus %]]</f>
        <v>23599.95</v>
      </c>
      <c r="M12" t="s">
        <v>19</v>
      </c>
      <c r="N12" t="s">
        <v>45</v>
      </c>
      <c r="O12" s="1" t="s">
        <v>21</v>
      </c>
    </row>
    <row r="13" spans="1:21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s="10">
        <f>TBL_Employees[[#This Row],[Annual Salary]]*TBL_Employees[[#This Row],[Bonus %]]</f>
        <v>0</v>
      </c>
      <c r="M13" t="s">
        <v>19</v>
      </c>
      <c r="N13" t="s">
        <v>63</v>
      </c>
      <c r="O13" s="1" t="s">
        <v>21</v>
      </c>
    </row>
    <row r="14" spans="1:21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s="10">
        <f>TBL_Employees[[#This Row],[Annual Salary]]*TBL_Employees[[#This Row],[Bonus %]]</f>
        <v>9457.74</v>
      </c>
      <c r="M14" t="s">
        <v>19</v>
      </c>
      <c r="N14" t="s">
        <v>25</v>
      </c>
      <c r="O14" s="1" t="s">
        <v>21</v>
      </c>
    </row>
    <row r="15" spans="1:21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s="10">
        <f>TBL_Employees[[#This Row],[Annual Salary]]*TBL_Employees[[#This Row],[Bonus %]]</f>
        <v>14674.2</v>
      </c>
      <c r="M15" t="s">
        <v>33</v>
      </c>
      <c r="N15" t="s">
        <v>74</v>
      </c>
      <c r="O15" s="1" t="s">
        <v>21</v>
      </c>
    </row>
    <row r="16" spans="1:21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s="10">
        <f>TBL_Employees[[#This Row],[Annual Salary]]*TBL_Employees[[#This Row],[Bonus %]]</f>
        <v>0</v>
      </c>
      <c r="M16" t="s">
        <v>19</v>
      </c>
      <c r="N16" t="s">
        <v>25</v>
      </c>
      <c r="O16" s="1">
        <v>43899</v>
      </c>
    </row>
    <row r="17" spans="1:15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s="10">
        <f>TBL_Employees[[#This Row],[Annual Salary]]*TBL_Employees[[#This Row],[Bonus %]]</f>
        <v>74781</v>
      </c>
      <c r="M17" t="s">
        <v>19</v>
      </c>
      <c r="N17" t="s">
        <v>63</v>
      </c>
      <c r="O17" s="1" t="s">
        <v>21</v>
      </c>
    </row>
    <row r="18" spans="1:15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s="10">
        <f>TBL_Employees[[#This Row],[Annual Salary]]*TBL_Employees[[#This Row],[Bonus %]]</f>
        <v>35167.4</v>
      </c>
      <c r="M18" t="s">
        <v>19</v>
      </c>
      <c r="N18" t="s">
        <v>39</v>
      </c>
      <c r="O18" s="1" t="s">
        <v>21</v>
      </c>
    </row>
    <row r="19" spans="1:15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s="10">
        <f>TBL_Employees[[#This Row],[Annual Salary]]*TBL_Employees[[#This Row],[Bonus %]]</f>
        <v>20127.64</v>
      </c>
      <c r="M19" t="s">
        <v>19</v>
      </c>
      <c r="N19" t="s">
        <v>63</v>
      </c>
      <c r="O19" s="1" t="s">
        <v>21</v>
      </c>
    </row>
    <row r="20" spans="1:15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s="10">
        <f>TBL_Employees[[#This Row],[Annual Salary]]*TBL_Employees[[#This Row],[Bonus %]]</f>
        <v>44760.72</v>
      </c>
      <c r="M20" t="s">
        <v>19</v>
      </c>
      <c r="N20" t="s">
        <v>29</v>
      </c>
      <c r="O20" s="1" t="s">
        <v>21</v>
      </c>
    </row>
    <row r="21" spans="1:15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s="10">
        <f>TBL_Employees[[#This Row],[Annual Salary]]*TBL_Employees[[#This Row],[Bonus %]]</f>
        <v>29939.579999999998</v>
      </c>
      <c r="M21" t="s">
        <v>33</v>
      </c>
      <c r="N21" t="s">
        <v>80</v>
      </c>
      <c r="O21" s="1" t="s">
        <v>21</v>
      </c>
    </row>
    <row r="22" spans="1:15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s="10">
        <f>TBL_Employees[[#This Row],[Annual Salary]]*TBL_Employees[[#This Row],[Bonus %]]</f>
        <v>14614</v>
      </c>
      <c r="M22" t="s">
        <v>52</v>
      </c>
      <c r="N22" t="s">
        <v>81</v>
      </c>
      <c r="O22" s="1" t="s">
        <v>21</v>
      </c>
    </row>
    <row r="23" spans="1:15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s="10">
        <f>TBL_Employees[[#This Row],[Annual Salary]]*TBL_Employees[[#This Row],[Bonus %]]</f>
        <v>31857.629999999997</v>
      </c>
      <c r="M23" t="s">
        <v>19</v>
      </c>
      <c r="N23" t="s">
        <v>45</v>
      </c>
      <c r="O23" s="1" t="s">
        <v>21</v>
      </c>
    </row>
    <row r="24" spans="1:15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s="10">
        <f>TBL_Employees[[#This Row],[Annual Salary]]*TBL_Employees[[#This Row],[Bonus %]]</f>
        <v>48380.360000000008</v>
      </c>
      <c r="M24" t="s">
        <v>52</v>
      </c>
      <c r="N24" t="s">
        <v>66</v>
      </c>
      <c r="O24" s="1" t="s">
        <v>21</v>
      </c>
    </row>
    <row r="25" spans="1:15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s="10">
        <f>TBL_Employees[[#This Row],[Annual Salary]]*TBL_Employees[[#This Row],[Bonus %]]</f>
        <v>0</v>
      </c>
      <c r="M25" t="s">
        <v>19</v>
      </c>
      <c r="N25" t="s">
        <v>63</v>
      </c>
      <c r="O25" s="1" t="s">
        <v>21</v>
      </c>
    </row>
    <row r="26" spans="1:15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s="10">
        <f>TBL_Employees[[#This Row],[Annual Salary]]*TBL_Employees[[#This Row],[Bonus %]]</f>
        <v>64223.32</v>
      </c>
      <c r="M26" t="s">
        <v>33</v>
      </c>
      <c r="N26" t="s">
        <v>80</v>
      </c>
      <c r="O26" s="1" t="s">
        <v>21</v>
      </c>
    </row>
    <row r="27" spans="1:15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s="10">
        <f>TBL_Employees[[#This Row],[Annual Salary]]*TBL_Employees[[#This Row],[Bonus %]]</f>
        <v>35014.97</v>
      </c>
      <c r="M27" t="s">
        <v>19</v>
      </c>
      <c r="N27" t="s">
        <v>29</v>
      </c>
      <c r="O27" s="1" t="s">
        <v>21</v>
      </c>
    </row>
    <row r="28" spans="1:15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s="10">
        <f>TBL_Employees[[#This Row],[Annual Salary]]*TBL_Employees[[#This Row],[Bonus %]]</f>
        <v>0</v>
      </c>
      <c r="M28" t="s">
        <v>52</v>
      </c>
      <c r="N28" t="s">
        <v>66</v>
      </c>
      <c r="O28" s="1" t="s">
        <v>21</v>
      </c>
    </row>
    <row r="29" spans="1:15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s="10">
        <f>TBL_Employees[[#This Row],[Annual Salary]]*TBL_Employees[[#This Row],[Bonus %]]</f>
        <v>76331.61</v>
      </c>
      <c r="M29" t="s">
        <v>19</v>
      </c>
      <c r="N29" t="s">
        <v>63</v>
      </c>
      <c r="O29" s="1" t="s">
        <v>21</v>
      </c>
    </row>
    <row r="30" spans="1:15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s="10">
        <f>TBL_Employees[[#This Row],[Annual Salary]]*TBL_Employees[[#This Row],[Bonus %]]</f>
        <v>11922.48</v>
      </c>
      <c r="M30" t="s">
        <v>33</v>
      </c>
      <c r="N30" t="s">
        <v>60</v>
      </c>
      <c r="O30" s="1" t="s">
        <v>21</v>
      </c>
    </row>
    <row r="31" spans="1:15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s="10">
        <f>TBL_Employees[[#This Row],[Annual Salary]]*TBL_Employees[[#This Row],[Bonus %]]</f>
        <v>78587.94</v>
      </c>
      <c r="M31" t="s">
        <v>33</v>
      </c>
      <c r="N31" t="s">
        <v>60</v>
      </c>
      <c r="O31" s="1" t="s">
        <v>21</v>
      </c>
    </row>
    <row r="32" spans="1:15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s="10">
        <f>TBL_Employees[[#This Row],[Annual Salary]]*TBL_Employees[[#This Row],[Bonus %]]</f>
        <v>0</v>
      </c>
      <c r="M32" t="s">
        <v>19</v>
      </c>
      <c r="N32" t="s">
        <v>29</v>
      </c>
      <c r="O32" s="1" t="s">
        <v>21</v>
      </c>
    </row>
    <row r="33" spans="1:15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s="10">
        <f>TBL_Employees[[#This Row],[Annual Salary]]*TBL_Employees[[#This Row],[Bonus %]]</f>
        <v>0</v>
      </c>
      <c r="M33" t="s">
        <v>52</v>
      </c>
      <c r="N33" t="s">
        <v>81</v>
      </c>
      <c r="O33" s="1" t="s">
        <v>21</v>
      </c>
    </row>
    <row r="34" spans="1:15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s="10">
        <f>TBL_Employees[[#This Row],[Annual Salary]]*TBL_Employees[[#This Row],[Bonus %]]</f>
        <v>0</v>
      </c>
      <c r="M34" t="s">
        <v>19</v>
      </c>
      <c r="N34" t="s">
        <v>63</v>
      </c>
      <c r="O34" s="1" t="s">
        <v>21</v>
      </c>
    </row>
    <row r="35" spans="1:15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s="10">
        <f>TBL_Employees[[#This Row],[Annual Salary]]*TBL_Employees[[#This Row],[Bonus %]]</f>
        <v>0</v>
      </c>
      <c r="M35" t="s">
        <v>33</v>
      </c>
      <c r="N35" t="s">
        <v>80</v>
      </c>
      <c r="O35" s="1" t="s">
        <v>21</v>
      </c>
    </row>
    <row r="36" spans="1:15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s="10">
        <f>TBL_Employees[[#This Row],[Annual Salary]]*TBL_Employees[[#This Row],[Bonus %]]</f>
        <v>0</v>
      </c>
      <c r="M36" t="s">
        <v>19</v>
      </c>
      <c r="N36" t="s">
        <v>20</v>
      </c>
      <c r="O36" s="1" t="s">
        <v>21</v>
      </c>
    </row>
    <row r="37" spans="1:15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s="10">
        <f>TBL_Employees[[#This Row],[Annual Salary]]*TBL_Employees[[#This Row],[Bonus %]]</f>
        <v>0</v>
      </c>
      <c r="M37" t="s">
        <v>19</v>
      </c>
      <c r="N37" t="s">
        <v>25</v>
      </c>
      <c r="O37" s="1" t="s">
        <v>21</v>
      </c>
    </row>
    <row r="38" spans="1:15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s="10">
        <f>TBL_Employees[[#This Row],[Annual Salary]]*TBL_Employees[[#This Row],[Bonus %]]</f>
        <v>0</v>
      </c>
      <c r="M38" t="s">
        <v>33</v>
      </c>
      <c r="N38" t="s">
        <v>34</v>
      </c>
      <c r="O38" s="1" t="s">
        <v>21</v>
      </c>
    </row>
    <row r="39" spans="1:15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s="10">
        <f>TBL_Employees[[#This Row],[Annual Salary]]*TBL_Employees[[#This Row],[Bonus %]]</f>
        <v>76926</v>
      </c>
      <c r="M39" t="s">
        <v>19</v>
      </c>
      <c r="N39" t="s">
        <v>39</v>
      </c>
      <c r="O39" s="1" t="s">
        <v>21</v>
      </c>
    </row>
    <row r="40" spans="1:15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s="10">
        <f>TBL_Employees[[#This Row],[Annual Salary]]*TBL_Employees[[#This Row],[Bonus %]]</f>
        <v>0</v>
      </c>
      <c r="M40" t="s">
        <v>19</v>
      </c>
      <c r="N40" t="s">
        <v>45</v>
      </c>
      <c r="O40" s="1" t="s">
        <v>21</v>
      </c>
    </row>
    <row r="41" spans="1:15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s="10">
        <f>TBL_Employees[[#This Row],[Annual Salary]]*TBL_Employees[[#This Row],[Bonus %]]</f>
        <v>0</v>
      </c>
      <c r="M41" t="s">
        <v>52</v>
      </c>
      <c r="N41" t="s">
        <v>81</v>
      </c>
      <c r="O41" s="1" t="s">
        <v>21</v>
      </c>
    </row>
    <row r="42" spans="1:15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s="10">
        <f>TBL_Employees[[#This Row],[Annual Salary]]*TBL_Employees[[#This Row],[Bonus %]]</f>
        <v>0</v>
      </c>
      <c r="M42" t="s">
        <v>33</v>
      </c>
      <c r="N42" t="s">
        <v>34</v>
      </c>
      <c r="O42" s="1">
        <v>42932</v>
      </c>
    </row>
    <row r="43" spans="1:15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s="10">
        <f>TBL_Employees[[#This Row],[Annual Salary]]*TBL_Employees[[#This Row],[Bonus %]]</f>
        <v>5656.75</v>
      </c>
      <c r="M43" t="s">
        <v>19</v>
      </c>
      <c r="N43" t="s">
        <v>25</v>
      </c>
      <c r="O43" s="1" t="s">
        <v>21</v>
      </c>
    </row>
    <row r="44" spans="1:15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s="10">
        <f>TBL_Employees[[#This Row],[Annual Salary]]*TBL_Employees[[#This Row],[Bonus %]]</f>
        <v>63938.560000000005</v>
      </c>
      <c r="M44" t="s">
        <v>19</v>
      </c>
      <c r="N44" t="s">
        <v>63</v>
      </c>
      <c r="O44" s="1" t="s">
        <v>21</v>
      </c>
    </row>
    <row r="45" spans="1:15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s="10">
        <f>TBL_Employees[[#This Row],[Annual Salary]]*TBL_Employees[[#This Row],[Bonus %]]</f>
        <v>0</v>
      </c>
      <c r="M45" t="s">
        <v>33</v>
      </c>
      <c r="N45" t="s">
        <v>74</v>
      </c>
      <c r="O45" s="1" t="s">
        <v>21</v>
      </c>
    </row>
    <row r="46" spans="1:15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s="10">
        <f>TBL_Employees[[#This Row],[Annual Salary]]*TBL_Employees[[#This Row],[Bonus %]]</f>
        <v>14682</v>
      </c>
      <c r="M46" t="s">
        <v>19</v>
      </c>
      <c r="N46" t="s">
        <v>39</v>
      </c>
      <c r="O46" s="1" t="s">
        <v>21</v>
      </c>
    </row>
    <row r="47" spans="1:15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s="10">
        <f>TBL_Employees[[#This Row],[Annual Salary]]*TBL_Employees[[#This Row],[Bonus %]]</f>
        <v>0</v>
      </c>
      <c r="M47" t="s">
        <v>19</v>
      </c>
      <c r="N47" t="s">
        <v>63</v>
      </c>
      <c r="O47" s="1" t="s">
        <v>21</v>
      </c>
    </row>
    <row r="48" spans="1:15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s="10">
        <f>TBL_Employees[[#This Row],[Annual Salary]]*TBL_Employees[[#This Row],[Bonus %]]</f>
        <v>3996.05</v>
      </c>
      <c r="M48" t="s">
        <v>19</v>
      </c>
      <c r="N48" t="s">
        <v>25</v>
      </c>
      <c r="O48" s="1" t="s">
        <v>21</v>
      </c>
    </row>
    <row r="49" spans="1:15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s="10">
        <f>TBL_Employees[[#This Row],[Annual Salary]]*TBL_Employees[[#This Row],[Bonus %]]</f>
        <v>33439.800000000003</v>
      </c>
      <c r="M49" t="s">
        <v>19</v>
      </c>
      <c r="N49" t="s">
        <v>63</v>
      </c>
      <c r="O49" s="1" t="s">
        <v>21</v>
      </c>
    </row>
    <row r="50" spans="1:15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s="10">
        <f>TBL_Employees[[#This Row],[Annual Salary]]*TBL_Employees[[#This Row],[Bonus %]]</f>
        <v>0</v>
      </c>
      <c r="M50" t="s">
        <v>19</v>
      </c>
      <c r="N50" t="s">
        <v>39</v>
      </c>
      <c r="O50" s="1" t="s">
        <v>21</v>
      </c>
    </row>
    <row r="51" spans="1:15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s="10">
        <f>TBL_Employees[[#This Row],[Annual Salary]]*TBL_Employees[[#This Row],[Bonus %]]</f>
        <v>37884</v>
      </c>
      <c r="M51" t="s">
        <v>19</v>
      </c>
      <c r="N51" t="s">
        <v>63</v>
      </c>
      <c r="O51" s="1" t="s">
        <v>21</v>
      </c>
    </row>
    <row r="52" spans="1:15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s="10">
        <f>TBL_Employees[[#This Row],[Annual Salary]]*TBL_Employees[[#This Row],[Bonus %]]</f>
        <v>0</v>
      </c>
      <c r="M52" t="s">
        <v>19</v>
      </c>
      <c r="N52" t="s">
        <v>39</v>
      </c>
      <c r="O52" s="1" t="s">
        <v>21</v>
      </c>
    </row>
    <row r="53" spans="1:15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s="10">
        <f>TBL_Employees[[#This Row],[Annual Salary]]*TBL_Employees[[#This Row],[Bonus %]]</f>
        <v>0</v>
      </c>
      <c r="M53" t="s">
        <v>19</v>
      </c>
      <c r="N53" t="s">
        <v>39</v>
      </c>
      <c r="O53" s="1" t="s">
        <v>21</v>
      </c>
    </row>
    <row r="54" spans="1:15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s="10">
        <f>TBL_Employees[[#This Row],[Annual Salary]]*TBL_Employees[[#This Row],[Bonus %]]</f>
        <v>13819.63</v>
      </c>
      <c r="M54" t="s">
        <v>33</v>
      </c>
      <c r="N54" t="s">
        <v>60</v>
      </c>
      <c r="O54" s="1" t="s">
        <v>21</v>
      </c>
    </row>
    <row r="55" spans="1:15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s="10">
        <f>TBL_Employees[[#This Row],[Annual Salary]]*TBL_Employees[[#This Row],[Bonus %]]</f>
        <v>0</v>
      </c>
      <c r="M55" t="s">
        <v>19</v>
      </c>
      <c r="N55" t="s">
        <v>29</v>
      </c>
      <c r="O55" s="1" t="s">
        <v>21</v>
      </c>
    </row>
    <row r="56" spans="1:15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s="10">
        <f>TBL_Employees[[#This Row],[Annual Salary]]*TBL_Employees[[#This Row],[Bonus %]]</f>
        <v>51823</v>
      </c>
      <c r="M56" t="s">
        <v>19</v>
      </c>
      <c r="N56" t="s">
        <v>63</v>
      </c>
      <c r="O56" s="1" t="s">
        <v>21</v>
      </c>
    </row>
    <row r="57" spans="1:15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s="10">
        <f>TBL_Employees[[#This Row],[Annual Salary]]*TBL_Employees[[#This Row],[Bonus %]]</f>
        <v>0</v>
      </c>
      <c r="M57" t="s">
        <v>19</v>
      </c>
      <c r="N57" t="s">
        <v>20</v>
      </c>
      <c r="O57" s="1" t="s">
        <v>21</v>
      </c>
    </row>
    <row r="58" spans="1:15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s="10">
        <f>TBL_Employees[[#This Row],[Annual Salary]]*TBL_Employees[[#This Row],[Bonus %]]</f>
        <v>0</v>
      </c>
      <c r="M58" t="s">
        <v>19</v>
      </c>
      <c r="N58" t="s">
        <v>20</v>
      </c>
      <c r="O58" s="1" t="s">
        <v>21</v>
      </c>
    </row>
    <row r="59" spans="1:15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s="10">
        <f>TBL_Employees[[#This Row],[Annual Salary]]*TBL_Employees[[#This Row],[Bonus %]]</f>
        <v>0</v>
      </c>
      <c r="M59" t="s">
        <v>19</v>
      </c>
      <c r="N59" t="s">
        <v>29</v>
      </c>
      <c r="O59" s="1" t="s">
        <v>21</v>
      </c>
    </row>
    <row r="60" spans="1:15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s="10">
        <f>TBL_Employees[[#This Row],[Annual Salary]]*TBL_Employees[[#This Row],[Bonus %]]</f>
        <v>0</v>
      </c>
      <c r="M60" t="s">
        <v>19</v>
      </c>
      <c r="N60" t="s">
        <v>45</v>
      </c>
      <c r="O60" s="1" t="s">
        <v>21</v>
      </c>
    </row>
    <row r="61" spans="1:15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s="10">
        <f>TBL_Employees[[#This Row],[Annual Salary]]*TBL_Employees[[#This Row],[Bonus %]]</f>
        <v>20259.3</v>
      </c>
      <c r="M61" t="s">
        <v>33</v>
      </c>
      <c r="N61" t="s">
        <v>34</v>
      </c>
      <c r="O61" s="1" t="s">
        <v>21</v>
      </c>
    </row>
    <row r="62" spans="1:15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s="10">
        <f>TBL_Employees[[#This Row],[Annual Salary]]*TBL_Employees[[#This Row],[Bonus %]]</f>
        <v>15904.400000000001</v>
      </c>
      <c r="M62" t="s">
        <v>52</v>
      </c>
      <c r="N62" t="s">
        <v>81</v>
      </c>
      <c r="O62" s="1" t="s">
        <v>21</v>
      </c>
    </row>
    <row r="63" spans="1:15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s="10">
        <f>TBL_Employees[[#This Row],[Annual Salary]]*TBL_Employees[[#This Row],[Bonus %]]</f>
        <v>0</v>
      </c>
      <c r="M63" t="s">
        <v>52</v>
      </c>
      <c r="N63" t="s">
        <v>81</v>
      </c>
      <c r="O63" s="1">
        <v>44020</v>
      </c>
    </row>
    <row r="64" spans="1:15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s="10">
        <f>TBL_Employees[[#This Row],[Annual Salary]]*TBL_Employees[[#This Row],[Bonus %]]</f>
        <v>12057.890000000001</v>
      </c>
      <c r="M64" t="s">
        <v>19</v>
      </c>
      <c r="N64" t="s">
        <v>25</v>
      </c>
      <c r="O64" s="1">
        <v>44371</v>
      </c>
    </row>
    <row r="65" spans="1:15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s="10">
        <f>TBL_Employees[[#This Row],[Annual Salary]]*TBL_Employees[[#This Row],[Bonus %]]</f>
        <v>87670.02</v>
      </c>
      <c r="M65" t="s">
        <v>19</v>
      </c>
      <c r="N65" t="s">
        <v>63</v>
      </c>
      <c r="O65" s="1" t="s">
        <v>21</v>
      </c>
    </row>
    <row r="66" spans="1:15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s="10">
        <f>TBL_Employees[[#This Row],[Annual Salary]]*TBL_Employees[[#This Row],[Bonus %]]</f>
        <v>0</v>
      </c>
      <c r="M66" t="s">
        <v>19</v>
      </c>
      <c r="N66" t="s">
        <v>45</v>
      </c>
      <c r="O66" s="1" t="s">
        <v>21</v>
      </c>
    </row>
    <row r="67" spans="1:15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s="10">
        <f>TBL_Employees[[#This Row],[Annual Salary]]*TBL_Employees[[#This Row],[Bonus %]]</f>
        <v>0</v>
      </c>
      <c r="M67" t="s">
        <v>19</v>
      </c>
      <c r="N67" t="s">
        <v>29</v>
      </c>
      <c r="O67" s="1" t="s">
        <v>21</v>
      </c>
    </row>
    <row r="68" spans="1:15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s="10">
        <f>TBL_Employees[[#This Row],[Annual Salary]]*TBL_Employees[[#This Row],[Bonus %]]</f>
        <v>0</v>
      </c>
      <c r="M68" t="s">
        <v>19</v>
      </c>
      <c r="N68" t="s">
        <v>63</v>
      </c>
      <c r="O68" s="1">
        <v>41661</v>
      </c>
    </row>
    <row r="69" spans="1:15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s="10">
        <f>TBL_Employees[[#This Row],[Annual Salary]]*TBL_Employees[[#This Row],[Bonus %]]</f>
        <v>8423.8700000000008</v>
      </c>
      <c r="M69" t="s">
        <v>19</v>
      </c>
      <c r="N69" t="s">
        <v>63</v>
      </c>
      <c r="O69" s="1" t="s">
        <v>21</v>
      </c>
    </row>
    <row r="70" spans="1:15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s="10">
        <f>TBL_Employees[[#This Row],[Annual Salary]]*TBL_Employees[[#This Row],[Bonus %]]</f>
        <v>72945.25</v>
      </c>
      <c r="M70" t="s">
        <v>19</v>
      </c>
      <c r="N70" t="s">
        <v>63</v>
      </c>
      <c r="O70" s="1" t="s">
        <v>21</v>
      </c>
    </row>
    <row r="71" spans="1:15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s="10">
        <f>TBL_Employees[[#This Row],[Annual Salary]]*TBL_Employees[[#This Row],[Bonus %]]</f>
        <v>0</v>
      </c>
      <c r="M71" t="s">
        <v>19</v>
      </c>
      <c r="N71" t="s">
        <v>63</v>
      </c>
      <c r="O71" s="1" t="s">
        <v>21</v>
      </c>
    </row>
    <row r="72" spans="1:15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s="10">
        <f>TBL_Employees[[#This Row],[Annual Salary]]*TBL_Employees[[#This Row],[Bonus %]]</f>
        <v>0</v>
      </c>
      <c r="M72" t="s">
        <v>19</v>
      </c>
      <c r="N72" t="s">
        <v>39</v>
      </c>
      <c r="O72" s="1">
        <v>44465</v>
      </c>
    </row>
    <row r="73" spans="1:15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s="10">
        <f>TBL_Employees[[#This Row],[Annual Salary]]*TBL_Employees[[#This Row],[Bonus %]]</f>
        <v>33185.4</v>
      </c>
      <c r="M73" t="s">
        <v>19</v>
      </c>
      <c r="N73" t="s">
        <v>39</v>
      </c>
      <c r="O73" s="1" t="s">
        <v>21</v>
      </c>
    </row>
    <row r="74" spans="1:15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s="10">
        <f>TBL_Employees[[#This Row],[Annual Salary]]*TBL_Employees[[#This Row],[Bonus %]]</f>
        <v>9883.08</v>
      </c>
      <c r="M74" t="s">
        <v>52</v>
      </c>
      <c r="N74" t="s">
        <v>81</v>
      </c>
      <c r="O74" s="1" t="s">
        <v>21</v>
      </c>
    </row>
    <row r="75" spans="1:15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s="10">
        <f>TBL_Employees[[#This Row],[Annual Salary]]*TBL_Employees[[#This Row],[Bonus %]]</f>
        <v>0</v>
      </c>
      <c r="M75" t="s">
        <v>19</v>
      </c>
      <c r="N75" t="s">
        <v>63</v>
      </c>
      <c r="O75" s="1" t="s">
        <v>21</v>
      </c>
    </row>
    <row r="76" spans="1:15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s="10">
        <f>TBL_Employees[[#This Row],[Annual Salary]]*TBL_Employees[[#This Row],[Bonus %]]</f>
        <v>82649.600000000006</v>
      </c>
      <c r="M76" t="s">
        <v>52</v>
      </c>
      <c r="N76" t="s">
        <v>53</v>
      </c>
      <c r="O76" s="1" t="s">
        <v>21</v>
      </c>
    </row>
    <row r="77" spans="1:15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s="10">
        <f>TBL_Employees[[#This Row],[Annual Salary]]*TBL_Employees[[#This Row],[Bonus %]]</f>
        <v>0</v>
      </c>
      <c r="M77" t="s">
        <v>52</v>
      </c>
      <c r="N77" t="s">
        <v>53</v>
      </c>
      <c r="O77" s="1">
        <v>41725</v>
      </c>
    </row>
    <row r="78" spans="1:15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s="10">
        <f>TBL_Employees[[#This Row],[Annual Salary]]*TBL_Employees[[#This Row],[Bonus %]]</f>
        <v>0</v>
      </c>
      <c r="M78" t="s">
        <v>33</v>
      </c>
      <c r="N78" t="s">
        <v>80</v>
      </c>
      <c r="O78" s="1">
        <v>43016</v>
      </c>
    </row>
    <row r="79" spans="1:15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s="10">
        <f>TBL_Employees[[#This Row],[Annual Salary]]*TBL_Employees[[#This Row],[Bonus %]]</f>
        <v>7517.68</v>
      </c>
      <c r="M79" t="s">
        <v>33</v>
      </c>
      <c r="N79" t="s">
        <v>80</v>
      </c>
      <c r="O79" s="1" t="s">
        <v>21</v>
      </c>
    </row>
    <row r="80" spans="1:15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s="10">
        <f>TBL_Employees[[#This Row],[Annual Salary]]*TBL_Employees[[#This Row],[Bonus %]]</f>
        <v>0</v>
      </c>
      <c r="M80" t="s">
        <v>19</v>
      </c>
      <c r="N80" t="s">
        <v>39</v>
      </c>
      <c r="O80" s="1" t="s">
        <v>21</v>
      </c>
    </row>
    <row r="81" spans="1:15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s="10">
        <f>TBL_Employees[[#This Row],[Annual Salary]]*TBL_Employees[[#This Row],[Bonus %]]</f>
        <v>21284.85</v>
      </c>
      <c r="M81" t="s">
        <v>19</v>
      </c>
      <c r="N81" t="s">
        <v>39</v>
      </c>
      <c r="O81" s="1" t="s">
        <v>21</v>
      </c>
    </row>
    <row r="82" spans="1:15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s="10">
        <f>TBL_Employees[[#This Row],[Annual Salary]]*TBL_Employees[[#This Row],[Bonus %]]</f>
        <v>0</v>
      </c>
      <c r="M82" t="s">
        <v>19</v>
      </c>
      <c r="N82" t="s">
        <v>45</v>
      </c>
      <c r="O82" s="1" t="s">
        <v>21</v>
      </c>
    </row>
    <row r="83" spans="1:15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s="10">
        <f>TBL_Employees[[#This Row],[Annual Salary]]*TBL_Employees[[#This Row],[Bonus %]]</f>
        <v>12856.58</v>
      </c>
      <c r="M83" t="s">
        <v>19</v>
      </c>
      <c r="N83" t="s">
        <v>45</v>
      </c>
      <c r="O83" s="1" t="s">
        <v>21</v>
      </c>
    </row>
    <row r="84" spans="1:15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s="10">
        <f>TBL_Employees[[#This Row],[Annual Salary]]*TBL_Employees[[#This Row],[Bonus %]]</f>
        <v>0</v>
      </c>
      <c r="M84" t="s">
        <v>19</v>
      </c>
      <c r="N84" t="s">
        <v>25</v>
      </c>
      <c r="O84" s="1" t="s">
        <v>21</v>
      </c>
    </row>
    <row r="85" spans="1:15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s="10">
        <f>TBL_Employees[[#This Row],[Annual Salary]]*TBL_Employees[[#This Row],[Bonus %]]</f>
        <v>53116.560000000005</v>
      </c>
      <c r="M85" t="s">
        <v>52</v>
      </c>
      <c r="N85" t="s">
        <v>81</v>
      </c>
      <c r="O85" s="1">
        <v>44186</v>
      </c>
    </row>
    <row r="86" spans="1:15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s="10">
        <f>TBL_Employees[[#This Row],[Annual Salary]]*TBL_Employees[[#This Row],[Bonus %]]</f>
        <v>48779.280000000006</v>
      </c>
      <c r="M86" t="s">
        <v>19</v>
      </c>
      <c r="N86" t="s">
        <v>20</v>
      </c>
      <c r="O86" s="1" t="s">
        <v>21</v>
      </c>
    </row>
    <row r="87" spans="1:15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s="10">
        <f>TBL_Employees[[#This Row],[Annual Salary]]*TBL_Employees[[#This Row],[Bonus %]]</f>
        <v>0</v>
      </c>
      <c r="M87" t="s">
        <v>33</v>
      </c>
      <c r="N87" t="s">
        <v>34</v>
      </c>
      <c r="O87" s="1" t="s">
        <v>21</v>
      </c>
    </row>
    <row r="88" spans="1:15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s="10">
        <f>TBL_Employees[[#This Row],[Annual Salary]]*TBL_Employees[[#This Row],[Bonus %]]</f>
        <v>45664.2</v>
      </c>
      <c r="M88" t="s">
        <v>33</v>
      </c>
      <c r="N88" t="s">
        <v>60</v>
      </c>
      <c r="O88" s="1" t="s">
        <v>21</v>
      </c>
    </row>
    <row r="89" spans="1:15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s="10">
        <f>TBL_Employees[[#This Row],[Annual Salary]]*TBL_Employees[[#This Row],[Bonus %]]</f>
        <v>0</v>
      </c>
      <c r="M89" t="s">
        <v>52</v>
      </c>
      <c r="N89" t="s">
        <v>81</v>
      </c>
      <c r="O89" s="1" t="s">
        <v>21</v>
      </c>
    </row>
    <row r="90" spans="1:15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s="10">
        <f>TBL_Employees[[#This Row],[Annual Salary]]*TBL_Employees[[#This Row],[Bonus %]]</f>
        <v>0</v>
      </c>
      <c r="M90" t="s">
        <v>52</v>
      </c>
      <c r="N90" t="s">
        <v>66</v>
      </c>
      <c r="O90" s="1" t="s">
        <v>21</v>
      </c>
    </row>
    <row r="91" spans="1:15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s="10">
        <f>TBL_Employees[[#This Row],[Annual Salary]]*TBL_Employees[[#This Row],[Bonus %]]</f>
        <v>0</v>
      </c>
      <c r="M91" t="s">
        <v>19</v>
      </c>
      <c r="N91" t="s">
        <v>45</v>
      </c>
      <c r="O91" s="1" t="s">
        <v>21</v>
      </c>
    </row>
    <row r="92" spans="1:15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s="10">
        <f>TBL_Employees[[#This Row],[Annual Salary]]*TBL_Employees[[#This Row],[Bonus %]]</f>
        <v>11444.1</v>
      </c>
      <c r="M92" t="s">
        <v>33</v>
      </c>
      <c r="N92" t="s">
        <v>80</v>
      </c>
      <c r="O92" s="1">
        <v>43821</v>
      </c>
    </row>
    <row r="93" spans="1:15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s="10">
        <f>TBL_Employees[[#This Row],[Annual Salary]]*TBL_Employees[[#This Row],[Bonus %]]</f>
        <v>21060.3</v>
      </c>
      <c r="M93" t="s">
        <v>33</v>
      </c>
      <c r="N93" t="s">
        <v>60</v>
      </c>
      <c r="O93" s="1" t="s">
        <v>21</v>
      </c>
    </row>
    <row r="94" spans="1:15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s="10">
        <f>TBL_Employees[[#This Row],[Annual Salary]]*TBL_Employees[[#This Row],[Bonus %]]</f>
        <v>0</v>
      </c>
      <c r="M94" t="s">
        <v>52</v>
      </c>
      <c r="N94" t="s">
        <v>53</v>
      </c>
      <c r="O94" s="1" t="s">
        <v>21</v>
      </c>
    </row>
    <row r="95" spans="1:15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s="10">
        <f>TBL_Employees[[#This Row],[Annual Salary]]*TBL_Employees[[#This Row],[Bonus %]]</f>
        <v>0</v>
      </c>
      <c r="M95" t="s">
        <v>19</v>
      </c>
      <c r="N95" t="s">
        <v>25</v>
      </c>
      <c r="O95" s="1" t="s">
        <v>21</v>
      </c>
    </row>
    <row r="96" spans="1:15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s="10">
        <f>TBL_Employees[[#This Row],[Annual Salary]]*TBL_Employees[[#This Row],[Bonus %]]</f>
        <v>0</v>
      </c>
      <c r="M96" t="s">
        <v>19</v>
      </c>
      <c r="N96" t="s">
        <v>63</v>
      </c>
      <c r="O96" s="1" t="s">
        <v>21</v>
      </c>
    </row>
    <row r="97" spans="1:15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s="10">
        <f>TBL_Employees[[#This Row],[Annual Salary]]*TBL_Employees[[#This Row],[Bonus %]]</f>
        <v>20142.330000000002</v>
      </c>
      <c r="M97" t="s">
        <v>19</v>
      </c>
      <c r="N97" t="s">
        <v>39</v>
      </c>
      <c r="O97" s="1" t="s">
        <v>21</v>
      </c>
    </row>
    <row r="98" spans="1:15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s="10">
        <f>TBL_Employees[[#This Row],[Annual Salary]]*TBL_Employees[[#This Row],[Bonus %]]</f>
        <v>74106.599999999991</v>
      </c>
      <c r="M98" t="s">
        <v>33</v>
      </c>
      <c r="N98" t="s">
        <v>60</v>
      </c>
      <c r="O98" s="1" t="s">
        <v>21</v>
      </c>
    </row>
    <row r="99" spans="1:15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s="10">
        <f>TBL_Employees[[#This Row],[Annual Salary]]*TBL_Employees[[#This Row],[Bonus %]]</f>
        <v>0</v>
      </c>
      <c r="M99" t="s">
        <v>52</v>
      </c>
      <c r="N99" t="s">
        <v>53</v>
      </c>
      <c r="O99" s="1" t="s">
        <v>21</v>
      </c>
    </row>
    <row r="100" spans="1:15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s="10">
        <f>TBL_Employees[[#This Row],[Annual Salary]]*TBL_Employees[[#This Row],[Bonus %]]</f>
        <v>5434</v>
      </c>
      <c r="M100" t="s">
        <v>33</v>
      </c>
      <c r="N100" t="s">
        <v>74</v>
      </c>
      <c r="O100" s="1" t="s">
        <v>21</v>
      </c>
    </row>
    <row r="101" spans="1:15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s="10">
        <f>TBL_Employees[[#This Row],[Annual Salary]]*TBL_Employees[[#This Row],[Bonus %]]</f>
        <v>65907.899999999994</v>
      </c>
      <c r="M101" t="s">
        <v>19</v>
      </c>
      <c r="N101" t="s">
        <v>25</v>
      </c>
      <c r="O101" s="1" t="s">
        <v>21</v>
      </c>
    </row>
    <row r="102" spans="1:15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s="10">
        <f>TBL_Employees[[#This Row],[Annual Salary]]*TBL_Employees[[#This Row],[Bonus %]]</f>
        <v>0</v>
      </c>
      <c r="M102" t="s">
        <v>19</v>
      </c>
      <c r="N102" t="s">
        <v>63</v>
      </c>
      <c r="O102" s="1" t="s">
        <v>21</v>
      </c>
    </row>
    <row r="103" spans="1:15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s="10">
        <f>TBL_Employees[[#This Row],[Annual Salary]]*TBL_Employees[[#This Row],[Bonus %]]</f>
        <v>6709.1399999999994</v>
      </c>
      <c r="M103" t="s">
        <v>19</v>
      </c>
      <c r="N103" t="s">
        <v>63</v>
      </c>
      <c r="O103" s="1" t="s">
        <v>21</v>
      </c>
    </row>
    <row r="104" spans="1:15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s="10">
        <f>TBL_Employees[[#This Row],[Annual Salary]]*TBL_Employees[[#This Row],[Bonus %]]</f>
        <v>0</v>
      </c>
      <c r="M104" t="s">
        <v>19</v>
      </c>
      <c r="N104" t="s">
        <v>45</v>
      </c>
      <c r="O104" s="1" t="s">
        <v>21</v>
      </c>
    </row>
    <row r="105" spans="1:15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s="10">
        <f>TBL_Employees[[#This Row],[Annual Salary]]*TBL_Employees[[#This Row],[Bonus %]]</f>
        <v>31846.560000000001</v>
      </c>
      <c r="M105" t="s">
        <v>33</v>
      </c>
      <c r="N105" t="s">
        <v>60</v>
      </c>
      <c r="O105" s="1" t="s">
        <v>21</v>
      </c>
    </row>
    <row r="106" spans="1:15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s="10">
        <f>TBL_Employees[[#This Row],[Annual Salary]]*TBL_Employees[[#This Row],[Bonus %]]</f>
        <v>0</v>
      </c>
      <c r="M106" t="s">
        <v>19</v>
      </c>
      <c r="N106" t="s">
        <v>45</v>
      </c>
      <c r="O106" s="1">
        <v>43385</v>
      </c>
    </row>
    <row r="107" spans="1:15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s="10">
        <f>TBL_Employees[[#This Row],[Annual Salary]]*TBL_Employees[[#This Row],[Bonus %]]</f>
        <v>15957.1</v>
      </c>
      <c r="M107" t="s">
        <v>19</v>
      </c>
      <c r="N107" t="s">
        <v>29</v>
      </c>
      <c r="O107" s="1" t="s">
        <v>21</v>
      </c>
    </row>
    <row r="108" spans="1:15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s="10">
        <f>TBL_Employees[[#This Row],[Annual Salary]]*TBL_Employees[[#This Row],[Bonus %]]</f>
        <v>0</v>
      </c>
      <c r="M108" t="s">
        <v>19</v>
      </c>
      <c r="N108" t="s">
        <v>25</v>
      </c>
      <c r="O108" s="1" t="s">
        <v>21</v>
      </c>
    </row>
    <row r="109" spans="1:15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s="10">
        <f>TBL_Employees[[#This Row],[Annual Salary]]*TBL_Employees[[#This Row],[Bonus %]]</f>
        <v>0</v>
      </c>
      <c r="M109" t="s">
        <v>19</v>
      </c>
      <c r="N109" t="s">
        <v>25</v>
      </c>
      <c r="O109" s="1" t="s">
        <v>21</v>
      </c>
    </row>
    <row r="110" spans="1:15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s="10">
        <f>TBL_Employees[[#This Row],[Annual Salary]]*TBL_Employees[[#This Row],[Bonus %]]</f>
        <v>0</v>
      </c>
      <c r="M110" t="s">
        <v>19</v>
      </c>
      <c r="N110" t="s">
        <v>29</v>
      </c>
      <c r="O110" s="1" t="s">
        <v>21</v>
      </c>
    </row>
    <row r="111" spans="1:15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s="10">
        <f>TBL_Employees[[#This Row],[Annual Salary]]*TBL_Employees[[#This Row],[Bonus %]]</f>
        <v>43315.74</v>
      </c>
      <c r="M111" t="s">
        <v>19</v>
      </c>
      <c r="N111" t="s">
        <v>63</v>
      </c>
      <c r="O111" s="1" t="s">
        <v>21</v>
      </c>
    </row>
    <row r="112" spans="1:15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s="10">
        <f>TBL_Employees[[#This Row],[Annual Salary]]*TBL_Employees[[#This Row],[Bonus %]]</f>
        <v>0</v>
      </c>
      <c r="M112" t="s">
        <v>33</v>
      </c>
      <c r="N112" t="s">
        <v>74</v>
      </c>
      <c r="O112" s="1" t="s">
        <v>21</v>
      </c>
    </row>
    <row r="113" spans="1:15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s="10">
        <f>TBL_Employees[[#This Row],[Annual Salary]]*TBL_Employees[[#This Row],[Bonus %]]</f>
        <v>24180.45</v>
      </c>
      <c r="M113" t="s">
        <v>33</v>
      </c>
      <c r="N113" t="s">
        <v>34</v>
      </c>
      <c r="O113" s="1" t="s">
        <v>21</v>
      </c>
    </row>
    <row r="114" spans="1:15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s="10">
        <f>TBL_Employees[[#This Row],[Annual Salary]]*TBL_Employees[[#This Row],[Bonus %]]</f>
        <v>0</v>
      </c>
      <c r="M114" t="s">
        <v>19</v>
      </c>
      <c r="N114" t="s">
        <v>45</v>
      </c>
      <c r="O114" s="1" t="s">
        <v>21</v>
      </c>
    </row>
    <row r="115" spans="1:15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s="10">
        <f>TBL_Employees[[#This Row],[Annual Salary]]*TBL_Employees[[#This Row],[Bonus %]]</f>
        <v>35946.33</v>
      </c>
      <c r="M115" t="s">
        <v>19</v>
      </c>
      <c r="N115" t="s">
        <v>29</v>
      </c>
      <c r="O115" s="1" t="s">
        <v>21</v>
      </c>
    </row>
    <row r="116" spans="1:15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s="10">
        <f>TBL_Employees[[#This Row],[Annual Salary]]*TBL_Employees[[#This Row],[Bonus %]]</f>
        <v>74541.679999999993</v>
      </c>
      <c r="M116" t="s">
        <v>19</v>
      </c>
      <c r="N116" t="s">
        <v>20</v>
      </c>
      <c r="O116" s="1" t="s">
        <v>21</v>
      </c>
    </row>
    <row r="117" spans="1:15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s="10">
        <f>TBL_Employees[[#This Row],[Annual Salary]]*TBL_Employees[[#This Row],[Bonus %]]</f>
        <v>26234.25</v>
      </c>
      <c r="M117" t="s">
        <v>19</v>
      </c>
      <c r="N117" t="s">
        <v>20</v>
      </c>
      <c r="O117" s="1" t="s">
        <v>21</v>
      </c>
    </row>
    <row r="118" spans="1:15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s="10">
        <f>TBL_Employees[[#This Row],[Annual Salary]]*TBL_Employees[[#This Row],[Bonus %]]</f>
        <v>18828.04</v>
      </c>
      <c r="M118" t="s">
        <v>19</v>
      </c>
      <c r="N118" t="s">
        <v>25</v>
      </c>
      <c r="O118" s="1" t="s">
        <v>21</v>
      </c>
    </row>
    <row r="119" spans="1:15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s="10">
        <f>TBL_Employees[[#This Row],[Annual Salary]]*TBL_Employees[[#This Row],[Bonus %]]</f>
        <v>0</v>
      </c>
      <c r="M119" t="s">
        <v>52</v>
      </c>
      <c r="N119" t="s">
        <v>81</v>
      </c>
      <c r="O119" s="1" t="s">
        <v>21</v>
      </c>
    </row>
    <row r="120" spans="1:15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s="10">
        <f>TBL_Employees[[#This Row],[Annual Salary]]*TBL_Employees[[#This Row],[Bonus %]]</f>
        <v>0</v>
      </c>
      <c r="M120" t="s">
        <v>19</v>
      </c>
      <c r="N120" t="s">
        <v>63</v>
      </c>
      <c r="O120" s="1" t="s">
        <v>21</v>
      </c>
    </row>
    <row r="121" spans="1:15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s="10">
        <f>TBL_Employees[[#This Row],[Annual Salary]]*TBL_Employees[[#This Row],[Bonus %]]</f>
        <v>7245.2800000000007</v>
      </c>
      <c r="M121" t="s">
        <v>33</v>
      </c>
      <c r="N121" t="s">
        <v>34</v>
      </c>
      <c r="O121" s="1" t="s">
        <v>21</v>
      </c>
    </row>
    <row r="122" spans="1:15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s="10">
        <f>TBL_Employees[[#This Row],[Annual Salary]]*TBL_Employees[[#This Row],[Bonus %]]</f>
        <v>0</v>
      </c>
      <c r="M122" t="s">
        <v>19</v>
      </c>
      <c r="N122" t="s">
        <v>45</v>
      </c>
      <c r="O122" s="1" t="s">
        <v>21</v>
      </c>
    </row>
    <row r="123" spans="1:15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s="10">
        <f>TBL_Employees[[#This Row],[Annual Salary]]*TBL_Employees[[#This Row],[Bonus %]]</f>
        <v>0</v>
      </c>
      <c r="M123" t="s">
        <v>19</v>
      </c>
      <c r="N123" t="s">
        <v>29</v>
      </c>
      <c r="O123" s="1" t="s">
        <v>21</v>
      </c>
    </row>
    <row r="124" spans="1:15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s="10">
        <f>TBL_Employees[[#This Row],[Annual Salary]]*TBL_Employees[[#This Row],[Bonus %]]</f>
        <v>0</v>
      </c>
      <c r="M124" t="s">
        <v>19</v>
      </c>
      <c r="N124" t="s">
        <v>20</v>
      </c>
      <c r="O124" s="1" t="s">
        <v>21</v>
      </c>
    </row>
    <row r="125" spans="1:15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s="10">
        <f>TBL_Employees[[#This Row],[Annual Salary]]*TBL_Employees[[#This Row],[Bonus %]]</f>
        <v>10490.300000000001</v>
      </c>
      <c r="M125" t="s">
        <v>19</v>
      </c>
      <c r="N125" t="s">
        <v>29</v>
      </c>
      <c r="O125" s="1" t="s">
        <v>21</v>
      </c>
    </row>
    <row r="126" spans="1:15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s="10">
        <f>TBL_Employees[[#This Row],[Annual Salary]]*TBL_Employees[[#This Row],[Bonus %]]</f>
        <v>0</v>
      </c>
      <c r="M126" t="s">
        <v>33</v>
      </c>
      <c r="N126" t="s">
        <v>60</v>
      </c>
      <c r="O126" s="1" t="s">
        <v>21</v>
      </c>
    </row>
    <row r="127" spans="1:15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s="10">
        <f>TBL_Employees[[#This Row],[Annual Salary]]*TBL_Employees[[#This Row],[Bonus %]]</f>
        <v>0</v>
      </c>
      <c r="M127" t="s">
        <v>19</v>
      </c>
      <c r="N127" t="s">
        <v>25</v>
      </c>
      <c r="O127" s="1" t="s">
        <v>21</v>
      </c>
    </row>
    <row r="128" spans="1:15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s="10">
        <f>TBL_Employees[[#This Row],[Annual Salary]]*TBL_Employees[[#This Row],[Bonus %]]</f>
        <v>0</v>
      </c>
      <c r="M128" t="s">
        <v>33</v>
      </c>
      <c r="N128" t="s">
        <v>60</v>
      </c>
      <c r="O128" s="1" t="s">
        <v>21</v>
      </c>
    </row>
    <row r="129" spans="1:15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s="10">
        <f>TBL_Employees[[#This Row],[Annual Salary]]*TBL_Employees[[#This Row],[Bonus %]]</f>
        <v>0</v>
      </c>
      <c r="M129" t="s">
        <v>19</v>
      </c>
      <c r="N129" t="s">
        <v>39</v>
      </c>
      <c r="O129" s="1" t="s">
        <v>21</v>
      </c>
    </row>
    <row r="130" spans="1:15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s="10">
        <f>TBL_Employees[[#This Row],[Annual Salary]]*TBL_Employees[[#This Row],[Bonus %]]</f>
        <v>0</v>
      </c>
      <c r="M130" t="s">
        <v>33</v>
      </c>
      <c r="N130" t="s">
        <v>34</v>
      </c>
      <c r="O130" s="1" t="s">
        <v>21</v>
      </c>
    </row>
    <row r="131" spans="1:15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s="10">
        <f>TBL_Employees[[#This Row],[Annual Salary]]*TBL_Employees[[#This Row],[Bonus %]]</f>
        <v>74434.14</v>
      </c>
      <c r="M131" t="s">
        <v>33</v>
      </c>
      <c r="N131" t="s">
        <v>74</v>
      </c>
      <c r="O131" s="1" t="s">
        <v>21</v>
      </c>
    </row>
    <row r="132" spans="1:15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s="10">
        <f>TBL_Employees[[#This Row],[Annual Salary]]*TBL_Employees[[#This Row],[Bonus %]]</f>
        <v>15478.08</v>
      </c>
      <c r="M132" t="s">
        <v>19</v>
      </c>
      <c r="N132" t="s">
        <v>45</v>
      </c>
      <c r="O132" s="1">
        <v>44317</v>
      </c>
    </row>
    <row r="133" spans="1:15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s="10">
        <f>TBL_Employees[[#This Row],[Annual Salary]]*TBL_Employees[[#This Row],[Bonus %]]</f>
        <v>0</v>
      </c>
      <c r="M133" t="s">
        <v>52</v>
      </c>
      <c r="N133" t="s">
        <v>53</v>
      </c>
      <c r="O133" s="1" t="s">
        <v>21</v>
      </c>
    </row>
    <row r="134" spans="1:15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s="10">
        <f>TBL_Employees[[#This Row],[Annual Salary]]*TBL_Employees[[#This Row],[Bonus %]]</f>
        <v>49362.320000000007</v>
      </c>
      <c r="M134" t="s">
        <v>19</v>
      </c>
      <c r="N134" t="s">
        <v>25</v>
      </c>
      <c r="O134" s="1" t="s">
        <v>21</v>
      </c>
    </row>
    <row r="135" spans="1:15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s="10">
        <f>TBL_Employees[[#This Row],[Annual Salary]]*TBL_Employees[[#This Row],[Bonus %]]</f>
        <v>0</v>
      </c>
      <c r="M135" t="s">
        <v>33</v>
      </c>
      <c r="N135" t="s">
        <v>60</v>
      </c>
      <c r="O135" s="1" t="s">
        <v>21</v>
      </c>
    </row>
    <row r="136" spans="1:15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s="10">
        <f>TBL_Employees[[#This Row],[Annual Salary]]*TBL_Employees[[#This Row],[Bonus %]]</f>
        <v>96195.200000000012</v>
      </c>
      <c r="M136" t="s">
        <v>52</v>
      </c>
      <c r="N136" t="s">
        <v>66</v>
      </c>
      <c r="O136" s="1" t="s">
        <v>21</v>
      </c>
    </row>
    <row r="137" spans="1:15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s="10">
        <f>TBL_Employees[[#This Row],[Annual Salary]]*TBL_Employees[[#This Row],[Bonus %]]</f>
        <v>0</v>
      </c>
      <c r="M137" t="s">
        <v>19</v>
      </c>
      <c r="N137" t="s">
        <v>25</v>
      </c>
      <c r="O137" s="1" t="s">
        <v>21</v>
      </c>
    </row>
    <row r="138" spans="1:15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s="10">
        <f>TBL_Employees[[#This Row],[Annual Salary]]*TBL_Employees[[#This Row],[Bonus %]]</f>
        <v>78177.67</v>
      </c>
      <c r="M138" t="s">
        <v>33</v>
      </c>
      <c r="N138" t="s">
        <v>80</v>
      </c>
      <c r="O138" s="1" t="s">
        <v>21</v>
      </c>
    </row>
    <row r="139" spans="1:15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s="10">
        <f>TBL_Employees[[#This Row],[Annual Salary]]*TBL_Employees[[#This Row],[Bonus %]]</f>
        <v>74851.8</v>
      </c>
      <c r="M139" t="s">
        <v>52</v>
      </c>
      <c r="N139" t="s">
        <v>66</v>
      </c>
      <c r="O139" s="1" t="s">
        <v>21</v>
      </c>
    </row>
    <row r="140" spans="1:15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s="10">
        <f>TBL_Employees[[#This Row],[Annual Salary]]*TBL_Employees[[#This Row],[Bonus %]]</f>
        <v>0</v>
      </c>
      <c r="M140" t="s">
        <v>33</v>
      </c>
      <c r="N140" t="s">
        <v>80</v>
      </c>
      <c r="O140" s="1" t="s">
        <v>21</v>
      </c>
    </row>
    <row r="141" spans="1:15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s="10">
        <f>TBL_Employees[[#This Row],[Annual Salary]]*TBL_Employees[[#This Row],[Bonus %]]</f>
        <v>0</v>
      </c>
      <c r="M141" t="s">
        <v>33</v>
      </c>
      <c r="N141" t="s">
        <v>34</v>
      </c>
      <c r="O141" s="1" t="s">
        <v>21</v>
      </c>
    </row>
    <row r="142" spans="1:15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s="10">
        <f>TBL_Employees[[#This Row],[Annual Salary]]*TBL_Employees[[#This Row],[Bonus %]]</f>
        <v>0</v>
      </c>
      <c r="M142" t="s">
        <v>19</v>
      </c>
      <c r="N142" t="s">
        <v>25</v>
      </c>
      <c r="O142" s="1" t="s">
        <v>21</v>
      </c>
    </row>
    <row r="143" spans="1:15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s="10">
        <f>TBL_Employees[[#This Row],[Annual Salary]]*TBL_Employees[[#This Row],[Bonus %]]</f>
        <v>61594.2</v>
      </c>
      <c r="M143" t="s">
        <v>19</v>
      </c>
      <c r="N143" t="s">
        <v>29</v>
      </c>
      <c r="O143" s="1" t="s">
        <v>21</v>
      </c>
    </row>
    <row r="144" spans="1:15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s="10">
        <f>TBL_Employees[[#This Row],[Annual Salary]]*TBL_Employees[[#This Row],[Bonus %]]</f>
        <v>64993.83</v>
      </c>
      <c r="M144" t="s">
        <v>33</v>
      </c>
      <c r="N144" t="s">
        <v>60</v>
      </c>
      <c r="O144" s="1" t="s">
        <v>21</v>
      </c>
    </row>
    <row r="145" spans="1:15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s="10">
        <f>TBL_Employees[[#This Row],[Annual Salary]]*TBL_Employees[[#This Row],[Bonus %]]</f>
        <v>0</v>
      </c>
      <c r="M145" t="s">
        <v>33</v>
      </c>
      <c r="N145" t="s">
        <v>60</v>
      </c>
      <c r="O145" s="1" t="s">
        <v>21</v>
      </c>
    </row>
    <row r="146" spans="1:15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s="10">
        <f>TBL_Employees[[#This Row],[Annual Salary]]*TBL_Employees[[#This Row],[Bonus %]]</f>
        <v>0</v>
      </c>
      <c r="M146" t="s">
        <v>19</v>
      </c>
      <c r="N146" t="s">
        <v>29</v>
      </c>
      <c r="O146" s="1" t="s">
        <v>21</v>
      </c>
    </row>
    <row r="147" spans="1:15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s="10">
        <f>TBL_Employees[[#This Row],[Annual Salary]]*TBL_Employees[[#This Row],[Bonus %]]</f>
        <v>10074.880000000001</v>
      </c>
      <c r="M147" t="s">
        <v>33</v>
      </c>
      <c r="N147" t="s">
        <v>80</v>
      </c>
      <c r="O147" s="1" t="s">
        <v>21</v>
      </c>
    </row>
    <row r="148" spans="1:15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s="10">
        <f>TBL_Employees[[#This Row],[Annual Salary]]*TBL_Employees[[#This Row],[Bonus %]]</f>
        <v>20959.68</v>
      </c>
      <c r="M148" t="s">
        <v>19</v>
      </c>
      <c r="N148" t="s">
        <v>29</v>
      </c>
      <c r="O148" s="1" t="s">
        <v>21</v>
      </c>
    </row>
    <row r="149" spans="1:15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s="10">
        <f>TBL_Employees[[#This Row],[Annual Salary]]*TBL_Employees[[#This Row],[Bonus %]]</f>
        <v>0</v>
      </c>
      <c r="M149" t="s">
        <v>19</v>
      </c>
      <c r="N149" t="s">
        <v>63</v>
      </c>
      <c r="O149" s="1" t="s">
        <v>21</v>
      </c>
    </row>
    <row r="150" spans="1:15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s="10">
        <f>TBL_Employees[[#This Row],[Annual Salary]]*TBL_Employees[[#This Row],[Bonus %]]</f>
        <v>0</v>
      </c>
      <c r="M150" t="s">
        <v>33</v>
      </c>
      <c r="N150" t="s">
        <v>60</v>
      </c>
      <c r="O150" s="1" t="s">
        <v>21</v>
      </c>
    </row>
    <row r="151" spans="1:15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s="10">
        <f>TBL_Employees[[#This Row],[Annual Salary]]*TBL_Employees[[#This Row],[Bonus %]]</f>
        <v>0</v>
      </c>
      <c r="M151" t="s">
        <v>19</v>
      </c>
      <c r="N151" t="s">
        <v>39</v>
      </c>
      <c r="O151" s="1" t="s">
        <v>21</v>
      </c>
    </row>
    <row r="152" spans="1:15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s="10">
        <f>TBL_Employees[[#This Row],[Annual Salary]]*TBL_Employees[[#This Row],[Bonus %]]</f>
        <v>0</v>
      </c>
      <c r="M152" t="s">
        <v>52</v>
      </c>
      <c r="N152" t="s">
        <v>53</v>
      </c>
      <c r="O152" s="1" t="s">
        <v>21</v>
      </c>
    </row>
    <row r="153" spans="1:15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s="10">
        <f>TBL_Employees[[#This Row],[Annual Salary]]*TBL_Employees[[#This Row],[Bonus %]]</f>
        <v>0</v>
      </c>
      <c r="M153" t="s">
        <v>19</v>
      </c>
      <c r="N153" t="s">
        <v>39</v>
      </c>
      <c r="O153" s="1" t="s">
        <v>21</v>
      </c>
    </row>
    <row r="154" spans="1:15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s="10">
        <f>TBL_Employees[[#This Row],[Annual Salary]]*TBL_Employees[[#This Row],[Bonus %]]</f>
        <v>0</v>
      </c>
      <c r="M154" t="s">
        <v>33</v>
      </c>
      <c r="N154" t="s">
        <v>34</v>
      </c>
      <c r="O154" s="1" t="s">
        <v>21</v>
      </c>
    </row>
    <row r="155" spans="1:15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s="10">
        <f>TBL_Employees[[#This Row],[Annual Salary]]*TBL_Employees[[#This Row],[Bonus %]]</f>
        <v>0</v>
      </c>
      <c r="M155" t="s">
        <v>19</v>
      </c>
      <c r="N155" t="s">
        <v>45</v>
      </c>
      <c r="O155" s="1" t="s">
        <v>21</v>
      </c>
    </row>
    <row r="156" spans="1:15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s="10">
        <f>TBL_Employees[[#This Row],[Annual Salary]]*TBL_Employees[[#This Row],[Bonus %]]</f>
        <v>0</v>
      </c>
      <c r="M156" t="s">
        <v>19</v>
      </c>
      <c r="N156" t="s">
        <v>39</v>
      </c>
      <c r="O156" s="1" t="s">
        <v>21</v>
      </c>
    </row>
    <row r="157" spans="1:15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s="10">
        <f>TBL_Employees[[#This Row],[Annual Salary]]*TBL_Employees[[#This Row],[Bonus %]]</f>
        <v>0</v>
      </c>
      <c r="M157" t="s">
        <v>33</v>
      </c>
      <c r="N157" t="s">
        <v>34</v>
      </c>
      <c r="O157" s="1" t="s">
        <v>21</v>
      </c>
    </row>
    <row r="158" spans="1:15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s="10">
        <f>TBL_Employees[[#This Row],[Annual Salary]]*TBL_Employees[[#This Row],[Bonus %]]</f>
        <v>12714.800000000001</v>
      </c>
      <c r="M158" t="s">
        <v>19</v>
      </c>
      <c r="N158" t="s">
        <v>45</v>
      </c>
      <c r="O158" s="1" t="s">
        <v>21</v>
      </c>
    </row>
    <row r="159" spans="1:15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s="10">
        <f>TBL_Employees[[#This Row],[Annual Salary]]*TBL_Employees[[#This Row],[Bonus %]]</f>
        <v>62783.490000000005</v>
      </c>
      <c r="M159" t="s">
        <v>19</v>
      </c>
      <c r="N159" t="s">
        <v>25</v>
      </c>
      <c r="O159" s="1" t="s">
        <v>21</v>
      </c>
    </row>
    <row r="160" spans="1:15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s="10">
        <f>TBL_Employees[[#This Row],[Annual Salary]]*TBL_Employees[[#This Row],[Bonus %]]</f>
        <v>5789.9000000000005</v>
      </c>
      <c r="M160" t="s">
        <v>19</v>
      </c>
      <c r="N160" t="s">
        <v>45</v>
      </c>
      <c r="O160" s="1" t="s">
        <v>21</v>
      </c>
    </row>
    <row r="161" spans="1:15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s="10">
        <f>TBL_Employees[[#This Row],[Annual Salary]]*TBL_Employees[[#This Row],[Bonus %]]</f>
        <v>0</v>
      </c>
      <c r="M161" t="s">
        <v>19</v>
      </c>
      <c r="N161" t="s">
        <v>63</v>
      </c>
      <c r="O161" s="1">
        <v>41621</v>
      </c>
    </row>
    <row r="162" spans="1:15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s="10">
        <f>TBL_Employees[[#This Row],[Annual Salary]]*TBL_Employees[[#This Row],[Bonus %]]</f>
        <v>16508.099999999999</v>
      </c>
      <c r="M162" t="s">
        <v>19</v>
      </c>
      <c r="N162" t="s">
        <v>45</v>
      </c>
      <c r="O162" s="1" t="s">
        <v>21</v>
      </c>
    </row>
    <row r="163" spans="1:15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s="10">
        <f>TBL_Employees[[#This Row],[Annual Salary]]*TBL_Employees[[#This Row],[Bonus %]]</f>
        <v>0</v>
      </c>
      <c r="M163" t="s">
        <v>19</v>
      </c>
      <c r="N163" t="s">
        <v>20</v>
      </c>
      <c r="O163" s="1" t="s">
        <v>21</v>
      </c>
    </row>
    <row r="164" spans="1:15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s="10">
        <f>TBL_Employees[[#This Row],[Annual Salary]]*TBL_Employees[[#This Row],[Bonus %]]</f>
        <v>0</v>
      </c>
      <c r="M164" t="s">
        <v>52</v>
      </c>
      <c r="N164" t="s">
        <v>53</v>
      </c>
      <c r="O164" s="1" t="s">
        <v>21</v>
      </c>
    </row>
    <row r="165" spans="1:15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s="10">
        <f>TBL_Employees[[#This Row],[Annual Salary]]*TBL_Employees[[#This Row],[Bonus %]]</f>
        <v>0</v>
      </c>
      <c r="M165" t="s">
        <v>52</v>
      </c>
      <c r="N165" t="s">
        <v>53</v>
      </c>
      <c r="O165" s="1" t="s">
        <v>21</v>
      </c>
    </row>
    <row r="166" spans="1:15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s="10">
        <f>TBL_Employees[[#This Row],[Annual Salary]]*TBL_Employees[[#This Row],[Bonus %]]</f>
        <v>75304.89</v>
      </c>
      <c r="M166" t="s">
        <v>33</v>
      </c>
      <c r="N166" t="s">
        <v>80</v>
      </c>
      <c r="O166" s="1" t="s">
        <v>21</v>
      </c>
    </row>
    <row r="167" spans="1:15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s="10">
        <f>TBL_Employees[[#This Row],[Annual Salary]]*TBL_Employees[[#This Row],[Bonus %]]</f>
        <v>53466.719999999994</v>
      </c>
      <c r="M167" t="s">
        <v>19</v>
      </c>
      <c r="N167" t="s">
        <v>25</v>
      </c>
      <c r="O167" s="1" t="s">
        <v>21</v>
      </c>
    </row>
    <row r="168" spans="1:15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s="10">
        <f>TBL_Employees[[#This Row],[Annual Salary]]*TBL_Employees[[#This Row],[Bonus %]]</f>
        <v>21713.1</v>
      </c>
      <c r="M168" t="s">
        <v>19</v>
      </c>
      <c r="N168" t="s">
        <v>39</v>
      </c>
      <c r="O168" s="1" t="s">
        <v>21</v>
      </c>
    </row>
    <row r="169" spans="1:15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s="10">
        <f>TBL_Employees[[#This Row],[Annual Salary]]*TBL_Employees[[#This Row],[Bonus %]]</f>
        <v>0</v>
      </c>
      <c r="M169" t="s">
        <v>19</v>
      </c>
      <c r="N169" t="s">
        <v>25</v>
      </c>
      <c r="O169" s="1" t="s">
        <v>21</v>
      </c>
    </row>
    <row r="170" spans="1:15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s="10">
        <f>TBL_Employees[[#This Row],[Annual Salary]]*TBL_Employees[[#This Row],[Bonus %]]</f>
        <v>76326</v>
      </c>
      <c r="M170" t="s">
        <v>19</v>
      </c>
      <c r="N170" t="s">
        <v>25</v>
      </c>
      <c r="O170" s="1" t="s">
        <v>21</v>
      </c>
    </row>
    <row r="171" spans="1:15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s="10">
        <f>TBL_Employees[[#This Row],[Annual Salary]]*TBL_Employees[[#This Row],[Bonus %]]</f>
        <v>19319.300000000003</v>
      </c>
      <c r="M171" t="s">
        <v>19</v>
      </c>
      <c r="N171" t="s">
        <v>25</v>
      </c>
      <c r="O171" s="1" t="s">
        <v>21</v>
      </c>
    </row>
    <row r="172" spans="1:15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s="10">
        <f>TBL_Employees[[#This Row],[Annual Salary]]*TBL_Employees[[#This Row],[Bonus %]]</f>
        <v>0</v>
      </c>
      <c r="M172" t="s">
        <v>52</v>
      </c>
      <c r="N172" t="s">
        <v>81</v>
      </c>
      <c r="O172" s="1" t="s">
        <v>21</v>
      </c>
    </row>
    <row r="173" spans="1:15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s="10">
        <f>TBL_Employees[[#This Row],[Annual Salary]]*TBL_Employees[[#This Row],[Bonus %]]</f>
        <v>0</v>
      </c>
      <c r="M173" t="s">
        <v>33</v>
      </c>
      <c r="N173" t="s">
        <v>80</v>
      </c>
      <c r="O173" s="1" t="s">
        <v>21</v>
      </c>
    </row>
    <row r="174" spans="1:15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s="10">
        <f>TBL_Employees[[#This Row],[Annual Salary]]*TBL_Employees[[#This Row],[Bonus %]]</f>
        <v>76973.13</v>
      </c>
      <c r="M174" t="s">
        <v>19</v>
      </c>
      <c r="N174" t="s">
        <v>25</v>
      </c>
      <c r="O174" s="1" t="s">
        <v>21</v>
      </c>
    </row>
    <row r="175" spans="1:15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s="10">
        <f>TBL_Employees[[#This Row],[Annual Salary]]*TBL_Employees[[#This Row],[Bonus %]]</f>
        <v>36560.369999999995</v>
      </c>
      <c r="M175" t="s">
        <v>19</v>
      </c>
      <c r="N175" t="s">
        <v>39</v>
      </c>
      <c r="O175" s="1" t="s">
        <v>21</v>
      </c>
    </row>
    <row r="176" spans="1:15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s="10">
        <f>TBL_Employees[[#This Row],[Annual Salary]]*TBL_Employees[[#This Row],[Bonus %]]</f>
        <v>12012.800000000001</v>
      </c>
      <c r="M176" t="s">
        <v>19</v>
      </c>
      <c r="N176" t="s">
        <v>25</v>
      </c>
      <c r="O176" s="1" t="s">
        <v>21</v>
      </c>
    </row>
    <row r="177" spans="1:15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s="10">
        <f>TBL_Employees[[#This Row],[Annual Salary]]*TBL_Employees[[#This Row],[Bonus %]]</f>
        <v>6485.4000000000005</v>
      </c>
      <c r="M177" t="s">
        <v>19</v>
      </c>
      <c r="N177" t="s">
        <v>45</v>
      </c>
      <c r="O177" s="1" t="s">
        <v>21</v>
      </c>
    </row>
    <row r="178" spans="1:15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s="10">
        <f>TBL_Employees[[#This Row],[Annual Salary]]*TBL_Employees[[#This Row],[Bonus %]]</f>
        <v>10227</v>
      </c>
      <c r="M178" t="s">
        <v>19</v>
      </c>
      <c r="N178" t="s">
        <v>20</v>
      </c>
      <c r="O178" s="1" t="s">
        <v>21</v>
      </c>
    </row>
    <row r="179" spans="1:15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s="10">
        <f>TBL_Employees[[#This Row],[Annual Salary]]*TBL_Employees[[#This Row],[Bonus %]]</f>
        <v>77402.66</v>
      </c>
      <c r="M179" t="s">
        <v>33</v>
      </c>
      <c r="N179" t="s">
        <v>80</v>
      </c>
      <c r="O179" s="1" t="s">
        <v>21</v>
      </c>
    </row>
    <row r="180" spans="1:15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s="10">
        <f>TBL_Employees[[#This Row],[Annual Salary]]*TBL_Employees[[#This Row],[Bonus %]]</f>
        <v>0</v>
      </c>
      <c r="M180" t="s">
        <v>19</v>
      </c>
      <c r="N180" t="s">
        <v>29</v>
      </c>
      <c r="O180" s="1" t="s">
        <v>21</v>
      </c>
    </row>
    <row r="181" spans="1:15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s="10">
        <f>TBL_Employees[[#This Row],[Annual Salary]]*TBL_Employees[[#This Row],[Bonus %]]</f>
        <v>8007.92</v>
      </c>
      <c r="M181" t="s">
        <v>19</v>
      </c>
      <c r="N181" t="s">
        <v>45</v>
      </c>
      <c r="O181" s="1" t="s">
        <v>21</v>
      </c>
    </row>
    <row r="182" spans="1:15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s="10">
        <f>TBL_Employees[[#This Row],[Annual Salary]]*TBL_Employees[[#This Row],[Bonus %]]</f>
        <v>0</v>
      </c>
      <c r="M182" t="s">
        <v>19</v>
      </c>
      <c r="N182" t="s">
        <v>45</v>
      </c>
      <c r="O182" s="1" t="s">
        <v>21</v>
      </c>
    </row>
    <row r="183" spans="1:15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s="10">
        <f>TBL_Employees[[#This Row],[Annual Salary]]*TBL_Employees[[#This Row],[Bonus %]]</f>
        <v>0</v>
      </c>
      <c r="M183" t="s">
        <v>33</v>
      </c>
      <c r="N183" t="s">
        <v>34</v>
      </c>
      <c r="O183" s="1" t="s">
        <v>21</v>
      </c>
    </row>
    <row r="184" spans="1:15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s="10">
        <f>TBL_Employees[[#This Row],[Annual Salary]]*TBL_Employees[[#This Row],[Bonus %]]</f>
        <v>0</v>
      </c>
      <c r="M184" t="s">
        <v>19</v>
      </c>
      <c r="N184" t="s">
        <v>39</v>
      </c>
      <c r="O184" s="1" t="s">
        <v>21</v>
      </c>
    </row>
    <row r="185" spans="1:15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s="10">
        <f>TBL_Employees[[#This Row],[Annual Salary]]*TBL_Employees[[#This Row],[Bonus %]]</f>
        <v>0</v>
      </c>
      <c r="M185" t="s">
        <v>33</v>
      </c>
      <c r="N185" t="s">
        <v>34</v>
      </c>
      <c r="O185" s="1" t="s">
        <v>21</v>
      </c>
    </row>
    <row r="186" spans="1:15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s="10">
        <f>TBL_Employees[[#This Row],[Annual Salary]]*TBL_Employees[[#This Row],[Bonus %]]</f>
        <v>0</v>
      </c>
      <c r="M186" t="s">
        <v>33</v>
      </c>
      <c r="N186" t="s">
        <v>74</v>
      </c>
      <c r="O186" s="1" t="s">
        <v>21</v>
      </c>
    </row>
    <row r="187" spans="1:15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s="10">
        <f>TBL_Employees[[#This Row],[Annual Salary]]*TBL_Employees[[#This Row],[Bonus %]]</f>
        <v>0</v>
      </c>
      <c r="M187" t="s">
        <v>33</v>
      </c>
      <c r="N187" t="s">
        <v>60</v>
      </c>
      <c r="O187" s="1" t="s">
        <v>21</v>
      </c>
    </row>
    <row r="188" spans="1:15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s="10">
        <f>TBL_Employees[[#This Row],[Annual Salary]]*TBL_Employees[[#This Row],[Bonus %]]</f>
        <v>0</v>
      </c>
      <c r="M188" t="s">
        <v>52</v>
      </c>
      <c r="N188" t="s">
        <v>66</v>
      </c>
      <c r="O188" s="1" t="s">
        <v>21</v>
      </c>
    </row>
    <row r="189" spans="1:15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s="10">
        <f>TBL_Employees[[#This Row],[Annual Salary]]*TBL_Employees[[#This Row],[Bonus %]]</f>
        <v>0</v>
      </c>
      <c r="M189" t="s">
        <v>52</v>
      </c>
      <c r="N189" t="s">
        <v>66</v>
      </c>
      <c r="O189" s="1" t="s">
        <v>21</v>
      </c>
    </row>
    <row r="190" spans="1:15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s="10">
        <f>TBL_Employees[[#This Row],[Annual Salary]]*TBL_Employees[[#This Row],[Bonus %]]</f>
        <v>18874.2</v>
      </c>
      <c r="M190" t="s">
        <v>52</v>
      </c>
      <c r="N190" t="s">
        <v>53</v>
      </c>
      <c r="O190" s="1" t="s">
        <v>21</v>
      </c>
    </row>
    <row r="191" spans="1:15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s="10">
        <f>TBL_Employees[[#This Row],[Annual Salary]]*TBL_Employees[[#This Row],[Bonus %]]</f>
        <v>0</v>
      </c>
      <c r="M191" t="s">
        <v>19</v>
      </c>
      <c r="N191" t="s">
        <v>29</v>
      </c>
      <c r="O191" s="1" t="s">
        <v>21</v>
      </c>
    </row>
    <row r="192" spans="1:15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s="10">
        <f>TBL_Employees[[#This Row],[Annual Salary]]*TBL_Employees[[#This Row],[Bonus %]]</f>
        <v>16042.650000000001</v>
      </c>
      <c r="M192" t="s">
        <v>19</v>
      </c>
      <c r="N192" t="s">
        <v>29</v>
      </c>
      <c r="O192" s="1" t="s">
        <v>21</v>
      </c>
    </row>
    <row r="193" spans="1:15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s="10">
        <f>TBL_Employees[[#This Row],[Annual Salary]]*TBL_Employees[[#This Row],[Bonus %]]</f>
        <v>0</v>
      </c>
      <c r="M193" t="s">
        <v>33</v>
      </c>
      <c r="N193" t="s">
        <v>60</v>
      </c>
      <c r="O193" s="1" t="s">
        <v>21</v>
      </c>
    </row>
    <row r="194" spans="1:15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s="10">
        <f>TBL_Employees[[#This Row],[Annual Salary]]*TBL_Employees[[#This Row],[Bonus %]]</f>
        <v>9506.1</v>
      </c>
      <c r="M194" t="s">
        <v>33</v>
      </c>
      <c r="N194" t="s">
        <v>74</v>
      </c>
      <c r="O194" s="1" t="s">
        <v>21</v>
      </c>
    </row>
    <row r="195" spans="1:15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s="10">
        <f>TBL_Employees[[#This Row],[Annual Salary]]*TBL_Employees[[#This Row],[Bonus %]]</f>
        <v>48249.599999999999</v>
      </c>
      <c r="M195" t="s">
        <v>19</v>
      </c>
      <c r="N195" t="s">
        <v>39</v>
      </c>
      <c r="O195" s="1" t="s">
        <v>21</v>
      </c>
    </row>
    <row r="196" spans="1:15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s="10">
        <f>TBL_Employees[[#This Row],[Annual Salary]]*TBL_Employees[[#This Row],[Bonus %]]</f>
        <v>0</v>
      </c>
      <c r="M196" t="s">
        <v>19</v>
      </c>
      <c r="N196" t="s">
        <v>29</v>
      </c>
      <c r="O196" s="1" t="s">
        <v>21</v>
      </c>
    </row>
    <row r="197" spans="1:15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s="10">
        <f>TBL_Employees[[#This Row],[Annual Salary]]*TBL_Employees[[#This Row],[Bonus %]]</f>
        <v>7652.58</v>
      </c>
      <c r="M197" t="s">
        <v>33</v>
      </c>
      <c r="N197" t="s">
        <v>74</v>
      </c>
      <c r="O197" s="1" t="s">
        <v>21</v>
      </c>
    </row>
    <row r="198" spans="1:15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s="10">
        <f>TBL_Employees[[#This Row],[Annual Salary]]*TBL_Employees[[#This Row],[Bonus %]]</f>
        <v>0</v>
      </c>
      <c r="M198" t="s">
        <v>52</v>
      </c>
      <c r="N198" t="s">
        <v>53</v>
      </c>
      <c r="O198" s="1" t="s">
        <v>21</v>
      </c>
    </row>
    <row r="199" spans="1:15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s="10">
        <f>TBL_Employees[[#This Row],[Annual Salary]]*TBL_Employees[[#This Row],[Bonus %]]</f>
        <v>65559</v>
      </c>
      <c r="M199" t="s">
        <v>33</v>
      </c>
      <c r="N199" t="s">
        <v>74</v>
      </c>
      <c r="O199" s="1" t="s">
        <v>21</v>
      </c>
    </row>
    <row r="200" spans="1:15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s="10">
        <f>TBL_Employees[[#This Row],[Annual Salary]]*TBL_Employees[[#This Row],[Bonus %]]</f>
        <v>0</v>
      </c>
      <c r="M200" t="s">
        <v>19</v>
      </c>
      <c r="N200" t="s">
        <v>29</v>
      </c>
      <c r="O200" s="1" t="s">
        <v>21</v>
      </c>
    </row>
    <row r="201" spans="1:15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s="10">
        <f>TBL_Employees[[#This Row],[Annual Salary]]*TBL_Employees[[#This Row],[Bonus %]]</f>
        <v>70789.440000000002</v>
      </c>
      <c r="M201" t="s">
        <v>19</v>
      </c>
      <c r="N201" t="s">
        <v>29</v>
      </c>
      <c r="O201" s="1">
        <v>43003</v>
      </c>
    </row>
    <row r="202" spans="1:15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s="10">
        <f>TBL_Employees[[#This Row],[Annual Salary]]*TBL_Employees[[#This Row],[Bonus %]]</f>
        <v>0</v>
      </c>
      <c r="M202" t="s">
        <v>19</v>
      </c>
      <c r="N202" t="s">
        <v>63</v>
      </c>
      <c r="O202" s="1" t="s">
        <v>21</v>
      </c>
    </row>
    <row r="203" spans="1:15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s="10">
        <f>TBL_Employees[[#This Row],[Annual Salary]]*TBL_Employees[[#This Row],[Bonus %]]</f>
        <v>0</v>
      </c>
      <c r="M203" t="s">
        <v>19</v>
      </c>
      <c r="N203" t="s">
        <v>63</v>
      </c>
      <c r="O203" s="1" t="s">
        <v>21</v>
      </c>
    </row>
    <row r="204" spans="1:15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s="10">
        <f>TBL_Employees[[#This Row],[Annual Salary]]*TBL_Employees[[#This Row],[Bonus %]]</f>
        <v>95737.98000000001</v>
      </c>
      <c r="M204" t="s">
        <v>19</v>
      </c>
      <c r="N204" t="s">
        <v>63</v>
      </c>
      <c r="O204" s="1" t="s">
        <v>21</v>
      </c>
    </row>
    <row r="205" spans="1:15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s="10">
        <f>TBL_Employees[[#This Row],[Annual Salary]]*TBL_Employees[[#This Row],[Bonus %]]</f>
        <v>0</v>
      </c>
      <c r="M205" t="s">
        <v>19</v>
      </c>
      <c r="N205" t="s">
        <v>39</v>
      </c>
      <c r="O205" s="1" t="s">
        <v>21</v>
      </c>
    </row>
    <row r="206" spans="1:15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s="10">
        <f>TBL_Employees[[#This Row],[Annual Salary]]*TBL_Employees[[#This Row],[Bonus %]]</f>
        <v>40295.42</v>
      </c>
      <c r="M206" t="s">
        <v>19</v>
      </c>
      <c r="N206" t="s">
        <v>45</v>
      </c>
      <c r="O206" s="1" t="s">
        <v>21</v>
      </c>
    </row>
    <row r="207" spans="1:15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s="10">
        <f>TBL_Employees[[#This Row],[Annual Salary]]*TBL_Employees[[#This Row],[Bonus %]]</f>
        <v>0</v>
      </c>
      <c r="M207" t="s">
        <v>19</v>
      </c>
      <c r="N207" t="s">
        <v>39</v>
      </c>
      <c r="O207" s="1" t="s">
        <v>21</v>
      </c>
    </row>
    <row r="208" spans="1:15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s="10">
        <f>TBL_Employees[[#This Row],[Annual Salary]]*TBL_Employees[[#This Row],[Bonus %]]</f>
        <v>0</v>
      </c>
      <c r="M208" t="s">
        <v>19</v>
      </c>
      <c r="N208" t="s">
        <v>25</v>
      </c>
      <c r="O208" s="1" t="s">
        <v>21</v>
      </c>
    </row>
    <row r="209" spans="1:15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s="10">
        <f>TBL_Employees[[#This Row],[Annual Salary]]*TBL_Employees[[#This Row],[Bonus %]]</f>
        <v>8446.2000000000007</v>
      </c>
      <c r="M209" t="s">
        <v>33</v>
      </c>
      <c r="N209" t="s">
        <v>34</v>
      </c>
      <c r="O209" s="1" t="s">
        <v>21</v>
      </c>
    </row>
    <row r="210" spans="1:15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s="10">
        <f>TBL_Employees[[#This Row],[Annual Salary]]*TBL_Employees[[#This Row],[Bonus %]]</f>
        <v>0</v>
      </c>
      <c r="M210" t="s">
        <v>19</v>
      </c>
      <c r="N210" t="s">
        <v>20</v>
      </c>
      <c r="O210" s="1" t="s">
        <v>21</v>
      </c>
    </row>
    <row r="211" spans="1:15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s="10">
        <f>TBL_Employees[[#This Row],[Annual Salary]]*TBL_Employees[[#This Row],[Bonus %]]</f>
        <v>76885.2</v>
      </c>
      <c r="M211" t="s">
        <v>19</v>
      </c>
      <c r="N211" t="s">
        <v>20</v>
      </c>
      <c r="O211" s="1" t="s">
        <v>21</v>
      </c>
    </row>
    <row r="212" spans="1:15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s="10">
        <f>TBL_Employees[[#This Row],[Annual Salary]]*TBL_Employees[[#This Row],[Bonus %]]</f>
        <v>0</v>
      </c>
      <c r="M212" t="s">
        <v>52</v>
      </c>
      <c r="N212" t="s">
        <v>53</v>
      </c>
      <c r="O212" s="1" t="s">
        <v>21</v>
      </c>
    </row>
    <row r="213" spans="1:15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s="10">
        <f>TBL_Employees[[#This Row],[Annual Salary]]*TBL_Employees[[#This Row],[Bonus %]]</f>
        <v>22711.95</v>
      </c>
      <c r="M213" t="s">
        <v>19</v>
      </c>
      <c r="N213" t="s">
        <v>63</v>
      </c>
      <c r="O213" s="1" t="s">
        <v>21</v>
      </c>
    </row>
    <row r="214" spans="1:15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s="10">
        <f>TBL_Employees[[#This Row],[Annual Salary]]*TBL_Employees[[#This Row],[Bonus %]]</f>
        <v>0</v>
      </c>
      <c r="M214" t="s">
        <v>19</v>
      </c>
      <c r="N214" t="s">
        <v>63</v>
      </c>
      <c r="O214" s="1" t="s">
        <v>21</v>
      </c>
    </row>
    <row r="215" spans="1:15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s="10">
        <f>TBL_Employees[[#This Row],[Annual Salary]]*TBL_Employees[[#This Row],[Bonus %]]</f>
        <v>6140.1</v>
      </c>
      <c r="M215" t="s">
        <v>33</v>
      </c>
      <c r="N215" t="s">
        <v>74</v>
      </c>
      <c r="O215" s="1" t="s">
        <v>21</v>
      </c>
    </row>
    <row r="216" spans="1:15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s="10">
        <f>TBL_Employees[[#This Row],[Annual Salary]]*TBL_Employees[[#This Row],[Bonus %]]</f>
        <v>0</v>
      </c>
      <c r="M216" t="s">
        <v>19</v>
      </c>
      <c r="N216" t="s">
        <v>25</v>
      </c>
      <c r="O216" s="1" t="s">
        <v>21</v>
      </c>
    </row>
    <row r="217" spans="1:15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s="10">
        <f>TBL_Employees[[#This Row],[Annual Salary]]*TBL_Employees[[#This Row],[Bonus %]]</f>
        <v>0</v>
      </c>
      <c r="M217" t="s">
        <v>52</v>
      </c>
      <c r="N217" t="s">
        <v>81</v>
      </c>
      <c r="O217" s="1" t="s">
        <v>21</v>
      </c>
    </row>
    <row r="218" spans="1:15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s="10">
        <f>TBL_Employees[[#This Row],[Annual Salary]]*TBL_Employees[[#This Row],[Bonus %]]</f>
        <v>0</v>
      </c>
      <c r="M218" t="s">
        <v>19</v>
      </c>
      <c r="N218" t="s">
        <v>20</v>
      </c>
      <c r="O218" s="1" t="s">
        <v>21</v>
      </c>
    </row>
    <row r="219" spans="1:15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s="10">
        <f>TBL_Employees[[#This Row],[Annual Salary]]*TBL_Employees[[#This Row],[Bonus %]]</f>
        <v>70448.37</v>
      </c>
      <c r="M219" t="s">
        <v>19</v>
      </c>
      <c r="N219" t="s">
        <v>29</v>
      </c>
      <c r="O219" s="1" t="s">
        <v>21</v>
      </c>
    </row>
    <row r="220" spans="1:15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s="10">
        <f>TBL_Employees[[#This Row],[Annual Salary]]*TBL_Employees[[#This Row],[Bonus %]]</f>
        <v>0</v>
      </c>
      <c r="M220" t="s">
        <v>52</v>
      </c>
      <c r="N220" t="s">
        <v>66</v>
      </c>
      <c r="O220" s="1" t="s">
        <v>21</v>
      </c>
    </row>
    <row r="221" spans="1:15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s="10">
        <f>TBL_Employees[[#This Row],[Annual Salary]]*TBL_Employees[[#This Row],[Bonus %]]</f>
        <v>0</v>
      </c>
      <c r="M221" t="s">
        <v>19</v>
      </c>
      <c r="N221" t="s">
        <v>39</v>
      </c>
      <c r="O221" s="1" t="s">
        <v>21</v>
      </c>
    </row>
    <row r="222" spans="1:15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s="10">
        <f>TBL_Employees[[#This Row],[Annual Salary]]*TBL_Employees[[#This Row],[Bonus %]]</f>
        <v>91955.16</v>
      </c>
      <c r="M222" t="s">
        <v>19</v>
      </c>
      <c r="N222" t="s">
        <v>29</v>
      </c>
      <c r="O222" s="1" t="s">
        <v>21</v>
      </c>
    </row>
    <row r="223" spans="1:15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s="10">
        <f>TBL_Employees[[#This Row],[Annual Salary]]*TBL_Employees[[#This Row],[Bonus %]]</f>
        <v>0</v>
      </c>
      <c r="M223" t="s">
        <v>33</v>
      </c>
      <c r="N223" t="s">
        <v>60</v>
      </c>
      <c r="O223" s="1" t="s">
        <v>21</v>
      </c>
    </row>
    <row r="224" spans="1:15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s="10">
        <f>TBL_Employees[[#This Row],[Annual Salary]]*TBL_Employees[[#This Row],[Bonus %]]</f>
        <v>0</v>
      </c>
      <c r="M224" t="s">
        <v>19</v>
      </c>
      <c r="N224" t="s">
        <v>29</v>
      </c>
      <c r="O224" s="1" t="s">
        <v>21</v>
      </c>
    </row>
    <row r="225" spans="1:15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s="10">
        <f>TBL_Employees[[#This Row],[Annual Salary]]*TBL_Employees[[#This Row],[Bonus %]]</f>
        <v>0</v>
      </c>
      <c r="M225" t="s">
        <v>19</v>
      </c>
      <c r="N225" t="s">
        <v>39</v>
      </c>
      <c r="O225" s="1" t="s">
        <v>21</v>
      </c>
    </row>
    <row r="226" spans="1:15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s="10">
        <f>TBL_Employees[[#This Row],[Annual Salary]]*TBL_Employees[[#This Row],[Bonus %]]</f>
        <v>0</v>
      </c>
      <c r="M226" t="s">
        <v>19</v>
      </c>
      <c r="N226" t="s">
        <v>20</v>
      </c>
      <c r="O226" s="1" t="s">
        <v>21</v>
      </c>
    </row>
    <row r="227" spans="1:15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s="10">
        <f>TBL_Employees[[#This Row],[Annual Salary]]*TBL_Employees[[#This Row],[Bonus %]]</f>
        <v>0</v>
      </c>
      <c r="M227" t="s">
        <v>33</v>
      </c>
      <c r="N227" t="s">
        <v>34</v>
      </c>
      <c r="O227" s="1" t="s">
        <v>21</v>
      </c>
    </row>
    <row r="228" spans="1:15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s="10">
        <f>TBL_Employees[[#This Row],[Annual Salary]]*TBL_Employees[[#This Row],[Bonus %]]</f>
        <v>34330.53</v>
      </c>
      <c r="M228" t="s">
        <v>19</v>
      </c>
      <c r="N228" t="s">
        <v>39</v>
      </c>
      <c r="O228" s="1" t="s">
        <v>21</v>
      </c>
    </row>
    <row r="229" spans="1:15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s="10">
        <f>TBL_Employees[[#This Row],[Annual Salary]]*TBL_Employees[[#This Row],[Bonus %]]</f>
        <v>14361.449999999999</v>
      </c>
      <c r="M229" t="s">
        <v>19</v>
      </c>
      <c r="N229" t="s">
        <v>25</v>
      </c>
      <c r="O229" s="1">
        <v>40193</v>
      </c>
    </row>
    <row r="230" spans="1:15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s="10">
        <f>TBL_Employees[[#This Row],[Annual Salary]]*TBL_Employees[[#This Row],[Bonus %]]</f>
        <v>0</v>
      </c>
      <c r="M230" t="s">
        <v>19</v>
      </c>
      <c r="N230" t="s">
        <v>25</v>
      </c>
      <c r="O230" s="1" t="s">
        <v>21</v>
      </c>
    </row>
    <row r="231" spans="1:15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s="10">
        <f>TBL_Employees[[#This Row],[Annual Salary]]*TBL_Employees[[#This Row],[Bonus %]]</f>
        <v>11047.77</v>
      </c>
      <c r="M231" t="s">
        <v>33</v>
      </c>
      <c r="N231" t="s">
        <v>80</v>
      </c>
      <c r="O231" s="1" t="s">
        <v>21</v>
      </c>
    </row>
    <row r="232" spans="1:15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s="10">
        <f>TBL_Employees[[#This Row],[Annual Salary]]*TBL_Employees[[#This Row],[Bonus %]]</f>
        <v>0</v>
      </c>
      <c r="M232" t="s">
        <v>19</v>
      </c>
      <c r="N232" t="s">
        <v>39</v>
      </c>
      <c r="O232" s="1" t="s">
        <v>21</v>
      </c>
    </row>
    <row r="233" spans="1:15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s="10">
        <f>TBL_Employees[[#This Row],[Annual Salary]]*TBL_Employees[[#This Row],[Bonus %]]</f>
        <v>0</v>
      </c>
      <c r="M233" t="s">
        <v>33</v>
      </c>
      <c r="N233" t="s">
        <v>80</v>
      </c>
      <c r="O233" s="1" t="s">
        <v>21</v>
      </c>
    </row>
    <row r="234" spans="1:15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s="10">
        <f>TBL_Employees[[#This Row],[Annual Salary]]*TBL_Employees[[#This Row],[Bonus %]]</f>
        <v>103370.40000000001</v>
      </c>
      <c r="M234" t="s">
        <v>52</v>
      </c>
      <c r="N234" t="s">
        <v>66</v>
      </c>
      <c r="O234" s="1" t="s">
        <v>21</v>
      </c>
    </row>
    <row r="235" spans="1:15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s="10">
        <f>TBL_Employees[[#This Row],[Annual Salary]]*TBL_Employees[[#This Row],[Bonus %]]</f>
        <v>11283.75</v>
      </c>
      <c r="M235" t="s">
        <v>19</v>
      </c>
      <c r="N235" t="s">
        <v>20</v>
      </c>
      <c r="O235" s="1" t="s">
        <v>21</v>
      </c>
    </row>
    <row r="236" spans="1:15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s="10">
        <f>TBL_Employees[[#This Row],[Annual Salary]]*TBL_Employees[[#This Row],[Bonus %]]</f>
        <v>61455.33</v>
      </c>
      <c r="M236" t="s">
        <v>19</v>
      </c>
      <c r="N236" t="s">
        <v>45</v>
      </c>
      <c r="O236" s="1" t="s">
        <v>21</v>
      </c>
    </row>
    <row r="237" spans="1:15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s="10">
        <f>TBL_Employees[[#This Row],[Annual Salary]]*TBL_Employees[[#This Row],[Bonus %]]</f>
        <v>0</v>
      </c>
      <c r="M237" t="s">
        <v>19</v>
      </c>
      <c r="N237" t="s">
        <v>45</v>
      </c>
      <c r="O237" s="1" t="s">
        <v>21</v>
      </c>
    </row>
    <row r="238" spans="1:15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s="10">
        <f>TBL_Employees[[#This Row],[Annual Salary]]*TBL_Employees[[#This Row],[Bonus %]]</f>
        <v>0</v>
      </c>
      <c r="M238" t="s">
        <v>19</v>
      </c>
      <c r="N238" t="s">
        <v>20</v>
      </c>
      <c r="O238" s="1">
        <v>41430</v>
      </c>
    </row>
    <row r="239" spans="1:15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s="10">
        <f>TBL_Employees[[#This Row],[Annual Salary]]*TBL_Employees[[#This Row],[Bonus %]]</f>
        <v>0</v>
      </c>
      <c r="M239" t="s">
        <v>19</v>
      </c>
      <c r="N239" t="s">
        <v>63</v>
      </c>
      <c r="O239" s="1" t="s">
        <v>21</v>
      </c>
    </row>
    <row r="240" spans="1:15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s="10">
        <f>TBL_Employees[[#This Row],[Annual Salary]]*TBL_Employees[[#This Row],[Bonus %]]</f>
        <v>20192.34</v>
      </c>
      <c r="M240" t="s">
        <v>19</v>
      </c>
      <c r="N240" t="s">
        <v>29</v>
      </c>
      <c r="O240" s="1">
        <v>44029</v>
      </c>
    </row>
    <row r="241" spans="1:15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s="10">
        <f>TBL_Employees[[#This Row],[Annual Salary]]*TBL_Employees[[#This Row],[Bonus %]]</f>
        <v>0</v>
      </c>
      <c r="M241" t="s">
        <v>33</v>
      </c>
      <c r="N241" t="s">
        <v>60</v>
      </c>
      <c r="O241" s="1" t="s">
        <v>21</v>
      </c>
    </row>
    <row r="242" spans="1:15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s="10">
        <f>TBL_Employees[[#This Row],[Annual Salary]]*TBL_Employees[[#This Row],[Bonus %]]</f>
        <v>18619.349999999999</v>
      </c>
      <c r="M242" t="s">
        <v>52</v>
      </c>
      <c r="N242" t="s">
        <v>53</v>
      </c>
      <c r="O242" s="1" t="s">
        <v>21</v>
      </c>
    </row>
    <row r="243" spans="1:15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s="10">
        <f>TBL_Employees[[#This Row],[Annual Salary]]*TBL_Employees[[#This Row],[Bonus %]]</f>
        <v>0</v>
      </c>
      <c r="M243" t="s">
        <v>19</v>
      </c>
      <c r="N243" t="s">
        <v>63</v>
      </c>
      <c r="O243" s="1" t="s">
        <v>21</v>
      </c>
    </row>
    <row r="244" spans="1:15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s="10">
        <f>TBL_Employees[[#This Row],[Annual Salary]]*TBL_Employees[[#This Row],[Bonus %]]</f>
        <v>41643.800000000003</v>
      </c>
      <c r="M244" t="s">
        <v>52</v>
      </c>
      <c r="N244" t="s">
        <v>53</v>
      </c>
      <c r="O244" s="1">
        <v>44099</v>
      </c>
    </row>
    <row r="245" spans="1:15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s="10">
        <f>TBL_Employees[[#This Row],[Annual Salary]]*TBL_Employees[[#This Row],[Bonus %]]</f>
        <v>54660.6</v>
      </c>
      <c r="M245" t="s">
        <v>19</v>
      </c>
      <c r="N245" t="s">
        <v>25</v>
      </c>
      <c r="O245" s="1" t="s">
        <v>21</v>
      </c>
    </row>
    <row r="246" spans="1:15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s="10">
        <f>TBL_Employees[[#This Row],[Annual Salary]]*TBL_Employees[[#This Row],[Bonus %]]</f>
        <v>8226.26</v>
      </c>
      <c r="M246" t="s">
        <v>19</v>
      </c>
      <c r="N246" t="s">
        <v>63</v>
      </c>
      <c r="O246" s="1" t="s">
        <v>21</v>
      </c>
    </row>
    <row r="247" spans="1:15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s="10">
        <f>TBL_Employees[[#This Row],[Annual Salary]]*TBL_Employees[[#This Row],[Bonus %]]</f>
        <v>17322.14</v>
      </c>
      <c r="M247" t="s">
        <v>52</v>
      </c>
      <c r="N247" t="s">
        <v>66</v>
      </c>
      <c r="O247" s="1" t="s">
        <v>21</v>
      </c>
    </row>
    <row r="248" spans="1:15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s="10">
        <f>TBL_Employees[[#This Row],[Annual Salary]]*TBL_Employees[[#This Row],[Bonus %]]</f>
        <v>7611.36</v>
      </c>
      <c r="M248" t="s">
        <v>19</v>
      </c>
      <c r="N248" t="s">
        <v>29</v>
      </c>
      <c r="O248" s="1" t="s">
        <v>21</v>
      </c>
    </row>
    <row r="249" spans="1:15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s="10">
        <f>TBL_Employees[[#This Row],[Annual Salary]]*TBL_Employees[[#This Row],[Bonus %]]</f>
        <v>15494.88</v>
      </c>
      <c r="M249" t="s">
        <v>33</v>
      </c>
      <c r="N249" t="s">
        <v>74</v>
      </c>
      <c r="O249" s="1" t="s">
        <v>21</v>
      </c>
    </row>
    <row r="250" spans="1:15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s="10">
        <f>TBL_Employees[[#This Row],[Annual Salary]]*TBL_Employees[[#This Row],[Bonus %]]</f>
        <v>26428.959999999999</v>
      </c>
      <c r="M250" t="s">
        <v>19</v>
      </c>
      <c r="N250" t="s">
        <v>63</v>
      </c>
      <c r="O250" s="1" t="s">
        <v>21</v>
      </c>
    </row>
    <row r="251" spans="1:15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s="10">
        <f>TBL_Employees[[#This Row],[Annual Salary]]*TBL_Employees[[#This Row],[Bonus %]]</f>
        <v>86778.65</v>
      </c>
      <c r="M251" t="s">
        <v>52</v>
      </c>
      <c r="N251" t="s">
        <v>66</v>
      </c>
      <c r="O251" s="1" t="s">
        <v>21</v>
      </c>
    </row>
    <row r="252" spans="1:15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s="10">
        <f>TBL_Employees[[#This Row],[Annual Salary]]*TBL_Employees[[#This Row],[Bonus %]]</f>
        <v>30511.62</v>
      </c>
      <c r="M252" t="s">
        <v>52</v>
      </c>
      <c r="N252" t="s">
        <v>81</v>
      </c>
      <c r="O252" s="1" t="s">
        <v>21</v>
      </c>
    </row>
    <row r="253" spans="1:15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s="10">
        <f>TBL_Employees[[#This Row],[Annual Salary]]*TBL_Employees[[#This Row],[Bonus %]]</f>
        <v>13852.1</v>
      </c>
      <c r="M253" t="s">
        <v>19</v>
      </c>
      <c r="N253" t="s">
        <v>45</v>
      </c>
      <c r="O253" s="1" t="s">
        <v>21</v>
      </c>
    </row>
    <row r="254" spans="1:15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s="10">
        <f>TBL_Employees[[#This Row],[Annual Salary]]*TBL_Employees[[#This Row],[Bonus %]]</f>
        <v>12526.03</v>
      </c>
      <c r="M254" t="s">
        <v>52</v>
      </c>
      <c r="N254" t="s">
        <v>66</v>
      </c>
      <c r="O254" s="1" t="s">
        <v>21</v>
      </c>
    </row>
    <row r="255" spans="1:15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s="10">
        <f>TBL_Employees[[#This Row],[Annual Salary]]*TBL_Employees[[#This Row],[Bonus %]]</f>
        <v>0</v>
      </c>
      <c r="M255" t="s">
        <v>19</v>
      </c>
      <c r="N255" t="s">
        <v>45</v>
      </c>
      <c r="O255" s="1" t="s">
        <v>21</v>
      </c>
    </row>
    <row r="256" spans="1:15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s="10">
        <f>TBL_Employees[[#This Row],[Annual Salary]]*TBL_Employees[[#This Row],[Bonus %]]</f>
        <v>0</v>
      </c>
      <c r="M256" t="s">
        <v>19</v>
      </c>
      <c r="N256" t="s">
        <v>63</v>
      </c>
      <c r="O256" s="1" t="s">
        <v>21</v>
      </c>
    </row>
    <row r="257" spans="1:15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s="10">
        <f>TBL_Employees[[#This Row],[Annual Salary]]*TBL_Employees[[#This Row],[Bonus %]]</f>
        <v>0</v>
      </c>
      <c r="M257" t="s">
        <v>52</v>
      </c>
      <c r="N257" t="s">
        <v>81</v>
      </c>
      <c r="O257" s="1" t="s">
        <v>21</v>
      </c>
    </row>
    <row r="258" spans="1:15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s="10">
        <f>TBL_Employees[[#This Row],[Annual Salary]]*TBL_Employees[[#This Row],[Bonus %]]</f>
        <v>0</v>
      </c>
      <c r="M258" t="s">
        <v>19</v>
      </c>
      <c r="N258" t="s">
        <v>25</v>
      </c>
      <c r="O258" s="1" t="s">
        <v>21</v>
      </c>
    </row>
    <row r="259" spans="1:15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s="10">
        <f>TBL_Employees[[#This Row],[Annual Salary]]*TBL_Employees[[#This Row],[Bonus %]]</f>
        <v>30787.600000000002</v>
      </c>
      <c r="M259" t="s">
        <v>19</v>
      </c>
      <c r="N259" t="s">
        <v>39</v>
      </c>
      <c r="O259" s="1" t="s">
        <v>21</v>
      </c>
    </row>
    <row r="260" spans="1:15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s="10">
        <f>TBL_Employees[[#This Row],[Annual Salary]]*TBL_Employees[[#This Row],[Bonus %]]</f>
        <v>0</v>
      </c>
      <c r="M260" t="s">
        <v>33</v>
      </c>
      <c r="N260" t="s">
        <v>60</v>
      </c>
      <c r="O260" s="1" t="s">
        <v>21</v>
      </c>
    </row>
    <row r="261" spans="1:15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s="10">
        <f>TBL_Employees[[#This Row],[Annual Salary]]*TBL_Employees[[#This Row],[Bonus %]]</f>
        <v>0</v>
      </c>
      <c r="M261" t="s">
        <v>19</v>
      </c>
      <c r="N261" t="s">
        <v>29</v>
      </c>
      <c r="O261" s="1" t="s">
        <v>21</v>
      </c>
    </row>
    <row r="262" spans="1:15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s="10">
        <f>TBL_Employees[[#This Row],[Annual Salary]]*TBL_Employees[[#This Row],[Bonus %]]</f>
        <v>84271.77</v>
      </c>
      <c r="M262" t="s">
        <v>52</v>
      </c>
      <c r="N262" t="s">
        <v>53</v>
      </c>
      <c r="O262" s="1" t="s">
        <v>21</v>
      </c>
    </row>
    <row r="263" spans="1:15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s="10">
        <f>TBL_Employees[[#This Row],[Annual Salary]]*TBL_Employees[[#This Row],[Bonus %]]</f>
        <v>19924.52</v>
      </c>
      <c r="M263" t="s">
        <v>19</v>
      </c>
      <c r="N263" t="s">
        <v>20</v>
      </c>
      <c r="O263" s="1" t="s">
        <v>21</v>
      </c>
    </row>
    <row r="264" spans="1:15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s="10">
        <f>TBL_Employees[[#This Row],[Annual Salary]]*TBL_Employees[[#This Row],[Bonus %]]</f>
        <v>0</v>
      </c>
      <c r="M264" t="s">
        <v>19</v>
      </c>
      <c r="N264" t="s">
        <v>25</v>
      </c>
      <c r="O264" s="1">
        <v>39616</v>
      </c>
    </row>
    <row r="265" spans="1:15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s="10">
        <f>TBL_Employees[[#This Row],[Annual Salary]]*TBL_Employees[[#This Row],[Bonus %]]</f>
        <v>83956.06</v>
      </c>
      <c r="M265" t="s">
        <v>19</v>
      </c>
      <c r="N265" t="s">
        <v>25</v>
      </c>
      <c r="O265" s="1" t="s">
        <v>21</v>
      </c>
    </row>
    <row r="266" spans="1:15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s="10">
        <f>TBL_Employees[[#This Row],[Annual Salary]]*TBL_Employees[[#This Row],[Bonus %]]</f>
        <v>54946.799999999996</v>
      </c>
      <c r="M266" t="s">
        <v>19</v>
      </c>
      <c r="N266" t="s">
        <v>63</v>
      </c>
      <c r="O266" s="1" t="s">
        <v>21</v>
      </c>
    </row>
    <row r="267" spans="1:15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s="10">
        <f>TBL_Employees[[#This Row],[Annual Salary]]*TBL_Employees[[#This Row],[Bonus %]]</f>
        <v>59752.19</v>
      </c>
      <c r="M267" t="s">
        <v>19</v>
      </c>
      <c r="N267" t="s">
        <v>20</v>
      </c>
      <c r="O267" s="1" t="s">
        <v>21</v>
      </c>
    </row>
    <row r="268" spans="1:15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s="10">
        <f>TBL_Employees[[#This Row],[Annual Salary]]*TBL_Employees[[#This Row],[Bonus %]]</f>
        <v>18945.5</v>
      </c>
      <c r="M268" t="s">
        <v>19</v>
      </c>
      <c r="N268" t="s">
        <v>39</v>
      </c>
      <c r="O268" s="1" t="s">
        <v>21</v>
      </c>
    </row>
    <row r="269" spans="1:15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s="10">
        <f>TBL_Employees[[#This Row],[Annual Salary]]*TBL_Employees[[#This Row],[Bonus %]]</f>
        <v>0</v>
      </c>
      <c r="M269" t="s">
        <v>19</v>
      </c>
      <c r="N269" t="s">
        <v>39</v>
      </c>
      <c r="O269" s="1" t="s">
        <v>21</v>
      </c>
    </row>
    <row r="270" spans="1:15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s="10">
        <f>TBL_Employees[[#This Row],[Annual Salary]]*TBL_Employees[[#This Row],[Bonus %]]</f>
        <v>0</v>
      </c>
      <c r="M270" t="s">
        <v>19</v>
      </c>
      <c r="N270" t="s">
        <v>63</v>
      </c>
      <c r="O270" s="1" t="s">
        <v>21</v>
      </c>
    </row>
    <row r="271" spans="1:15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s="10">
        <f>TBL_Employees[[#This Row],[Annual Salary]]*TBL_Employees[[#This Row],[Bonus %]]</f>
        <v>5569.74</v>
      </c>
      <c r="M271" t="s">
        <v>52</v>
      </c>
      <c r="N271" t="s">
        <v>66</v>
      </c>
      <c r="O271" s="1" t="s">
        <v>21</v>
      </c>
    </row>
    <row r="272" spans="1:15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s="10">
        <f>TBL_Employees[[#This Row],[Annual Salary]]*TBL_Employees[[#This Row],[Bonus %]]</f>
        <v>50190.59</v>
      </c>
      <c r="M272" t="s">
        <v>19</v>
      </c>
      <c r="N272" t="s">
        <v>29</v>
      </c>
      <c r="O272" s="1" t="s">
        <v>21</v>
      </c>
    </row>
    <row r="273" spans="1:15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s="10">
        <f>TBL_Employees[[#This Row],[Annual Salary]]*TBL_Employees[[#This Row],[Bonus %]]</f>
        <v>0</v>
      </c>
      <c r="M273" t="s">
        <v>19</v>
      </c>
      <c r="N273" t="s">
        <v>29</v>
      </c>
      <c r="O273" s="1" t="s">
        <v>21</v>
      </c>
    </row>
    <row r="274" spans="1:15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s="10">
        <f>TBL_Employees[[#This Row],[Annual Salary]]*TBL_Employees[[#This Row],[Bonus %]]</f>
        <v>54435.6</v>
      </c>
      <c r="M274" t="s">
        <v>19</v>
      </c>
      <c r="N274" t="s">
        <v>29</v>
      </c>
      <c r="O274" s="1" t="s">
        <v>21</v>
      </c>
    </row>
    <row r="275" spans="1:15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s="10">
        <f>TBL_Employees[[#This Row],[Annual Salary]]*TBL_Employees[[#This Row],[Bonus %]]</f>
        <v>0</v>
      </c>
      <c r="M275" t="s">
        <v>19</v>
      </c>
      <c r="N275" t="s">
        <v>63</v>
      </c>
      <c r="O275" s="1" t="s">
        <v>21</v>
      </c>
    </row>
    <row r="276" spans="1:15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s="10">
        <f>TBL_Employees[[#This Row],[Annual Salary]]*TBL_Employees[[#This Row],[Bonus %]]</f>
        <v>0</v>
      </c>
      <c r="M276" t="s">
        <v>52</v>
      </c>
      <c r="N276" t="s">
        <v>53</v>
      </c>
      <c r="O276" s="1" t="s">
        <v>21</v>
      </c>
    </row>
    <row r="277" spans="1:15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s="10">
        <f>TBL_Employees[[#This Row],[Annual Salary]]*TBL_Employees[[#This Row],[Bonus %]]</f>
        <v>43684.590000000004</v>
      </c>
      <c r="M277" t="s">
        <v>19</v>
      </c>
      <c r="N277" t="s">
        <v>45</v>
      </c>
      <c r="O277" s="1" t="s">
        <v>21</v>
      </c>
    </row>
    <row r="278" spans="1:15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s="10">
        <f>TBL_Employees[[#This Row],[Annual Salary]]*TBL_Employees[[#This Row],[Bonus %]]</f>
        <v>0</v>
      </c>
      <c r="M278" t="s">
        <v>19</v>
      </c>
      <c r="N278" t="s">
        <v>39</v>
      </c>
      <c r="O278" s="1" t="s">
        <v>21</v>
      </c>
    </row>
    <row r="279" spans="1:15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s="10">
        <f>TBL_Employees[[#This Row],[Annual Salary]]*TBL_Employees[[#This Row],[Bonus %]]</f>
        <v>0</v>
      </c>
      <c r="M279" t="s">
        <v>52</v>
      </c>
      <c r="N279" t="s">
        <v>66</v>
      </c>
      <c r="O279" s="1" t="s">
        <v>21</v>
      </c>
    </row>
    <row r="280" spans="1:15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s="10">
        <f>TBL_Employees[[#This Row],[Annual Salary]]*TBL_Employees[[#This Row],[Bonus %]]</f>
        <v>18159.75</v>
      </c>
      <c r="M280" t="s">
        <v>52</v>
      </c>
      <c r="N280" t="s">
        <v>66</v>
      </c>
      <c r="O280" s="1" t="s">
        <v>21</v>
      </c>
    </row>
    <row r="281" spans="1:15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s="10">
        <f>TBL_Employees[[#This Row],[Annual Salary]]*TBL_Employees[[#This Row],[Bonus %]]</f>
        <v>0</v>
      </c>
      <c r="M281" t="s">
        <v>19</v>
      </c>
      <c r="N281" t="s">
        <v>25</v>
      </c>
      <c r="O281" s="1" t="s">
        <v>21</v>
      </c>
    </row>
    <row r="282" spans="1:15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s="10">
        <f>TBL_Employees[[#This Row],[Annual Salary]]*TBL_Employees[[#This Row],[Bonus %]]</f>
        <v>0</v>
      </c>
      <c r="M282" t="s">
        <v>19</v>
      </c>
      <c r="N282" t="s">
        <v>45</v>
      </c>
      <c r="O282" s="1" t="s">
        <v>21</v>
      </c>
    </row>
    <row r="283" spans="1:15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s="10">
        <f>TBL_Employees[[#This Row],[Annual Salary]]*TBL_Employees[[#This Row],[Bonus %]]</f>
        <v>72685.39</v>
      </c>
      <c r="M283" t="s">
        <v>33</v>
      </c>
      <c r="N283" t="s">
        <v>34</v>
      </c>
      <c r="O283" s="1" t="s">
        <v>21</v>
      </c>
    </row>
    <row r="284" spans="1:15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s="10">
        <f>TBL_Employees[[#This Row],[Annual Salary]]*TBL_Employees[[#This Row],[Bonus %]]</f>
        <v>0</v>
      </c>
      <c r="M284" t="s">
        <v>52</v>
      </c>
      <c r="N284" t="s">
        <v>53</v>
      </c>
      <c r="O284" s="1" t="s">
        <v>21</v>
      </c>
    </row>
    <row r="285" spans="1:15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s="10">
        <f>TBL_Employees[[#This Row],[Annual Salary]]*TBL_Employees[[#This Row],[Bonus %]]</f>
        <v>0</v>
      </c>
      <c r="M285" t="s">
        <v>33</v>
      </c>
      <c r="N285" t="s">
        <v>60</v>
      </c>
      <c r="O285" s="1" t="s">
        <v>21</v>
      </c>
    </row>
    <row r="286" spans="1:15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s="10">
        <f>TBL_Employees[[#This Row],[Annual Salary]]*TBL_Employees[[#This Row],[Bonus %]]</f>
        <v>86946.99</v>
      </c>
      <c r="M286" t="s">
        <v>33</v>
      </c>
      <c r="N286" t="s">
        <v>60</v>
      </c>
      <c r="O286" s="1" t="s">
        <v>21</v>
      </c>
    </row>
    <row r="287" spans="1:15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s="10">
        <f>TBL_Employees[[#This Row],[Annual Salary]]*TBL_Employees[[#This Row],[Bonus %]]</f>
        <v>0</v>
      </c>
      <c r="M287" t="s">
        <v>33</v>
      </c>
      <c r="N287" t="s">
        <v>60</v>
      </c>
      <c r="O287" s="1" t="s">
        <v>21</v>
      </c>
    </row>
    <row r="288" spans="1:15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s="10">
        <f>TBL_Employees[[#This Row],[Annual Salary]]*TBL_Employees[[#This Row],[Bonus %]]</f>
        <v>0</v>
      </c>
      <c r="M288" t="s">
        <v>52</v>
      </c>
      <c r="N288" t="s">
        <v>81</v>
      </c>
      <c r="O288" s="1" t="s">
        <v>21</v>
      </c>
    </row>
    <row r="289" spans="1:15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s="10">
        <f>TBL_Employees[[#This Row],[Annual Salary]]*TBL_Employees[[#This Row],[Bonus %]]</f>
        <v>0</v>
      </c>
      <c r="M289" t="s">
        <v>19</v>
      </c>
      <c r="N289" t="s">
        <v>29</v>
      </c>
      <c r="O289" s="1" t="s">
        <v>21</v>
      </c>
    </row>
    <row r="290" spans="1:15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s="10">
        <f>TBL_Employees[[#This Row],[Annual Salary]]*TBL_Employees[[#This Row],[Bonus %]]</f>
        <v>22272.75</v>
      </c>
      <c r="M290" t="s">
        <v>19</v>
      </c>
      <c r="N290" t="s">
        <v>45</v>
      </c>
      <c r="O290" s="1" t="s">
        <v>21</v>
      </c>
    </row>
    <row r="291" spans="1:15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s="10">
        <f>TBL_Employees[[#This Row],[Annual Salary]]*TBL_Employees[[#This Row],[Bonus %]]</f>
        <v>0</v>
      </c>
      <c r="M291" t="s">
        <v>19</v>
      </c>
      <c r="N291" t="s">
        <v>20</v>
      </c>
      <c r="O291" s="1" t="s">
        <v>21</v>
      </c>
    </row>
    <row r="292" spans="1:15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s="10">
        <f>TBL_Employees[[#This Row],[Annual Salary]]*TBL_Employees[[#This Row],[Bonus %]]</f>
        <v>15946.949999999999</v>
      </c>
      <c r="M292" t="s">
        <v>19</v>
      </c>
      <c r="N292" t="s">
        <v>20</v>
      </c>
      <c r="O292" s="1" t="s">
        <v>21</v>
      </c>
    </row>
    <row r="293" spans="1:15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s="10">
        <f>TBL_Employees[[#This Row],[Annual Salary]]*TBL_Employees[[#This Row],[Bonus %]]</f>
        <v>0</v>
      </c>
      <c r="M293" t="s">
        <v>33</v>
      </c>
      <c r="N293" t="s">
        <v>34</v>
      </c>
      <c r="O293" s="1">
        <v>44510</v>
      </c>
    </row>
    <row r="294" spans="1:15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s="10">
        <f>TBL_Employees[[#This Row],[Annual Salary]]*TBL_Employees[[#This Row],[Bonus %]]</f>
        <v>26404.400000000001</v>
      </c>
      <c r="M294" t="s">
        <v>33</v>
      </c>
      <c r="N294" t="s">
        <v>80</v>
      </c>
      <c r="O294" s="1" t="s">
        <v>21</v>
      </c>
    </row>
    <row r="295" spans="1:15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s="10">
        <f>TBL_Employees[[#This Row],[Annual Salary]]*TBL_Employees[[#This Row],[Bonus %]]</f>
        <v>0</v>
      </c>
      <c r="M295" t="s">
        <v>33</v>
      </c>
      <c r="N295" t="s">
        <v>34</v>
      </c>
      <c r="O295" s="1" t="s">
        <v>21</v>
      </c>
    </row>
    <row r="296" spans="1:15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s="10">
        <f>TBL_Employees[[#This Row],[Annual Salary]]*TBL_Employees[[#This Row],[Bonus %]]</f>
        <v>11725.840000000002</v>
      </c>
      <c r="M296" t="s">
        <v>33</v>
      </c>
      <c r="N296" t="s">
        <v>74</v>
      </c>
      <c r="O296" s="1" t="s">
        <v>21</v>
      </c>
    </row>
    <row r="297" spans="1:15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s="10">
        <f>TBL_Employees[[#This Row],[Annual Salary]]*TBL_Employees[[#This Row],[Bonus %]]</f>
        <v>40554.520000000004</v>
      </c>
      <c r="M297" t="s">
        <v>33</v>
      </c>
      <c r="N297" t="s">
        <v>74</v>
      </c>
      <c r="O297" s="1" t="s">
        <v>21</v>
      </c>
    </row>
    <row r="298" spans="1:15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s="10">
        <f>TBL_Employees[[#This Row],[Annual Salary]]*TBL_Employees[[#This Row],[Bonus %]]</f>
        <v>0</v>
      </c>
      <c r="M298" t="s">
        <v>19</v>
      </c>
      <c r="N298" t="s">
        <v>63</v>
      </c>
      <c r="O298" s="1" t="s">
        <v>21</v>
      </c>
    </row>
    <row r="299" spans="1:15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s="10">
        <f>TBL_Employees[[#This Row],[Annual Salary]]*TBL_Employees[[#This Row],[Bonus %]]</f>
        <v>7291.3400000000011</v>
      </c>
      <c r="M299" t="s">
        <v>19</v>
      </c>
      <c r="N299" t="s">
        <v>25</v>
      </c>
      <c r="O299" s="1" t="s">
        <v>21</v>
      </c>
    </row>
    <row r="300" spans="1:15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s="10">
        <f>TBL_Employees[[#This Row],[Annual Salary]]*TBL_Employees[[#This Row],[Bonus %]]</f>
        <v>0</v>
      </c>
      <c r="M300" t="s">
        <v>33</v>
      </c>
      <c r="N300" t="s">
        <v>60</v>
      </c>
      <c r="O300" s="1">
        <v>44107</v>
      </c>
    </row>
    <row r="301" spans="1:15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s="10">
        <f>TBL_Employees[[#This Row],[Annual Salary]]*TBL_Employees[[#This Row],[Bonus %]]</f>
        <v>0</v>
      </c>
      <c r="M301" t="s">
        <v>33</v>
      </c>
      <c r="N301" t="s">
        <v>80</v>
      </c>
      <c r="O301" s="1" t="s">
        <v>21</v>
      </c>
    </row>
    <row r="302" spans="1:15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s="10">
        <f>TBL_Employees[[#This Row],[Annual Salary]]*TBL_Employees[[#This Row],[Bonus %]]</f>
        <v>0</v>
      </c>
      <c r="M302" t="s">
        <v>19</v>
      </c>
      <c r="N302" t="s">
        <v>29</v>
      </c>
      <c r="O302" s="1" t="s">
        <v>21</v>
      </c>
    </row>
    <row r="303" spans="1:15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s="10">
        <f>TBL_Employees[[#This Row],[Annual Salary]]*TBL_Employees[[#This Row],[Bonus %]]</f>
        <v>0</v>
      </c>
      <c r="M303" t="s">
        <v>19</v>
      </c>
      <c r="N303" t="s">
        <v>20</v>
      </c>
      <c r="O303" s="1" t="s">
        <v>21</v>
      </c>
    </row>
    <row r="304" spans="1:15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s="10">
        <f>TBL_Employees[[#This Row],[Annual Salary]]*TBL_Employees[[#This Row],[Bonus %]]</f>
        <v>45363.780000000006</v>
      </c>
      <c r="M304" t="s">
        <v>19</v>
      </c>
      <c r="N304" t="s">
        <v>20</v>
      </c>
      <c r="O304" s="1">
        <v>44404</v>
      </c>
    </row>
    <row r="305" spans="1:15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s="10">
        <f>TBL_Employees[[#This Row],[Annual Salary]]*TBL_Employees[[#This Row],[Bonus %]]</f>
        <v>0</v>
      </c>
      <c r="M305" t="s">
        <v>19</v>
      </c>
      <c r="N305" t="s">
        <v>45</v>
      </c>
      <c r="O305" s="1" t="s">
        <v>21</v>
      </c>
    </row>
    <row r="306" spans="1:15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s="10">
        <f>TBL_Employees[[#This Row],[Annual Salary]]*TBL_Employees[[#This Row],[Bonus %]]</f>
        <v>0</v>
      </c>
      <c r="M306" t="s">
        <v>19</v>
      </c>
      <c r="N306" t="s">
        <v>63</v>
      </c>
      <c r="O306" s="1" t="s">
        <v>21</v>
      </c>
    </row>
    <row r="307" spans="1:15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s="10">
        <f>TBL_Employees[[#This Row],[Annual Salary]]*TBL_Employees[[#This Row],[Bonus %]]</f>
        <v>21876.899999999998</v>
      </c>
      <c r="M307" t="s">
        <v>52</v>
      </c>
      <c r="N307" t="s">
        <v>81</v>
      </c>
      <c r="O307" s="1" t="s">
        <v>21</v>
      </c>
    </row>
    <row r="308" spans="1:15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s="10">
        <f>TBL_Employees[[#This Row],[Annual Salary]]*TBL_Employees[[#This Row],[Bonus %]]</f>
        <v>18871.05</v>
      </c>
      <c r="M308" t="s">
        <v>19</v>
      </c>
      <c r="N308" t="s">
        <v>20</v>
      </c>
      <c r="O308" s="1" t="s">
        <v>21</v>
      </c>
    </row>
    <row r="309" spans="1:15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s="10">
        <f>TBL_Employees[[#This Row],[Annual Salary]]*TBL_Employees[[#This Row],[Bonus %]]</f>
        <v>0</v>
      </c>
      <c r="M309" t="s">
        <v>19</v>
      </c>
      <c r="N309" t="s">
        <v>45</v>
      </c>
      <c r="O309" s="1" t="s">
        <v>21</v>
      </c>
    </row>
    <row r="310" spans="1:15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s="10">
        <f>TBL_Employees[[#This Row],[Annual Salary]]*TBL_Employees[[#This Row],[Bonus %]]</f>
        <v>15796.900000000001</v>
      </c>
      <c r="M310" t="s">
        <v>33</v>
      </c>
      <c r="N310" t="s">
        <v>80</v>
      </c>
      <c r="O310" s="1" t="s">
        <v>21</v>
      </c>
    </row>
    <row r="311" spans="1:15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s="10">
        <f>TBL_Employees[[#This Row],[Annual Salary]]*TBL_Employees[[#This Row],[Bonus %]]</f>
        <v>0</v>
      </c>
      <c r="M311" t="s">
        <v>19</v>
      </c>
      <c r="N311" t="s">
        <v>20</v>
      </c>
      <c r="O311" s="1" t="s">
        <v>21</v>
      </c>
    </row>
    <row r="312" spans="1:15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s="10">
        <f>TBL_Employees[[#This Row],[Annual Salary]]*TBL_Employees[[#This Row],[Bonus %]]</f>
        <v>0</v>
      </c>
      <c r="M312" t="s">
        <v>19</v>
      </c>
      <c r="N312" t="s">
        <v>63</v>
      </c>
      <c r="O312" s="1" t="s">
        <v>21</v>
      </c>
    </row>
    <row r="313" spans="1:15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s="10">
        <f>TBL_Employees[[#This Row],[Annual Salary]]*TBL_Employees[[#This Row],[Bonus %]]</f>
        <v>20935.18</v>
      </c>
      <c r="M313" t="s">
        <v>19</v>
      </c>
      <c r="N313" t="s">
        <v>63</v>
      </c>
      <c r="O313" s="1" t="s">
        <v>21</v>
      </c>
    </row>
    <row r="314" spans="1:15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s="10">
        <f>TBL_Employees[[#This Row],[Annual Salary]]*TBL_Employees[[#This Row],[Bonus %]]</f>
        <v>19245.45</v>
      </c>
      <c r="M314" t="s">
        <v>19</v>
      </c>
      <c r="N314" t="s">
        <v>39</v>
      </c>
      <c r="O314" s="1" t="s">
        <v>21</v>
      </c>
    </row>
    <row r="315" spans="1:15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s="10">
        <f>TBL_Employees[[#This Row],[Annual Salary]]*TBL_Employees[[#This Row],[Bonus %]]</f>
        <v>0</v>
      </c>
      <c r="M315" t="s">
        <v>19</v>
      </c>
      <c r="N315" t="s">
        <v>25</v>
      </c>
      <c r="O315" s="1" t="s">
        <v>21</v>
      </c>
    </row>
    <row r="316" spans="1:15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s="10">
        <f>TBL_Employees[[#This Row],[Annual Salary]]*TBL_Employees[[#This Row],[Bonus %]]</f>
        <v>6130.0199999999995</v>
      </c>
      <c r="M316" t="s">
        <v>52</v>
      </c>
      <c r="N316" t="s">
        <v>66</v>
      </c>
      <c r="O316" s="1" t="s">
        <v>21</v>
      </c>
    </row>
    <row r="317" spans="1:15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s="10">
        <f>TBL_Employees[[#This Row],[Annual Salary]]*TBL_Employees[[#This Row],[Bonus %]]</f>
        <v>15102.7</v>
      </c>
      <c r="M317" t="s">
        <v>33</v>
      </c>
      <c r="N317" t="s">
        <v>74</v>
      </c>
      <c r="O317" s="1" t="s">
        <v>21</v>
      </c>
    </row>
    <row r="318" spans="1:15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s="10">
        <f>TBL_Employees[[#This Row],[Annual Salary]]*TBL_Employees[[#This Row],[Bonus %]]</f>
        <v>6045.25</v>
      </c>
      <c r="M318" t="s">
        <v>19</v>
      </c>
      <c r="N318" t="s">
        <v>63</v>
      </c>
      <c r="O318" s="1" t="s">
        <v>21</v>
      </c>
    </row>
    <row r="319" spans="1:15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s="10">
        <f>TBL_Employees[[#This Row],[Annual Salary]]*TBL_Employees[[#This Row],[Bonus %]]</f>
        <v>83364.12</v>
      </c>
      <c r="M319" t="s">
        <v>19</v>
      </c>
      <c r="N319" t="s">
        <v>63</v>
      </c>
      <c r="O319" s="1" t="s">
        <v>21</v>
      </c>
    </row>
    <row r="320" spans="1:15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s="10">
        <f>TBL_Employees[[#This Row],[Annual Salary]]*TBL_Employees[[#This Row],[Bonus %]]</f>
        <v>71078.040000000008</v>
      </c>
      <c r="M320" t="s">
        <v>19</v>
      </c>
      <c r="N320" t="s">
        <v>45</v>
      </c>
      <c r="O320" s="1" t="s">
        <v>21</v>
      </c>
    </row>
    <row r="321" spans="1:15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s="10">
        <f>TBL_Employees[[#This Row],[Annual Salary]]*TBL_Employees[[#This Row],[Bonus %]]</f>
        <v>14076.92</v>
      </c>
      <c r="M321" t="s">
        <v>19</v>
      </c>
      <c r="N321" t="s">
        <v>63</v>
      </c>
      <c r="O321" s="1" t="s">
        <v>21</v>
      </c>
    </row>
    <row r="322" spans="1:15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s="10">
        <f>TBL_Employees[[#This Row],[Annual Salary]]*TBL_Employees[[#This Row],[Bonus %]]</f>
        <v>0</v>
      </c>
      <c r="M322" t="s">
        <v>19</v>
      </c>
      <c r="N322" t="s">
        <v>20</v>
      </c>
      <c r="O322" s="1">
        <v>38456</v>
      </c>
    </row>
    <row r="323" spans="1:15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s="10">
        <f>TBL_Employees[[#This Row],[Annual Salary]]*TBL_Employees[[#This Row],[Bonus %]]</f>
        <v>6925.0199999999995</v>
      </c>
      <c r="M323" t="s">
        <v>33</v>
      </c>
      <c r="N323" t="s">
        <v>74</v>
      </c>
      <c r="O323" s="1" t="s">
        <v>21</v>
      </c>
    </row>
    <row r="324" spans="1:15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s="10">
        <f>TBL_Employees[[#This Row],[Annual Salary]]*TBL_Employees[[#This Row],[Bonus %]]</f>
        <v>0</v>
      </c>
      <c r="M324" t="s">
        <v>19</v>
      </c>
      <c r="N324" t="s">
        <v>20</v>
      </c>
      <c r="O324" s="1" t="s">
        <v>21</v>
      </c>
    </row>
    <row r="325" spans="1:15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s="10">
        <f>TBL_Employees[[#This Row],[Annual Salary]]*TBL_Employees[[#This Row],[Bonus %]]</f>
        <v>5188.6799999999994</v>
      </c>
      <c r="M325" t="s">
        <v>19</v>
      </c>
      <c r="N325" t="s">
        <v>25</v>
      </c>
      <c r="O325" s="1" t="s">
        <v>21</v>
      </c>
    </row>
    <row r="326" spans="1:15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s="10">
        <f>TBL_Employees[[#This Row],[Annual Salary]]*TBL_Employees[[#This Row],[Bonus %]]</f>
        <v>70587.66</v>
      </c>
      <c r="M326" t="s">
        <v>19</v>
      </c>
      <c r="N326" t="s">
        <v>63</v>
      </c>
      <c r="O326" s="1" t="s">
        <v>21</v>
      </c>
    </row>
    <row r="327" spans="1:15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s="10">
        <f>TBL_Employees[[#This Row],[Annual Salary]]*TBL_Employees[[#This Row],[Bonus %]]</f>
        <v>0</v>
      </c>
      <c r="M327" t="s">
        <v>19</v>
      </c>
      <c r="N327" t="s">
        <v>29</v>
      </c>
      <c r="O327" s="1" t="s">
        <v>21</v>
      </c>
    </row>
    <row r="328" spans="1:15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s="10">
        <f>TBL_Employees[[#This Row],[Annual Salary]]*TBL_Employees[[#This Row],[Bonus %]]</f>
        <v>0</v>
      </c>
      <c r="M328" t="s">
        <v>19</v>
      </c>
      <c r="N328" t="s">
        <v>29</v>
      </c>
      <c r="O328" s="1" t="s">
        <v>21</v>
      </c>
    </row>
    <row r="329" spans="1:15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s="10">
        <f>TBL_Employees[[#This Row],[Annual Salary]]*TBL_Employees[[#This Row],[Bonus %]]</f>
        <v>52737.659999999996</v>
      </c>
      <c r="M329" t="s">
        <v>19</v>
      </c>
      <c r="N329" t="s">
        <v>63</v>
      </c>
      <c r="O329" s="1">
        <v>43945</v>
      </c>
    </row>
    <row r="330" spans="1:15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s="10">
        <f>TBL_Employees[[#This Row],[Annual Salary]]*TBL_Employees[[#This Row],[Bonus %]]</f>
        <v>0</v>
      </c>
      <c r="M330" t="s">
        <v>19</v>
      </c>
      <c r="N330" t="s">
        <v>45</v>
      </c>
      <c r="O330" s="1" t="s">
        <v>21</v>
      </c>
    </row>
    <row r="331" spans="1:15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s="10">
        <f>TBL_Employees[[#This Row],[Annual Salary]]*TBL_Employees[[#This Row],[Bonus %]]</f>
        <v>0</v>
      </c>
      <c r="M331" t="s">
        <v>33</v>
      </c>
      <c r="N331" t="s">
        <v>34</v>
      </c>
      <c r="O331" s="1" t="s">
        <v>21</v>
      </c>
    </row>
    <row r="332" spans="1:15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s="10">
        <f>TBL_Employees[[#This Row],[Annual Salary]]*TBL_Employees[[#This Row],[Bonus %]]</f>
        <v>0</v>
      </c>
      <c r="M332" t="s">
        <v>19</v>
      </c>
      <c r="N332" t="s">
        <v>25</v>
      </c>
      <c r="O332" s="1" t="s">
        <v>21</v>
      </c>
    </row>
    <row r="333" spans="1:15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s="10">
        <f>TBL_Employees[[#This Row],[Annual Salary]]*TBL_Employees[[#This Row],[Bonus %]]</f>
        <v>31070.2</v>
      </c>
      <c r="M333" t="s">
        <v>19</v>
      </c>
      <c r="N333" t="s">
        <v>63</v>
      </c>
      <c r="O333" s="1" t="s">
        <v>21</v>
      </c>
    </row>
    <row r="334" spans="1:15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s="10">
        <f>TBL_Employees[[#This Row],[Annual Salary]]*TBL_Employees[[#This Row],[Bonus %]]</f>
        <v>46890.1</v>
      </c>
      <c r="M334" t="s">
        <v>33</v>
      </c>
      <c r="N334" t="s">
        <v>60</v>
      </c>
      <c r="O334" s="1" t="s">
        <v>21</v>
      </c>
    </row>
    <row r="335" spans="1:15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s="10">
        <f>TBL_Employees[[#This Row],[Annual Salary]]*TBL_Employees[[#This Row],[Bonus %]]</f>
        <v>0</v>
      </c>
      <c r="M335" t="s">
        <v>33</v>
      </c>
      <c r="N335" t="s">
        <v>80</v>
      </c>
      <c r="O335" s="1" t="s">
        <v>21</v>
      </c>
    </row>
    <row r="336" spans="1:15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s="10">
        <f>TBL_Employees[[#This Row],[Annual Salary]]*TBL_Employees[[#This Row],[Bonus %]]</f>
        <v>0</v>
      </c>
      <c r="M336" t="s">
        <v>19</v>
      </c>
      <c r="N336" t="s">
        <v>45</v>
      </c>
      <c r="O336" s="1" t="s">
        <v>21</v>
      </c>
    </row>
    <row r="337" spans="1:15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s="10">
        <f>TBL_Employees[[#This Row],[Annual Salary]]*TBL_Employees[[#This Row],[Bonus %]]</f>
        <v>0</v>
      </c>
      <c r="M337" t="s">
        <v>19</v>
      </c>
      <c r="N337" t="s">
        <v>63</v>
      </c>
      <c r="O337" s="1" t="s">
        <v>21</v>
      </c>
    </row>
    <row r="338" spans="1:15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s="10">
        <f>TBL_Employees[[#This Row],[Annual Salary]]*TBL_Employees[[#This Row],[Bonus %]]</f>
        <v>33243.760000000002</v>
      </c>
      <c r="M338" t="s">
        <v>19</v>
      </c>
      <c r="N338" t="s">
        <v>39</v>
      </c>
      <c r="O338" s="1" t="s">
        <v>21</v>
      </c>
    </row>
    <row r="339" spans="1:15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s="10">
        <f>TBL_Employees[[#This Row],[Annual Salary]]*TBL_Employees[[#This Row],[Bonus %]]</f>
        <v>4717.8600000000006</v>
      </c>
      <c r="M339" t="s">
        <v>19</v>
      </c>
      <c r="N339" t="s">
        <v>39</v>
      </c>
      <c r="O339" s="1" t="s">
        <v>21</v>
      </c>
    </row>
    <row r="340" spans="1:15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s="10">
        <f>TBL_Employees[[#This Row],[Annual Salary]]*TBL_Employees[[#This Row],[Bonus %]]</f>
        <v>0</v>
      </c>
      <c r="M340" t="s">
        <v>19</v>
      </c>
      <c r="N340" t="s">
        <v>63</v>
      </c>
      <c r="O340" s="1" t="s">
        <v>21</v>
      </c>
    </row>
    <row r="341" spans="1:15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s="10">
        <f>TBL_Employees[[#This Row],[Annual Salary]]*TBL_Employees[[#This Row],[Bonus %]]</f>
        <v>0</v>
      </c>
      <c r="M341" t="s">
        <v>19</v>
      </c>
      <c r="N341" t="s">
        <v>29</v>
      </c>
      <c r="O341" s="1" t="s">
        <v>21</v>
      </c>
    </row>
    <row r="342" spans="1:15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s="10">
        <f>TBL_Employees[[#This Row],[Annual Salary]]*TBL_Employees[[#This Row],[Bonus %]]</f>
        <v>0</v>
      </c>
      <c r="M342" t="s">
        <v>19</v>
      </c>
      <c r="N342" t="s">
        <v>25</v>
      </c>
      <c r="O342" s="1" t="s">
        <v>21</v>
      </c>
    </row>
    <row r="343" spans="1:15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s="10">
        <f>TBL_Employees[[#This Row],[Annual Salary]]*TBL_Employees[[#This Row],[Bonus %]]</f>
        <v>0</v>
      </c>
      <c r="M343" t="s">
        <v>33</v>
      </c>
      <c r="N343" t="s">
        <v>34</v>
      </c>
      <c r="O343" s="1" t="s">
        <v>21</v>
      </c>
    </row>
    <row r="344" spans="1:15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s="10">
        <f>TBL_Employees[[#This Row],[Annual Salary]]*TBL_Employees[[#This Row],[Bonus %]]</f>
        <v>5551.9000000000005</v>
      </c>
      <c r="M344" t="s">
        <v>52</v>
      </c>
      <c r="N344" t="s">
        <v>53</v>
      </c>
      <c r="O344" s="1" t="s">
        <v>21</v>
      </c>
    </row>
    <row r="345" spans="1:15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s="10">
        <f>TBL_Employees[[#This Row],[Annual Salary]]*TBL_Employees[[#This Row],[Bonus %]]</f>
        <v>68083.64</v>
      </c>
      <c r="M345" t="s">
        <v>19</v>
      </c>
      <c r="N345" t="s">
        <v>29</v>
      </c>
      <c r="O345" s="1" t="s">
        <v>21</v>
      </c>
    </row>
    <row r="346" spans="1:15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s="10">
        <f>TBL_Employees[[#This Row],[Annual Salary]]*TBL_Employees[[#This Row],[Bonus %]]</f>
        <v>68204.849999999991</v>
      </c>
      <c r="M346" t="s">
        <v>19</v>
      </c>
      <c r="N346" t="s">
        <v>29</v>
      </c>
      <c r="O346" s="1" t="s">
        <v>21</v>
      </c>
    </row>
    <row r="347" spans="1:15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s="10">
        <f>TBL_Employees[[#This Row],[Annual Salary]]*TBL_Employees[[#This Row],[Bonus %]]</f>
        <v>0</v>
      </c>
      <c r="M347" t="s">
        <v>52</v>
      </c>
      <c r="N347" t="s">
        <v>66</v>
      </c>
      <c r="O347" s="1">
        <v>42646</v>
      </c>
    </row>
    <row r="348" spans="1:15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s="10">
        <f>TBL_Employees[[#This Row],[Annual Salary]]*TBL_Employees[[#This Row],[Bonus %]]</f>
        <v>0</v>
      </c>
      <c r="M348" t="s">
        <v>52</v>
      </c>
      <c r="N348" t="s">
        <v>66</v>
      </c>
      <c r="O348" s="1" t="s">
        <v>21</v>
      </c>
    </row>
    <row r="349" spans="1:15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s="10">
        <f>TBL_Employees[[#This Row],[Annual Salary]]*TBL_Employees[[#This Row],[Bonus %]]</f>
        <v>0</v>
      </c>
      <c r="M349" t="s">
        <v>19</v>
      </c>
      <c r="N349" t="s">
        <v>45</v>
      </c>
      <c r="O349" s="1" t="s">
        <v>21</v>
      </c>
    </row>
    <row r="350" spans="1:15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s="10">
        <f>TBL_Employees[[#This Row],[Annual Salary]]*TBL_Employees[[#This Row],[Bonus %]]</f>
        <v>42111.72</v>
      </c>
      <c r="M350" t="s">
        <v>19</v>
      </c>
      <c r="N350" t="s">
        <v>20</v>
      </c>
      <c r="O350" s="1" t="s">
        <v>21</v>
      </c>
    </row>
    <row r="351" spans="1:15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s="10">
        <f>TBL_Employees[[#This Row],[Annual Salary]]*TBL_Employees[[#This Row],[Bonus %]]</f>
        <v>30453.200000000001</v>
      </c>
      <c r="M351" t="s">
        <v>33</v>
      </c>
      <c r="N351" t="s">
        <v>60</v>
      </c>
      <c r="O351" s="1" t="s">
        <v>21</v>
      </c>
    </row>
    <row r="352" spans="1:15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s="10">
        <f>TBL_Employees[[#This Row],[Annual Salary]]*TBL_Employees[[#This Row],[Bonus %]]</f>
        <v>0</v>
      </c>
      <c r="M352" t="s">
        <v>19</v>
      </c>
      <c r="N352" t="s">
        <v>45</v>
      </c>
      <c r="O352" s="1">
        <v>36079</v>
      </c>
    </row>
    <row r="353" spans="1:15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s="10">
        <f>TBL_Employees[[#This Row],[Annual Salary]]*TBL_Employees[[#This Row],[Bonus %]]</f>
        <v>43702.71</v>
      </c>
      <c r="M353" t="s">
        <v>52</v>
      </c>
      <c r="N353" t="s">
        <v>53</v>
      </c>
      <c r="O353" s="1" t="s">
        <v>21</v>
      </c>
    </row>
    <row r="354" spans="1:15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s="10">
        <f>TBL_Employees[[#This Row],[Annual Salary]]*TBL_Employees[[#This Row],[Bonus %]]</f>
        <v>0</v>
      </c>
      <c r="M354" t="s">
        <v>19</v>
      </c>
      <c r="N354" t="s">
        <v>45</v>
      </c>
      <c r="O354" s="1" t="s">
        <v>21</v>
      </c>
    </row>
    <row r="355" spans="1:15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s="10">
        <f>TBL_Employees[[#This Row],[Annual Salary]]*TBL_Employees[[#This Row],[Bonus %]]</f>
        <v>0</v>
      </c>
      <c r="M355" t="s">
        <v>33</v>
      </c>
      <c r="N355" t="s">
        <v>34</v>
      </c>
      <c r="O355" s="1" t="s">
        <v>21</v>
      </c>
    </row>
    <row r="356" spans="1:15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s="10">
        <f>TBL_Employees[[#This Row],[Annual Salary]]*TBL_Employees[[#This Row],[Bonus %]]</f>
        <v>0</v>
      </c>
      <c r="M356" t="s">
        <v>19</v>
      </c>
      <c r="N356" t="s">
        <v>45</v>
      </c>
      <c r="O356" s="1" t="s">
        <v>21</v>
      </c>
    </row>
    <row r="357" spans="1:15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s="10">
        <f>TBL_Employees[[#This Row],[Annual Salary]]*TBL_Employees[[#This Row],[Bonus %]]</f>
        <v>13830.3</v>
      </c>
      <c r="M357" t="s">
        <v>33</v>
      </c>
      <c r="N357" t="s">
        <v>80</v>
      </c>
      <c r="O357" s="1" t="s">
        <v>21</v>
      </c>
    </row>
    <row r="358" spans="1:15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s="10">
        <f>TBL_Employees[[#This Row],[Annual Salary]]*TBL_Employees[[#This Row],[Bonus %]]</f>
        <v>0</v>
      </c>
      <c r="M358" t="s">
        <v>19</v>
      </c>
      <c r="N358" t="s">
        <v>29</v>
      </c>
      <c r="O358" s="1" t="s">
        <v>21</v>
      </c>
    </row>
    <row r="359" spans="1:15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s="10">
        <f>TBL_Employees[[#This Row],[Annual Salary]]*TBL_Employees[[#This Row],[Bonus %]]</f>
        <v>0</v>
      </c>
      <c r="M359" t="s">
        <v>19</v>
      </c>
      <c r="N359" t="s">
        <v>39</v>
      </c>
      <c r="O359" s="1" t="s">
        <v>21</v>
      </c>
    </row>
    <row r="360" spans="1:15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s="10">
        <f>TBL_Employees[[#This Row],[Annual Salary]]*TBL_Employees[[#This Row],[Bonus %]]</f>
        <v>7412.3700000000008</v>
      </c>
      <c r="M360" t="s">
        <v>19</v>
      </c>
      <c r="N360" t="s">
        <v>63</v>
      </c>
      <c r="O360" s="1" t="s">
        <v>21</v>
      </c>
    </row>
    <row r="361" spans="1:15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s="10">
        <f>TBL_Employees[[#This Row],[Annual Salary]]*TBL_Employees[[#This Row],[Bonus %]]</f>
        <v>91882.8</v>
      </c>
      <c r="M361" t="s">
        <v>19</v>
      </c>
      <c r="N361" t="s">
        <v>25</v>
      </c>
      <c r="O361" s="1" t="s">
        <v>21</v>
      </c>
    </row>
    <row r="362" spans="1:15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s="10">
        <f>TBL_Employees[[#This Row],[Annual Salary]]*TBL_Employees[[#This Row],[Bonus %]]</f>
        <v>0</v>
      </c>
      <c r="M362" t="s">
        <v>52</v>
      </c>
      <c r="N362" t="s">
        <v>53</v>
      </c>
      <c r="O362" s="1" t="s">
        <v>21</v>
      </c>
    </row>
    <row r="363" spans="1:15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s="10">
        <f>TBL_Employees[[#This Row],[Annual Salary]]*TBL_Employees[[#This Row],[Bonus %]]</f>
        <v>59855.360000000001</v>
      </c>
      <c r="M363" t="s">
        <v>33</v>
      </c>
      <c r="N363" t="s">
        <v>34</v>
      </c>
      <c r="O363" s="1" t="s">
        <v>21</v>
      </c>
    </row>
    <row r="364" spans="1:15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s="10">
        <f>TBL_Employees[[#This Row],[Annual Salary]]*TBL_Employees[[#This Row],[Bonus %]]</f>
        <v>0</v>
      </c>
      <c r="M364" t="s">
        <v>19</v>
      </c>
      <c r="N364" t="s">
        <v>39</v>
      </c>
      <c r="O364" s="1" t="s">
        <v>21</v>
      </c>
    </row>
    <row r="365" spans="1:15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s="10">
        <f>TBL_Employees[[#This Row],[Annual Salary]]*TBL_Employees[[#This Row],[Bonus %]]</f>
        <v>35700.400000000001</v>
      </c>
      <c r="M365" t="s">
        <v>19</v>
      </c>
      <c r="N365" t="s">
        <v>25</v>
      </c>
      <c r="O365" s="1" t="s">
        <v>21</v>
      </c>
    </row>
    <row r="366" spans="1:15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s="10">
        <f>TBL_Employees[[#This Row],[Annual Salary]]*TBL_Employees[[#This Row],[Bonus %]]</f>
        <v>5186.2000000000007</v>
      </c>
      <c r="M366" t="s">
        <v>33</v>
      </c>
      <c r="N366" t="s">
        <v>74</v>
      </c>
      <c r="O366" s="1" t="s">
        <v>21</v>
      </c>
    </row>
    <row r="367" spans="1:15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s="10">
        <f>TBL_Employees[[#This Row],[Annual Salary]]*TBL_Employees[[#This Row],[Bonus %]]</f>
        <v>34380.94</v>
      </c>
      <c r="M367" t="s">
        <v>52</v>
      </c>
      <c r="N367" t="s">
        <v>81</v>
      </c>
      <c r="O367" s="1" t="s">
        <v>21</v>
      </c>
    </row>
    <row r="368" spans="1:15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s="10">
        <f>TBL_Employees[[#This Row],[Annual Salary]]*TBL_Employees[[#This Row],[Bonus %]]</f>
        <v>0</v>
      </c>
      <c r="M368" t="s">
        <v>52</v>
      </c>
      <c r="N368" t="s">
        <v>53</v>
      </c>
      <c r="O368" s="1" t="s">
        <v>21</v>
      </c>
    </row>
    <row r="369" spans="1:15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s="10">
        <f>TBL_Employees[[#This Row],[Annual Salary]]*TBL_Employees[[#This Row],[Bonus %]]</f>
        <v>0</v>
      </c>
      <c r="M369" t="s">
        <v>19</v>
      </c>
      <c r="N369" t="s">
        <v>29</v>
      </c>
      <c r="O369" s="1" t="s">
        <v>21</v>
      </c>
    </row>
    <row r="370" spans="1:15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s="10">
        <f>TBL_Employees[[#This Row],[Annual Salary]]*TBL_Employees[[#This Row],[Bonus %]]</f>
        <v>0</v>
      </c>
      <c r="M370" t="s">
        <v>33</v>
      </c>
      <c r="N370" t="s">
        <v>60</v>
      </c>
      <c r="O370" s="1" t="s">
        <v>21</v>
      </c>
    </row>
    <row r="371" spans="1:15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s="10">
        <f>TBL_Employees[[#This Row],[Annual Salary]]*TBL_Employees[[#This Row],[Bonus %]]</f>
        <v>17115.36</v>
      </c>
      <c r="M371" t="s">
        <v>33</v>
      </c>
      <c r="N371" t="s">
        <v>80</v>
      </c>
      <c r="O371" s="1" t="s">
        <v>21</v>
      </c>
    </row>
    <row r="372" spans="1:15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s="10">
        <f>TBL_Employees[[#This Row],[Annual Salary]]*TBL_Employees[[#This Row],[Bonus %]]</f>
        <v>0</v>
      </c>
      <c r="M372" t="s">
        <v>52</v>
      </c>
      <c r="N372" t="s">
        <v>53</v>
      </c>
      <c r="O372" s="1" t="s">
        <v>21</v>
      </c>
    </row>
    <row r="373" spans="1:15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s="10">
        <f>TBL_Employees[[#This Row],[Annual Salary]]*TBL_Employees[[#This Row],[Bonus %]]</f>
        <v>0</v>
      </c>
      <c r="M373" t="s">
        <v>19</v>
      </c>
      <c r="N373" t="s">
        <v>63</v>
      </c>
      <c r="O373" s="1" t="s">
        <v>21</v>
      </c>
    </row>
    <row r="374" spans="1:15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s="10">
        <f>TBL_Employees[[#This Row],[Annual Salary]]*TBL_Employees[[#This Row],[Bonus %]]</f>
        <v>12691.1</v>
      </c>
      <c r="M374" t="s">
        <v>33</v>
      </c>
      <c r="N374" t="s">
        <v>74</v>
      </c>
      <c r="O374" s="1" t="s">
        <v>21</v>
      </c>
    </row>
    <row r="375" spans="1:15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s="10">
        <f>TBL_Employees[[#This Row],[Annual Salary]]*TBL_Employees[[#This Row],[Bonus %]]</f>
        <v>69423.680000000008</v>
      </c>
      <c r="M375" t="s">
        <v>33</v>
      </c>
      <c r="N375" t="s">
        <v>74</v>
      </c>
      <c r="O375" s="1" t="s">
        <v>21</v>
      </c>
    </row>
    <row r="376" spans="1:15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s="10">
        <f>TBL_Employees[[#This Row],[Annual Salary]]*TBL_Employees[[#This Row],[Bonus %]]</f>
        <v>48867.899999999994</v>
      </c>
      <c r="M376" t="s">
        <v>19</v>
      </c>
      <c r="N376" t="s">
        <v>63</v>
      </c>
      <c r="O376" s="1" t="s">
        <v>21</v>
      </c>
    </row>
    <row r="377" spans="1:15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s="10">
        <f>TBL_Employees[[#This Row],[Annual Salary]]*TBL_Employees[[#This Row],[Bonus %]]</f>
        <v>0</v>
      </c>
      <c r="M377" t="s">
        <v>52</v>
      </c>
      <c r="N377" t="s">
        <v>53</v>
      </c>
      <c r="O377" s="1" t="s">
        <v>21</v>
      </c>
    </row>
    <row r="378" spans="1:15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s="10">
        <f>TBL_Employees[[#This Row],[Annual Salary]]*TBL_Employees[[#This Row],[Bonus %]]</f>
        <v>0</v>
      </c>
      <c r="M378" t="s">
        <v>33</v>
      </c>
      <c r="N378" t="s">
        <v>60</v>
      </c>
      <c r="O378" s="1">
        <v>37623</v>
      </c>
    </row>
    <row r="379" spans="1:15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s="10">
        <f>TBL_Employees[[#This Row],[Annual Salary]]*TBL_Employees[[#This Row],[Bonus %]]</f>
        <v>10768.23</v>
      </c>
      <c r="M379" t="s">
        <v>52</v>
      </c>
      <c r="N379" t="s">
        <v>53</v>
      </c>
      <c r="O379" s="1" t="s">
        <v>21</v>
      </c>
    </row>
    <row r="380" spans="1:15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s="10">
        <f>TBL_Employees[[#This Row],[Annual Salary]]*TBL_Employees[[#This Row],[Bonus %]]</f>
        <v>0</v>
      </c>
      <c r="M380" t="s">
        <v>19</v>
      </c>
      <c r="N380" t="s">
        <v>29</v>
      </c>
      <c r="O380" s="1" t="s">
        <v>21</v>
      </c>
    </row>
    <row r="381" spans="1:15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s="10">
        <f>TBL_Employees[[#This Row],[Annual Salary]]*TBL_Employees[[#This Row],[Bonus %]]</f>
        <v>12754.300000000001</v>
      </c>
      <c r="M381" t="s">
        <v>19</v>
      </c>
      <c r="N381" t="s">
        <v>20</v>
      </c>
      <c r="O381" s="1" t="s">
        <v>21</v>
      </c>
    </row>
    <row r="382" spans="1:15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s="10">
        <f>TBL_Employees[[#This Row],[Annual Salary]]*TBL_Employees[[#This Row],[Bonus %]]</f>
        <v>0</v>
      </c>
      <c r="M382" t="s">
        <v>19</v>
      </c>
      <c r="N382" t="s">
        <v>39</v>
      </c>
      <c r="O382" s="1" t="s">
        <v>21</v>
      </c>
    </row>
    <row r="383" spans="1:15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s="10">
        <f>TBL_Employees[[#This Row],[Annual Salary]]*TBL_Employees[[#This Row],[Bonus %]]</f>
        <v>0</v>
      </c>
      <c r="M383" t="s">
        <v>33</v>
      </c>
      <c r="N383" t="s">
        <v>60</v>
      </c>
      <c r="O383" s="1" t="s">
        <v>21</v>
      </c>
    </row>
    <row r="384" spans="1:15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s="10">
        <f>TBL_Employees[[#This Row],[Annual Salary]]*TBL_Employees[[#This Row],[Bonus %]]</f>
        <v>32531.23</v>
      </c>
      <c r="M384" t="s">
        <v>19</v>
      </c>
      <c r="N384" t="s">
        <v>63</v>
      </c>
      <c r="O384" s="1" t="s">
        <v>21</v>
      </c>
    </row>
    <row r="385" spans="1:15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s="10">
        <f>TBL_Employees[[#This Row],[Annual Salary]]*TBL_Employees[[#This Row],[Bonus %]]</f>
        <v>7214.06</v>
      </c>
      <c r="M385" t="s">
        <v>19</v>
      </c>
      <c r="N385" t="s">
        <v>29</v>
      </c>
      <c r="O385" s="1" t="s">
        <v>21</v>
      </c>
    </row>
    <row r="386" spans="1:15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s="10">
        <f>TBL_Employees[[#This Row],[Annual Salary]]*TBL_Employees[[#This Row],[Bonus %]]</f>
        <v>8194.34</v>
      </c>
      <c r="M386" t="s">
        <v>19</v>
      </c>
      <c r="N386" t="s">
        <v>39</v>
      </c>
      <c r="O386" s="1" t="s">
        <v>21</v>
      </c>
    </row>
    <row r="387" spans="1:15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s="10">
        <f>TBL_Employees[[#This Row],[Annual Salary]]*TBL_Employees[[#This Row],[Bonus %]]</f>
        <v>15903.1</v>
      </c>
      <c r="M387" t="s">
        <v>19</v>
      </c>
      <c r="N387" t="s">
        <v>45</v>
      </c>
      <c r="O387" s="1" t="s">
        <v>21</v>
      </c>
    </row>
    <row r="388" spans="1:15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s="10">
        <f>TBL_Employees[[#This Row],[Annual Salary]]*TBL_Employees[[#This Row],[Bonus %]]</f>
        <v>12508.6</v>
      </c>
      <c r="M388" t="s">
        <v>52</v>
      </c>
      <c r="N388" t="s">
        <v>53</v>
      </c>
      <c r="O388" s="1" t="s">
        <v>21</v>
      </c>
    </row>
    <row r="389" spans="1:15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s="10">
        <f>TBL_Employees[[#This Row],[Annual Salary]]*TBL_Employees[[#This Row],[Bonus %]]</f>
        <v>0</v>
      </c>
      <c r="M389" t="s">
        <v>19</v>
      </c>
      <c r="N389" t="s">
        <v>63</v>
      </c>
      <c r="O389" s="1" t="s">
        <v>21</v>
      </c>
    </row>
    <row r="390" spans="1:15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s="10">
        <f>TBL_Employees[[#This Row],[Annual Salary]]*TBL_Employees[[#This Row],[Bonus %]]</f>
        <v>0</v>
      </c>
      <c r="M390" t="s">
        <v>19</v>
      </c>
      <c r="N390" t="s">
        <v>39</v>
      </c>
      <c r="O390" s="1" t="s">
        <v>21</v>
      </c>
    </row>
    <row r="391" spans="1:15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s="10">
        <f>TBL_Employees[[#This Row],[Annual Salary]]*TBL_Employees[[#This Row],[Bonus %]]</f>
        <v>46847.25</v>
      </c>
      <c r="M391" t="s">
        <v>33</v>
      </c>
      <c r="N391" t="s">
        <v>34</v>
      </c>
      <c r="O391" s="1" t="s">
        <v>21</v>
      </c>
    </row>
    <row r="392" spans="1:15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s="10">
        <f>TBL_Employees[[#This Row],[Annual Salary]]*TBL_Employees[[#This Row],[Bonus %]]</f>
        <v>17139.330000000002</v>
      </c>
      <c r="M392" t="s">
        <v>19</v>
      </c>
      <c r="N392" t="s">
        <v>29</v>
      </c>
      <c r="O392" s="1" t="s">
        <v>21</v>
      </c>
    </row>
    <row r="393" spans="1:15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s="10">
        <f>TBL_Employees[[#This Row],[Annual Salary]]*TBL_Employees[[#This Row],[Bonus %]]</f>
        <v>0</v>
      </c>
      <c r="M393" t="s">
        <v>33</v>
      </c>
      <c r="N393" t="s">
        <v>60</v>
      </c>
      <c r="O393" s="1" t="s">
        <v>21</v>
      </c>
    </row>
    <row r="394" spans="1:15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s="10">
        <f>TBL_Employees[[#This Row],[Annual Salary]]*TBL_Employees[[#This Row],[Bonus %]]</f>
        <v>18600.48</v>
      </c>
      <c r="M394" t="s">
        <v>19</v>
      </c>
      <c r="N394" t="s">
        <v>25</v>
      </c>
      <c r="O394" s="1" t="s">
        <v>21</v>
      </c>
    </row>
    <row r="395" spans="1:15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s="10">
        <f>TBL_Employees[[#This Row],[Annual Salary]]*TBL_Employees[[#This Row],[Bonus %]]</f>
        <v>0</v>
      </c>
      <c r="M395" t="s">
        <v>19</v>
      </c>
      <c r="N395" t="s">
        <v>63</v>
      </c>
      <c r="O395" s="1" t="s">
        <v>21</v>
      </c>
    </row>
    <row r="396" spans="1:15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s="10">
        <f>TBL_Employees[[#This Row],[Annual Salary]]*TBL_Employees[[#This Row],[Bonus %]]</f>
        <v>0</v>
      </c>
      <c r="M396" t="s">
        <v>19</v>
      </c>
      <c r="N396" t="s">
        <v>20</v>
      </c>
      <c r="O396" s="1" t="s">
        <v>21</v>
      </c>
    </row>
    <row r="397" spans="1:15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s="10">
        <f>TBL_Employees[[#This Row],[Annual Salary]]*TBL_Employees[[#This Row],[Bonus %]]</f>
        <v>85324.02</v>
      </c>
      <c r="M397" t="s">
        <v>19</v>
      </c>
      <c r="N397" t="s">
        <v>29</v>
      </c>
      <c r="O397" s="1" t="s">
        <v>21</v>
      </c>
    </row>
    <row r="398" spans="1:15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s="10">
        <f>TBL_Employees[[#This Row],[Annual Salary]]*TBL_Employees[[#This Row],[Bonus %]]</f>
        <v>40279.47</v>
      </c>
      <c r="M398" t="s">
        <v>33</v>
      </c>
      <c r="N398" t="s">
        <v>80</v>
      </c>
      <c r="O398" s="1" t="s">
        <v>21</v>
      </c>
    </row>
    <row r="399" spans="1:15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s="10">
        <f>TBL_Employees[[#This Row],[Annual Salary]]*TBL_Employees[[#This Row],[Bonus %]]</f>
        <v>0</v>
      </c>
      <c r="M399" t="s">
        <v>33</v>
      </c>
      <c r="N399" t="s">
        <v>80</v>
      </c>
      <c r="O399" s="1" t="s">
        <v>21</v>
      </c>
    </row>
    <row r="400" spans="1:15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s="10">
        <f>TBL_Employees[[#This Row],[Annual Salary]]*TBL_Employees[[#This Row],[Bonus %]]</f>
        <v>14330.14</v>
      </c>
      <c r="M400" t="s">
        <v>19</v>
      </c>
      <c r="N400" t="s">
        <v>20</v>
      </c>
      <c r="O400" s="1" t="s">
        <v>21</v>
      </c>
    </row>
    <row r="401" spans="1:15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s="10">
        <f>TBL_Employees[[#This Row],[Annual Salary]]*TBL_Employees[[#This Row],[Bonus %]]</f>
        <v>0</v>
      </c>
      <c r="M401" t="s">
        <v>33</v>
      </c>
      <c r="N401" t="s">
        <v>74</v>
      </c>
      <c r="O401" s="1" t="s">
        <v>21</v>
      </c>
    </row>
    <row r="402" spans="1:15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s="10">
        <f>TBL_Employees[[#This Row],[Annual Salary]]*TBL_Employees[[#This Row],[Bonus %]]</f>
        <v>19598.54</v>
      </c>
      <c r="M402" t="s">
        <v>19</v>
      </c>
      <c r="N402" t="s">
        <v>20</v>
      </c>
      <c r="O402" s="1">
        <v>39310</v>
      </c>
    </row>
    <row r="403" spans="1:15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s="10">
        <f>TBL_Employees[[#This Row],[Annual Salary]]*TBL_Employees[[#This Row],[Bonus %]]</f>
        <v>36462.089999999997</v>
      </c>
      <c r="M403" t="s">
        <v>52</v>
      </c>
      <c r="N403" t="s">
        <v>53</v>
      </c>
      <c r="O403" s="1" t="s">
        <v>21</v>
      </c>
    </row>
    <row r="404" spans="1:15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s="10">
        <f>TBL_Employees[[#This Row],[Annual Salary]]*TBL_Employees[[#This Row],[Bonus %]]</f>
        <v>0</v>
      </c>
      <c r="M404" t="s">
        <v>19</v>
      </c>
      <c r="N404" t="s">
        <v>20</v>
      </c>
      <c r="O404" s="1" t="s">
        <v>21</v>
      </c>
    </row>
    <row r="405" spans="1:15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s="10">
        <f>TBL_Employees[[#This Row],[Annual Salary]]*TBL_Employees[[#This Row],[Bonus %]]</f>
        <v>0</v>
      </c>
      <c r="M405" t="s">
        <v>19</v>
      </c>
      <c r="N405" t="s">
        <v>39</v>
      </c>
      <c r="O405" s="1" t="s">
        <v>21</v>
      </c>
    </row>
    <row r="406" spans="1:15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s="10">
        <f>TBL_Employees[[#This Row],[Annual Salary]]*TBL_Employees[[#This Row],[Bonus %]]</f>
        <v>0</v>
      </c>
      <c r="M406" t="s">
        <v>19</v>
      </c>
      <c r="N406" t="s">
        <v>25</v>
      </c>
      <c r="O406" s="1" t="s">
        <v>21</v>
      </c>
    </row>
    <row r="407" spans="1:15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s="10">
        <f>TBL_Employees[[#This Row],[Annual Salary]]*TBL_Employees[[#This Row],[Bonus %]]</f>
        <v>0</v>
      </c>
      <c r="M407" t="s">
        <v>19</v>
      </c>
      <c r="N407" t="s">
        <v>63</v>
      </c>
      <c r="O407" s="1" t="s">
        <v>21</v>
      </c>
    </row>
    <row r="408" spans="1:15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s="10">
        <f>TBL_Employees[[#This Row],[Annual Salary]]*TBL_Employees[[#This Row],[Bonus %]]</f>
        <v>0</v>
      </c>
      <c r="M408" t="s">
        <v>33</v>
      </c>
      <c r="N408" t="s">
        <v>34</v>
      </c>
      <c r="O408" s="1" t="s">
        <v>21</v>
      </c>
    </row>
    <row r="409" spans="1:15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s="10">
        <f>TBL_Employees[[#This Row],[Annual Salary]]*TBL_Employees[[#This Row],[Bonus %]]</f>
        <v>0</v>
      </c>
      <c r="M409" t="s">
        <v>19</v>
      </c>
      <c r="N409" t="s">
        <v>20</v>
      </c>
      <c r="O409" s="1" t="s">
        <v>21</v>
      </c>
    </row>
    <row r="410" spans="1:15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s="10">
        <f>TBL_Employees[[#This Row],[Annual Salary]]*TBL_Employees[[#This Row],[Bonus %]]</f>
        <v>0</v>
      </c>
      <c r="M410" t="s">
        <v>19</v>
      </c>
      <c r="N410" t="s">
        <v>45</v>
      </c>
      <c r="O410" s="1" t="s">
        <v>21</v>
      </c>
    </row>
    <row r="411" spans="1:15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s="10">
        <f>TBL_Employees[[#This Row],[Annual Salary]]*TBL_Employees[[#This Row],[Bonus %]]</f>
        <v>0</v>
      </c>
      <c r="M411" t="s">
        <v>19</v>
      </c>
      <c r="N411" t="s">
        <v>29</v>
      </c>
      <c r="O411" s="1" t="s">
        <v>21</v>
      </c>
    </row>
    <row r="412" spans="1:15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s="10">
        <f>TBL_Employees[[#This Row],[Annual Salary]]*TBL_Employees[[#This Row],[Bonus %]]</f>
        <v>0</v>
      </c>
      <c r="M412" t="s">
        <v>19</v>
      </c>
      <c r="N412" t="s">
        <v>20</v>
      </c>
      <c r="O412" s="1" t="s">
        <v>21</v>
      </c>
    </row>
    <row r="413" spans="1:15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s="10">
        <f>TBL_Employees[[#This Row],[Annual Salary]]*TBL_Employees[[#This Row],[Bonus %]]</f>
        <v>72720.400000000009</v>
      </c>
      <c r="M413" t="s">
        <v>33</v>
      </c>
      <c r="N413" t="s">
        <v>80</v>
      </c>
      <c r="O413" s="1">
        <v>43810</v>
      </c>
    </row>
    <row r="414" spans="1:15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s="10">
        <f>TBL_Employees[[#This Row],[Annual Salary]]*TBL_Employees[[#This Row],[Bonus %]]</f>
        <v>0</v>
      </c>
      <c r="M414" t="s">
        <v>19</v>
      </c>
      <c r="N414" t="s">
        <v>20</v>
      </c>
      <c r="O414" s="1" t="s">
        <v>21</v>
      </c>
    </row>
    <row r="415" spans="1:15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s="10">
        <f>TBL_Employees[[#This Row],[Annual Salary]]*TBL_Employees[[#This Row],[Bonus %]]</f>
        <v>75298.100000000006</v>
      </c>
      <c r="M415" t="s">
        <v>33</v>
      </c>
      <c r="N415" t="s">
        <v>34</v>
      </c>
      <c r="O415" s="1" t="s">
        <v>21</v>
      </c>
    </row>
    <row r="416" spans="1:15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s="10">
        <f>TBL_Employees[[#This Row],[Annual Salary]]*TBL_Employees[[#This Row],[Bonus %]]</f>
        <v>0</v>
      </c>
      <c r="M416" t="s">
        <v>19</v>
      </c>
      <c r="N416" t="s">
        <v>25</v>
      </c>
      <c r="O416" s="1">
        <v>43681</v>
      </c>
    </row>
    <row r="417" spans="1:15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s="10">
        <f>TBL_Employees[[#This Row],[Annual Salary]]*TBL_Employees[[#This Row],[Bonus %]]</f>
        <v>0</v>
      </c>
      <c r="M417" t="s">
        <v>19</v>
      </c>
      <c r="N417" t="s">
        <v>63</v>
      </c>
      <c r="O417" s="1" t="s">
        <v>21</v>
      </c>
    </row>
    <row r="418" spans="1:15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s="10">
        <f>TBL_Employees[[#This Row],[Annual Salary]]*TBL_Employees[[#This Row],[Bonus %]]</f>
        <v>13511.19</v>
      </c>
      <c r="M418" t="s">
        <v>19</v>
      </c>
      <c r="N418" t="s">
        <v>20</v>
      </c>
      <c r="O418" s="1" t="s">
        <v>21</v>
      </c>
    </row>
    <row r="419" spans="1:15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s="10">
        <f>TBL_Employees[[#This Row],[Annual Salary]]*TBL_Employees[[#This Row],[Bonus %]]</f>
        <v>15162.359999999999</v>
      </c>
      <c r="M419" t="s">
        <v>33</v>
      </c>
      <c r="N419" t="s">
        <v>74</v>
      </c>
      <c r="O419" s="1" t="s">
        <v>21</v>
      </c>
    </row>
    <row r="420" spans="1:15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s="10">
        <f>TBL_Employees[[#This Row],[Annual Salary]]*TBL_Employees[[#This Row],[Bonus %]]</f>
        <v>43407.21</v>
      </c>
      <c r="M420" t="s">
        <v>33</v>
      </c>
      <c r="N420" t="s">
        <v>34</v>
      </c>
      <c r="O420" s="1" t="s">
        <v>21</v>
      </c>
    </row>
    <row r="421" spans="1:15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s="10">
        <f>TBL_Employees[[#This Row],[Annual Salary]]*TBL_Employees[[#This Row],[Bonus %]]</f>
        <v>0</v>
      </c>
      <c r="M421" t="s">
        <v>19</v>
      </c>
      <c r="N421" t="s">
        <v>63</v>
      </c>
      <c r="O421" s="1" t="s">
        <v>21</v>
      </c>
    </row>
    <row r="422" spans="1:15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s="10">
        <f>TBL_Employees[[#This Row],[Annual Salary]]*TBL_Employees[[#This Row],[Bonus %]]</f>
        <v>6521.16</v>
      </c>
      <c r="M422" t="s">
        <v>19</v>
      </c>
      <c r="N422" t="s">
        <v>29</v>
      </c>
      <c r="O422" s="1" t="s">
        <v>21</v>
      </c>
    </row>
    <row r="423" spans="1:15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s="10">
        <f>TBL_Employees[[#This Row],[Annual Salary]]*TBL_Employees[[#This Row],[Bonus %]]</f>
        <v>0</v>
      </c>
      <c r="M423" t="s">
        <v>52</v>
      </c>
      <c r="N423" t="s">
        <v>81</v>
      </c>
      <c r="O423" s="1" t="s">
        <v>21</v>
      </c>
    </row>
    <row r="424" spans="1:15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s="10">
        <f>TBL_Employees[[#This Row],[Annual Salary]]*TBL_Employees[[#This Row],[Bonus %]]</f>
        <v>0</v>
      </c>
      <c r="M424" t="s">
        <v>19</v>
      </c>
      <c r="N424" t="s">
        <v>20</v>
      </c>
      <c r="O424" s="1" t="s">
        <v>21</v>
      </c>
    </row>
    <row r="425" spans="1:15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s="10">
        <f>TBL_Employees[[#This Row],[Annual Salary]]*TBL_Employees[[#This Row],[Bonus %]]</f>
        <v>48928.32</v>
      </c>
      <c r="M425" t="s">
        <v>19</v>
      </c>
      <c r="N425" t="s">
        <v>29</v>
      </c>
      <c r="O425" s="1" t="s">
        <v>21</v>
      </c>
    </row>
    <row r="426" spans="1:15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s="10">
        <f>TBL_Employees[[#This Row],[Annual Salary]]*TBL_Employees[[#This Row],[Bonus %]]</f>
        <v>0</v>
      </c>
      <c r="M426" t="s">
        <v>19</v>
      </c>
      <c r="N426" t="s">
        <v>20</v>
      </c>
      <c r="O426" s="1" t="s">
        <v>21</v>
      </c>
    </row>
    <row r="427" spans="1:15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s="10">
        <f>TBL_Employees[[#This Row],[Annual Salary]]*TBL_Employees[[#This Row],[Bonus %]]</f>
        <v>19186.2</v>
      </c>
      <c r="M427" t="s">
        <v>19</v>
      </c>
      <c r="N427" t="s">
        <v>29</v>
      </c>
      <c r="O427" s="1" t="s">
        <v>21</v>
      </c>
    </row>
    <row r="428" spans="1:15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s="10">
        <f>TBL_Employees[[#This Row],[Annual Salary]]*TBL_Employees[[#This Row],[Bonus %]]</f>
        <v>22990.649999999998</v>
      </c>
      <c r="M428" t="s">
        <v>19</v>
      </c>
      <c r="N428" t="s">
        <v>25</v>
      </c>
      <c r="O428" s="1" t="s">
        <v>21</v>
      </c>
    </row>
    <row r="429" spans="1:15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s="10">
        <f>TBL_Employees[[#This Row],[Annual Salary]]*TBL_Employees[[#This Row],[Bonus %]]</f>
        <v>9139.36</v>
      </c>
      <c r="M429" t="s">
        <v>19</v>
      </c>
      <c r="N429" t="s">
        <v>39</v>
      </c>
      <c r="O429" s="1" t="s">
        <v>21</v>
      </c>
    </row>
    <row r="430" spans="1:15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s="10">
        <f>TBL_Employees[[#This Row],[Annual Salary]]*TBL_Employees[[#This Row],[Bonus %]]</f>
        <v>0</v>
      </c>
      <c r="M430" t="s">
        <v>33</v>
      </c>
      <c r="N430" t="s">
        <v>74</v>
      </c>
      <c r="O430" s="1" t="s">
        <v>21</v>
      </c>
    </row>
    <row r="431" spans="1:15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s="10">
        <f>TBL_Employees[[#This Row],[Annual Salary]]*TBL_Employees[[#This Row],[Bonus %]]</f>
        <v>0</v>
      </c>
      <c r="M431" t="s">
        <v>19</v>
      </c>
      <c r="N431" t="s">
        <v>63</v>
      </c>
      <c r="O431" s="1" t="s">
        <v>21</v>
      </c>
    </row>
    <row r="432" spans="1:15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s="10">
        <f>TBL_Employees[[#This Row],[Annual Salary]]*TBL_Employees[[#This Row],[Bonus %]]</f>
        <v>17730.239999999998</v>
      </c>
      <c r="M432" t="s">
        <v>33</v>
      </c>
      <c r="N432" t="s">
        <v>74</v>
      </c>
      <c r="O432" s="1">
        <v>40903</v>
      </c>
    </row>
    <row r="433" spans="1:15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s="10">
        <f>TBL_Employees[[#This Row],[Annual Salary]]*TBL_Employees[[#This Row],[Bonus %]]</f>
        <v>19153.400000000001</v>
      </c>
      <c r="M433" t="s">
        <v>33</v>
      </c>
      <c r="N433" t="s">
        <v>80</v>
      </c>
      <c r="O433" s="1" t="s">
        <v>21</v>
      </c>
    </row>
    <row r="434" spans="1:15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s="10">
        <f>TBL_Employees[[#This Row],[Annual Salary]]*TBL_Employees[[#This Row],[Bonus %]]</f>
        <v>0</v>
      </c>
      <c r="M434" t="s">
        <v>19</v>
      </c>
      <c r="N434" t="s">
        <v>20</v>
      </c>
      <c r="O434" s="1" t="s">
        <v>21</v>
      </c>
    </row>
    <row r="435" spans="1:15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s="10">
        <f>TBL_Employees[[#This Row],[Annual Salary]]*TBL_Employees[[#This Row],[Bonus %]]</f>
        <v>0</v>
      </c>
      <c r="M435" t="s">
        <v>19</v>
      </c>
      <c r="N435" t="s">
        <v>29</v>
      </c>
      <c r="O435" s="1" t="s">
        <v>21</v>
      </c>
    </row>
    <row r="436" spans="1:15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s="10">
        <f>TBL_Employees[[#This Row],[Annual Salary]]*TBL_Employees[[#This Row],[Bonus %]]</f>
        <v>0</v>
      </c>
      <c r="M436" t="s">
        <v>19</v>
      </c>
      <c r="N436" t="s">
        <v>20</v>
      </c>
      <c r="O436" s="1" t="s">
        <v>21</v>
      </c>
    </row>
    <row r="437" spans="1:15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s="10">
        <f>TBL_Employees[[#This Row],[Annual Salary]]*TBL_Employees[[#This Row],[Bonus %]]</f>
        <v>0</v>
      </c>
      <c r="M437" t="s">
        <v>33</v>
      </c>
      <c r="N437" t="s">
        <v>34</v>
      </c>
      <c r="O437" s="1" t="s">
        <v>21</v>
      </c>
    </row>
    <row r="438" spans="1:15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s="10">
        <f>TBL_Employees[[#This Row],[Annual Salary]]*TBL_Employees[[#This Row],[Bonus %]]</f>
        <v>36736.520000000004</v>
      </c>
      <c r="M438" t="s">
        <v>33</v>
      </c>
      <c r="N438" t="s">
        <v>60</v>
      </c>
      <c r="O438" s="1" t="s">
        <v>21</v>
      </c>
    </row>
    <row r="439" spans="1:15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s="10">
        <f>TBL_Employees[[#This Row],[Annual Salary]]*TBL_Employees[[#This Row],[Bonus %]]</f>
        <v>65948.399999999994</v>
      </c>
      <c r="M439" t="s">
        <v>19</v>
      </c>
      <c r="N439" t="s">
        <v>20</v>
      </c>
      <c r="O439" s="1" t="s">
        <v>21</v>
      </c>
    </row>
    <row r="440" spans="1:15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s="10">
        <f>TBL_Employees[[#This Row],[Annual Salary]]*TBL_Employees[[#This Row],[Bonus %]]</f>
        <v>0</v>
      </c>
      <c r="M440" t="s">
        <v>19</v>
      </c>
      <c r="N440" t="s">
        <v>39</v>
      </c>
      <c r="O440" s="1" t="s">
        <v>21</v>
      </c>
    </row>
    <row r="441" spans="1:15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s="10">
        <f>TBL_Employees[[#This Row],[Annual Salary]]*TBL_Employees[[#This Row],[Bonus %]]</f>
        <v>0</v>
      </c>
      <c r="M441" t="s">
        <v>52</v>
      </c>
      <c r="N441" t="s">
        <v>66</v>
      </c>
      <c r="O441" s="1" t="s">
        <v>21</v>
      </c>
    </row>
    <row r="442" spans="1:15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s="10">
        <f>TBL_Employees[[#This Row],[Annual Salary]]*TBL_Employees[[#This Row],[Bonus %]]</f>
        <v>10555.02</v>
      </c>
      <c r="M442" t="s">
        <v>19</v>
      </c>
      <c r="N442" t="s">
        <v>45</v>
      </c>
      <c r="O442" s="1" t="s">
        <v>21</v>
      </c>
    </row>
    <row r="443" spans="1:15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s="10">
        <f>TBL_Employees[[#This Row],[Annual Salary]]*TBL_Employees[[#This Row],[Bonus %]]</f>
        <v>7577.37</v>
      </c>
      <c r="M443" t="s">
        <v>33</v>
      </c>
      <c r="N443" t="s">
        <v>74</v>
      </c>
      <c r="O443" s="1" t="s">
        <v>21</v>
      </c>
    </row>
    <row r="444" spans="1:15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s="10">
        <f>TBL_Employees[[#This Row],[Annual Salary]]*TBL_Employees[[#This Row],[Bonus %]]</f>
        <v>0</v>
      </c>
      <c r="M444" t="s">
        <v>19</v>
      </c>
      <c r="N444" t="s">
        <v>63</v>
      </c>
      <c r="O444" s="1" t="s">
        <v>21</v>
      </c>
    </row>
    <row r="445" spans="1:15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s="10">
        <f>TBL_Employees[[#This Row],[Annual Salary]]*TBL_Employees[[#This Row],[Bonus %]]</f>
        <v>0</v>
      </c>
      <c r="M445" t="s">
        <v>19</v>
      </c>
      <c r="N445" t="s">
        <v>63</v>
      </c>
      <c r="O445" s="1" t="s">
        <v>21</v>
      </c>
    </row>
    <row r="446" spans="1:15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s="10">
        <f>TBL_Employees[[#This Row],[Annual Salary]]*TBL_Employees[[#This Row],[Bonus %]]</f>
        <v>84500.28</v>
      </c>
      <c r="M446" t="s">
        <v>33</v>
      </c>
      <c r="N446" t="s">
        <v>74</v>
      </c>
      <c r="O446" s="1" t="s">
        <v>21</v>
      </c>
    </row>
    <row r="447" spans="1:15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s="10">
        <f>TBL_Employees[[#This Row],[Annual Salary]]*TBL_Employees[[#This Row],[Bonus %]]</f>
        <v>0</v>
      </c>
      <c r="M447" t="s">
        <v>33</v>
      </c>
      <c r="N447" t="s">
        <v>80</v>
      </c>
      <c r="O447" s="1" t="s">
        <v>21</v>
      </c>
    </row>
    <row r="448" spans="1:15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s="10">
        <f>TBL_Employees[[#This Row],[Annual Salary]]*TBL_Employees[[#This Row],[Bonus %]]</f>
        <v>0</v>
      </c>
      <c r="M448" t="s">
        <v>19</v>
      </c>
      <c r="N448" t="s">
        <v>45</v>
      </c>
      <c r="O448" s="1" t="s">
        <v>21</v>
      </c>
    </row>
    <row r="449" spans="1:15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s="10">
        <f>TBL_Employees[[#This Row],[Annual Salary]]*TBL_Employees[[#This Row],[Bonus %]]</f>
        <v>0</v>
      </c>
      <c r="M449" t="s">
        <v>19</v>
      </c>
      <c r="N449" t="s">
        <v>39</v>
      </c>
      <c r="O449" s="1" t="s">
        <v>21</v>
      </c>
    </row>
    <row r="450" spans="1:15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s="10">
        <f>TBL_Employees[[#This Row],[Annual Salary]]*TBL_Employees[[#This Row],[Bonus %]]</f>
        <v>0</v>
      </c>
      <c r="M450" t="s">
        <v>33</v>
      </c>
      <c r="N450" t="s">
        <v>80</v>
      </c>
      <c r="O450" s="1" t="s">
        <v>21</v>
      </c>
    </row>
    <row r="451" spans="1:15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s="10">
        <f>TBL_Employees[[#This Row],[Annual Salary]]*TBL_Employees[[#This Row],[Bonus %]]</f>
        <v>84445.119999999995</v>
      </c>
      <c r="M451" t="s">
        <v>19</v>
      </c>
      <c r="N451" t="s">
        <v>29</v>
      </c>
      <c r="O451" s="1" t="s">
        <v>21</v>
      </c>
    </row>
    <row r="452" spans="1:15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s="10">
        <f>TBL_Employees[[#This Row],[Annual Salary]]*TBL_Employees[[#This Row],[Bonus %]]</f>
        <v>21921</v>
      </c>
      <c r="M452" t="s">
        <v>19</v>
      </c>
      <c r="N452" t="s">
        <v>63</v>
      </c>
      <c r="O452" s="1" t="s">
        <v>21</v>
      </c>
    </row>
    <row r="453" spans="1:15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s="10">
        <f>TBL_Employees[[#This Row],[Annual Salary]]*TBL_Employees[[#This Row],[Bonus %]]</f>
        <v>10945.6</v>
      </c>
      <c r="M453" t="s">
        <v>19</v>
      </c>
      <c r="N453" t="s">
        <v>20</v>
      </c>
      <c r="O453" s="1" t="s">
        <v>21</v>
      </c>
    </row>
    <row r="454" spans="1:15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s="10">
        <f>TBL_Employees[[#This Row],[Annual Salary]]*TBL_Employees[[#This Row],[Bonus %]]</f>
        <v>25533.149999999998</v>
      </c>
      <c r="M454" t="s">
        <v>52</v>
      </c>
      <c r="N454" t="s">
        <v>81</v>
      </c>
      <c r="O454" s="1" t="s">
        <v>21</v>
      </c>
    </row>
    <row r="455" spans="1:15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s="10">
        <f>TBL_Employees[[#This Row],[Annual Salary]]*TBL_Employees[[#This Row],[Bonus %]]</f>
        <v>4871.6500000000005</v>
      </c>
      <c r="M455" t="s">
        <v>19</v>
      </c>
      <c r="N455" t="s">
        <v>63</v>
      </c>
      <c r="O455" s="1">
        <v>42224</v>
      </c>
    </row>
    <row r="456" spans="1:15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s="10">
        <f>TBL_Employees[[#This Row],[Annual Salary]]*TBL_Employees[[#This Row],[Bonus %]]</f>
        <v>0</v>
      </c>
      <c r="M456" t="s">
        <v>33</v>
      </c>
      <c r="N456" t="s">
        <v>74</v>
      </c>
      <c r="O456" s="1" t="s">
        <v>21</v>
      </c>
    </row>
    <row r="457" spans="1:15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s="10">
        <f>TBL_Employees[[#This Row],[Annual Salary]]*TBL_Employees[[#This Row],[Bonus %]]</f>
        <v>28581.66</v>
      </c>
      <c r="M457" t="s">
        <v>33</v>
      </c>
      <c r="N457" t="s">
        <v>34</v>
      </c>
      <c r="O457" s="1" t="s">
        <v>21</v>
      </c>
    </row>
    <row r="458" spans="1:15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s="10">
        <f>TBL_Employees[[#This Row],[Annual Salary]]*TBL_Employees[[#This Row],[Bonus %]]</f>
        <v>0</v>
      </c>
      <c r="M458" t="s">
        <v>33</v>
      </c>
      <c r="N458" t="s">
        <v>60</v>
      </c>
      <c r="O458" s="1" t="s">
        <v>21</v>
      </c>
    </row>
    <row r="459" spans="1:15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s="10">
        <f>TBL_Employees[[#This Row],[Annual Salary]]*TBL_Employees[[#This Row],[Bonus %]]</f>
        <v>0</v>
      </c>
      <c r="M459" t="s">
        <v>19</v>
      </c>
      <c r="N459" t="s">
        <v>20</v>
      </c>
      <c r="O459" s="1" t="s">
        <v>21</v>
      </c>
    </row>
    <row r="460" spans="1:15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s="10">
        <f>TBL_Employees[[#This Row],[Annual Salary]]*TBL_Employees[[#This Row],[Bonus %]]</f>
        <v>40523.040000000001</v>
      </c>
      <c r="M460" t="s">
        <v>33</v>
      </c>
      <c r="N460" t="s">
        <v>80</v>
      </c>
      <c r="O460" s="1" t="s">
        <v>21</v>
      </c>
    </row>
    <row r="461" spans="1:15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s="10">
        <f>TBL_Employees[[#This Row],[Annual Salary]]*TBL_Employees[[#This Row],[Bonus %]]</f>
        <v>0</v>
      </c>
      <c r="M461" t="s">
        <v>19</v>
      </c>
      <c r="N461" t="s">
        <v>25</v>
      </c>
      <c r="O461" s="1">
        <v>44024</v>
      </c>
    </row>
    <row r="462" spans="1:15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s="10">
        <f>TBL_Employees[[#This Row],[Annual Salary]]*TBL_Employees[[#This Row],[Bonus %]]</f>
        <v>19170.149999999998</v>
      </c>
      <c r="M462" t="s">
        <v>19</v>
      </c>
      <c r="N462" t="s">
        <v>39</v>
      </c>
      <c r="O462" s="1" t="s">
        <v>21</v>
      </c>
    </row>
    <row r="463" spans="1:15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s="10">
        <f>TBL_Employees[[#This Row],[Annual Salary]]*TBL_Employees[[#This Row],[Bonus %]]</f>
        <v>0</v>
      </c>
      <c r="M463" t="s">
        <v>19</v>
      </c>
      <c r="N463" t="s">
        <v>25</v>
      </c>
      <c r="O463" s="1" t="s">
        <v>21</v>
      </c>
    </row>
    <row r="464" spans="1:15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s="10">
        <f>TBL_Employees[[#This Row],[Annual Salary]]*TBL_Employees[[#This Row],[Bonus %]]</f>
        <v>95291.46</v>
      </c>
      <c r="M464" t="s">
        <v>19</v>
      </c>
      <c r="N464" t="s">
        <v>63</v>
      </c>
      <c r="O464" s="1" t="s">
        <v>21</v>
      </c>
    </row>
    <row r="465" spans="1:15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s="10">
        <f>TBL_Employees[[#This Row],[Annual Salary]]*TBL_Employees[[#This Row],[Bonus %]]</f>
        <v>66916.5</v>
      </c>
      <c r="M465" t="s">
        <v>19</v>
      </c>
      <c r="N465" t="s">
        <v>29</v>
      </c>
      <c r="O465" s="1" t="s">
        <v>21</v>
      </c>
    </row>
    <row r="466" spans="1:15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s="10">
        <f>TBL_Employees[[#This Row],[Annual Salary]]*TBL_Employees[[#This Row],[Bonus %]]</f>
        <v>43626.400000000001</v>
      </c>
      <c r="M466" t="s">
        <v>52</v>
      </c>
      <c r="N466" t="s">
        <v>53</v>
      </c>
      <c r="O466" s="1" t="s">
        <v>21</v>
      </c>
    </row>
    <row r="467" spans="1:15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s="10">
        <f>TBL_Employees[[#This Row],[Annual Salary]]*TBL_Employees[[#This Row],[Bonus %]]</f>
        <v>0</v>
      </c>
      <c r="M467" t="s">
        <v>19</v>
      </c>
      <c r="N467" t="s">
        <v>29</v>
      </c>
      <c r="O467" s="1" t="s">
        <v>21</v>
      </c>
    </row>
    <row r="468" spans="1:15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s="10">
        <f>TBL_Employees[[#This Row],[Annual Salary]]*TBL_Employees[[#This Row],[Bonus %]]</f>
        <v>0</v>
      </c>
      <c r="M468" t="s">
        <v>19</v>
      </c>
      <c r="N468" t="s">
        <v>63</v>
      </c>
      <c r="O468" s="1" t="s">
        <v>21</v>
      </c>
    </row>
    <row r="469" spans="1:15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s="10">
        <f>TBL_Employees[[#This Row],[Annual Salary]]*TBL_Employees[[#This Row],[Bonus %]]</f>
        <v>43947.119999999995</v>
      </c>
      <c r="M469" t="s">
        <v>52</v>
      </c>
      <c r="N469" t="s">
        <v>66</v>
      </c>
      <c r="O469" s="1" t="s">
        <v>21</v>
      </c>
    </row>
    <row r="470" spans="1:15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s="10">
        <f>TBL_Employees[[#This Row],[Annual Salary]]*TBL_Employees[[#This Row],[Bonus %]]</f>
        <v>0</v>
      </c>
      <c r="M470" t="s">
        <v>19</v>
      </c>
      <c r="N470" t="s">
        <v>39</v>
      </c>
      <c r="O470" s="1" t="s">
        <v>21</v>
      </c>
    </row>
    <row r="471" spans="1:15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s="10">
        <f>TBL_Employees[[#This Row],[Annual Salary]]*TBL_Employees[[#This Row],[Bonus %]]</f>
        <v>5099.5200000000004</v>
      </c>
      <c r="M471" t="s">
        <v>19</v>
      </c>
      <c r="N471" t="s">
        <v>25</v>
      </c>
      <c r="O471" s="1" t="s">
        <v>21</v>
      </c>
    </row>
    <row r="472" spans="1:15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s="10">
        <f>TBL_Employees[[#This Row],[Annual Salary]]*TBL_Employees[[#This Row],[Bonus %]]</f>
        <v>0</v>
      </c>
      <c r="M472" t="s">
        <v>33</v>
      </c>
      <c r="N472" t="s">
        <v>74</v>
      </c>
      <c r="O472" s="1" t="s">
        <v>21</v>
      </c>
    </row>
    <row r="473" spans="1:15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s="10">
        <f>TBL_Employees[[#This Row],[Annual Salary]]*TBL_Employees[[#This Row],[Bonus %]]</f>
        <v>18898.439999999999</v>
      </c>
      <c r="M473" t="s">
        <v>19</v>
      </c>
      <c r="N473" t="s">
        <v>39</v>
      </c>
      <c r="O473" s="1" t="s">
        <v>21</v>
      </c>
    </row>
    <row r="474" spans="1:15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s="10">
        <f>TBL_Employees[[#This Row],[Annual Salary]]*TBL_Employees[[#This Row],[Bonus %]]</f>
        <v>0</v>
      </c>
      <c r="M474" t="s">
        <v>52</v>
      </c>
      <c r="N474" t="s">
        <v>66</v>
      </c>
      <c r="O474" s="1" t="s">
        <v>21</v>
      </c>
    </row>
    <row r="475" spans="1:15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s="10">
        <f>TBL_Employees[[#This Row],[Annual Salary]]*TBL_Employees[[#This Row],[Bonus %]]</f>
        <v>0</v>
      </c>
      <c r="M475" t="s">
        <v>19</v>
      </c>
      <c r="N475" t="s">
        <v>29</v>
      </c>
      <c r="O475" s="1" t="s">
        <v>21</v>
      </c>
    </row>
    <row r="476" spans="1:15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s="10">
        <f>TBL_Employees[[#This Row],[Annual Salary]]*TBL_Employees[[#This Row],[Bonus %]]</f>
        <v>0</v>
      </c>
      <c r="M476" t="s">
        <v>19</v>
      </c>
      <c r="N476" t="s">
        <v>39</v>
      </c>
      <c r="O476" s="1" t="s">
        <v>21</v>
      </c>
    </row>
    <row r="477" spans="1:15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s="10">
        <f>TBL_Employees[[#This Row],[Annual Salary]]*TBL_Employees[[#This Row],[Bonus %]]</f>
        <v>0</v>
      </c>
      <c r="M477" t="s">
        <v>52</v>
      </c>
      <c r="N477" t="s">
        <v>66</v>
      </c>
      <c r="O477" s="1" t="s">
        <v>21</v>
      </c>
    </row>
    <row r="478" spans="1:15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s="10">
        <f>TBL_Employees[[#This Row],[Annual Salary]]*TBL_Employees[[#This Row],[Bonus %]]</f>
        <v>43556.76</v>
      </c>
      <c r="M478" t="s">
        <v>19</v>
      </c>
      <c r="N478" t="s">
        <v>45</v>
      </c>
      <c r="O478" s="1" t="s">
        <v>21</v>
      </c>
    </row>
    <row r="479" spans="1:15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s="10">
        <f>TBL_Employees[[#This Row],[Annual Salary]]*TBL_Employees[[#This Row],[Bonus %]]</f>
        <v>0</v>
      </c>
      <c r="M479" t="s">
        <v>52</v>
      </c>
      <c r="N479" t="s">
        <v>81</v>
      </c>
      <c r="O479" s="1" t="s">
        <v>21</v>
      </c>
    </row>
    <row r="480" spans="1:15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s="10">
        <f>TBL_Employees[[#This Row],[Annual Salary]]*TBL_Employees[[#This Row],[Bonus %]]</f>
        <v>9744.119999999999</v>
      </c>
      <c r="M480" t="s">
        <v>52</v>
      </c>
      <c r="N480" t="s">
        <v>53</v>
      </c>
      <c r="O480" s="1">
        <v>38122</v>
      </c>
    </row>
    <row r="481" spans="1:15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s="10">
        <f>TBL_Employees[[#This Row],[Annual Salary]]*TBL_Employees[[#This Row],[Bonus %]]</f>
        <v>0</v>
      </c>
      <c r="M481" t="s">
        <v>33</v>
      </c>
      <c r="N481" t="s">
        <v>60</v>
      </c>
      <c r="O481" s="1" t="s">
        <v>21</v>
      </c>
    </row>
    <row r="482" spans="1:15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s="10">
        <f>TBL_Employees[[#This Row],[Annual Salary]]*TBL_Employees[[#This Row],[Bonus %]]</f>
        <v>0</v>
      </c>
      <c r="M482" t="s">
        <v>52</v>
      </c>
      <c r="N482" t="s">
        <v>81</v>
      </c>
      <c r="O482" s="1" t="s">
        <v>21</v>
      </c>
    </row>
    <row r="483" spans="1:15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s="10">
        <f>TBL_Employees[[#This Row],[Annual Salary]]*TBL_Employees[[#This Row],[Bonus %]]</f>
        <v>78507.19</v>
      </c>
      <c r="M483" t="s">
        <v>19</v>
      </c>
      <c r="N483" t="s">
        <v>25</v>
      </c>
      <c r="O483" s="1" t="s">
        <v>21</v>
      </c>
    </row>
    <row r="484" spans="1:15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s="10">
        <f>TBL_Employees[[#This Row],[Annual Salary]]*TBL_Employees[[#This Row],[Bonus %]]</f>
        <v>0</v>
      </c>
      <c r="M484" t="s">
        <v>33</v>
      </c>
      <c r="N484" t="s">
        <v>80</v>
      </c>
      <c r="O484" s="1" t="s">
        <v>21</v>
      </c>
    </row>
    <row r="485" spans="1:15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s="10">
        <f>TBL_Employees[[#This Row],[Annual Salary]]*TBL_Employees[[#This Row],[Bonus %]]</f>
        <v>84955.8</v>
      </c>
      <c r="M485" t="s">
        <v>19</v>
      </c>
      <c r="N485" t="s">
        <v>20</v>
      </c>
      <c r="O485" s="1" t="s">
        <v>21</v>
      </c>
    </row>
    <row r="486" spans="1:15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s="10">
        <f>TBL_Employees[[#This Row],[Annual Salary]]*TBL_Employees[[#This Row],[Bonus %]]</f>
        <v>22248.149999999998</v>
      </c>
      <c r="M486" t="s">
        <v>33</v>
      </c>
      <c r="N486" t="s">
        <v>60</v>
      </c>
      <c r="O486" s="1" t="s">
        <v>21</v>
      </c>
    </row>
    <row r="487" spans="1:15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s="10">
        <f>TBL_Employees[[#This Row],[Annual Salary]]*TBL_Employees[[#This Row],[Bonus %]]</f>
        <v>0</v>
      </c>
      <c r="M487" t="s">
        <v>33</v>
      </c>
      <c r="N487" t="s">
        <v>80</v>
      </c>
      <c r="O487" s="1" t="s">
        <v>21</v>
      </c>
    </row>
    <row r="488" spans="1:15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s="10">
        <f>TBL_Employees[[#This Row],[Annual Salary]]*TBL_Employees[[#This Row],[Bonus %]]</f>
        <v>0</v>
      </c>
      <c r="M488" t="s">
        <v>19</v>
      </c>
      <c r="N488" t="s">
        <v>63</v>
      </c>
      <c r="O488" s="1" t="s">
        <v>21</v>
      </c>
    </row>
    <row r="489" spans="1:15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s="10">
        <f>TBL_Employees[[#This Row],[Annual Salary]]*TBL_Employees[[#This Row],[Bonus %]]</f>
        <v>0</v>
      </c>
      <c r="M489" t="s">
        <v>52</v>
      </c>
      <c r="N489" t="s">
        <v>53</v>
      </c>
      <c r="O489" s="1">
        <v>42958</v>
      </c>
    </row>
    <row r="490" spans="1:15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s="10">
        <f>TBL_Employees[[#This Row],[Annual Salary]]*TBL_Employees[[#This Row],[Bonus %]]</f>
        <v>0</v>
      </c>
      <c r="M490" t="s">
        <v>52</v>
      </c>
      <c r="N490" t="s">
        <v>53</v>
      </c>
      <c r="O490" s="1" t="s">
        <v>21</v>
      </c>
    </row>
    <row r="491" spans="1:15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s="10">
        <f>TBL_Employees[[#This Row],[Annual Salary]]*TBL_Employees[[#This Row],[Bonus %]]</f>
        <v>99082.23000000001</v>
      </c>
      <c r="M491" t="s">
        <v>33</v>
      </c>
      <c r="N491" t="s">
        <v>74</v>
      </c>
      <c r="O491" s="1" t="s">
        <v>21</v>
      </c>
    </row>
    <row r="492" spans="1:15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s="10">
        <f>TBL_Employees[[#This Row],[Annual Salary]]*TBL_Employees[[#This Row],[Bonus %]]</f>
        <v>0</v>
      </c>
      <c r="M492" t="s">
        <v>19</v>
      </c>
      <c r="N492" t="s">
        <v>25</v>
      </c>
      <c r="O492" s="1" t="s">
        <v>21</v>
      </c>
    </row>
    <row r="493" spans="1:15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s="10">
        <f>TBL_Employees[[#This Row],[Annual Salary]]*TBL_Employees[[#This Row],[Bonus %]]</f>
        <v>7660.7999999999993</v>
      </c>
      <c r="M493" t="s">
        <v>19</v>
      </c>
      <c r="N493" t="s">
        <v>63</v>
      </c>
      <c r="O493" s="1" t="s">
        <v>21</v>
      </c>
    </row>
    <row r="494" spans="1:15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s="10">
        <f>TBL_Employees[[#This Row],[Annual Salary]]*TBL_Employees[[#This Row],[Bonus %]]</f>
        <v>0</v>
      </c>
      <c r="M494" t="s">
        <v>19</v>
      </c>
      <c r="N494" t="s">
        <v>29</v>
      </c>
      <c r="O494" s="1" t="s">
        <v>21</v>
      </c>
    </row>
    <row r="495" spans="1:15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s="10">
        <f>TBL_Employees[[#This Row],[Annual Salary]]*TBL_Employees[[#This Row],[Bonus %]]</f>
        <v>16594.05</v>
      </c>
      <c r="M495" t="s">
        <v>19</v>
      </c>
      <c r="N495" t="s">
        <v>39</v>
      </c>
      <c r="O495" s="1" t="s">
        <v>21</v>
      </c>
    </row>
    <row r="496" spans="1:15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s="10">
        <f>TBL_Employees[[#This Row],[Annual Salary]]*TBL_Employees[[#This Row],[Bonus %]]</f>
        <v>0</v>
      </c>
      <c r="M496" t="s">
        <v>19</v>
      </c>
      <c r="N496" t="s">
        <v>29</v>
      </c>
      <c r="O496" s="1" t="s">
        <v>21</v>
      </c>
    </row>
    <row r="497" spans="1:15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s="10">
        <f>TBL_Employees[[#This Row],[Annual Salary]]*TBL_Employees[[#This Row],[Bonus %]]</f>
        <v>38889.119999999995</v>
      </c>
      <c r="M497" t="s">
        <v>33</v>
      </c>
      <c r="N497" t="s">
        <v>80</v>
      </c>
      <c r="O497" s="1" t="s">
        <v>21</v>
      </c>
    </row>
    <row r="498" spans="1:15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s="10">
        <f>TBL_Employees[[#This Row],[Annual Salary]]*TBL_Employees[[#This Row],[Bonus %]]</f>
        <v>15705.7</v>
      </c>
      <c r="M498" t="s">
        <v>19</v>
      </c>
      <c r="N498" t="s">
        <v>29</v>
      </c>
      <c r="O498" s="1" t="s">
        <v>21</v>
      </c>
    </row>
    <row r="499" spans="1:15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s="10">
        <f>TBL_Employees[[#This Row],[Annual Salary]]*TBL_Employees[[#This Row],[Bonus %]]</f>
        <v>12755.900000000001</v>
      </c>
      <c r="M499" t="s">
        <v>19</v>
      </c>
      <c r="N499" t="s">
        <v>25</v>
      </c>
      <c r="O499" s="1" t="s">
        <v>21</v>
      </c>
    </row>
    <row r="500" spans="1:15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s="10">
        <f>TBL_Employees[[#This Row],[Annual Salary]]*TBL_Employees[[#This Row],[Bonus %]]</f>
        <v>0</v>
      </c>
      <c r="M500" t="s">
        <v>19</v>
      </c>
      <c r="N500" t="s">
        <v>63</v>
      </c>
      <c r="O500" s="1" t="s">
        <v>21</v>
      </c>
    </row>
    <row r="501" spans="1:15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s="10">
        <f>TBL_Employees[[#This Row],[Annual Salary]]*TBL_Employees[[#This Row],[Bonus %]]</f>
        <v>0</v>
      </c>
      <c r="M501" t="s">
        <v>33</v>
      </c>
      <c r="N501" t="s">
        <v>74</v>
      </c>
      <c r="O501" s="1" t="s">
        <v>21</v>
      </c>
    </row>
    <row r="502" spans="1:15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s="10">
        <f>TBL_Employees[[#This Row],[Annual Salary]]*TBL_Employees[[#This Row],[Bonus %]]</f>
        <v>0</v>
      </c>
      <c r="M502" t="s">
        <v>19</v>
      </c>
      <c r="N502" t="s">
        <v>20</v>
      </c>
      <c r="O502" s="1" t="s">
        <v>21</v>
      </c>
    </row>
    <row r="503" spans="1:15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s="10">
        <f>TBL_Employees[[#This Row],[Annual Salary]]*TBL_Employees[[#This Row],[Bonus %]]</f>
        <v>0</v>
      </c>
      <c r="M503" t="s">
        <v>52</v>
      </c>
      <c r="N503" t="s">
        <v>53</v>
      </c>
      <c r="O503" s="1" t="s">
        <v>21</v>
      </c>
    </row>
    <row r="504" spans="1:15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s="10">
        <f>TBL_Employees[[#This Row],[Annual Salary]]*TBL_Employees[[#This Row],[Bonus %]]</f>
        <v>64446.720000000001</v>
      </c>
      <c r="M504" t="s">
        <v>19</v>
      </c>
      <c r="N504" t="s">
        <v>45</v>
      </c>
      <c r="O504" s="1" t="s">
        <v>21</v>
      </c>
    </row>
    <row r="505" spans="1:15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s="10">
        <f>TBL_Employees[[#This Row],[Annual Salary]]*TBL_Employees[[#This Row],[Bonus %]]</f>
        <v>0</v>
      </c>
      <c r="M505" t="s">
        <v>33</v>
      </c>
      <c r="N505" t="s">
        <v>80</v>
      </c>
      <c r="O505" s="1" t="s">
        <v>21</v>
      </c>
    </row>
    <row r="506" spans="1:15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s="10">
        <f>TBL_Employees[[#This Row],[Annual Salary]]*TBL_Employees[[#This Row],[Bonus %]]</f>
        <v>0</v>
      </c>
      <c r="M506" t="s">
        <v>19</v>
      </c>
      <c r="N506" t="s">
        <v>45</v>
      </c>
      <c r="O506" s="1">
        <v>44662</v>
      </c>
    </row>
    <row r="507" spans="1:15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s="10">
        <f>TBL_Employees[[#This Row],[Annual Salary]]*TBL_Employees[[#This Row],[Bonus %]]</f>
        <v>15312.88</v>
      </c>
      <c r="M507" t="s">
        <v>19</v>
      </c>
      <c r="N507" t="s">
        <v>25</v>
      </c>
      <c r="O507" s="1" t="s">
        <v>21</v>
      </c>
    </row>
    <row r="508" spans="1:15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s="10">
        <f>TBL_Employees[[#This Row],[Annual Salary]]*TBL_Employees[[#This Row],[Bonus %]]</f>
        <v>0</v>
      </c>
      <c r="M508" t="s">
        <v>33</v>
      </c>
      <c r="N508" t="s">
        <v>74</v>
      </c>
      <c r="O508" s="1" t="s">
        <v>21</v>
      </c>
    </row>
    <row r="509" spans="1:15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s="10">
        <f>TBL_Employees[[#This Row],[Annual Salary]]*TBL_Employees[[#This Row],[Bonus %]]</f>
        <v>6158.16</v>
      </c>
      <c r="M509" t="s">
        <v>19</v>
      </c>
      <c r="N509" t="s">
        <v>63</v>
      </c>
      <c r="O509" s="1" t="s">
        <v>21</v>
      </c>
    </row>
    <row r="510" spans="1:15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s="10">
        <f>TBL_Employees[[#This Row],[Annual Salary]]*TBL_Employees[[#This Row],[Bonus %]]</f>
        <v>0</v>
      </c>
      <c r="M510" t="s">
        <v>52</v>
      </c>
      <c r="N510" t="s">
        <v>53</v>
      </c>
      <c r="O510" s="1" t="s">
        <v>21</v>
      </c>
    </row>
    <row r="511" spans="1:15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s="10">
        <f>TBL_Employees[[#This Row],[Annual Salary]]*TBL_Employees[[#This Row],[Bonus %]]</f>
        <v>0</v>
      </c>
      <c r="M511" t="s">
        <v>19</v>
      </c>
      <c r="N511" t="s">
        <v>29</v>
      </c>
      <c r="O511" s="1" t="s">
        <v>21</v>
      </c>
    </row>
    <row r="512" spans="1:15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s="10">
        <f>TBL_Employees[[#This Row],[Annual Salary]]*TBL_Employees[[#This Row],[Bonus %]]</f>
        <v>7450.5900000000011</v>
      </c>
      <c r="M512" t="s">
        <v>33</v>
      </c>
      <c r="N512" t="s">
        <v>80</v>
      </c>
      <c r="O512" s="1" t="s">
        <v>21</v>
      </c>
    </row>
    <row r="513" spans="1:15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s="10">
        <f>TBL_Employees[[#This Row],[Annual Salary]]*TBL_Employees[[#This Row],[Bonus %]]</f>
        <v>0</v>
      </c>
      <c r="M513" t="s">
        <v>52</v>
      </c>
      <c r="N513" t="s">
        <v>53</v>
      </c>
      <c r="O513" s="1" t="s">
        <v>21</v>
      </c>
    </row>
    <row r="514" spans="1:15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s="10">
        <f>TBL_Employees[[#This Row],[Annual Salary]]*TBL_Employees[[#This Row],[Bonus %]]</f>
        <v>51654</v>
      </c>
      <c r="M514" t="s">
        <v>19</v>
      </c>
      <c r="N514" t="s">
        <v>29</v>
      </c>
      <c r="O514" s="1" t="s">
        <v>21</v>
      </c>
    </row>
    <row r="515" spans="1:15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s="10">
        <f>TBL_Employees[[#This Row],[Annual Salary]]*TBL_Employees[[#This Row],[Bonus %]]</f>
        <v>0</v>
      </c>
      <c r="M515" t="s">
        <v>52</v>
      </c>
      <c r="N515" t="s">
        <v>66</v>
      </c>
      <c r="O515" s="1" t="s">
        <v>21</v>
      </c>
    </row>
    <row r="516" spans="1:15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s="10">
        <f>TBL_Employees[[#This Row],[Annual Salary]]*TBL_Employees[[#This Row],[Bonus %]]</f>
        <v>0</v>
      </c>
      <c r="M516" t="s">
        <v>52</v>
      </c>
      <c r="N516" t="s">
        <v>66</v>
      </c>
      <c r="O516" s="1" t="s">
        <v>21</v>
      </c>
    </row>
    <row r="517" spans="1:15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s="10">
        <f>TBL_Employees[[#This Row],[Annual Salary]]*TBL_Employees[[#This Row],[Bonus %]]</f>
        <v>5142.3500000000004</v>
      </c>
      <c r="M517" t="s">
        <v>19</v>
      </c>
      <c r="N517" t="s">
        <v>20</v>
      </c>
      <c r="O517" s="1" t="s">
        <v>21</v>
      </c>
    </row>
    <row r="518" spans="1:15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s="10">
        <f>TBL_Employees[[#This Row],[Annual Salary]]*TBL_Employees[[#This Row],[Bonus %]]</f>
        <v>20232.149999999998</v>
      </c>
      <c r="M518" t="s">
        <v>52</v>
      </c>
      <c r="N518" t="s">
        <v>81</v>
      </c>
      <c r="O518" s="1" t="s">
        <v>21</v>
      </c>
    </row>
    <row r="519" spans="1:15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s="10">
        <f>TBL_Employees[[#This Row],[Annual Salary]]*TBL_Employees[[#This Row],[Bonus %]]</f>
        <v>0</v>
      </c>
      <c r="M519" t="s">
        <v>33</v>
      </c>
      <c r="N519" t="s">
        <v>34</v>
      </c>
      <c r="O519" s="1">
        <v>42338</v>
      </c>
    </row>
    <row r="520" spans="1:15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s="10">
        <f>TBL_Employees[[#This Row],[Annual Salary]]*TBL_Employees[[#This Row],[Bonus %]]</f>
        <v>82375.92</v>
      </c>
      <c r="M520" t="s">
        <v>19</v>
      </c>
      <c r="N520" t="s">
        <v>45</v>
      </c>
      <c r="O520" s="1" t="s">
        <v>21</v>
      </c>
    </row>
    <row r="521" spans="1:15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s="10">
        <f>TBL_Employees[[#This Row],[Annual Salary]]*TBL_Employees[[#This Row],[Bonus %]]</f>
        <v>0</v>
      </c>
      <c r="M521" t="s">
        <v>19</v>
      </c>
      <c r="N521" t="s">
        <v>29</v>
      </c>
      <c r="O521" s="1" t="s">
        <v>21</v>
      </c>
    </row>
    <row r="522" spans="1:15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s="10">
        <f>TBL_Employees[[#This Row],[Annual Salary]]*TBL_Employees[[#This Row],[Bonus %]]</f>
        <v>0</v>
      </c>
      <c r="M522" t="s">
        <v>33</v>
      </c>
      <c r="N522" t="s">
        <v>80</v>
      </c>
      <c r="O522" s="1" t="s">
        <v>21</v>
      </c>
    </row>
    <row r="523" spans="1:15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s="10">
        <f>TBL_Employees[[#This Row],[Annual Salary]]*TBL_Employees[[#This Row],[Bonus %]]</f>
        <v>65607.47</v>
      </c>
      <c r="M523" t="s">
        <v>19</v>
      </c>
      <c r="N523" t="s">
        <v>20</v>
      </c>
      <c r="O523" s="1" t="s">
        <v>21</v>
      </c>
    </row>
    <row r="524" spans="1:15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s="10">
        <f>TBL_Employees[[#This Row],[Annual Salary]]*TBL_Employees[[#This Row],[Bonus %]]</f>
        <v>6592.95</v>
      </c>
      <c r="M524" t="s">
        <v>19</v>
      </c>
      <c r="N524" t="s">
        <v>39</v>
      </c>
      <c r="O524" s="1" t="s">
        <v>21</v>
      </c>
    </row>
    <row r="525" spans="1:15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s="10">
        <f>TBL_Employees[[#This Row],[Annual Salary]]*TBL_Employees[[#This Row],[Bonus %]]</f>
        <v>10882.6</v>
      </c>
      <c r="M525" t="s">
        <v>19</v>
      </c>
      <c r="N525" t="s">
        <v>45</v>
      </c>
      <c r="O525" s="1" t="s">
        <v>21</v>
      </c>
    </row>
    <row r="526" spans="1:15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s="10">
        <f>TBL_Employees[[#This Row],[Annual Salary]]*TBL_Employees[[#This Row],[Bonus %]]</f>
        <v>0</v>
      </c>
      <c r="M526" t="s">
        <v>19</v>
      </c>
      <c r="N526" t="s">
        <v>45</v>
      </c>
      <c r="O526" s="1" t="s">
        <v>21</v>
      </c>
    </row>
    <row r="527" spans="1:15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s="10">
        <f>TBL_Employees[[#This Row],[Annual Salary]]*TBL_Employees[[#This Row],[Bonus %]]</f>
        <v>0</v>
      </c>
      <c r="M527" t="s">
        <v>19</v>
      </c>
      <c r="N527" t="s">
        <v>39</v>
      </c>
      <c r="O527" s="1" t="s">
        <v>21</v>
      </c>
    </row>
    <row r="528" spans="1:15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s="10">
        <f>TBL_Employees[[#This Row],[Annual Salary]]*TBL_Employees[[#This Row],[Bonus %]]</f>
        <v>6834.54</v>
      </c>
      <c r="M528" t="s">
        <v>52</v>
      </c>
      <c r="N528" t="s">
        <v>66</v>
      </c>
      <c r="O528" s="1" t="s">
        <v>21</v>
      </c>
    </row>
    <row r="529" spans="1:15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s="10">
        <f>TBL_Employees[[#This Row],[Annual Salary]]*TBL_Employees[[#This Row],[Bonus %]]</f>
        <v>0</v>
      </c>
      <c r="M529" t="s">
        <v>19</v>
      </c>
      <c r="N529" t="s">
        <v>20</v>
      </c>
      <c r="O529" s="1" t="s">
        <v>21</v>
      </c>
    </row>
    <row r="530" spans="1:15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s="10">
        <f>TBL_Employees[[#This Row],[Annual Salary]]*TBL_Employees[[#This Row],[Bonus %]]</f>
        <v>8960.1299999999992</v>
      </c>
      <c r="M530" t="s">
        <v>19</v>
      </c>
      <c r="N530" t="s">
        <v>63</v>
      </c>
      <c r="O530" s="1" t="s">
        <v>21</v>
      </c>
    </row>
    <row r="531" spans="1:15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s="10">
        <f>TBL_Employees[[#This Row],[Annual Salary]]*TBL_Employees[[#This Row],[Bonus %]]</f>
        <v>0</v>
      </c>
      <c r="M531" t="s">
        <v>19</v>
      </c>
      <c r="N531" t="s">
        <v>39</v>
      </c>
      <c r="O531" s="1" t="s">
        <v>21</v>
      </c>
    </row>
    <row r="532" spans="1:15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s="10">
        <f>TBL_Employees[[#This Row],[Annual Salary]]*TBL_Employees[[#This Row],[Bonus %]]</f>
        <v>0</v>
      </c>
      <c r="M532" t="s">
        <v>19</v>
      </c>
      <c r="N532" t="s">
        <v>25</v>
      </c>
      <c r="O532" s="1" t="s">
        <v>21</v>
      </c>
    </row>
    <row r="533" spans="1:15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s="10">
        <f>TBL_Employees[[#This Row],[Annual Salary]]*TBL_Employees[[#This Row],[Bonus %]]</f>
        <v>63511.360000000001</v>
      </c>
      <c r="M533" t="s">
        <v>19</v>
      </c>
      <c r="N533" t="s">
        <v>45</v>
      </c>
      <c r="O533" s="1" t="s">
        <v>21</v>
      </c>
    </row>
    <row r="534" spans="1:15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s="10">
        <f>TBL_Employees[[#This Row],[Annual Salary]]*TBL_Employees[[#This Row],[Bonus %]]</f>
        <v>16884.12</v>
      </c>
      <c r="M534" t="s">
        <v>19</v>
      </c>
      <c r="N534" t="s">
        <v>20</v>
      </c>
      <c r="O534" s="1" t="s">
        <v>21</v>
      </c>
    </row>
    <row r="535" spans="1:15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s="10">
        <f>TBL_Employees[[#This Row],[Annual Salary]]*TBL_Employees[[#This Row],[Bonus %]]</f>
        <v>62463</v>
      </c>
      <c r="M535" t="s">
        <v>19</v>
      </c>
      <c r="N535" t="s">
        <v>63</v>
      </c>
      <c r="O535" s="1" t="s">
        <v>21</v>
      </c>
    </row>
    <row r="536" spans="1:15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s="10">
        <f>TBL_Employees[[#This Row],[Annual Salary]]*TBL_Employees[[#This Row],[Bonus %]]</f>
        <v>0</v>
      </c>
      <c r="M536" t="s">
        <v>19</v>
      </c>
      <c r="N536" t="s">
        <v>39</v>
      </c>
      <c r="O536" s="1" t="s">
        <v>21</v>
      </c>
    </row>
    <row r="537" spans="1:15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s="10">
        <f>TBL_Employees[[#This Row],[Annual Salary]]*TBL_Employees[[#This Row],[Bonus %]]</f>
        <v>0</v>
      </c>
      <c r="M537" t="s">
        <v>33</v>
      </c>
      <c r="N537" t="s">
        <v>80</v>
      </c>
      <c r="O537" s="1" t="s">
        <v>21</v>
      </c>
    </row>
    <row r="538" spans="1:15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s="10">
        <f>TBL_Employees[[#This Row],[Annual Salary]]*TBL_Employees[[#This Row],[Bonus %]]</f>
        <v>8880.48</v>
      </c>
      <c r="M538" t="s">
        <v>33</v>
      </c>
      <c r="N538" t="s">
        <v>80</v>
      </c>
      <c r="O538" s="1" t="s">
        <v>21</v>
      </c>
    </row>
    <row r="539" spans="1:15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s="10">
        <f>TBL_Employees[[#This Row],[Annual Salary]]*TBL_Employees[[#This Row],[Bonus %]]</f>
        <v>0</v>
      </c>
      <c r="M539" t="s">
        <v>19</v>
      </c>
      <c r="N539" t="s">
        <v>25</v>
      </c>
      <c r="O539" s="1" t="s">
        <v>21</v>
      </c>
    </row>
    <row r="540" spans="1:15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s="10">
        <f>TBL_Employees[[#This Row],[Annual Salary]]*TBL_Employees[[#This Row],[Bonus %]]</f>
        <v>44315.519999999997</v>
      </c>
      <c r="M540" t="s">
        <v>33</v>
      </c>
      <c r="N540" t="s">
        <v>74</v>
      </c>
      <c r="O540" s="1" t="s">
        <v>21</v>
      </c>
    </row>
    <row r="541" spans="1:15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s="10">
        <f>TBL_Employees[[#This Row],[Annual Salary]]*TBL_Employees[[#This Row],[Bonus %]]</f>
        <v>81798.42</v>
      </c>
      <c r="M541" t="s">
        <v>52</v>
      </c>
      <c r="N541" t="s">
        <v>81</v>
      </c>
      <c r="O541" s="1" t="s">
        <v>21</v>
      </c>
    </row>
    <row r="542" spans="1:15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s="10">
        <f>TBL_Employees[[#This Row],[Annual Salary]]*TBL_Employees[[#This Row],[Bonus %]]</f>
        <v>0</v>
      </c>
      <c r="M542" t="s">
        <v>33</v>
      </c>
      <c r="N542" t="s">
        <v>60</v>
      </c>
      <c r="O542" s="1" t="s">
        <v>21</v>
      </c>
    </row>
    <row r="543" spans="1:15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s="10">
        <f>TBL_Employees[[#This Row],[Annual Salary]]*TBL_Employees[[#This Row],[Bonus %]]</f>
        <v>8043.77</v>
      </c>
      <c r="M543" t="s">
        <v>19</v>
      </c>
      <c r="N543" t="s">
        <v>20</v>
      </c>
      <c r="O543" s="1" t="s">
        <v>21</v>
      </c>
    </row>
    <row r="544" spans="1:15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s="10">
        <f>TBL_Employees[[#This Row],[Annual Salary]]*TBL_Employees[[#This Row],[Bonus %]]</f>
        <v>13858.8</v>
      </c>
      <c r="M544" t="s">
        <v>19</v>
      </c>
      <c r="N544" t="s">
        <v>20</v>
      </c>
      <c r="O544" s="1" t="s">
        <v>21</v>
      </c>
    </row>
    <row r="545" spans="1:15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s="10">
        <f>TBL_Employees[[#This Row],[Annual Salary]]*TBL_Employees[[#This Row],[Bonus %]]</f>
        <v>8309.5600000000013</v>
      </c>
      <c r="M545" t="s">
        <v>33</v>
      </c>
      <c r="N545" t="s">
        <v>74</v>
      </c>
      <c r="O545" s="1" t="s">
        <v>21</v>
      </c>
    </row>
    <row r="546" spans="1:15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s="10">
        <f>TBL_Employees[[#This Row],[Annual Salary]]*TBL_Employees[[#This Row],[Bonus %]]</f>
        <v>39529.800000000003</v>
      </c>
      <c r="M546" t="s">
        <v>19</v>
      </c>
      <c r="N546" t="s">
        <v>29</v>
      </c>
      <c r="O546" s="1" t="s">
        <v>21</v>
      </c>
    </row>
    <row r="547" spans="1:15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s="10">
        <f>TBL_Employees[[#This Row],[Annual Salary]]*TBL_Employees[[#This Row],[Bonus %]]</f>
        <v>0</v>
      </c>
      <c r="M547" t="s">
        <v>33</v>
      </c>
      <c r="N547" t="s">
        <v>60</v>
      </c>
      <c r="O547" s="1" t="s">
        <v>21</v>
      </c>
    </row>
    <row r="548" spans="1:15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s="10">
        <f>TBL_Employees[[#This Row],[Annual Salary]]*TBL_Employees[[#This Row],[Bonus %]]</f>
        <v>0</v>
      </c>
      <c r="M548" t="s">
        <v>19</v>
      </c>
      <c r="N548" t="s">
        <v>39</v>
      </c>
      <c r="O548" s="1" t="s">
        <v>21</v>
      </c>
    </row>
    <row r="549" spans="1:15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s="10">
        <f>TBL_Employees[[#This Row],[Annual Salary]]*TBL_Employees[[#This Row],[Bonus %]]</f>
        <v>0</v>
      </c>
      <c r="M549" t="s">
        <v>19</v>
      </c>
      <c r="N549" t="s">
        <v>20</v>
      </c>
      <c r="O549" s="1" t="s">
        <v>21</v>
      </c>
    </row>
    <row r="550" spans="1:15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s="10">
        <f>TBL_Employees[[#This Row],[Annual Salary]]*TBL_Employees[[#This Row],[Bonus %]]</f>
        <v>0</v>
      </c>
      <c r="M550" t="s">
        <v>19</v>
      </c>
      <c r="N550" t="s">
        <v>63</v>
      </c>
      <c r="O550" s="1" t="s">
        <v>21</v>
      </c>
    </row>
    <row r="551" spans="1:15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s="10">
        <f>TBL_Employees[[#This Row],[Annual Salary]]*TBL_Employees[[#This Row],[Bonus %]]</f>
        <v>90017.9</v>
      </c>
      <c r="M551" t="s">
        <v>33</v>
      </c>
      <c r="N551" t="s">
        <v>80</v>
      </c>
      <c r="O551" s="1" t="s">
        <v>21</v>
      </c>
    </row>
    <row r="552" spans="1:15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s="10">
        <f>TBL_Employees[[#This Row],[Annual Salary]]*TBL_Employees[[#This Row],[Bonus %]]</f>
        <v>0</v>
      </c>
      <c r="M552" t="s">
        <v>19</v>
      </c>
      <c r="N552" t="s">
        <v>45</v>
      </c>
      <c r="O552" s="1" t="s">
        <v>21</v>
      </c>
    </row>
    <row r="553" spans="1:15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s="10">
        <f>TBL_Employees[[#This Row],[Annual Salary]]*TBL_Employees[[#This Row],[Bonus %]]</f>
        <v>0</v>
      </c>
      <c r="M553" t="s">
        <v>33</v>
      </c>
      <c r="N553" t="s">
        <v>74</v>
      </c>
      <c r="O553" s="1" t="s">
        <v>21</v>
      </c>
    </row>
    <row r="554" spans="1:15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s="10">
        <f>TBL_Employees[[#This Row],[Annual Salary]]*TBL_Employees[[#This Row],[Bonus %]]</f>
        <v>0</v>
      </c>
      <c r="M554" t="s">
        <v>19</v>
      </c>
      <c r="N554" t="s">
        <v>29</v>
      </c>
      <c r="O554" s="1" t="s">
        <v>21</v>
      </c>
    </row>
    <row r="555" spans="1:15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s="10">
        <f>TBL_Employees[[#This Row],[Annual Salary]]*TBL_Employees[[#This Row],[Bonus %]]</f>
        <v>35898.800000000003</v>
      </c>
      <c r="M555" t="s">
        <v>33</v>
      </c>
      <c r="N555" t="s">
        <v>80</v>
      </c>
      <c r="O555" s="1" t="s">
        <v>21</v>
      </c>
    </row>
    <row r="556" spans="1:15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s="10">
        <f>TBL_Employees[[#This Row],[Annual Salary]]*TBL_Employees[[#This Row],[Bonus %]]</f>
        <v>0</v>
      </c>
      <c r="M556" t="s">
        <v>52</v>
      </c>
      <c r="N556" t="s">
        <v>66</v>
      </c>
      <c r="O556" s="1" t="s">
        <v>21</v>
      </c>
    </row>
    <row r="557" spans="1:15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s="10">
        <f>TBL_Employees[[#This Row],[Annual Salary]]*TBL_Employees[[#This Row],[Bonus %]]</f>
        <v>17398.32</v>
      </c>
      <c r="M557" t="s">
        <v>19</v>
      </c>
      <c r="N557" t="s">
        <v>39</v>
      </c>
      <c r="O557" s="1" t="s">
        <v>21</v>
      </c>
    </row>
    <row r="558" spans="1:15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s="10">
        <f>TBL_Employees[[#This Row],[Annual Salary]]*TBL_Employees[[#This Row],[Bonus %]]</f>
        <v>0</v>
      </c>
      <c r="M558" t="s">
        <v>19</v>
      </c>
      <c r="N558" t="s">
        <v>20</v>
      </c>
      <c r="O558" s="1" t="s">
        <v>21</v>
      </c>
    </row>
    <row r="559" spans="1:15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s="10">
        <f>TBL_Employees[[#This Row],[Annual Salary]]*TBL_Employees[[#This Row],[Bonus %]]</f>
        <v>0</v>
      </c>
      <c r="M559" t="s">
        <v>52</v>
      </c>
      <c r="N559" t="s">
        <v>53</v>
      </c>
      <c r="O559" s="1" t="s">
        <v>21</v>
      </c>
    </row>
    <row r="560" spans="1:15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s="10">
        <f>TBL_Employees[[#This Row],[Annual Salary]]*TBL_Employees[[#This Row],[Bonus %]]</f>
        <v>0</v>
      </c>
      <c r="M560" t="s">
        <v>19</v>
      </c>
      <c r="N560" t="s">
        <v>20</v>
      </c>
      <c r="O560" s="1" t="s">
        <v>21</v>
      </c>
    </row>
    <row r="561" spans="1:15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s="10">
        <f>TBL_Employees[[#This Row],[Annual Salary]]*TBL_Employees[[#This Row],[Bonus %]]</f>
        <v>0</v>
      </c>
      <c r="M561" t="s">
        <v>19</v>
      </c>
      <c r="N561" t="s">
        <v>63</v>
      </c>
      <c r="O561" s="1" t="s">
        <v>21</v>
      </c>
    </row>
    <row r="562" spans="1:15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s="10">
        <f>TBL_Employees[[#This Row],[Annual Salary]]*TBL_Employees[[#This Row],[Bonus %]]</f>
        <v>8162.64</v>
      </c>
      <c r="M562" t="s">
        <v>19</v>
      </c>
      <c r="N562" t="s">
        <v>25</v>
      </c>
      <c r="O562" s="1" t="s">
        <v>21</v>
      </c>
    </row>
    <row r="563" spans="1:15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s="10">
        <f>TBL_Employees[[#This Row],[Annual Salary]]*TBL_Employees[[#This Row],[Bonus %]]</f>
        <v>39463.58</v>
      </c>
      <c r="M563" t="s">
        <v>19</v>
      </c>
      <c r="N563" t="s">
        <v>63</v>
      </c>
      <c r="O563" s="1" t="s">
        <v>21</v>
      </c>
    </row>
    <row r="564" spans="1:15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s="10">
        <f>TBL_Employees[[#This Row],[Annual Salary]]*TBL_Employees[[#This Row],[Bonus %]]</f>
        <v>28927.88</v>
      </c>
      <c r="M564" t="s">
        <v>19</v>
      </c>
      <c r="N564" t="s">
        <v>25</v>
      </c>
      <c r="O564" s="1" t="s">
        <v>21</v>
      </c>
    </row>
    <row r="565" spans="1:15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s="10">
        <f>TBL_Employees[[#This Row],[Annual Salary]]*TBL_Employees[[#This Row],[Bonus %]]</f>
        <v>21826.7</v>
      </c>
      <c r="M565" t="s">
        <v>19</v>
      </c>
      <c r="N565" t="s">
        <v>39</v>
      </c>
      <c r="O565" s="1" t="s">
        <v>21</v>
      </c>
    </row>
    <row r="566" spans="1:15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s="10">
        <f>TBL_Employees[[#This Row],[Annual Salary]]*TBL_Employees[[#This Row],[Bonus %]]</f>
        <v>0</v>
      </c>
      <c r="M566" t="s">
        <v>19</v>
      </c>
      <c r="N566" t="s">
        <v>45</v>
      </c>
      <c r="O566" s="1" t="s">
        <v>21</v>
      </c>
    </row>
    <row r="567" spans="1:15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s="10">
        <f>TBL_Employees[[#This Row],[Annual Salary]]*TBL_Employees[[#This Row],[Bonus %]]</f>
        <v>0</v>
      </c>
      <c r="M567" t="s">
        <v>19</v>
      </c>
      <c r="N567" t="s">
        <v>39</v>
      </c>
      <c r="O567" s="1" t="s">
        <v>21</v>
      </c>
    </row>
    <row r="568" spans="1:15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s="10">
        <f>TBL_Employees[[#This Row],[Annual Salary]]*TBL_Employees[[#This Row],[Bonus %]]</f>
        <v>0</v>
      </c>
      <c r="M568" t="s">
        <v>33</v>
      </c>
      <c r="N568" t="s">
        <v>80</v>
      </c>
      <c r="O568" s="1" t="s">
        <v>21</v>
      </c>
    </row>
    <row r="569" spans="1:15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s="10">
        <f>TBL_Employees[[#This Row],[Annual Salary]]*TBL_Employees[[#This Row],[Bonus %]]</f>
        <v>0</v>
      </c>
      <c r="M569" t="s">
        <v>19</v>
      </c>
      <c r="N569" t="s">
        <v>45</v>
      </c>
      <c r="O569" s="1" t="s">
        <v>21</v>
      </c>
    </row>
    <row r="570" spans="1:15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s="10">
        <f>TBL_Employees[[#This Row],[Annual Salary]]*TBL_Employees[[#This Row],[Bonus %]]</f>
        <v>0</v>
      </c>
      <c r="M570" t="s">
        <v>19</v>
      </c>
      <c r="N570" t="s">
        <v>45</v>
      </c>
      <c r="O570" s="1" t="s">
        <v>21</v>
      </c>
    </row>
    <row r="571" spans="1:15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s="10">
        <f>TBL_Employees[[#This Row],[Annual Salary]]*TBL_Employees[[#This Row],[Bonus %]]</f>
        <v>0</v>
      </c>
      <c r="M571" t="s">
        <v>19</v>
      </c>
      <c r="N571" t="s">
        <v>45</v>
      </c>
      <c r="O571" s="1" t="s">
        <v>21</v>
      </c>
    </row>
    <row r="572" spans="1:15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s="10">
        <f>TBL_Employees[[#This Row],[Annual Salary]]*TBL_Employees[[#This Row],[Bonus %]]</f>
        <v>0</v>
      </c>
      <c r="M572" t="s">
        <v>19</v>
      </c>
      <c r="N572" t="s">
        <v>29</v>
      </c>
      <c r="O572" s="1" t="s">
        <v>21</v>
      </c>
    </row>
    <row r="573" spans="1:15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s="10">
        <f>TBL_Employees[[#This Row],[Annual Salary]]*TBL_Employees[[#This Row],[Bonus %]]</f>
        <v>0</v>
      </c>
      <c r="M573" t="s">
        <v>19</v>
      </c>
      <c r="N573" t="s">
        <v>29</v>
      </c>
      <c r="O573" s="1" t="s">
        <v>21</v>
      </c>
    </row>
    <row r="574" spans="1:15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s="10">
        <f>TBL_Employees[[#This Row],[Annual Salary]]*TBL_Employees[[#This Row],[Bonus %]]</f>
        <v>86695.069999999992</v>
      </c>
      <c r="M574" t="s">
        <v>19</v>
      </c>
      <c r="N574" t="s">
        <v>45</v>
      </c>
      <c r="O574" s="1" t="s">
        <v>21</v>
      </c>
    </row>
    <row r="575" spans="1:15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s="10">
        <f>TBL_Employees[[#This Row],[Annual Salary]]*TBL_Employees[[#This Row],[Bonus %]]</f>
        <v>21329.420000000002</v>
      </c>
      <c r="M575" t="s">
        <v>19</v>
      </c>
      <c r="N575" t="s">
        <v>63</v>
      </c>
      <c r="O575" s="1" t="s">
        <v>21</v>
      </c>
    </row>
    <row r="576" spans="1:15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s="10">
        <f>TBL_Employees[[#This Row],[Annual Salary]]*TBL_Employees[[#This Row],[Bonus %]]</f>
        <v>14972.88</v>
      </c>
      <c r="M576" t="s">
        <v>19</v>
      </c>
      <c r="N576" t="s">
        <v>39</v>
      </c>
      <c r="O576" s="1" t="s">
        <v>21</v>
      </c>
    </row>
    <row r="577" spans="1:15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s="10">
        <f>TBL_Employees[[#This Row],[Annual Salary]]*TBL_Employees[[#This Row],[Bonus %]]</f>
        <v>43979.600000000006</v>
      </c>
      <c r="M577" t="s">
        <v>33</v>
      </c>
      <c r="N577" t="s">
        <v>80</v>
      </c>
      <c r="O577" s="1" t="s">
        <v>21</v>
      </c>
    </row>
    <row r="578" spans="1:15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s="10">
        <f>TBL_Employees[[#This Row],[Annual Salary]]*TBL_Employees[[#This Row],[Bonus %]]</f>
        <v>19519.95</v>
      </c>
      <c r="M578" t="s">
        <v>19</v>
      </c>
      <c r="N578" t="s">
        <v>25</v>
      </c>
      <c r="O578" s="1">
        <v>44699</v>
      </c>
    </row>
    <row r="579" spans="1:15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s="10">
        <f>TBL_Employees[[#This Row],[Annual Salary]]*TBL_Employees[[#This Row],[Bonus %]]</f>
        <v>6526.8</v>
      </c>
      <c r="M579" t="s">
        <v>33</v>
      </c>
      <c r="N579" t="s">
        <v>74</v>
      </c>
      <c r="O579" s="1" t="s">
        <v>21</v>
      </c>
    </row>
    <row r="580" spans="1:15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s="10">
        <f>TBL_Employees[[#This Row],[Annual Salary]]*TBL_Employees[[#This Row],[Bonus %]]</f>
        <v>24296.48</v>
      </c>
      <c r="M580" t="s">
        <v>33</v>
      </c>
      <c r="N580" t="s">
        <v>34</v>
      </c>
      <c r="O580" s="1" t="s">
        <v>21</v>
      </c>
    </row>
    <row r="581" spans="1:15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s="10">
        <f>TBL_Employees[[#This Row],[Annual Salary]]*TBL_Employees[[#This Row],[Bonus %]]</f>
        <v>0</v>
      </c>
      <c r="M581" t="s">
        <v>33</v>
      </c>
      <c r="N581" t="s">
        <v>80</v>
      </c>
      <c r="O581" s="1" t="s">
        <v>21</v>
      </c>
    </row>
    <row r="582" spans="1:15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s="10">
        <f>TBL_Employees[[#This Row],[Annual Salary]]*TBL_Employees[[#This Row],[Bonus %]]</f>
        <v>0</v>
      </c>
      <c r="M582" t="s">
        <v>52</v>
      </c>
      <c r="N582" t="s">
        <v>66</v>
      </c>
      <c r="O582" s="1" t="s">
        <v>21</v>
      </c>
    </row>
    <row r="583" spans="1:15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s="10">
        <f>TBL_Employees[[#This Row],[Annual Salary]]*TBL_Employees[[#This Row],[Bonus %]]</f>
        <v>0</v>
      </c>
      <c r="M583" t="s">
        <v>33</v>
      </c>
      <c r="N583" t="s">
        <v>80</v>
      </c>
      <c r="O583" s="1" t="s">
        <v>21</v>
      </c>
    </row>
    <row r="584" spans="1:15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s="10">
        <f>TBL_Employees[[#This Row],[Annual Salary]]*TBL_Employees[[#This Row],[Bonus %]]</f>
        <v>0</v>
      </c>
      <c r="M584" t="s">
        <v>52</v>
      </c>
      <c r="N584" t="s">
        <v>53</v>
      </c>
      <c r="O584" s="1" t="s">
        <v>21</v>
      </c>
    </row>
    <row r="585" spans="1:15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s="10">
        <f>TBL_Employees[[#This Row],[Annual Salary]]*TBL_Employees[[#This Row],[Bonus %]]</f>
        <v>15995.000000000002</v>
      </c>
      <c r="M585" t="s">
        <v>33</v>
      </c>
      <c r="N585" t="s">
        <v>34</v>
      </c>
      <c r="O585" s="1" t="s">
        <v>21</v>
      </c>
    </row>
    <row r="586" spans="1:15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s="10">
        <f>TBL_Employees[[#This Row],[Annual Salary]]*TBL_Employees[[#This Row],[Bonus %]]</f>
        <v>4911.55</v>
      </c>
      <c r="M586" t="s">
        <v>52</v>
      </c>
      <c r="N586" t="s">
        <v>81</v>
      </c>
      <c r="O586" s="1" t="s">
        <v>21</v>
      </c>
    </row>
    <row r="587" spans="1:15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s="10">
        <f>TBL_Employees[[#This Row],[Annual Salary]]*TBL_Employees[[#This Row],[Bonus %]]</f>
        <v>7634.130000000001</v>
      </c>
      <c r="M587" t="s">
        <v>33</v>
      </c>
      <c r="N587" t="s">
        <v>34</v>
      </c>
      <c r="O587" s="1" t="s">
        <v>21</v>
      </c>
    </row>
    <row r="588" spans="1:15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s="10">
        <f>TBL_Employees[[#This Row],[Annual Salary]]*TBL_Employees[[#This Row],[Bonus %]]</f>
        <v>0</v>
      </c>
      <c r="M588" t="s">
        <v>19</v>
      </c>
      <c r="N588" t="s">
        <v>29</v>
      </c>
      <c r="O588" s="1" t="s">
        <v>21</v>
      </c>
    </row>
    <row r="589" spans="1:15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s="10">
        <f>TBL_Employees[[#This Row],[Annual Salary]]*TBL_Employees[[#This Row],[Bonus %]]</f>
        <v>0</v>
      </c>
      <c r="M589" t="s">
        <v>52</v>
      </c>
      <c r="N589" t="s">
        <v>81</v>
      </c>
      <c r="O589" s="1" t="s">
        <v>21</v>
      </c>
    </row>
    <row r="590" spans="1:15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s="10">
        <f>TBL_Employees[[#This Row],[Annual Salary]]*TBL_Employees[[#This Row],[Bonus %]]</f>
        <v>0</v>
      </c>
      <c r="M590" t="s">
        <v>19</v>
      </c>
      <c r="N590" t="s">
        <v>45</v>
      </c>
      <c r="O590" s="1" t="s">
        <v>21</v>
      </c>
    </row>
    <row r="591" spans="1:15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s="10">
        <f>TBL_Employees[[#This Row],[Annual Salary]]*TBL_Employees[[#This Row],[Bonus %]]</f>
        <v>0</v>
      </c>
      <c r="M591" t="s">
        <v>19</v>
      </c>
      <c r="N591" t="s">
        <v>45</v>
      </c>
      <c r="O591" s="1" t="s">
        <v>21</v>
      </c>
    </row>
    <row r="592" spans="1:15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s="10">
        <f>TBL_Employees[[#This Row],[Annual Salary]]*TBL_Employees[[#This Row],[Bonus %]]</f>
        <v>36888.550000000003</v>
      </c>
      <c r="M592" t="s">
        <v>19</v>
      </c>
      <c r="N592" t="s">
        <v>45</v>
      </c>
      <c r="O592" s="1">
        <v>44334</v>
      </c>
    </row>
    <row r="593" spans="1:15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s="10">
        <f>TBL_Employees[[#This Row],[Annual Salary]]*TBL_Employees[[#This Row],[Bonus %]]</f>
        <v>78905.97</v>
      </c>
      <c r="M593" t="s">
        <v>19</v>
      </c>
      <c r="N593" t="s">
        <v>20</v>
      </c>
      <c r="O593" s="1" t="s">
        <v>21</v>
      </c>
    </row>
    <row r="594" spans="1:15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s="10">
        <f>TBL_Employees[[#This Row],[Annual Salary]]*TBL_Employees[[#This Row],[Bonus %]]</f>
        <v>15571.05</v>
      </c>
      <c r="M594" t="s">
        <v>52</v>
      </c>
      <c r="N594" t="s">
        <v>81</v>
      </c>
      <c r="O594" s="1" t="s">
        <v>21</v>
      </c>
    </row>
    <row r="595" spans="1:15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s="10">
        <f>TBL_Employees[[#This Row],[Annual Salary]]*TBL_Employees[[#This Row],[Bonus %]]</f>
        <v>33292.799999999996</v>
      </c>
      <c r="M595" t="s">
        <v>19</v>
      </c>
      <c r="N595" t="s">
        <v>63</v>
      </c>
      <c r="O595" s="1" t="s">
        <v>21</v>
      </c>
    </row>
    <row r="596" spans="1:15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s="10">
        <f>TBL_Employees[[#This Row],[Annual Salary]]*TBL_Employees[[#This Row],[Bonus %]]</f>
        <v>68693.52</v>
      </c>
      <c r="M596" t="s">
        <v>19</v>
      </c>
      <c r="N596" t="s">
        <v>29</v>
      </c>
      <c r="O596" s="1" t="s">
        <v>21</v>
      </c>
    </row>
    <row r="597" spans="1:15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s="10">
        <f>TBL_Employees[[#This Row],[Annual Salary]]*TBL_Employees[[#This Row],[Bonus %]]</f>
        <v>0</v>
      </c>
      <c r="M597" t="s">
        <v>19</v>
      </c>
      <c r="N597" t="s">
        <v>63</v>
      </c>
      <c r="O597" s="1" t="s">
        <v>21</v>
      </c>
    </row>
    <row r="598" spans="1:15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s="10">
        <f>TBL_Employees[[#This Row],[Annual Salary]]*TBL_Employees[[#This Row],[Bonus %]]</f>
        <v>0</v>
      </c>
      <c r="M598" t="s">
        <v>19</v>
      </c>
      <c r="N598" t="s">
        <v>63</v>
      </c>
      <c r="O598" s="1" t="s">
        <v>21</v>
      </c>
    </row>
    <row r="599" spans="1:15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s="10">
        <f>TBL_Employees[[#This Row],[Annual Salary]]*TBL_Employees[[#This Row],[Bonus %]]</f>
        <v>18205.46</v>
      </c>
      <c r="M599" t="s">
        <v>19</v>
      </c>
      <c r="N599" t="s">
        <v>25</v>
      </c>
      <c r="O599" s="1" t="s">
        <v>21</v>
      </c>
    </row>
    <row r="600" spans="1:15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s="10">
        <f>TBL_Employees[[#This Row],[Annual Salary]]*TBL_Employees[[#This Row],[Bonus %]]</f>
        <v>0</v>
      </c>
      <c r="M600" t="s">
        <v>19</v>
      </c>
      <c r="N600" t="s">
        <v>29</v>
      </c>
      <c r="O600" s="1" t="s">
        <v>21</v>
      </c>
    </row>
    <row r="601" spans="1:15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s="10">
        <f>TBL_Employees[[#This Row],[Annual Salary]]*TBL_Employees[[#This Row],[Bonus %]]</f>
        <v>5141.9500000000007</v>
      </c>
      <c r="M601" t="s">
        <v>19</v>
      </c>
      <c r="N601" t="s">
        <v>45</v>
      </c>
      <c r="O601" s="1" t="s">
        <v>21</v>
      </c>
    </row>
    <row r="602" spans="1:15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s="10">
        <f>TBL_Employees[[#This Row],[Annual Salary]]*TBL_Employees[[#This Row],[Bonus %]]</f>
        <v>41954.43</v>
      </c>
      <c r="M602" t="s">
        <v>19</v>
      </c>
      <c r="N602" t="s">
        <v>20</v>
      </c>
      <c r="O602" s="1">
        <v>44661</v>
      </c>
    </row>
    <row r="603" spans="1:15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s="10">
        <f>TBL_Employees[[#This Row],[Annual Salary]]*TBL_Employees[[#This Row],[Bonus %]]</f>
        <v>0</v>
      </c>
      <c r="M603" t="s">
        <v>52</v>
      </c>
      <c r="N603" t="s">
        <v>66</v>
      </c>
      <c r="O603" s="1" t="s">
        <v>21</v>
      </c>
    </row>
    <row r="604" spans="1:15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s="10">
        <f>TBL_Employees[[#This Row],[Annual Salary]]*TBL_Employees[[#This Row],[Bonus %]]</f>
        <v>7310.170000000001</v>
      </c>
      <c r="M604" t="s">
        <v>19</v>
      </c>
      <c r="N604" t="s">
        <v>39</v>
      </c>
      <c r="O604" s="1" t="s">
        <v>21</v>
      </c>
    </row>
    <row r="605" spans="1:15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s="10">
        <f>TBL_Employees[[#This Row],[Annual Salary]]*TBL_Employees[[#This Row],[Bonus %]]</f>
        <v>0</v>
      </c>
      <c r="M605" t="s">
        <v>19</v>
      </c>
      <c r="N605" t="s">
        <v>20</v>
      </c>
      <c r="O605" s="1" t="s">
        <v>21</v>
      </c>
    </row>
    <row r="606" spans="1:15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s="10">
        <f>TBL_Employees[[#This Row],[Annual Salary]]*TBL_Employees[[#This Row],[Bonus %]]</f>
        <v>0</v>
      </c>
      <c r="M606" t="s">
        <v>19</v>
      </c>
      <c r="N606" t="s">
        <v>45</v>
      </c>
      <c r="O606" s="1">
        <v>44203</v>
      </c>
    </row>
    <row r="607" spans="1:15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s="10">
        <f>TBL_Employees[[#This Row],[Annual Salary]]*TBL_Employees[[#This Row],[Bonus %]]</f>
        <v>52118.640000000007</v>
      </c>
      <c r="M607" t="s">
        <v>33</v>
      </c>
      <c r="N607" t="s">
        <v>80</v>
      </c>
      <c r="O607" s="1" t="s">
        <v>21</v>
      </c>
    </row>
    <row r="608" spans="1:15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s="10">
        <f>TBL_Employees[[#This Row],[Annual Salary]]*TBL_Employees[[#This Row],[Bonus %]]</f>
        <v>0</v>
      </c>
      <c r="M608" t="s">
        <v>52</v>
      </c>
      <c r="N608" t="s">
        <v>66</v>
      </c>
      <c r="O608" s="1" t="s">
        <v>21</v>
      </c>
    </row>
    <row r="609" spans="1:15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s="10">
        <f>TBL_Employees[[#This Row],[Annual Salary]]*TBL_Employees[[#This Row],[Bonus %]]</f>
        <v>17971.32</v>
      </c>
      <c r="M609" t="s">
        <v>19</v>
      </c>
      <c r="N609" t="s">
        <v>29</v>
      </c>
      <c r="O609" s="1" t="s">
        <v>21</v>
      </c>
    </row>
    <row r="610" spans="1:15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s="10">
        <f>TBL_Employees[[#This Row],[Annual Salary]]*TBL_Employees[[#This Row],[Bonus %]]</f>
        <v>16416.010000000002</v>
      </c>
      <c r="M610" t="s">
        <v>52</v>
      </c>
      <c r="N610" t="s">
        <v>81</v>
      </c>
      <c r="O610" s="1" t="s">
        <v>21</v>
      </c>
    </row>
    <row r="611" spans="1:15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s="10">
        <f>TBL_Employees[[#This Row],[Annual Salary]]*TBL_Employees[[#This Row],[Bonus %]]</f>
        <v>7177.86</v>
      </c>
      <c r="M611" t="s">
        <v>19</v>
      </c>
      <c r="N611" t="s">
        <v>39</v>
      </c>
      <c r="O611" s="1" t="s">
        <v>21</v>
      </c>
    </row>
    <row r="612" spans="1:15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s="10">
        <f>TBL_Employees[[#This Row],[Annual Salary]]*TBL_Employees[[#This Row],[Bonus %]]</f>
        <v>100058.79000000001</v>
      </c>
      <c r="M612" t="s">
        <v>19</v>
      </c>
      <c r="N612" t="s">
        <v>25</v>
      </c>
      <c r="O612" s="1" t="s">
        <v>21</v>
      </c>
    </row>
    <row r="613" spans="1:15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s="10">
        <f>TBL_Employees[[#This Row],[Annual Salary]]*TBL_Employees[[#This Row],[Bonus %]]</f>
        <v>0</v>
      </c>
      <c r="M613" t="s">
        <v>19</v>
      </c>
      <c r="N613" t="s">
        <v>45</v>
      </c>
      <c r="O613" s="1" t="s">
        <v>21</v>
      </c>
    </row>
    <row r="614" spans="1:15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s="10">
        <f>TBL_Employees[[#This Row],[Annual Salary]]*TBL_Employees[[#This Row],[Bonus %]]</f>
        <v>15889.7</v>
      </c>
      <c r="M614" t="s">
        <v>33</v>
      </c>
      <c r="N614" t="s">
        <v>80</v>
      </c>
      <c r="O614" s="1" t="s">
        <v>21</v>
      </c>
    </row>
    <row r="615" spans="1:15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s="10">
        <f>TBL_Employees[[#This Row],[Annual Salary]]*TBL_Employees[[#This Row],[Bonus %]]</f>
        <v>0</v>
      </c>
      <c r="M615" t="s">
        <v>19</v>
      </c>
      <c r="N615" t="s">
        <v>39</v>
      </c>
      <c r="O615" s="1" t="s">
        <v>21</v>
      </c>
    </row>
    <row r="616" spans="1:15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s="10">
        <f>TBL_Employees[[#This Row],[Annual Salary]]*TBL_Employees[[#This Row],[Bonus %]]</f>
        <v>0</v>
      </c>
      <c r="M616" t="s">
        <v>33</v>
      </c>
      <c r="N616" t="s">
        <v>80</v>
      </c>
      <c r="O616" s="1">
        <v>43594</v>
      </c>
    </row>
    <row r="617" spans="1:15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s="10">
        <f>TBL_Employees[[#This Row],[Annual Salary]]*TBL_Employees[[#This Row],[Bonus %]]</f>
        <v>8654.8000000000011</v>
      </c>
      <c r="M617" t="s">
        <v>33</v>
      </c>
      <c r="N617" t="s">
        <v>74</v>
      </c>
      <c r="O617" s="1" t="s">
        <v>21</v>
      </c>
    </row>
    <row r="618" spans="1:15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s="10">
        <f>TBL_Employees[[#This Row],[Annual Salary]]*TBL_Employees[[#This Row],[Bonus %]]</f>
        <v>0</v>
      </c>
      <c r="M618" t="s">
        <v>19</v>
      </c>
      <c r="N618" t="s">
        <v>45</v>
      </c>
      <c r="O618" s="1" t="s">
        <v>21</v>
      </c>
    </row>
    <row r="619" spans="1:15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s="10">
        <f>TBL_Employees[[#This Row],[Annual Salary]]*TBL_Employees[[#This Row],[Bonus %]]</f>
        <v>0</v>
      </c>
      <c r="M619" t="s">
        <v>19</v>
      </c>
      <c r="N619" t="s">
        <v>45</v>
      </c>
      <c r="O619" s="1" t="s">
        <v>21</v>
      </c>
    </row>
    <row r="620" spans="1:15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s="10">
        <f>TBL_Employees[[#This Row],[Annual Salary]]*TBL_Employees[[#This Row],[Bonus %]]</f>
        <v>0</v>
      </c>
      <c r="M620" t="s">
        <v>52</v>
      </c>
      <c r="N620" t="s">
        <v>66</v>
      </c>
      <c r="O620" s="1" t="s">
        <v>21</v>
      </c>
    </row>
    <row r="621" spans="1:15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s="10">
        <f>TBL_Employees[[#This Row],[Annual Salary]]*TBL_Employees[[#This Row],[Bonus %]]</f>
        <v>25713.899999999998</v>
      </c>
      <c r="M621" t="s">
        <v>33</v>
      </c>
      <c r="N621" t="s">
        <v>60</v>
      </c>
      <c r="O621" s="1">
        <v>43000</v>
      </c>
    </row>
    <row r="622" spans="1:15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s="10">
        <f>TBL_Employees[[#This Row],[Annual Salary]]*TBL_Employees[[#This Row],[Bonus %]]</f>
        <v>0</v>
      </c>
      <c r="M622" t="s">
        <v>19</v>
      </c>
      <c r="N622" t="s">
        <v>20</v>
      </c>
      <c r="O622" s="1" t="s">
        <v>21</v>
      </c>
    </row>
    <row r="623" spans="1:15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s="10">
        <f>TBL_Employees[[#This Row],[Annual Salary]]*TBL_Employees[[#This Row],[Bonus %]]</f>
        <v>71489.279999999999</v>
      </c>
      <c r="M623" t="s">
        <v>19</v>
      </c>
      <c r="N623" t="s">
        <v>29</v>
      </c>
      <c r="O623" s="1" t="s">
        <v>21</v>
      </c>
    </row>
    <row r="624" spans="1:15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s="10">
        <f>TBL_Employees[[#This Row],[Annual Salary]]*TBL_Employees[[#This Row],[Bonus %]]</f>
        <v>0</v>
      </c>
      <c r="M624" t="s">
        <v>19</v>
      </c>
      <c r="N624" t="s">
        <v>63</v>
      </c>
      <c r="O624" s="1" t="s">
        <v>21</v>
      </c>
    </row>
    <row r="625" spans="1:15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s="10">
        <f>TBL_Employees[[#This Row],[Annual Salary]]*TBL_Employees[[#This Row],[Bonus %]]</f>
        <v>78401.87999999999</v>
      </c>
      <c r="M625" t="s">
        <v>19</v>
      </c>
      <c r="N625" t="s">
        <v>63</v>
      </c>
      <c r="O625" s="1" t="s">
        <v>21</v>
      </c>
    </row>
    <row r="626" spans="1:15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s="10">
        <f>TBL_Employees[[#This Row],[Annual Salary]]*TBL_Employees[[#This Row],[Bonus %]]</f>
        <v>0</v>
      </c>
      <c r="M626" t="s">
        <v>52</v>
      </c>
      <c r="N626" t="s">
        <v>81</v>
      </c>
      <c r="O626" s="1" t="s">
        <v>21</v>
      </c>
    </row>
    <row r="627" spans="1:15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s="10">
        <f>TBL_Employees[[#This Row],[Annual Salary]]*TBL_Employees[[#This Row],[Bonus %]]</f>
        <v>0</v>
      </c>
      <c r="M627" t="s">
        <v>19</v>
      </c>
      <c r="N627" t="s">
        <v>29</v>
      </c>
      <c r="O627" s="1" t="s">
        <v>21</v>
      </c>
    </row>
    <row r="628" spans="1:15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s="10">
        <f>TBL_Employees[[#This Row],[Annual Salary]]*TBL_Employees[[#This Row],[Bonus %]]</f>
        <v>0</v>
      </c>
      <c r="M628" t="s">
        <v>19</v>
      </c>
      <c r="N628" t="s">
        <v>25</v>
      </c>
      <c r="O628" s="1" t="s">
        <v>21</v>
      </c>
    </row>
    <row r="629" spans="1:15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s="10">
        <f>TBL_Employees[[#This Row],[Annual Salary]]*TBL_Employees[[#This Row],[Bonus %]]</f>
        <v>0</v>
      </c>
      <c r="M629" t="s">
        <v>19</v>
      </c>
      <c r="N629" t="s">
        <v>45</v>
      </c>
      <c r="O629" s="1">
        <v>44229</v>
      </c>
    </row>
    <row r="630" spans="1:15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s="10">
        <f>TBL_Employees[[#This Row],[Annual Salary]]*TBL_Employees[[#This Row],[Bonus %]]</f>
        <v>28956.6</v>
      </c>
      <c r="M630" t="s">
        <v>19</v>
      </c>
      <c r="N630" t="s">
        <v>45</v>
      </c>
      <c r="O630" s="1" t="s">
        <v>21</v>
      </c>
    </row>
    <row r="631" spans="1:15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s="10">
        <f>TBL_Employees[[#This Row],[Annual Salary]]*TBL_Employees[[#This Row],[Bonus %]]</f>
        <v>0</v>
      </c>
      <c r="M631" t="s">
        <v>19</v>
      </c>
      <c r="N631" t="s">
        <v>63</v>
      </c>
      <c r="O631" s="1">
        <v>42164</v>
      </c>
    </row>
    <row r="632" spans="1:15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s="10">
        <f>TBL_Employees[[#This Row],[Annual Salary]]*TBL_Employees[[#This Row],[Bonus %]]</f>
        <v>14481.72</v>
      </c>
      <c r="M632" t="s">
        <v>19</v>
      </c>
      <c r="N632" t="s">
        <v>63</v>
      </c>
      <c r="O632" s="1" t="s">
        <v>21</v>
      </c>
    </row>
    <row r="633" spans="1:15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s="10">
        <f>TBL_Employees[[#This Row],[Annual Salary]]*TBL_Employees[[#This Row],[Bonus %]]</f>
        <v>37644.25</v>
      </c>
      <c r="M633" t="s">
        <v>19</v>
      </c>
      <c r="N633" t="s">
        <v>45</v>
      </c>
      <c r="O633" s="1" t="s">
        <v>21</v>
      </c>
    </row>
    <row r="634" spans="1:15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s="10">
        <f>TBL_Employees[[#This Row],[Annual Salary]]*TBL_Employees[[#This Row],[Bonus %]]</f>
        <v>9609.49</v>
      </c>
      <c r="M634" t="s">
        <v>52</v>
      </c>
      <c r="N634" t="s">
        <v>66</v>
      </c>
      <c r="O634" s="1" t="s">
        <v>21</v>
      </c>
    </row>
    <row r="635" spans="1:15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s="10">
        <f>TBL_Employees[[#This Row],[Annual Salary]]*TBL_Employees[[#This Row],[Bonus %]]</f>
        <v>0</v>
      </c>
      <c r="M635" t="s">
        <v>33</v>
      </c>
      <c r="N635" t="s">
        <v>60</v>
      </c>
      <c r="O635" s="1" t="s">
        <v>21</v>
      </c>
    </row>
    <row r="636" spans="1:15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s="10">
        <f>TBL_Employees[[#This Row],[Annual Salary]]*TBL_Employees[[#This Row],[Bonus %]]</f>
        <v>0</v>
      </c>
      <c r="M636" t="s">
        <v>19</v>
      </c>
      <c r="N636" t="s">
        <v>20</v>
      </c>
      <c r="O636" s="1" t="s">
        <v>21</v>
      </c>
    </row>
    <row r="637" spans="1:15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s="10">
        <f>TBL_Employees[[#This Row],[Annual Salary]]*TBL_Employees[[#This Row],[Bonus %]]</f>
        <v>0</v>
      </c>
      <c r="M637" t="s">
        <v>19</v>
      </c>
      <c r="N637" t="s">
        <v>25</v>
      </c>
      <c r="O637" s="1" t="s">
        <v>21</v>
      </c>
    </row>
    <row r="638" spans="1:15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s="10">
        <f>TBL_Employees[[#This Row],[Annual Salary]]*TBL_Employees[[#This Row],[Bonus %]]</f>
        <v>0</v>
      </c>
      <c r="M638" t="s">
        <v>33</v>
      </c>
      <c r="N638" t="s">
        <v>34</v>
      </c>
      <c r="O638" s="1" t="s">
        <v>21</v>
      </c>
    </row>
    <row r="639" spans="1:15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s="10">
        <f>TBL_Employees[[#This Row],[Annual Salary]]*TBL_Employees[[#This Row],[Bonus %]]</f>
        <v>0</v>
      </c>
      <c r="M639" t="s">
        <v>19</v>
      </c>
      <c r="N639" t="s">
        <v>39</v>
      </c>
      <c r="O639" s="1" t="s">
        <v>21</v>
      </c>
    </row>
    <row r="640" spans="1:15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s="10">
        <f>TBL_Employees[[#This Row],[Annual Salary]]*TBL_Employees[[#This Row],[Bonus %]]</f>
        <v>6618.12</v>
      </c>
      <c r="M640" t="s">
        <v>19</v>
      </c>
      <c r="N640" t="s">
        <v>45</v>
      </c>
      <c r="O640" s="1" t="s">
        <v>21</v>
      </c>
    </row>
    <row r="641" spans="1:15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s="10">
        <f>TBL_Employees[[#This Row],[Annual Salary]]*TBL_Employees[[#This Row],[Bonus %]]</f>
        <v>44929.2</v>
      </c>
      <c r="M641" t="s">
        <v>19</v>
      </c>
      <c r="N641" t="s">
        <v>29</v>
      </c>
      <c r="O641" s="1">
        <v>44732</v>
      </c>
    </row>
    <row r="642" spans="1:15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s="10">
        <f>TBL_Employees[[#This Row],[Annual Salary]]*TBL_Employees[[#This Row],[Bonus %]]</f>
        <v>0</v>
      </c>
      <c r="M642" t="s">
        <v>19</v>
      </c>
      <c r="N642" t="s">
        <v>39</v>
      </c>
      <c r="O642" s="1" t="s">
        <v>21</v>
      </c>
    </row>
    <row r="643" spans="1:15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s="10">
        <f>TBL_Employees[[#This Row],[Annual Salary]]*TBL_Employees[[#This Row],[Bonus %]]</f>
        <v>94022.37000000001</v>
      </c>
      <c r="M643" t="s">
        <v>19</v>
      </c>
      <c r="N643" t="s">
        <v>29</v>
      </c>
      <c r="O643" s="1" t="s">
        <v>21</v>
      </c>
    </row>
    <row r="644" spans="1:15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s="10">
        <f>TBL_Employees[[#This Row],[Annual Salary]]*TBL_Employees[[#This Row],[Bonus %]]</f>
        <v>80569.8</v>
      </c>
      <c r="M644" t="s">
        <v>19</v>
      </c>
      <c r="N644" t="s">
        <v>20</v>
      </c>
      <c r="O644" s="1" t="s">
        <v>21</v>
      </c>
    </row>
    <row r="645" spans="1:15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s="10">
        <f>TBL_Employees[[#This Row],[Annual Salary]]*TBL_Employees[[#This Row],[Bonus %]]</f>
        <v>25881.440000000002</v>
      </c>
      <c r="M645" t="s">
        <v>19</v>
      </c>
      <c r="N645" t="s">
        <v>45</v>
      </c>
      <c r="O645" s="1" t="s">
        <v>21</v>
      </c>
    </row>
    <row r="646" spans="1:15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s="10">
        <f>TBL_Employees[[#This Row],[Annual Salary]]*TBL_Employees[[#This Row],[Bonus %]]</f>
        <v>9589.9</v>
      </c>
      <c r="M646" t="s">
        <v>19</v>
      </c>
      <c r="N646" t="s">
        <v>29</v>
      </c>
      <c r="O646" s="1">
        <v>44263</v>
      </c>
    </row>
    <row r="647" spans="1:15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s="10">
        <f>TBL_Employees[[#This Row],[Annual Salary]]*TBL_Employees[[#This Row],[Bonus %]]</f>
        <v>0</v>
      </c>
      <c r="M647" t="s">
        <v>19</v>
      </c>
      <c r="N647" t="s">
        <v>29</v>
      </c>
      <c r="O647" s="1" t="s">
        <v>21</v>
      </c>
    </row>
    <row r="648" spans="1:15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s="10">
        <f>TBL_Employees[[#This Row],[Annual Salary]]*TBL_Employees[[#This Row],[Bonus %]]</f>
        <v>6406.8</v>
      </c>
      <c r="M648" t="s">
        <v>33</v>
      </c>
      <c r="N648" t="s">
        <v>60</v>
      </c>
      <c r="O648" s="1" t="s">
        <v>21</v>
      </c>
    </row>
    <row r="649" spans="1:15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s="10">
        <f>TBL_Employees[[#This Row],[Annual Salary]]*TBL_Employees[[#This Row],[Bonus %]]</f>
        <v>0</v>
      </c>
      <c r="M649" t="s">
        <v>19</v>
      </c>
      <c r="N649" t="s">
        <v>25</v>
      </c>
      <c r="O649" s="1" t="s">
        <v>21</v>
      </c>
    </row>
    <row r="650" spans="1:15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s="10">
        <f>TBL_Employees[[#This Row],[Annual Salary]]*TBL_Employees[[#This Row],[Bonus %]]</f>
        <v>0</v>
      </c>
      <c r="M650" t="s">
        <v>19</v>
      </c>
      <c r="N650" t="s">
        <v>25</v>
      </c>
      <c r="O650" s="1">
        <v>34686</v>
      </c>
    </row>
    <row r="651" spans="1:15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s="10">
        <f>TBL_Employees[[#This Row],[Annual Salary]]*TBL_Employees[[#This Row],[Bonus %]]</f>
        <v>70272</v>
      </c>
      <c r="M651" t="s">
        <v>19</v>
      </c>
      <c r="N651" t="s">
        <v>25</v>
      </c>
      <c r="O651" s="1" t="s">
        <v>21</v>
      </c>
    </row>
    <row r="652" spans="1:15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s="10">
        <f>TBL_Employees[[#This Row],[Annual Salary]]*TBL_Employees[[#This Row],[Bonus %]]</f>
        <v>0</v>
      </c>
      <c r="M652" t="s">
        <v>33</v>
      </c>
      <c r="N652" t="s">
        <v>74</v>
      </c>
      <c r="O652" s="1" t="s">
        <v>21</v>
      </c>
    </row>
    <row r="653" spans="1:15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s="10">
        <f>TBL_Employees[[#This Row],[Annual Salary]]*TBL_Employees[[#This Row],[Bonus %]]</f>
        <v>0</v>
      </c>
      <c r="M653" t="s">
        <v>19</v>
      </c>
      <c r="N653" t="s">
        <v>63</v>
      </c>
      <c r="O653" s="1" t="s">
        <v>21</v>
      </c>
    </row>
    <row r="654" spans="1:15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s="10">
        <f>TBL_Employees[[#This Row],[Annual Salary]]*TBL_Employees[[#This Row],[Bonus %]]</f>
        <v>0</v>
      </c>
      <c r="M654" t="s">
        <v>19</v>
      </c>
      <c r="N654" t="s">
        <v>45</v>
      </c>
      <c r="O654" s="1" t="s">
        <v>21</v>
      </c>
    </row>
    <row r="655" spans="1:15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s="10">
        <f>TBL_Employees[[#This Row],[Annual Salary]]*TBL_Employees[[#This Row],[Bonus %]]</f>
        <v>0</v>
      </c>
      <c r="M655" t="s">
        <v>33</v>
      </c>
      <c r="N655" t="s">
        <v>80</v>
      </c>
      <c r="O655" s="1">
        <v>44317</v>
      </c>
    </row>
    <row r="656" spans="1:15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s="10">
        <f>TBL_Employees[[#This Row],[Annual Salary]]*TBL_Employees[[#This Row],[Bonus %]]</f>
        <v>22805.399999999998</v>
      </c>
      <c r="M656" t="s">
        <v>52</v>
      </c>
      <c r="N656" t="s">
        <v>66</v>
      </c>
      <c r="O656" s="1" t="s">
        <v>21</v>
      </c>
    </row>
    <row r="657" spans="1:15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s="10">
        <f>TBL_Employees[[#This Row],[Annual Salary]]*TBL_Employees[[#This Row],[Bonus %]]</f>
        <v>0</v>
      </c>
      <c r="M657" t="s">
        <v>19</v>
      </c>
      <c r="N657" t="s">
        <v>20</v>
      </c>
      <c r="O657" s="1" t="s">
        <v>21</v>
      </c>
    </row>
    <row r="658" spans="1:15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s="10">
        <f>TBL_Employees[[#This Row],[Annual Salary]]*TBL_Employees[[#This Row],[Bonus %]]</f>
        <v>0</v>
      </c>
      <c r="M658" t="s">
        <v>19</v>
      </c>
      <c r="N658" t="s">
        <v>25</v>
      </c>
      <c r="O658" s="1" t="s">
        <v>21</v>
      </c>
    </row>
    <row r="659" spans="1:15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s="10">
        <f>TBL_Employees[[#This Row],[Annual Salary]]*TBL_Employees[[#This Row],[Bonus %]]</f>
        <v>99172.71</v>
      </c>
      <c r="M659" t="s">
        <v>19</v>
      </c>
      <c r="N659" t="s">
        <v>20</v>
      </c>
      <c r="O659" s="1" t="s">
        <v>21</v>
      </c>
    </row>
    <row r="660" spans="1:15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s="10">
        <f>TBL_Employees[[#This Row],[Annual Salary]]*TBL_Employees[[#This Row],[Bonus %]]</f>
        <v>3455.5</v>
      </c>
      <c r="M660" t="s">
        <v>19</v>
      </c>
      <c r="N660" t="s">
        <v>20</v>
      </c>
      <c r="O660" s="1" t="s">
        <v>21</v>
      </c>
    </row>
    <row r="661" spans="1:15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s="10">
        <f>TBL_Employees[[#This Row],[Annual Salary]]*TBL_Employees[[#This Row],[Bonus %]]</f>
        <v>80346.760000000009</v>
      </c>
      <c r="M661" t="s">
        <v>19</v>
      </c>
      <c r="N661" t="s">
        <v>45</v>
      </c>
      <c r="O661" s="1" t="s">
        <v>21</v>
      </c>
    </row>
    <row r="662" spans="1:15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s="10">
        <f>TBL_Employees[[#This Row],[Annual Salary]]*TBL_Employees[[#This Row],[Bonus %]]</f>
        <v>0</v>
      </c>
      <c r="M662" t="s">
        <v>19</v>
      </c>
      <c r="N662" t="s">
        <v>29</v>
      </c>
      <c r="O662" s="1" t="s">
        <v>21</v>
      </c>
    </row>
    <row r="663" spans="1:15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s="10">
        <f>TBL_Employees[[#This Row],[Annual Salary]]*TBL_Employees[[#This Row],[Bonus %]]</f>
        <v>69533.64</v>
      </c>
      <c r="M663" t="s">
        <v>19</v>
      </c>
      <c r="N663" t="s">
        <v>20</v>
      </c>
      <c r="O663" s="1" t="s">
        <v>21</v>
      </c>
    </row>
    <row r="664" spans="1:15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s="10">
        <f>TBL_Employees[[#This Row],[Annual Salary]]*TBL_Employees[[#This Row],[Bonus %]]</f>
        <v>0</v>
      </c>
      <c r="M664" t="s">
        <v>19</v>
      </c>
      <c r="N664" t="s">
        <v>25</v>
      </c>
      <c r="O664" s="1" t="s">
        <v>21</v>
      </c>
    </row>
    <row r="665" spans="1:15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s="10">
        <f>TBL_Employees[[#This Row],[Annual Salary]]*TBL_Employees[[#This Row],[Bonus %]]</f>
        <v>5342.9000000000005</v>
      </c>
      <c r="M665" t="s">
        <v>19</v>
      </c>
      <c r="N665" t="s">
        <v>63</v>
      </c>
      <c r="O665" s="1" t="s">
        <v>21</v>
      </c>
    </row>
    <row r="666" spans="1:15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s="10">
        <f>TBL_Employees[[#This Row],[Annual Salary]]*TBL_Employees[[#This Row],[Bonus %]]</f>
        <v>26483.960000000003</v>
      </c>
      <c r="M666" t="s">
        <v>19</v>
      </c>
      <c r="N666" t="s">
        <v>63</v>
      </c>
      <c r="O666" s="1" t="s">
        <v>21</v>
      </c>
    </row>
    <row r="667" spans="1:15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s="10">
        <f>TBL_Employees[[#This Row],[Annual Salary]]*TBL_Employees[[#This Row],[Bonus %]]</f>
        <v>0</v>
      </c>
      <c r="M667" t="s">
        <v>52</v>
      </c>
      <c r="N667" t="s">
        <v>66</v>
      </c>
      <c r="O667" s="1" t="s">
        <v>21</v>
      </c>
    </row>
    <row r="668" spans="1:15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s="10">
        <f>TBL_Employees[[#This Row],[Annual Salary]]*TBL_Employees[[#This Row],[Bonus %]]</f>
        <v>0</v>
      </c>
      <c r="M668" t="s">
        <v>19</v>
      </c>
      <c r="N668" t="s">
        <v>39</v>
      </c>
      <c r="O668" s="1" t="s">
        <v>21</v>
      </c>
    </row>
    <row r="669" spans="1:15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s="10">
        <f>TBL_Employees[[#This Row],[Annual Salary]]*TBL_Employees[[#This Row],[Bonus %]]</f>
        <v>0</v>
      </c>
      <c r="M669" t="s">
        <v>19</v>
      </c>
      <c r="N669" t="s">
        <v>25</v>
      </c>
      <c r="O669" s="1" t="s">
        <v>21</v>
      </c>
    </row>
    <row r="670" spans="1:15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s="10">
        <f>TBL_Employees[[#This Row],[Annual Salary]]*TBL_Employees[[#This Row],[Bonus %]]</f>
        <v>0</v>
      </c>
      <c r="M670" t="s">
        <v>33</v>
      </c>
      <c r="N670" t="s">
        <v>60</v>
      </c>
      <c r="O670" s="1" t="s">
        <v>21</v>
      </c>
    </row>
    <row r="671" spans="1:15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s="10">
        <f>TBL_Employees[[#This Row],[Annual Salary]]*TBL_Employees[[#This Row],[Bonus %]]</f>
        <v>0</v>
      </c>
      <c r="M671" t="s">
        <v>19</v>
      </c>
      <c r="N671" t="s">
        <v>39</v>
      </c>
      <c r="O671" s="1" t="s">
        <v>21</v>
      </c>
    </row>
    <row r="672" spans="1:15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s="10">
        <f>TBL_Employees[[#This Row],[Annual Salary]]*TBL_Employees[[#This Row],[Bonus %]]</f>
        <v>0</v>
      </c>
      <c r="M672" t="s">
        <v>19</v>
      </c>
      <c r="N672" t="s">
        <v>45</v>
      </c>
      <c r="O672" s="1">
        <v>44491</v>
      </c>
    </row>
    <row r="673" spans="1:15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s="10">
        <f>TBL_Employees[[#This Row],[Annual Salary]]*TBL_Employees[[#This Row],[Bonus %]]</f>
        <v>0</v>
      </c>
      <c r="M673" t="s">
        <v>19</v>
      </c>
      <c r="N673" t="s">
        <v>25</v>
      </c>
      <c r="O673" s="1" t="s">
        <v>21</v>
      </c>
    </row>
    <row r="674" spans="1:15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s="10">
        <f>TBL_Employees[[#This Row],[Annual Salary]]*TBL_Employees[[#This Row],[Bonus %]]</f>
        <v>101317.6</v>
      </c>
      <c r="M674" t="s">
        <v>19</v>
      </c>
      <c r="N674" t="s">
        <v>45</v>
      </c>
      <c r="O674" s="1" t="s">
        <v>21</v>
      </c>
    </row>
    <row r="675" spans="1:15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s="10">
        <f>TBL_Employees[[#This Row],[Annual Salary]]*TBL_Employees[[#This Row],[Bonus %]]</f>
        <v>0</v>
      </c>
      <c r="M675" t="s">
        <v>19</v>
      </c>
      <c r="N675" t="s">
        <v>29</v>
      </c>
      <c r="O675" s="1" t="s">
        <v>21</v>
      </c>
    </row>
    <row r="676" spans="1:15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s="10">
        <f>TBL_Employees[[#This Row],[Annual Salary]]*TBL_Employees[[#This Row],[Bonus %]]</f>
        <v>0</v>
      </c>
      <c r="M676" t="s">
        <v>19</v>
      </c>
      <c r="N676" t="s">
        <v>29</v>
      </c>
      <c r="O676" s="1" t="s">
        <v>21</v>
      </c>
    </row>
    <row r="677" spans="1:15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s="10">
        <f>TBL_Employees[[#This Row],[Annual Salary]]*TBL_Employees[[#This Row],[Bonus %]]</f>
        <v>0</v>
      </c>
      <c r="M677" t="s">
        <v>19</v>
      </c>
      <c r="N677" t="s">
        <v>39</v>
      </c>
      <c r="O677" s="1">
        <v>43558</v>
      </c>
    </row>
    <row r="678" spans="1:15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s="10">
        <f>TBL_Employees[[#This Row],[Annual Salary]]*TBL_Employees[[#This Row],[Bonus %]]</f>
        <v>7323.24</v>
      </c>
      <c r="M678" t="s">
        <v>19</v>
      </c>
      <c r="N678" t="s">
        <v>39</v>
      </c>
      <c r="O678" s="1" t="s">
        <v>21</v>
      </c>
    </row>
    <row r="679" spans="1:15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s="10">
        <f>TBL_Employees[[#This Row],[Annual Salary]]*TBL_Employees[[#This Row],[Bonus %]]</f>
        <v>33420</v>
      </c>
      <c r="M679" t="s">
        <v>33</v>
      </c>
      <c r="N679" t="s">
        <v>34</v>
      </c>
      <c r="O679" s="1" t="s">
        <v>21</v>
      </c>
    </row>
    <row r="680" spans="1:15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s="10">
        <f>TBL_Employees[[#This Row],[Annual Salary]]*TBL_Employees[[#This Row],[Bonus %]]</f>
        <v>0</v>
      </c>
      <c r="M680" t="s">
        <v>19</v>
      </c>
      <c r="N680" t="s">
        <v>45</v>
      </c>
      <c r="O680" s="1" t="s">
        <v>21</v>
      </c>
    </row>
    <row r="681" spans="1:15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s="10">
        <f>TBL_Employees[[#This Row],[Annual Salary]]*TBL_Employees[[#This Row],[Bonus %]]</f>
        <v>9317.16</v>
      </c>
      <c r="M681" t="s">
        <v>19</v>
      </c>
      <c r="N681" t="s">
        <v>39</v>
      </c>
      <c r="O681" s="1" t="s">
        <v>21</v>
      </c>
    </row>
    <row r="682" spans="1:15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s="10">
        <f>TBL_Employees[[#This Row],[Annual Salary]]*TBL_Employees[[#This Row],[Bonus %]]</f>
        <v>5995.3</v>
      </c>
      <c r="M682" t="s">
        <v>19</v>
      </c>
      <c r="N682" t="s">
        <v>29</v>
      </c>
      <c r="O682" s="1" t="s">
        <v>21</v>
      </c>
    </row>
    <row r="683" spans="1:15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s="10">
        <f>TBL_Employees[[#This Row],[Annual Salary]]*TBL_Employees[[#This Row],[Bonus %]]</f>
        <v>0</v>
      </c>
      <c r="M683" t="s">
        <v>19</v>
      </c>
      <c r="N683" t="s">
        <v>45</v>
      </c>
      <c r="O683" s="1" t="s">
        <v>21</v>
      </c>
    </row>
    <row r="684" spans="1:15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s="10">
        <f>TBL_Employees[[#This Row],[Annual Salary]]*TBL_Employees[[#This Row],[Bonus %]]</f>
        <v>0</v>
      </c>
      <c r="M684" t="s">
        <v>19</v>
      </c>
      <c r="N684" t="s">
        <v>63</v>
      </c>
      <c r="O684" s="1" t="s">
        <v>21</v>
      </c>
    </row>
    <row r="685" spans="1:15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s="10">
        <f>TBL_Employees[[#This Row],[Annual Salary]]*TBL_Employees[[#This Row],[Bonus %]]</f>
        <v>0</v>
      </c>
      <c r="M685" t="s">
        <v>19</v>
      </c>
      <c r="N685" t="s">
        <v>25</v>
      </c>
      <c r="O685" s="1" t="s">
        <v>21</v>
      </c>
    </row>
    <row r="686" spans="1:15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s="10">
        <f>TBL_Employees[[#This Row],[Annual Salary]]*TBL_Employees[[#This Row],[Bonus %]]</f>
        <v>12462.900000000001</v>
      </c>
      <c r="M686" t="s">
        <v>19</v>
      </c>
      <c r="N686" t="s">
        <v>29</v>
      </c>
      <c r="O686" s="1" t="s">
        <v>21</v>
      </c>
    </row>
    <row r="687" spans="1:15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s="10">
        <f>TBL_Employees[[#This Row],[Annual Salary]]*TBL_Employees[[#This Row],[Bonus %]]</f>
        <v>90421.5</v>
      </c>
      <c r="M687" t="s">
        <v>19</v>
      </c>
      <c r="N687" t="s">
        <v>45</v>
      </c>
      <c r="O687" s="1" t="s">
        <v>21</v>
      </c>
    </row>
    <row r="688" spans="1:15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s="10">
        <f>TBL_Employees[[#This Row],[Annual Salary]]*TBL_Employees[[#This Row],[Bonus %]]</f>
        <v>10266.32</v>
      </c>
      <c r="M688" t="s">
        <v>19</v>
      </c>
      <c r="N688" t="s">
        <v>39</v>
      </c>
      <c r="O688" s="1" t="s">
        <v>21</v>
      </c>
    </row>
    <row r="689" spans="1:15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s="10">
        <f>TBL_Employees[[#This Row],[Annual Salary]]*TBL_Employees[[#This Row],[Bonus %]]</f>
        <v>63251.22</v>
      </c>
      <c r="M689" t="s">
        <v>52</v>
      </c>
      <c r="N689" t="s">
        <v>53</v>
      </c>
      <c r="O689" s="1" t="s">
        <v>21</v>
      </c>
    </row>
    <row r="690" spans="1:15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s="10">
        <f>TBL_Employees[[#This Row],[Annual Salary]]*TBL_Employees[[#This Row],[Bonus %]]</f>
        <v>17007.2</v>
      </c>
      <c r="M690" t="s">
        <v>19</v>
      </c>
      <c r="N690" t="s">
        <v>39</v>
      </c>
      <c r="O690" s="1" t="s">
        <v>21</v>
      </c>
    </row>
    <row r="691" spans="1:15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s="10">
        <f>TBL_Employees[[#This Row],[Annual Salary]]*TBL_Employees[[#This Row],[Bonus %]]</f>
        <v>36786</v>
      </c>
      <c r="M691" t="s">
        <v>19</v>
      </c>
      <c r="N691" t="s">
        <v>29</v>
      </c>
      <c r="O691" s="1" t="s">
        <v>21</v>
      </c>
    </row>
    <row r="692" spans="1:15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s="10">
        <f>TBL_Employees[[#This Row],[Annual Salary]]*TBL_Employees[[#This Row],[Bonus %]]</f>
        <v>0</v>
      </c>
      <c r="M692" t="s">
        <v>19</v>
      </c>
      <c r="N692" t="s">
        <v>25</v>
      </c>
      <c r="O692" s="1" t="s">
        <v>21</v>
      </c>
    </row>
    <row r="693" spans="1:15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s="10">
        <f>TBL_Employees[[#This Row],[Annual Salary]]*TBL_Employees[[#This Row],[Bonus %]]</f>
        <v>76606.080000000002</v>
      </c>
      <c r="M693" t="s">
        <v>19</v>
      </c>
      <c r="N693" t="s">
        <v>25</v>
      </c>
      <c r="O693" s="1" t="s">
        <v>21</v>
      </c>
    </row>
    <row r="694" spans="1:15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s="10">
        <f>TBL_Employees[[#This Row],[Annual Salary]]*TBL_Employees[[#This Row],[Bonus %]]</f>
        <v>0</v>
      </c>
      <c r="M694" t="s">
        <v>33</v>
      </c>
      <c r="N694" t="s">
        <v>60</v>
      </c>
      <c r="O694" s="1" t="s">
        <v>21</v>
      </c>
    </row>
    <row r="695" spans="1:15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s="10">
        <f>TBL_Employees[[#This Row],[Annual Salary]]*TBL_Employees[[#This Row],[Bonus %]]</f>
        <v>0</v>
      </c>
      <c r="M695" t="s">
        <v>19</v>
      </c>
      <c r="N695" t="s">
        <v>63</v>
      </c>
      <c r="O695" s="1" t="s">
        <v>21</v>
      </c>
    </row>
    <row r="696" spans="1:15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s="10">
        <f>TBL_Employees[[#This Row],[Annual Salary]]*TBL_Employees[[#This Row],[Bonus %]]</f>
        <v>44552.119999999995</v>
      </c>
      <c r="M696" t="s">
        <v>33</v>
      </c>
      <c r="N696" t="s">
        <v>80</v>
      </c>
      <c r="O696" s="1">
        <v>44177</v>
      </c>
    </row>
    <row r="697" spans="1:15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s="10">
        <f>TBL_Employees[[#This Row],[Annual Salary]]*TBL_Employees[[#This Row],[Bonus %]]</f>
        <v>15700.41</v>
      </c>
      <c r="M697" t="s">
        <v>33</v>
      </c>
      <c r="N697" t="s">
        <v>74</v>
      </c>
      <c r="O697" s="1">
        <v>44715</v>
      </c>
    </row>
    <row r="698" spans="1:15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s="10">
        <f>TBL_Employees[[#This Row],[Annual Salary]]*TBL_Employees[[#This Row],[Bonus %]]</f>
        <v>16452.72</v>
      </c>
      <c r="M698" t="s">
        <v>52</v>
      </c>
      <c r="N698" t="s">
        <v>53</v>
      </c>
      <c r="O698" s="1" t="s">
        <v>21</v>
      </c>
    </row>
    <row r="699" spans="1:15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s="10">
        <f>TBL_Employees[[#This Row],[Annual Salary]]*TBL_Employees[[#This Row],[Bonus %]]</f>
        <v>58636.480000000003</v>
      </c>
      <c r="M699" t="s">
        <v>19</v>
      </c>
      <c r="N699" t="s">
        <v>63</v>
      </c>
      <c r="O699" s="1" t="s">
        <v>21</v>
      </c>
    </row>
    <row r="700" spans="1:15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s="10">
        <f>TBL_Employees[[#This Row],[Annual Salary]]*TBL_Employees[[#This Row],[Bonus %]]</f>
        <v>0</v>
      </c>
      <c r="M700" t="s">
        <v>19</v>
      </c>
      <c r="N700" t="s">
        <v>45</v>
      </c>
      <c r="O700" s="1" t="s">
        <v>21</v>
      </c>
    </row>
    <row r="701" spans="1:15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s="10">
        <f>TBL_Employees[[#This Row],[Annual Salary]]*TBL_Employees[[#This Row],[Bonus %]]</f>
        <v>0</v>
      </c>
      <c r="M701" t="s">
        <v>19</v>
      </c>
      <c r="N701" t="s">
        <v>29</v>
      </c>
      <c r="O701" s="1" t="s">
        <v>21</v>
      </c>
    </row>
    <row r="702" spans="1:15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s="10">
        <f>TBL_Employees[[#This Row],[Annual Salary]]*TBL_Employees[[#This Row],[Bonus %]]</f>
        <v>10813.400000000001</v>
      </c>
      <c r="M702" t="s">
        <v>33</v>
      </c>
      <c r="N702" t="s">
        <v>74</v>
      </c>
      <c r="O702" s="1" t="s">
        <v>21</v>
      </c>
    </row>
    <row r="703" spans="1:15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s="10">
        <f>TBL_Employees[[#This Row],[Annual Salary]]*TBL_Employees[[#This Row],[Bonus %]]</f>
        <v>10255.5</v>
      </c>
      <c r="M703" t="s">
        <v>19</v>
      </c>
      <c r="N703" t="s">
        <v>45</v>
      </c>
      <c r="O703" s="1" t="s">
        <v>21</v>
      </c>
    </row>
    <row r="704" spans="1:15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s="10">
        <f>TBL_Employees[[#This Row],[Annual Salary]]*TBL_Employees[[#This Row],[Bonus %]]</f>
        <v>54610.5</v>
      </c>
      <c r="M704" t="s">
        <v>19</v>
      </c>
      <c r="N704" t="s">
        <v>20</v>
      </c>
      <c r="O704" s="1" t="s">
        <v>21</v>
      </c>
    </row>
    <row r="705" spans="1:15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s="10">
        <f>TBL_Employees[[#This Row],[Annual Salary]]*TBL_Employees[[#This Row],[Bonus %]]</f>
        <v>41711.880000000005</v>
      </c>
      <c r="M705" t="s">
        <v>33</v>
      </c>
      <c r="N705" t="s">
        <v>60</v>
      </c>
      <c r="O705" s="1" t="s">
        <v>21</v>
      </c>
    </row>
    <row r="706" spans="1:15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s="10">
        <f>TBL_Employees[[#This Row],[Annual Salary]]*TBL_Employees[[#This Row],[Bonus %]]</f>
        <v>0</v>
      </c>
      <c r="M706" t="s">
        <v>19</v>
      </c>
      <c r="N706" t="s">
        <v>63</v>
      </c>
      <c r="O706" s="1" t="s">
        <v>21</v>
      </c>
    </row>
    <row r="707" spans="1:15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s="10">
        <f>TBL_Employees[[#This Row],[Annual Salary]]*TBL_Employees[[#This Row],[Bonus %]]</f>
        <v>0</v>
      </c>
      <c r="M707" t="s">
        <v>52</v>
      </c>
      <c r="N707" t="s">
        <v>53</v>
      </c>
      <c r="O707" s="1" t="s">
        <v>21</v>
      </c>
    </row>
    <row r="708" spans="1:15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s="10">
        <f>TBL_Employees[[#This Row],[Annual Salary]]*TBL_Employees[[#This Row],[Bonus %]]</f>
        <v>0</v>
      </c>
      <c r="M708" t="s">
        <v>19</v>
      </c>
      <c r="N708" t="s">
        <v>45</v>
      </c>
      <c r="O708" s="1" t="s">
        <v>21</v>
      </c>
    </row>
    <row r="709" spans="1:15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s="10">
        <f>TBL_Employees[[#This Row],[Annual Salary]]*TBL_Employees[[#This Row],[Bonus %]]</f>
        <v>0</v>
      </c>
      <c r="M709" t="s">
        <v>19</v>
      </c>
      <c r="N709" t="s">
        <v>29</v>
      </c>
      <c r="O709" s="1" t="s">
        <v>21</v>
      </c>
    </row>
    <row r="710" spans="1:15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s="10">
        <f>TBL_Employees[[#This Row],[Annual Salary]]*TBL_Employees[[#This Row],[Bonus %]]</f>
        <v>14131.48</v>
      </c>
      <c r="M710" t="s">
        <v>19</v>
      </c>
      <c r="N710" t="s">
        <v>20</v>
      </c>
      <c r="O710" s="1" t="s">
        <v>21</v>
      </c>
    </row>
    <row r="711" spans="1:15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s="10">
        <f>TBL_Employees[[#This Row],[Annual Salary]]*TBL_Employees[[#This Row],[Bonus %]]</f>
        <v>6146.4</v>
      </c>
      <c r="M711" t="s">
        <v>19</v>
      </c>
      <c r="N711" t="s">
        <v>20</v>
      </c>
      <c r="O711" s="1" t="s">
        <v>21</v>
      </c>
    </row>
    <row r="712" spans="1:15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s="10">
        <f>TBL_Employees[[#This Row],[Annual Salary]]*TBL_Employees[[#This Row],[Bonus %]]</f>
        <v>88782.84</v>
      </c>
      <c r="M712" t="s">
        <v>19</v>
      </c>
      <c r="N712" t="s">
        <v>45</v>
      </c>
      <c r="O712" s="1" t="s">
        <v>21</v>
      </c>
    </row>
    <row r="713" spans="1:15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s="10">
        <f>TBL_Employees[[#This Row],[Annual Salary]]*TBL_Employees[[#This Row],[Bonus %]]</f>
        <v>6068.58</v>
      </c>
      <c r="M713" t="s">
        <v>19</v>
      </c>
      <c r="N713" t="s">
        <v>45</v>
      </c>
      <c r="O713" s="1" t="s">
        <v>21</v>
      </c>
    </row>
    <row r="714" spans="1:15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s="10">
        <f>TBL_Employees[[#This Row],[Annual Salary]]*TBL_Employees[[#This Row],[Bonus %]]</f>
        <v>0</v>
      </c>
      <c r="M714" t="s">
        <v>52</v>
      </c>
      <c r="N714" t="s">
        <v>81</v>
      </c>
      <c r="O714" s="1">
        <v>40153</v>
      </c>
    </row>
    <row r="715" spans="1:15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s="10">
        <f>TBL_Employees[[#This Row],[Annual Salary]]*TBL_Employees[[#This Row],[Bonus %]]</f>
        <v>0</v>
      </c>
      <c r="M715" t="s">
        <v>19</v>
      </c>
      <c r="N715" t="s">
        <v>29</v>
      </c>
      <c r="O715" s="1" t="s">
        <v>21</v>
      </c>
    </row>
    <row r="716" spans="1:15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s="10">
        <f>TBL_Employees[[#This Row],[Annual Salary]]*TBL_Employees[[#This Row],[Bonus %]]</f>
        <v>51049.880000000005</v>
      </c>
      <c r="M716" t="s">
        <v>33</v>
      </c>
      <c r="N716" t="s">
        <v>60</v>
      </c>
      <c r="O716" s="1" t="s">
        <v>21</v>
      </c>
    </row>
    <row r="717" spans="1:15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s="10">
        <f>TBL_Employees[[#This Row],[Annual Salary]]*TBL_Employees[[#This Row],[Bonus %]]</f>
        <v>0</v>
      </c>
      <c r="M717" t="s">
        <v>19</v>
      </c>
      <c r="N717" t="s">
        <v>45</v>
      </c>
      <c r="O717" s="1">
        <v>43091</v>
      </c>
    </row>
    <row r="718" spans="1:15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s="10">
        <f>TBL_Employees[[#This Row],[Annual Salary]]*TBL_Employees[[#This Row],[Bonus %]]</f>
        <v>61302.720000000001</v>
      </c>
      <c r="M718" t="s">
        <v>19</v>
      </c>
      <c r="N718" t="s">
        <v>25</v>
      </c>
      <c r="O718" s="1" t="s">
        <v>21</v>
      </c>
    </row>
    <row r="719" spans="1:15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s="10">
        <f>TBL_Employees[[#This Row],[Annual Salary]]*TBL_Employees[[#This Row],[Bonus %]]</f>
        <v>19572.150000000001</v>
      </c>
      <c r="M719" t="s">
        <v>19</v>
      </c>
      <c r="N719" t="s">
        <v>39</v>
      </c>
      <c r="O719" s="1" t="s">
        <v>21</v>
      </c>
    </row>
    <row r="720" spans="1:15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s="10">
        <f>TBL_Employees[[#This Row],[Annual Salary]]*TBL_Employees[[#This Row],[Bonus %]]</f>
        <v>8602.3000000000011</v>
      </c>
      <c r="M720" t="s">
        <v>33</v>
      </c>
      <c r="N720" t="s">
        <v>74</v>
      </c>
      <c r="O720" s="1" t="s">
        <v>21</v>
      </c>
    </row>
    <row r="721" spans="1:15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s="10">
        <f>TBL_Employees[[#This Row],[Annual Salary]]*TBL_Employees[[#This Row],[Bonus %]]</f>
        <v>80289.63</v>
      </c>
      <c r="M721" t="s">
        <v>19</v>
      </c>
      <c r="N721" t="s">
        <v>45</v>
      </c>
      <c r="O721" s="1" t="s">
        <v>21</v>
      </c>
    </row>
    <row r="722" spans="1:15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s="10">
        <f>TBL_Employees[[#This Row],[Annual Salary]]*TBL_Employees[[#This Row],[Bonus %]]</f>
        <v>9950.85</v>
      </c>
      <c r="M722" t="s">
        <v>33</v>
      </c>
      <c r="N722" t="s">
        <v>60</v>
      </c>
      <c r="O722" s="1" t="s">
        <v>21</v>
      </c>
    </row>
    <row r="723" spans="1:15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s="10">
        <f>TBL_Employees[[#This Row],[Annual Salary]]*TBL_Employees[[#This Row],[Bonus %]]</f>
        <v>0</v>
      </c>
      <c r="M723" t="s">
        <v>19</v>
      </c>
      <c r="N723" t="s">
        <v>63</v>
      </c>
      <c r="O723" s="1" t="s">
        <v>21</v>
      </c>
    </row>
    <row r="724" spans="1:15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s="10">
        <f>TBL_Employees[[#This Row],[Annual Salary]]*TBL_Employees[[#This Row],[Bonus %]]</f>
        <v>0</v>
      </c>
      <c r="M724" t="s">
        <v>33</v>
      </c>
      <c r="N724" t="s">
        <v>80</v>
      </c>
      <c r="O724" s="1" t="s">
        <v>21</v>
      </c>
    </row>
    <row r="725" spans="1:15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s="10">
        <f>TBL_Employees[[#This Row],[Annual Salary]]*TBL_Employees[[#This Row],[Bonus %]]</f>
        <v>28390.880000000001</v>
      </c>
      <c r="M725" t="s">
        <v>19</v>
      </c>
      <c r="N725" t="s">
        <v>63</v>
      </c>
      <c r="O725" s="1" t="s">
        <v>21</v>
      </c>
    </row>
    <row r="726" spans="1:15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s="10">
        <f>TBL_Employees[[#This Row],[Annual Salary]]*TBL_Employees[[#This Row],[Bonus %]]</f>
        <v>0</v>
      </c>
      <c r="M726" t="s">
        <v>19</v>
      </c>
      <c r="N726" t="s">
        <v>25</v>
      </c>
      <c r="O726" s="1" t="s">
        <v>21</v>
      </c>
    </row>
    <row r="727" spans="1:15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s="10">
        <f>TBL_Employees[[#This Row],[Annual Salary]]*TBL_Employees[[#This Row],[Bonus %]]</f>
        <v>0</v>
      </c>
      <c r="M727" t="s">
        <v>19</v>
      </c>
      <c r="N727" t="s">
        <v>20</v>
      </c>
      <c r="O727" s="1" t="s">
        <v>21</v>
      </c>
    </row>
    <row r="728" spans="1:15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s="10">
        <f>TBL_Employees[[#This Row],[Annual Salary]]*TBL_Employees[[#This Row],[Bonus %]]</f>
        <v>10912.22</v>
      </c>
      <c r="M728" t="s">
        <v>19</v>
      </c>
      <c r="N728" t="s">
        <v>39</v>
      </c>
      <c r="O728" s="1" t="s">
        <v>21</v>
      </c>
    </row>
    <row r="729" spans="1:15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s="10">
        <f>TBL_Employees[[#This Row],[Annual Salary]]*TBL_Employees[[#This Row],[Bonus %]]</f>
        <v>0</v>
      </c>
      <c r="M729" t="s">
        <v>33</v>
      </c>
      <c r="N729" t="s">
        <v>34</v>
      </c>
      <c r="O729" s="1" t="s">
        <v>21</v>
      </c>
    </row>
    <row r="730" spans="1:15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s="10">
        <f>TBL_Employees[[#This Row],[Annual Salary]]*TBL_Employees[[#This Row],[Bonus %]]</f>
        <v>0</v>
      </c>
      <c r="M730" t="s">
        <v>19</v>
      </c>
      <c r="N730" t="s">
        <v>20</v>
      </c>
      <c r="O730" s="1">
        <v>41938</v>
      </c>
    </row>
    <row r="731" spans="1:15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s="10">
        <f>TBL_Employees[[#This Row],[Annual Salary]]*TBL_Employees[[#This Row],[Bonus %]]</f>
        <v>0</v>
      </c>
      <c r="M731" t="s">
        <v>33</v>
      </c>
      <c r="N731" t="s">
        <v>74</v>
      </c>
      <c r="O731" s="1">
        <v>43229</v>
      </c>
    </row>
    <row r="732" spans="1:15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s="10">
        <f>TBL_Employees[[#This Row],[Annual Salary]]*TBL_Employees[[#This Row],[Bonus %]]</f>
        <v>64857.599999999999</v>
      </c>
      <c r="M732" t="s">
        <v>19</v>
      </c>
      <c r="N732" t="s">
        <v>39</v>
      </c>
      <c r="O732" s="1">
        <v>44790</v>
      </c>
    </row>
    <row r="733" spans="1:15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s="10">
        <f>TBL_Employees[[#This Row],[Annual Salary]]*TBL_Employees[[#This Row],[Bonus %]]</f>
        <v>6971.49</v>
      </c>
      <c r="M733" t="s">
        <v>52</v>
      </c>
      <c r="N733" t="s">
        <v>53</v>
      </c>
      <c r="O733" s="1" t="s">
        <v>21</v>
      </c>
    </row>
    <row r="734" spans="1:15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s="10">
        <f>TBL_Employees[[#This Row],[Annual Salary]]*TBL_Employees[[#This Row],[Bonus %]]</f>
        <v>0</v>
      </c>
      <c r="M734" t="s">
        <v>33</v>
      </c>
      <c r="N734" t="s">
        <v>34</v>
      </c>
      <c r="O734" s="1" t="s">
        <v>21</v>
      </c>
    </row>
    <row r="735" spans="1:15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s="10">
        <f>TBL_Employees[[#This Row],[Annual Salary]]*TBL_Employees[[#This Row],[Bonus %]]</f>
        <v>44678.76</v>
      </c>
      <c r="M735" t="s">
        <v>19</v>
      </c>
      <c r="N735" t="s">
        <v>39</v>
      </c>
      <c r="O735" s="1" t="s">
        <v>21</v>
      </c>
    </row>
    <row r="736" spans="1:15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s="10">
        <f>TBL_Employees[[#This Row],[Annual Salary]]*TBL_Employees[[#This Row],[Bonus %]]</f>
        <v>0</v>
      </c>
      <c r="M736" t="s">
        <v>52</v>
      </c>
      <c r="N736" t="s">
        <v>53</v>
      </c>
      <c r="O736" s="1" t="s">
        <v>21</v>
      </c>
    </row>
    <row r="737" spans="1:15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s="10">
        <f>TBL_Employees[[#This Row],[Annual Salary]]*TBL_Employees[[#This Row],[Bonus %]]</f>
        <v>77416.02</v>
      </c>
      <c r="M737" t="s">
        <v>19</v>
      </c>
      <c r="N737" t="s">
        <v>63</v>
      </c>
      <c r="O737" s="1" t="s">
        <v>21</v>
      </c>
    </row>
    <row r="738" spans="1:15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s="10">
        <f>TBL_Employees[[#This Row],[Annual Salary]]*TBL_Employees[[#This Row],[Bonus %]]</f>
        <v>0</v>
      </c>
      <c r="M738" t="s">
        <v>19</v>
      </c>
      <c r="N738" t="s">
        <v>25</v>
      </c>
      <c r="O738" s="1" t="s">
        <v>21</v>
      </c>
    </row>
    <row r="739" spans="1:15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s="10">
        <f>TBL_Employees[[#This Row],[Annual Salary]]*TBL_Employees[[#This Row],[Bonus %]]</f>
        <v>10363.280000000001</v>
      </c>
      <c r="M739" t="s">
        <v>19</v>
      </c>
      <c r="N739" t="s">
        <v>39</v>
      </c>
      <c r="O739" s="1">
        <v>44340</v>
      </c>
    </row>
    <row r="740" spans="1:15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s="10">
        <f>TBL_Employees[[#This Row],[Annual Salary]]*TBL_Employees[[#This Row],[Bonus %]]</f>
        <v>46411.680000000008</v>
      </c>
      <c r="M740" t="s">
        <v>19</v>
      </c>
      <c r="N740" t="s">
        <v>29</v>
      </c>
      <c r="O740" s="1">
        <v>43991</v>
      </c>
    </row>
    <row r="741" spans="1:15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s="10">
        <f>TBL_Employees[[#This Row],[Annual Salary]]*TBL_Employees[[#This Row],[Bonus %]]</f>
        <v>17145.36</v>
      </c>
      <c r="M741" t="s">
        <v>19</v>
      </c>
      <c r="N741" t="s">
        <v>29</v>
      </c>
      <c r="O741" s="1" t="s">
        <v>21</v>
      </c>
    </row>
    <row r="742" spans="1:15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s="10">
        <f>TBL_Employees[[#This Row],[Annual Salary]]*TBL_Employees[[#This Row],[Bonus %]]</f>
        <v>52637.760000000002</v>
      </c>
      <c r="M742" t="s">
        <v>19</v>
      </c>
      <c r="N742" t="s">
        <v>45</v>
      </c>
      <c r="O742" s="1" t="s">
        <v>21</v>
      </c>
    </row>
    <row r="743" spans="1:15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s="10">
        <f>TBL_Employees[[#This Row],[Annual Salary]]*TBL_Employees[[#This Row],[Bonus %]]</f>
        <v>97422.39</v>
      </c>
      <c r="M743" t="s">
        <v>52</v>
      </c>
      <c r="N743" t="s">
        <v>53</v>
      </c>
      <c r="O743" s="1" t="s">
        <v>21</v>
      </c>
    </row>
    <row r="744" spans="1:15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s="10">
        <f>TBL_Employees[[#This Row],[Annual Salary]]*TBL_Employees[[#This Row],[Bonus %]]</f>
        <v>0</v>
      </c>
      <c r="M744" t="s">
        <v>19</v>
      </c>
      <c r="N744" t="s">
        <v>63</v>
      </c>
      <c r="O744" s="1">
        <v>39180</v>
      </c>
    </row>
    <row r="745" spans="1:15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s="10">
        <f>TBL_Employees[[#This Row],[Annual Salary]]*TBL_Employees[[#This Row],[Bonus %]]</f>
        <v>0</v>
      </c>
      <c r="M745" t="s">
        <v>52</v>
      </c>
      <c r="N745" t="s">
        <v>81</v>
      </c>
      <c r="O745" s="1" t="s">
        <v>21</v>
      </c>
    </row>
    <row r="746" spans="1:15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s="10">
        <f>TBL_Employees[[#This Row],[Annual Salary]]*TBL_Employees[[#This Row],[Bonus %]]</f>
        <v>0</v>
      </c>
      <c r="M746" t="s">
        <v>52</v>
      </c>
      <c r="N746" t="s">
        <v>81</v>
      </c>
      <c r="O746" s="1">
        <v>44029</v>
      </c>
    </row>
    <row r="747" spans="1:15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s="10">
        <f>TBL_Employees[[#This Row],[Annual Salary]]*TBL_Employees[[#This Row],[Bonus %]]</f>
        <v>70685.7</v>
      </c>
      <c r="M747" t="s">
        <v>19</v>
      </c>
      <c r="N747" t="s">
        <v>63</v>
      </c>
      <c r="O747" s="1" t="s">
        <v>21</v>
      </c>
    </row>
    <row r="748" spans="1:15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s="10">
        <f>TBL_Employees[[#This Row],[Annual Salary]]*TBL_Employees[[#This Row],[Bonus %]]</f>
        <v>33693.659999999996</v>
      </c>
      <c r="M748" t="s">
        <v>52</v>
      </c>
      <c r="N748" t="s">
        <v>81</v>
      </c>
      <c r="O748" s="1" t="s">
        <v>21</v>
      </c>
    </row>
    <row r="749" spans="1:15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s="10">
        <f>TBL_Employees[[#This Row],[Annual Salary]]*TBL_Employees[[#This Row],[Bonus %]]</f>
        <v>0</v>
      </c>
      <c r="M749" t="s">
        <v>19</v>
      </c>
      <c r="N749" t="s">
        <v>20</v>
      </c>
      <c r="O749" s="1">
        <v>38829</v>
      </c>
    </row>
    <row r="750" spans="1:15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s="10">
        <f>TBL_Employees[[#This Row],[Annual Salary]]*TBL_Employees[[#This Row],[Bonus %]]</f>
        <v>37422.239999999998</v>
      </c>
      <c r="M750" t="s">
        <v>19</v>
      </c>
      <c r="N750" t="s">
        <v>29</v>
      </c>
      <c r="O750" s="1">
        <v>39598</v>
      </c>
    </row>
    <row r="751" spans="1:15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s="10">
        <f>TBL_Employees[[#This Row],[Annual Salary]]*TBL_Employees[[#This Row],[Bonus %]]</f>
        <v>0</v>
      </c>
      <c r="M751" t="s">
        <v>19</v>
      </c>
      <c r="N751" t="s">
        <v>20</v>
      </c>
      <c r="O751" s="1" t="s">
        <v>21</v>
      </c>
    </row>
    <row r="752" spans="1:15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s="10">
        <f>TBL_Employees[[#This Row],[Annual Salary]]*TBL_Employees[[#This Row],[Bonus %]]</f>
        <v>0</v>
      </c>
      <c r="M752" t="s">
        <v>19</v>
      </c>
      <c r="N752" t="s">
        <v>45</v>
      </c>
      <c r="O752" s="1">
        <v>44671</v>
      </c>
    </row>
    <row r="753" spans="1:15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s="10">
        <f>TBL_Employees[[#This Row],[Annual Salary]]*TBL_Employees[[#This Row],[Bonus %]]</f>
        <v>0</v>
      </c>
      <c r="M753" t="s">
        <v>19</v>
      </c>
      <c r="N753" t="s">
        <v>29</v>
      </c>
      <c r="O753" s="1" t="s">
        <v>21</v>
      </c>
    </row>
    <row r="754" spans="1:15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s="10">
        <f>TBL_Employees[[#This Row],[Annual Salary]]*TBL_Employees[[#This Row],[Bonus %]]</f>
        <v>0</v>
      </c>
      <c r="M754" t="s">
        <v>33</v>
      </c>
      <c r="N754" t="s">
        <v>60</v>
      </c>
      <c r="O754" s="1" t="s">
        <v>21</v>
      </c>
    </row>
    <row r="755" spans="1:15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s="10">
        <f>TBL_Employees[[#This Row],[Annual Salary]]*TBL_Employees[[#This Row],[Bonus %]]</f>
        <v>20821.2</v>
      </c>
      <c r="M755" t="s">
        <v>33</v>
      </c>
      <c r="N755" t="s">
        <v>80</v>
      </c>
      <c r="O755" s="1" t="s">
        <v>21</v>
      </c>
    </row>
    <row r="756" spans="1:15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s="10">
        <f>TBL_Employees[[#This Row],[Annual Salary]]*TBL_Employees[[#This Row],[Bonus %]]</f>
        <v>0</v>
      </c>
      <c r="M756" t="s">
        <v>19</v>
      </c>
      <c r="N756" t="s">
        <v>20</v>
      </c>
      <c r="O756" s="1" t="s">
        <v>21</v>
      </c>
    </row>
    <row r="757" spans="1:15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s="10">
        <f>TBL_Employees[[#This Row],[Annual Salary]]*TBL_Employees[[#This Row],[Bonus %]]</f>
        <v>48458.28</v>
      </c>
      <c r="M757" t="s">
        <v>33</v>
      </c>
      <c r="N757" t="s">
        <v>80</v>
      </c>
      <c r="O757" s="1" t="s">
        <v>21</v>
      </c>
    </row>
    <row r="758" spans="1:15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s="10">
        <f>TBL_Employees[[#This Row],[Annual Salary]]*TBL_Employees[[#This Row],[Bonus %]]</f>
        <v>0</v>
      </c>
      <c r="M758" t="s">
        <v>19</v>
      </c>
      <c r="N758" t="s">
        <v>20</v>
      </c>
      <c r="O758" s="1" t="s">
        <v>21</v>
      </c>
    </row>
    <row r="759" spans="1:15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s="10">
        <f>TBL_Employees[[#This Row],[Annual Salary]]*TBL_Employees[[#This Row],[Bonus %]]</f>
        <v>17878.919999999998</v>
      </c>
      <c r="M759" t="s">
        <v>52</v>
      </c>
      <c r="N759" t="s">
        <v>53</v>
      </c>
      <c r="O759" s="1" t="s">
        <v>21</v>
      </c>
    </row>
    <row r="760" spans="1:15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s="10">
        <f>TBL_Employees[[#This Row],[Annual Salary]]*TBL_Employees[[#This Row],[Bonus %]]</f>
        <v>0</v>
      </c>
      <c r="M760" t="s">
        <v>52</v>
      </c>
      <c r="N760" t="s">
        <v>81</v>
      </c>
      <c r="O760" s="1" t="s">
        <v>21</v>
      </c>
    </row>
    <row r="761" spans="1:15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s="10">
        <f>TBL_Employees[[#This Row],[Annual Salary]]*TBL_Employees[[#This Row],[Bonus %]]</f>
        <v>0</v>
      </c>
      <c r="M761" t="s">
        <v>33</v>
      </c>
      <c r="N761" t="s">
        <v>74</v>
      </c>
      <c r="O761" s="1" t="s">
        <v>21</v>
      </c>
    </row>
    <row r="762" spans="1:15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s="10">
        <f>TBL_Employees[[#This Row],[Annual Salary]]*TBL_Employees[[#This Row],[Bonus %]]</f>
        <v>0</v>
      </c>
      <c r="M762" t="s">
        <v>33</v>
      </c>
      <c r="N762" t="s">
        <v>74</v>
      </c>
      <c r="O762" s="1" t="s">
        <v>21</v>
      </c>
    </row>
    <row r="763" spans="1:15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s="10">
        <f>TBL_Employees[[#This Row],[Annual Salary]]*TBL_Employees[[#This Row],[Bonus %]]</f>
        <v>8373.44</v>
      </c>
      <c r="M763" t="s">
        <v>19</v>
      </c>
      <c r="N763" t="s">
        <v>29</v>
      </c>
      <c r="O763" s="1" t="s">
        <v>21</v>
      </c>
    </row>
    <row r="764" spans="1:15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s="10">
        <f>TBL_Employees[[#This Row],[Annual Salary]]*TBL_Employees[[#This Row],[Bonus %]]</f>
        <v>0</v>
      </c>
      <c r="M764" t="s">
        <v>19</v>
      </c>
      <c r="N764" t="s">
        <v>63</v>
      </c>
      <c r="O764" s="1" t="s">
        <v>21</v>
      </c>
    </row>
    <row r="765" spans="1:15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s="10">
        <f>TBL_Employees[[#This Row],[Annual Salary]]*TBL_Employees[[#This Row],[Bonus %]]</f>
        <v>8933.1200000000008</v>
      </c>
      <c r="M765" t="s">
        <v>19</v>
      </c>
      <c r="N765" t="s">
        <v>29</v>
      </c>
      <c r="O765" s="1" t="s">
        <v>21</v>
      </c>
    </row>
    <row r="766" spans="1:15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s="10">
        <f>TBL_Employees[[#This Row],[Annual Salary]]*TBL_Employees[[#This Row],[Bonus %]]</f>
        <v>7691.81</v>
      </c>
      <c r="M766" t="s">
        <v>19</v>
      </c>
      <c r="N766" t="s">
        <v>29</v>
      </c>
      <c r="O766" s="1" t="s">
        <v>21</v>
      </c>
    </row>
    <row r="767" spans="1:15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s="10">
        <f>TBL_Employees[[#This Row],[Annual Salary]]*TBL_Employees[[#This Row],[Bonus %]]</f>
        <v>0</v>
      </c>
      <c r="M767" t="s">
        <v>33</v>
      </c>
      <c r="N767" t="s">
        <v>80</v>
      </c>
      <c r="O767" s="1" t="s">
        <v>21</v>
      </c>
    </row>
    <row r="768" spans="1:15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s="10">
        <f>TBL_Employees[[#This Row],[Annual Salary]]*TBL_Employees[[#This Row],[Bonus %]]</f>
        <v>14438.519999999999</v>
      </c>
      <c r="M768" t="s">
        <v>19</v>
      </c>
      <c r="N768" t="s">
        <v>25</v>
      </c>
      <c r="O768" s="1" t="s">
        <v>21</v>
      </c>
    </row>
    <row r="769" spans="1:15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s="10">
        <f>TBL_Employees[[#This Row],[Annual Salary]]*TBL_Employees[[#This Row],[Bonus %]]</f>
        <v>0</v>
      </c>
      <c r="M769" t="s">
        <v>19</v>
      </c>
      <c r="N769" t="s">
        <v>39</v>
      </c>
      <c r="O769" s="1" t="s">
        <v>21</v>
      </c>
    </row>
    <row r="770" spans="1:15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s="10">
        <f>TBL_Employees[[#This Row],[Annual Salary]]*TBL_Employees[[#This Row],[Bonus %]]</f>
        <v>45265.74</v>
      </c>
      <c r="M770" t="s">
        <v>19</v>
      </c>
      <c r="N770" t="s">
        <v>25</v>
      </c>
      <c r="O770" s="1" t="s">
        <v>21</v>
      </c>
    </row>
    <row r="771" spans="1:15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s="10">
        <f>TBL_Employees[[#This Row],[Annual Salary]]*TBL_Employees[[#This Row],[Bonus %]]</f>
        <v>16731.39</v>
      </c>
      <c r="M771" t="s">
        <v>19</v>
      </c>
      <c r="N771" t="s">
        <v>25</v>
      </c>
      <c r="O771" s="1" t="s">
        <v>21</v>
      </c>
    </row>
    <row r="772" spans="1:15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s="10">
        <f>TBL_Employees[[#This Row],[Annual Salary]]*TBL_Employees[[#This Row],[Bonus %]]</f>
        <v>0</v>
      </c>
      <c r="M772" t="s">
        <v>19</v>
      </c>
      <c r="N772" t="s">
        <v>39</v>
      </c>
      <c r="O772" s="1" t="s">
        <v>21</v>
      </c>
    </row>
    <row r="773" spans="1:15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s="10">
        <f>TBL_Employees[[#This Row],[Annual Salary]]*TBL_Employees[[#This Row],[Bonus %]]</f>
        <v>0</v>
      </c>
      <c r="M773" t="s">
        <v>52</v>
      </c>
      <c r="N773" t="s">
        <v>66</v>
      </c>
      <c r="O773" s="1" t="s">
        <v>21</v>
      </c>
    </row>
    <row r="774" spans="1:15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s="10">
        <f>TBL_Employees[[#This Row],[Annual Salary]]*TBL_Employees[[#This Row],[Bonus %]]</f>
        <v>9460.24</v>
      </c>
      <c r="M774" t="s">
        <v>19</v>
      </c>
      <c r="N774" t="s">
        <v>25</v>
      </c>
      <c r="O774" s="1" t="s">
        <v>21</v>
      </c>
    </row>
    <row r="775" spans="1:15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s="10">
        <f>TBL_Employees[[#This Row],[Annual Salary]]*TBL_Employees[[#This Row],[Bonus %]]</f>
        <v>0</v>
      </c>
      <c r="M775" t="s">
        <v>33</v>
      </c>
      <c r="N775" t="s">
        <v>80</v>
      </c>
      <c r="O775" s="1" t="s">
        <v>21</v>
      </c>
    </row>
    <row r="776" spans="1:15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s="10">
        <f>TBL_Employees[[#This Row],[Annual Salary]]*TBL_Employees[[#This Row],[Bonus %]]</f>
        <v>12695</v>
      </c>
      <c r="M776" t="s">
        <v>19</v>
      </c>
      <c r="N776" t="s">
        <v>20</v>
      </c>
      <c r="O776" s="1" t="s">
        <v>21</v>
      </c>
    </row>
    <row r="777" spans="1:15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s="10">
        <f>TBL_Employees[[#This Row],[Annual Salary]]*TBL_Employees[[#This Row],[Bonus %]]</f>
        <v>0</v>
      </c>
      <c r="M777" t="s">
        <v>19</v>
      </c>
      <c r="N777" t="s">
        <v>45</v>
      </c>
      <c r="O777" s="1" t="s">
        <v>21</v>
      </c>
    </row>
    <row r="778" spans="1:15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s="10">
        <f>TBL_Employees[[#This Row],[Annual Salary]]*TBL_Employees[[#This Row],[Bonus %]]</f>
        <v>0</v>
      </c>
      <c r="M778" t="s">
        <v>33</v>
      </c>
      <c r="N778" t="s">
        <v>80</v>
      </c>
      <c r="O778" s="1" t="s">
        <v>21</v>
      </c>
    </row>
    <row r="779" spans="1:15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s="10">
        <f>TBL_Employees[[#This Row],[Annual Salary]]*TBL_Employees[[#This Row],[Bonus %]]</f>
        <v>0</v>
      </c>
      <c r="M779" t="s">
        <v>33</v>
      </c>
      <c r="N779" t="s">
        <v>34</v>
      </c>
      <c r="O779" s="1" t="s">
        <v>21</v>
      </c>
    </row>
    <row r="780" spans="1:15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s="10">
        <f>TBL_Employees[[#This Row],[Annual Salary]]*TBL_Employees[[#This Row],[Bonus %]]</f>
        <v>0</v>
      </c>
      <c r="M780" t="s">
        <v>19</v>
      </c>
      <c r="N780" t="s">
        <v>29</v>
      </c>
      <c r="O780" s="1">
        <v>44306</v>
      </c>
    </row>
    <row r="781" spans="1:15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s="10">
        <f>TBL_Employees[[#This Row],[Annual Salary]]*TBL_Employees[[#This Row],[Bonus %]]</f>
        <v>0</v>
      </c>
      <c r="M781" t="s">
        <v>33</v>
      </c>
      <c r="N781" t="s">
        <v>60</v>
      </c>
      <c r="O781" s="1">
        <v>41998</v>
      </c>
    </row>
    <row r="782" spans="1:15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s="10">
        <f>TBL_Employees[[#This Row],[Annual Salary]]*TBL_Employees[[#This Row],[Bonus %]]</f>
        <v>0</v>
      </c>
      <c r="M782" t="s">
        <v>19</v>
      </c>
      <c r="N782" t="s">
        <v>29</v>
      </c>
      <c r="O782" s="1" t="s">
        <v>21</v>
      </c>
    </row>
    <row r="783" spans="1:15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s="10">
        <f>TBL_Employees[[#This Row],[Annual Salary]]*TBL_Employees[[#This Row],[Bonus %]]</f>
        <v>0</v>
      </c>
      <c r="M783" t="s">
        <v>19</v>
      </c>
      <c r="N783" t="s">
        <v>45</v>
      </c>
      <c r="O783" s="1" t="s">
        <v>21</v>
      </c>
    </row>
    <row r="784" spans="1:15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s="10">
        <f>TBL_Employees[[#This Row],[Annual Salary]]*TBL_Employees[[#This Row],[Bonus %]]</f>
        <v>0</v>
      </c>
      <c r="M784" t="s">
        <v>19</v>
      </c>
      <c r="N784" t="s">
        <v>25</v>
      </c>
      <c r="O784" s="1" t="s">
        <v>21</v>
      </c>
    </row>
    <row r="785" spans="1:15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s="10">
        <f>TBL_Employees[[#This Row],[Annual Salary]]*TBL_Employees[[#This Row],[Bonus %]]</f>
        <v>0</v>
      </c>
      <c r="M785" t="s">
        <v>19</v>
      </c>
      <c r="N785" t="s">
        <v>25</v>
      </c>
      <c r="O785" s="1">
        <v>44386</v>
      </c>
    </row>
    <row r="786" spans="1:15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s="10">
        <f>TBL_Employees[[#This Row],[Annual Salary]]*TBL_Employees[[#This Row],[Bonus %]]</f>
        <v>0</v>
      </c>
      <c r="M786" t="s">
        <v>19</v>
      </c>
      <c r="N786" t="s">
        <v>39</v>
      </c>
      <c r="O786" s="1" t="s">
        <v>21</v>
      </c>
    </row>
    <row r="787" spans="1:15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s="10">
        <f>TBL_Employees[[#This Row],[Annual Salary]]*TBL_Employees[[#This Row],[Bonus %]]</f>
        <v>0</v>
      </c>
      <c r="M787" t="s">
        <v>19</v>
      </c>
      <c r="N787" t="s">
        <v>20</v>
      </c>
      <c r="O787" s="1" t="s">
        <v>21</v>
      </c>
    </row>
    <row r="788" spans="1:15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s="10">
        <f>TBL_Employees[[#This Row],[Annual Salary]]*TBL_Employees[[#This Row],[Bonus %]]</f>
        <v>0</v>
      </c>
      <c r="M788" t="s">
        <v>33</v>
      </c>
      <c r="N788" t="s">
        <v>34</v>
      </c>
      <c r="O788" s="1" t="s">
        <v>21</v>
      </c>
    </row>
    <row r="789" spans="1:15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s="10">
        <f>TBL_Employees[[#This Row],[Annual Salary]]*TBL_Employees[[#This Row],[Bonus %]]</f>
        <v>0</v>
      </c>
      <c r="M789" t="s">
        <v>19</v>
      </c>
      <c r="N789" t="s">
        <v>63</v>
      </c>
      <c r="O789" s="1" t="s">
        <v>21</v>
      </c>
    </row>
    <row r="790" spans="1:15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s="10">
        <f>TBL_Employees[[#This Row],[Annual Salary]]*TBL_Employees[[#This Row],[Bonus %]]</f>
        <v>7495.6799999999994</v>
      </c>
      <c r="M790" t="s">
        <v>33</v>
      </c>
      <c r="N790" t="s">
        <v>80</v>
      </c>
      <c r="O790" s="1" t="s">
        <v>21</v>
      </c>
    </row>
    <row r="791" spans="1:15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s="10">
        <f>TBL_Employees[[#This Row],[Annual Salary]]*TBL_Employees[[#This Row],[Bonus %]]</f>
        <v>5411.05</v>
      </c>
      <c r="M791" t="s">
        <v>52</v>
      </c>
      <c r="N791" t="s">
        <v>81</v>
      </c>
      <c r="O791" s="1" t="s">
        <v>21</v>
      </c>
    </row>
    <row r="792" spans="1:15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s="10">
        <f>TBL_Employees[[#This Row],[Annual Salary]]*TBL_Employees[[#This Row],[Bonus %]]</f>
        <v>0</v>
      </c>
      <c r="M792" t="s">
        <v>19</v>
      </c>
      <c r="N792" t="s">
        <v>63</v>
      </c>
      <c r="O792" s="1" t="s">
        <v>21</v>
      </c>
    </row>
    <row r="793" spans="1:15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s="10">
        <f>TBL_Employees[[#This Row],[Annual Salary]]*TBL_Employees[[#This Row],[Bonus %]]</f>
        <v>16887.39</v>
      </c>
      <c r="M793" t="s">
        <v>52</v>
      </c>
      <c r="N793" t="s">
        <v>53</v>
      </c>
      <c r="O793" s="1" t="s">
        <v>21</v>
      </c>
    </row>
    <row r="794" spans="1:15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s="10">
        <f>TBL_Employees[[#This Row],[Annual Salary]]*TBL_Employees[[#This Row],[Bonus %]]</f>
        <v>37374</v>
      </c>
      <c r="M794" t="s">
        <v>33</v>
      </c>
      <c r="N794" t="s">
        <v>74</v>
      </c>
      <c r="O794" s="1" t="s">
        <v>21</v>
      </c>
    </row>
    <row r="795" spans="1:15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s="10">
        <f>TBL_Employees[[#This Row],[Annual Salary]]*TBL_Employees[[#This Row],[Bonus %]]</f>
        <v>0</v>
      </c>
      <c r="M795" t="s">
        <v>19</v>
      </c>
      <c r="N795" t="s">
        <v>20</v>
      </c>
      <c r="O795" s="1" t="s">
        <v>21</v>
      </c>
    </row>
    <row r="796" spans="1:15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s="10">
        <f>TBL_Employees[[#This Row],[Annual Salary]]*TBL_Employees[[#This Row],[Bonus %]]</f>
        <v>0</v>
      </c>
      <c r="M796" t="s">
        <v>19</v>
      </c>
      <c r="N796" t="s">
        <v>63</v>
      </c>
      <c r="O796" s="1" t="s">
        <v>21</v>
      </c>
    </row>
    <row r="797" spans="1:15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s="10">
        <f>TBL_Employees[[#This Row],[Annual Salary]]*TBL_Employees[[#This Row],[Bonus %]]</f>
        <v>0</v>
      </c>
      <c r="M797" t="s">
        <v>19</v>
      </c>
      <c r="N797" t="s">
        <v>39</v>
      </c>
      <c r="O797" s="1" t="s">
        <v>21</v>
      </c>
    </row>
    <row r="798" spans="1:15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s="10">
        <f>TBL_Employees[[#This Row],[Annual Salary]]*TBL_Employees[[#This Row],[Bonus %]]</f>
        <v>0</v>
      </c>
      <c r="M798" t="s">
        <v>33</v>
      </c>
      <c r="N798" t="s">
        <v>60</v>
      </c>
      <c r="O798" s="1" t="s">
        <v>21</v>
      </c>
    </row>
    <row r="799" spans="1:15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s="10">
        <f>TBL_Employees[[#This Row],[Annual Salary]]*TBL_Employees[[#This Row],[Bonus %]]</f>
        <v>9592.02</v>
      </c>
      <c r="M799" t="s">
        <v>19</v>
      </c>
      <c r="N799" t="s">
        <v>45</v>
      </c>
      <c r="O799" s="1" t="s">
        <v>21</v>
      </c>
    </row>
    <row r="800" spans="1:15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s="10">
        <f>TBL_Employees[[#This Row],[Annual Salary]]*TBL_Employees[[#This Row],[Bonus %]]</f>
        <v>0</v>
      </c>
      <c r="M800" t="s">
        <v>19</v>
      </c>
      <c r="N800" t="s">
        <v>20</v>
      </c>
      <c r="O800" s="1" t="s">
        <v>21</v>
      </c>
    </row>
    <row r="801" spans="1:15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s="10">
        <f>TBL_Employees[[#This Row],[Annual Salary]]*TBL_Employees[[#This Row],[Bonus %]]</f>
        <v>0</v>
      </c>
      <c r="M801" t="s">
        <v>33</v>
      </c>
      <c r="N801" t="s">
        <v>60</v>
      </c>
      <c r="O801" s="1" t="s">
        <v>21</v>
      </c>
    </row>
    <row r="802" spans="1:15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s="10">
        <f>TBL_Employees[[#This Row],[Annual Salary]]*TBL_Employees[[#This Row],[Bonus %]]</f>
        <v>0</v>
      </c>
      <c r="M802" t="s">
        <v>19</v>
      </c>
      <c r="N802" t="s">
        <v>39</v>
      </c>
      <c r="O802" s="1" t="s">
        <v>21</v>
      </c>
    </row>
    <row r="803" spans="1:15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s="10">
        <f>TBL_Employees[[#This Row],[Annual Salary]]*TBL_Employees[[#This Row],[Bonus %]]</f>
        <v>19676.849999999999</v>
      </c>
      <c r="M803" t="s">
        <v>19</v>
      </c>
      <c r="N803" t="s">
        <v>29</v>
      </c>
      <c r="O803" s="1" t="s">
        <v>21</v>
      </c>
    </row>
    <row r="804" spans="1:15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s="10">
        <f>TBL_Employees[[#This Row],[Annual Salary]]*TBL_Employees[[#This Row],[Bonus %]]</f>
        <v>3694.9500000000003</v>
      </c>
      <c r="M804" t="s">
        <v>33</v>
      </c>
      <c r="N804" t="s">
        <v>34</v>
      </c>
      <c r="O804" s="1" t="s">
        <v>21</v>
      </c>
    </row>
    <row r="805" spans="1:15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s="10">
        <f>TBL_Employees[[#This Row],[Annual Salary]]*TBL_Employees[[#This Row],[Bonus %]]</f>
        <v>100930</v>
      </c>
      <c r="M805" t="s">
        <v>19</v>
      </c>
      <c r="N805" t="s">
        <v>29</v>
      </c>
      <c r="O805" s="1" t="s">
        <v>21</v>
      </c>
    </row>
    <row r="806" spans="1:15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s="10">
        <f>TBL_Employees[[#This Row],[Annual Salary]]*TBL_Employees[[#This Row],[Bonus %]]</f>
        <v>0</v>
      </c>
      <c r="M806" t="s">
        <v>19</v>
      </c>
      <c r="N806" t="s">
        <v>63</v>
      </c>
      <c r="O806" s="1" t="s">
        <v>21</v>
      </c>
    </row>
    <row r="807" spans="1:15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s="10">
        <f>TBL_Employees[[#This Row],[Annual Salary]]*TBL_Employees[[#This Row],[Bonus %]]</f>
        <v>0</v>
      </c>
      <c r="M807" t="s">
        <v>52</v>
      </c>
      <c r="N807" t="s">
        <v>53</v>
      </c>
      <c r="O807" s="1" t="s">
        <v>21</v>
      </c>
    </row>
    <row r="808" spans="1:15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s="10">
        <f>TBL_Employees[[#This Row],[Annual Salary]]*TBL_Employees[[#This Row],[Bonus %]]</f>
        <v>80377.440000000002</v>
      </c>
      <c r="M808" t="s">
        <v>19</v>
      </c>
      <c r="N808" t="s">
        <v>25</v>
      </c>
      <c r="O808" s="1" t="s">
        <v>21</v>
      </c>
    </row>
    <row r="809" spans="1:15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s="10">
        <f>TBL_Employees[[#This Row],[Annual Salary]]*TBL_Employees[[#This Row],[Bonus %]]</f>
        <v>47802.239999999998</v>
      </c>
      <c r="M809" t="s">
        <v>19</v>
      </c>
      <c r="N809" t="s">
        <v>39</v>
      </c>
      <c r="O809" s="1" t="s">
        <v>21</v>
      </c>
    </row>
    <row r="810" spans="1:15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s="10">
        <f>TBL_Employees[[#This Row],[Annual Salary]]*TBL_Employees[[#This Row],[Bonus %]]</f>
        <v>0</v>
      </c>
      <c r="M810" t="s">
        <v>19</v>
      </c>
      <c r="N810" t="s">
        <v>63</v>
      </c>
      <c r="O810" s="1" t="s">
        <v>21</v>
      </c>
    </row>
    <row r="811" spans="1:15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s="10">
        <f>TBL_Employees[[#This Row],[Annual Salary]]*TBL_Employees[[#This Row],[Bonus %]]</f>
        <v>41099.75</v>
      </c>
      <c r="M811" t="s">
        <v>19</v>
      </c>
      <c r="N811" t="s">
        <v>63</v>
      </c>
      <c r="O811" s="1" t="s">
        <v>21</v>
      </c>
    </row>
    <row r="812" spans="1:15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s="10">
        <f>TBL_Employees[[#This Row],[Annual Salary]]*TBL_Employees[[#This Row],[Bonus %]]</f>
        <v>20144.280000000002</v>
      </c>
      <c r="M812" t="s">
        <v>19</v>
      </c>
      <c r="N812" t="s">
        <v>39</v>
      </c>
      <c r="O812" s="1" t="s">
        <v>21</v>
      </c>
    </row>
    <row r="813" spans="1:15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s="10">
        <f>TBL_Employees[[#This Row],[Annual Salary]]*TBL_Employees[[#This Row],[Bonus %]]</f>
        <v>17276.399999999998</v>
      </c>
      <c r="M813" t="s">
        <v>19</v>
      </c>
      <c r="N813" t="s">
        <v>63</v>
      </c>
      <c r="O813" s="1">
        <v>43078</v>
      </c>
    </row>
    <row r="814" spans="1:15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s="10">
        <f>TBL_Employees[[#This Row],[Annual Salary]]*TBL_Employees[[#This Row],[Bonus %]]</f>
        <v>45680.04</v>
      </c>
      <c r="M814" t="s">
        <v>52</v>
      </c>
      <c r="N814" t="s">
        <v>53</v>
      </c>
      <c r="O814" s="1" t="s">
        <v>21</v>
      </c>
    </row>
    <row r="815" spans="1:15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s="10">
        <f>TBL_Employees[[#This Row],[Annual Salary]]*TBL_Employees[[#This Row],[Bonus %]]</f>
        <v>0</v>
      </c>
      <c r="M815" t="s">
        <v>19</v>
      </c>
      <c r="N815" t="s">
        <v>63</v>
      </c>
      <c r="O815" s="1" t="s">
        <v>21</v>
      </c>
    </row>
    <row r="816" spans="1:15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s="10">
        <f>TBL_Employees[[#This Row],[Annual Salary]]*TBL_Employees[[#This Row],[Bonus %]]</f>
        <v>0</v>
      </c>
      <c r="M816" t="s">
        <v>19</v>
      </c>
      <c r="N816" t="s">
        <v>45</v>
      </c>
      <c r="O816" s="1" t="s">
        <v>21</v>
      </c>
    </row>
    <row r="817" spans="1:15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s="10">
        <f>TBL_Employees[[#This Row],[Annual Salary]]*TBL_Employees[[#This Row],[Bonus %]]</f>
        <v>12097.199999999999</v>
      </c>
      <c r="M817" t="s">
        <v>52</v>
      </c>
      <c r="N817" t="s">
        <v>66</v>
      </c>
      <c r="O817" s="1" t="s">
        <v>21</v>
      </c>
    </row>
    <row r="818" spans="1:15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s="10">
        <f>TBL_Employees[[#This Row],[Annual Salary]]*TBL_Employees[[#This Row],[Bonus %]]</f>
        <v>0</v>
      </c>
      <c r="M818" t="s">
        <v>19</v>
      </c>
      <c r="N818" t="s">
        <v>39</v>
      </c>
      <c r="O818" s="1" t="s">
        <v>21</v>
      </c>
    </row>
    <row r="819" spans="1:15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s="10">
        <f>TBL_Employees[[#This Row],[Annual Salary]]*TBL_Employees[[#This Row],[Bonus %]]</f>
        <v>0</v>
      </c>
      <c r="M819" t="s">
        <v>19</v>
      </c>
      <c r="N819" t="s">
        <v>45</v>
      </c>
      <c r="O819" s="1" t="s">
        <v>21</v>
      </c>
    </row>
    <row r="820" spans="1:15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s="10">
        <f>TBL_Employees[[#This Row],[Annual Salary]]*TBL_Employees[[#This Row],[Bonus %]]</f>
        <v>0</v>
      </c>
      <c r="M820" t="s">
        <v>19</v>
      </c>
      <c r="N820" t="s">
        <v>63</v>
      </c>
      <c r="O820" s="1" t="s">
        <v>21</v>
      </c>
    </row>
    <row r="821" spans="1:15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s="10">
        <f>TBL_Employees[[#This Row],[Annual Salary]]*TBL_Employees[[#This Row],[Bonus %]]</f>
        <v>47674.84</v>
      </c>
      <c r="M821" t="s">
        <v>19</v>
      </c>
      <c r="N821" t="s">
        <v>29</v>
      </c>
      <c r="O821" s="1" t="s">
        <v>21</v>
      </c>
    </row>
    <row r="822" spans="1:15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s="10">
        <f>TBL_Employees[[#This Row],[Annual Salary]]*TBL_Employees[[#This Row],[Bonus %]]</f>
        <v>0</v>
      </c>
      <c r="M822" t="s">
        <v>19</v>
      </c>
      <c r="N822" t="s">
        <v>63</v>
      </c>
      <c r="O822" s="1" t="s">
        <v>21</v>
      </c>
    </row>
    <row r="823" spans="1:15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s="10">
        <f>TBL_Employees[[#This Row],[Annual Salary]]*TBL_Employees[[#This Row],[Bonus %]]</f>
        <v>9798.9600000000009</v>
      </c>
      <c r="M823" t="s">
        <v>33</v>
      </c>
      <c r="N823" t="s">
        <v>74</v>
      </c>
      <c r="O823" s="1" t="s">
        <v>21</v>
      </c>
    </row>
    <row r="824" spans="1:15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s="10">
        <f>TBL_Employees[[#This Row],[Annual Salary]]*TBL_Employees[[#This Row],[Bonus %]]</f>
        <v>10187</v>
      </c>
      <c r="M824" t="s">
        <v>19</v>
      </c>
      <c r="N824" t="s">
        <v>39</v>
      </c>
      <c r="O824" s="1" t="s">
        <v>21</v>
      </c>
    </row>
    <row r="825" spans="1:15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s="10">
        <f>TBL_Employees[[#This Row],[Annual Salary]]*TBL_Employees[[#This Row],[Bonus %]]</f>
        <v>0</v>
      </c>
      <c r="M825" t="s">
        <v>52</v>
      </c>
      <c r="N825" t="s">
        <v>81</v>
      </c>
      <c r="O825" s="1" t="s">
        <v>21</v>
      </c>
    </row>
    <row r="826" spans="1:15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s="10">
        <f>TBL_Employees[[#This Row],[Annual Salary]]*TBL_Employees[[#This Row],[Bonus %]]</f>
        <v>5757.25</v>
      </c>
      <c r="M826" t="s">
        <v>33</v>
      </c>
      <c r="N826" t="s">
        <v>80</v>
      </c>
      <c r="O826" s="1" t="s">
        <v>21</v>
      </c>
    </row>
    <row r="827" spans="1:15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s="10">
        <f>TBL_Employees[[#This Row],[Annual Salary]]*TBL_Employees[[#This Row],[Bonus %]]</f>
        <v>0</v>
      </c>
      <c r="M827" t="s">
        <v>52</v>
      </c>
      <c r="N827" t="s">
        <v>81</v>
      </c>
      <c r="O827" s="1" t="s">
        <v>21</v>
      </c>
    </row>
    <row r="828" spans="1:15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s="10">
        <f>TBL_Employees[[#This Row],[Annual Salary]]*TBL_Employees[[#This Row],[Bonus %]]</f>
        <v>0</v>
      </c>
      <c r="M828" t="s">
        <v>19</v>
      </c>
      <c r="N828" t="s">
        <v>25</v>
      </c>
      <c r="O828" s="1" t="s">
        <v>21</v>
      </c>
    </row>
    <row r="829" spans="1:15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s="10">
        <f>TBL_Employees[[#This Row],[Annual Salary]]*TBL_Employees[[#This Row],[Bonus %]]</f>
        <v>18365.620000000003</v>
      </c>
      <c r="M829" t="s">
        <v>33</v>
      </c>
      <c r="N829" t="s">
        <v>74</v>
      </c>
      <c r="O829" s="1">
        <v>42445</v>
      </c>
    </row>
    <row r="830" spans="1:15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s="10">
        <f>TBL_Employees[[#This Row],[Annual Salary]]*TBL_Employees[[#This Row],[Bonus %]]</f>
        <v>0</v>
      </c>
      <c r="M830" t="s">
        <v>33</v>
      </c>
      <c r="N830" t="s">
        <v>34</v>
      </c>
      <c r="O830" s="1" t="s">
        <v>21</v>
      </c>
    </row>
    <row r="831" spans="1:15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s="10">
        <f>TBL_Employees[[#This Row],[Annual Salary]]*TBL_Employees[[#This Row],[Bonus %]]</f>
        <v>18846.84</v>
      </c>
      <c r="M831" t="s">
        <v>19</v>
      </c>
      <c r="N831" t="s">
        <v>45</v>
      </c>
      <c r="O831" s="1" t="s">
        <v>21</v>
      </c>
    </row>
    <row r="832" spans="1:15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s="10">
        <f>TBL_Employees[[#This Row],[Annual Salary]]*TBL_Employees[[#This Row],[Bonus %]]</f>
        <v>0</v>
      </c>
      <c r="M832" t="s">
        <v>19</v>
      </c>
      <c r="N832" t="s">
        <v>20</v>
      </c>
      <c r="O832" s="1" t="s">
        <v>21</v>
      </c>
    </row>
    <row r="833" spans="1:15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s="10">
        <f>TBL_Employees[[#This Row],[Annual Salary]]*TBL_Employees[[#This Row],[Bonus %]]</f>
        <v>0</v>
      </c>
      <c r="M833" t="s">
        <v>19</v>
      </c>
      <c r="N833" t="s">
        <v>63</v>
      </c>
      <c r="O833" s="1" t="s">
        <v>21</v>
      </c>
    </row>
    <row r="834" spans="1:15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s="10">
        <f>TBL_Employees[[#This Row],[Annual Salary]]*TBL_Employees[[#This Row],[Bonus %]]</f>
        <v>17359.32</v>
      </c>
      <c r="M834" t="s">
        <v>19</v>
      </c>
      <c r="N834" t="s">
        <v>45</v>
      </c>
      <c r="O834" s="1" t="s">
        <v>21</v>
      </c>
    </row>
    <row r="835" spans="1:15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s="10">
        <f>TBL_Employees[[#This Row],[Annual Salary]]*TBL_Employees[[#This Row],[Bonus %]]</f>
        <v>0</v>
      </c>
      <c r="M835" t="s">
        <v>19</v>
      </c>
      <c r="N835" t="s">
        <v>20</v>
      </c>
      <c r="O835" s="1" t="s">
        <v>21</v>
      </c>
    </row>
    <row r="836" spans="1:15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s="10">
        <f>TBL_Employees[[#This Row],[Annual Salary]]*TBL_Employees[[#This Row],[Bonus %]]</f>
        <v>0</v>
      </c>
      <c r="M836" t="s">
        <v>19</v>
      </c>
      <c r="N836" t="s">
        <v>25</v>
      </c>
      <c r="O836" s="1">
        <v>35413</v>
      </c>
    </row>
    <row r="837" spans="1:15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s="10">
        <f>TBL_Employees[[#This Row],[Annual Salary]]*TBL_Employees[[#This Row],[Bonus %]]</f>
        <v>11051.320000000002</v>
      </c>
      <c r="M837" t="s">
        <v>19</v>
      </c>
      <c r="N837" t="s">
        <v>39</v>
      </c>
      <c r="O837" s="1" t="s">
        <v>21</v>
      </c>
    </row>
    <row r="838" spans="1:15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s="10">
        <f>TBL_Employees[[#This Row],[Annual Salary]]*TBL_Employees[[#This Row],[Bonus %]]</f>
        <v>0</v>
      </c>
      <c r="M838" t="s">
        <v>19</v>
      </c>
      <c r="N838" t="s">
        <v>25</v>
      </c>
      <c r="O838" s="1" t="s">
        <v>21</v>
      </c>
    </row>
    <row r="839" spans="1:15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s="10">
        <f>TBL_Employees[[#This Row],[Annual Salary]]*TBL_Employees[[#This Row],[Bonus %]]</f>
        <v>41517.090000000004</v>
      </c>
      <c r="M839" t="s">
        <v>19</v>
      </c>
      <c r="N839" t="s">
        <v>39</v>
      </c>
      <c r="O839" s="1" t="s">
        <v>21</v>
      </c>
    </row>
    <row r="840" spans="1:15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s="10">
        <f>TBL_Employees[[#This Row],[Annual Salary]]*TBL_Employees[[#This Row],[Bonus %]]</f>
        <v>6205.38</v>
      </c>
      <c r="M840" t="s">
        <v>19</v>
      </c>
      <c r="N840" t="s">
        <v>29</v>
      </c>
      <c r="O840" s="1" t="s">
        <v>21</v>
      </c>
    </row>
    <row r="841" spans="1:15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s="10">
        <f>TBL_Employees[[#This Row],[Annual Salary]]*TBL_Employees[[#This Row],[Bonus %]]</f>
        <v>0</v>
      </c>
      <c r="M841" t="s">
        <v>33</v>
      </c>
      <c r="N841" t="s">
        <v>74</v>
      </c>
      <c r="O841" s="1" t="s">
        <v>21</v>
      </c>
    </row>
    <row r="842" spans="1:15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s="10">
        <f>TBL_Employees[[#This Row],[Annual Salary]]*TBL_Employees[[#This Row],[Bonus %]]</f>
        <v>0</v>
      </c>
      <c r="M842" t="s">
        <v>52</v>
      </c>
      <c r="N842" t="s">
        <v>53</v>
      </c>
      <c r="O842" s="1" t="s">
        <v>21</v>
      </c>
    </row>
    <row r="843" spans="1:15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s="10">
        <f>TBL_Employees[[#This Row],[Annual Salary]]*TBL_Employees[[#This Row],[Bonus %]]</f>
        <v>6323.4</v>
      </c>
      <c r="M843" t="s">
        <v>19</v>
      </c>
      <c r="N843" t="s">
        <v>29</v>
      </c>
      <c r="O843" s="1" t="s">
        <v>21</v>
      </c>
    </row>
    <row r="844" spans="1:15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s="10">
        <f>TBL_Employees[[#This Row],[Annual Salary]]*TBL_Employees[[#This Row],[Bonus %]]</f>
        <v>0</v>
      </c>
      <c r="M844" t="s">
        <v>33</v>
      </c>
      <c r="N844" t="s">
        <v>74</v>
      </c>
      <c r="O844" s="1" t="s">
        <v>21</v>
      </c>
    </row>
    <row r="845" spans="1:15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s="10">
        <f>TBL_Employees[[#This Row],[Annual Salary]]*TBL_Employees[[#This Row],[Bonus %]]</f>
        <v>0</v>
      </c>
      <c r="M845" t="s">
        <v>19</v>
      </c>
      <c r="N845" t="s">
        <v>25</v>
      </c>
      <c r="O845" s="1" t="s">
        <v>21</v>
      </c>
    </row>
    <row r="846" spans="1:15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s="10">
        <f>TBL_Employees[[#This Row],[Annual Salary]]*TBL_Employees[[#This Row],[Bonus %]]</f>
        <v>7138.9500000000007</v>
      </c>
      <c r="M846" t="s">
        <v>19</v>
      </c>
      <c r="N846" t="s">
        <v>45</v>
      </c>
      <c r="O846" s="1" t="s">
        <v>21</v>
      </c>
    </row>
    <row r="847" spans="1:15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s="10">
        <f>TBL_Employees[[#This Row],[Annual Salary]]*TBL_Employees[[#This Row],[Bonus %]]</f>
        <v>59851.199999999997</v>
      </c>
      <c r="M847" t="s">
        <v>19</v>
      </c>
      <c r="N847" t="s">
        <v>25</v>
      </c>
      <c r="O847" s="1" t="s">
        <v>21</v>
      </c>
    </row>
    <row r="848" spans="1:15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s="10">
        <f>TBL_Employees[[#This Row],[Annual Salary]]*TBL_Employees[[#This Row],[Bonus %]]</f>
        <v>16276.26</v>
      </c>
      <c r="M848" t="s">
        <v>52</v>
      </c>
      <c r="N848" t="s">
        <v>66</v>
      </c>
      <c r="O848" s="1">
        <v>43608</v>
      </c>
    </row>
    <row r="849" spans="1:15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s="10">
        <f>TBL_Employees[[#This Row],[Annual Salary]]*TBL_Employees[[#This Row],[Bonus %]]</f>
        <v>0</v>
      </c>
      <c r="M849" t="s">
        <v>33</v>
      </c>
      <c r="N849" t="s">
        <v>80</v>
      </c>
      <c r="O849" s="1" t="s">
        <v>21</v>
      </c>
    </row>
    <row r="850" spans="1:15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s="10">
        <f>TBL_Employees[[#This Row],[Annual Salary]]*TBL_Employees[[#This Row],[Bonus %]]</f>
        <v>0</v>
      </c>
      <c r="M850" t="s">
        <v>19</v>
      </c>
      <c r="N850" t="s">
        <v>39</v>
      </c>
      <c r="O850" s="1" t="s">
        <v>21</v>
      </c>
    </row>
    <row r="851" spans="1:15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s="10">
        <f>TBL_Employees[[#This Row],[Annual Salary]]*TBL_Employees[[#This Row],[Bonus %]]</f>
        <v>30564.16</v>
      </c>
      <c r="M851" t="s">
        <v>19</v>
      </c>
      <c r="N851" t="s">
        <v>29</v>
      </c>
      <c r="O851" s="1" t="s">
        <v>21</v>
      </c>
    </row>
    <row r="852" spans="1:15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s="10">
        <f>TBL_Employees[[#This Row],[Annual Salary]]*TBL_Employees[[#This Row],[Bonus %]]</f>
        <v>59752</v>
      </c>
      <c r="M852" t="s">
        <v>52</v>
      </c>
      <c r="N852" t="s">
        <v>81</v>
      </c>
      <c r="O852" s="1" t="s">
        <v>21</v>
      </c>
    </row>
    <row r="853" spans="1:15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s="10">
        <f>TBL_Employees[[#This Row],[Annual Salary]]*TBL_Employees[[#This Row],[Bonus %]]</f>
        <v>0</v>
      </c>
      <c r="M853" t="s">
        <v>19</v>
      </c>
      <c r="N853" t="s">
        <v>39</v>
      </c>
      <c r="O853" s="1" t="s">
        <v>21</v>
      </c>
    </row>
    <row r="854" spans="1:15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s="10">
        <f>TBL_Employees[[#This Row],[Annual Salary]]*TBL_Employees[[#This Row],[Bonus %]]</f>
        <v>0</v>
      </c>
      <c r="M854" t="s">
        <v>19</v>
      </c>
      <c r="N854" t="s">
        <v>63</v>
      </c>
      <c r="O854" s="1" t="s">
        <v>21</v>
      </c>
    </row>
    <row r="855" spans="1:15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s="10">
        <f>TBL_Employees[[#This Row],[Annual Salary]]*TBL_Employees[[#This Row],[Bonus %]]</f>
        <v>0</v>
      </c>
      <c r="M855" t="s">
        <v>33</v>
      </c>
      <c r="N855" t="s">
        <v>80</v>
      </c>
      <c r="O855" s="1" t="s">
        <v>21</v>
      </c>
    </row>
    <row r="856" spans="1:15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s="10">
        <f>TBL_Employees[[#This Row],[Annual Salary]]*TBL_Employees[[#This Row],[Bonus %]]</f>
        <v>0</v>
      </c>
      <c r="M856" t="s">
        <v>52</v>
      </c>
      <c r="N856" t="s">
        <v>66</v>
      </c>
      <c r="O856" s="1" t="s">
        <v>21</v>
      </c>
    </row>
    <row r="857" spans="1:15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s="10">
        <f>TBL_Employees[[#This Row],[Annual Salary]]*TBL_Employees[[#This Row],[Bonus %]]</f>
        <v>38490.25</v>
      </c>
      <c r="M857" t="s">
        <v>33</v>
      </c>
      <c r="N857" t="s">
        <v>74</v>
      </c>
      <c r="O857" s="1" t="s">
        <v>21</v>
      </c>
    </row>
    <row r="858" spans="1:15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s="10">
        <f>TBL_Employees[[#This Row],[Annual Salary]]*TBL_Employees[[#This Row],[Bonus %]]</f>
        <v>0</v>
      </c>
      <c r="M858" t="s">
        <v>33</v>
      </c>
      <c r="N858" t="s">
        <v>80</v>
      </c>
      <c r="O858" s="1" t="s">
        <v>21</v>
      </c>
    </row>
    <row r="859" spans="1:15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s="10">
        <f>TBL_Employees[[#This Row],[Annual Salary]]*TBL_Employees[[#This Row],[Bonus %]]</f>
        <v>17411.16</v>
      </c>
      <c r="M859" t="s">
        <v>19</v>
      </c>
      <c r="N859" t="s">
        <v>20</v>
      </c>
      <c r="O859" s="1" t="s">
        <v>21</v>
      </c>
    </row>
    <row r="860" spans="1:15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s="10">
        <f>TBL_Employees[[#This Row],[Annual Salary]]*TBL_Employees[[#This Row],[Bonus %]]</f>
        <v>0</v>
      </c>
      <c r="M860" t="s">
        <v>19</v>
      </c>
      <c r="N860" t="s">
        <v>25</v>
      </c>
      <c r="O860" s="1" t="s">
        <v>21</v>
      </c>
    </row>
    <row r="861" spans="1:15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s="10">
        <f>TBL_Employees[[#This Row],[Annual Salary]]*TBL_Employees[[#This Row],[Bonus %]]</f>
        <v>0</v>
      </c>
      <c r="M861" t="s">
        <v>19</v>
      </c>
      <c r="N861" t="s">
        <v>25</v>
      </c>
      <c r="O861" s="1" t="s">
        <v>21</v>
      </c>
    </row>
    <row r="862" spans="1:15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s="10">
        <f>TBL_Employees[[#This Row],[Annual Salary]]*TBL_Employees[[#This Row],[Bonus %]]</f>
        <v>9647.5499999999993</v>
      </c>
      <c r="M862" t="s">
        <v>19</v>
      </c>
      <c r="N862" t="s">
        <v>25</v>
      </c>
      <c r="O862" s="1" t="s">
        <v>21</v>
      </c>
    </row>
    <row r="863" spans="1:15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s="10">
        <f>TBL_Employees[[#This Row],[Annual Salary]]*TBL_Employees[[#This Row],[Bonus %]]</f>
        <v>19113.3</v>
      </c>
      <c r="M863" t="s">
        <v>19</v>
      </c>
      <c r="N863" t="s">
        <v>29</v>
      </c>
      <c r="O863" s="1" t="s">
        <v>21</v>
      </c>
    </row>
    <row r="864" spans="1:15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s="10">
        <f>TBL_Employees[[#This Row],[Annual Salary]]*TBL_Employees[[#This Row],[Bonus %]]</f>
        <v>43542.630000000005</v>
      </c>
      <c r="M864" t="s">
        <v>19</v>
      </c>
      <c r="N864" t="s">
        <v>45</v>
      </c>
      <c r="O864" s="1" t="s">
        <v>21</v>
      </c>
    </row>
    <row r="865" spans="1:15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s="10">
        <f>TBL_Employees[[#This Row],[Annual Salary]]*TBL_Employees[[#This Row],[Bonus %]]</f>
        <v>69171.3</v>
      </c>
      <c r="M865" t="s">
        <v>52</v>
      </c>
      <c r="N865" t="s">
        <v>81</v>
      </c>
      <c r="O865" s="1" t="s">
        <v>21</v>
      </c>
    </row>
    <row r="866" spans="1:15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s="10">
        <f>TBL_Employees[[#This Row],[Annual Salary]]*TBL_Employees[[#This Row],[Bonus %]]</f>
        <v>14448.83</v>
      </c>
      <c r="M866" t="s">
        <v>33</v>
      </c>
      <c r="N866" t="s">
        <v>74</v>
      </c>
      <c r="O866" s="1" t="s">
        <v>21</v>
      </c>
    </row>
    <row r="867" spans="1:15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s="10">
        <f>TBL_Employees[[#This Row],[Annual Salary]]*TBL_Employees[[#This Row],[Bonus %]]</f>
        <v>0</v>
      </c>
      <c r="M867" t="s">
        <v>33</v>
      </c>
      <c r="N867" t="s">
        <v>34</v>
      </c>
      <c r="O867" s="1" t="s">
        <v>21</v>
      </c>
    </row>
    <row r="868" spans="1:15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s="10">
        <f>TBL_Employees[[#This Row],[Annual Salary]]*TBL_Employees[[#This Row],[Bonus %]]</f>
        <v>0</v>
      </c>
      <c r="M868" t="s">
        <v>19</v>
      </c>
      <c r="N868" t="s">
        <v>63</v>
      </c>
      <c r="O868" s="1" t="s">
        <v>21</v>
      </c>
    </row>
    <row r="869" spans="1:15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s="10">
        <f>TBL_Employees[[#This Row],[Annual Salary]]*TBL_Employees[[#This Row],[Bonus %]]</f>
        <v>0</v>
      </c>
      <c r="M869" t="s">
        <v>33</v>
      </c>
      <c r="N869" t="s">
        <v>60</v>
      </c>
      <c r="O869" s="1" t="s">
        <v>21</v>
      </c>
    </row>
    <row r="870" spans="1:15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s="10">
        <f>TBL_Employees[[#This Row],[Annual Salary]]*TBL_Employees[[#This Row],[Bonus %]]</f>
        <v>14851.060000000001</v>
      </c>
      <c r="M870" t="s">
        <v>19</v>
      </c>
      <c r="N870" t="s">
        <v>25</v>
      </c>
      <c r="O870" s="1">
        <v>44295</v>
      </c>
    </row>
    <row r="871" spans="1:15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s="10">
        <f>TBL_Employees[[#This Row],[Annual Salary]]*TBL_Employees[[#This Row],[Bonus %]]</f>
        <v>0</v>
      </c>
      <c r="M871" t="s">
        <v>19</v>
      </c>
      <c r="N871" t="s">
        <v>25</v>
      </c>
      <c r="O871" s="1" t="s">
        <v>21</v>
      </c>
    </row>
    <row r="872" spans="1:15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s="10">
        <f>TBL_Employees[[#This Row],[Annual Salary]]*TBL_Employees[[#This Row],[Bonus %]]</f>
        <v>0</v>
      </c>
      <c r="M872" t="s">
        <v>19</v>
      </c>
      <c r="N872" t="s">
        <v>39</v>
      </c>
      <c r="O872" s="1" t="s">
        <v>21</v>
      </c>
    </row>
    <row r="873" spans="1:15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s="10">
        <f>TBL_Employees[[#This Row],[Annual Salary]]*TBL_Employees[[#This Row],[Bonus %]]</f>
        <v>0</v>
      </c>
      <c r="M873" t="s">
        <v>52</v>
      </c>
      <c r="N873" t="s">
        <v>53</v>
      </c>
      <c r="O873" s="1" t="s">
        <v>21</v>
      </c>
    </row>
    <row r="874" spans="1:15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s="10">
        <f>TBL_Employees[[#This Row],[Annual Salary]]*TBL_Employees[[#This Row],[Bonus %]]</f>
        <v>0</v>
      </c>
      <c r="M874" t="s">
        <v>19</v>
      </c>
      <c r="N874" t="s">
        <v>39</v>
      </c>
      <c r="O874" s="1" t="s">
        <v>21</v>
      </c>
    </row>
    <row r="875" spans="1:15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s="10">
        <f>TBL_Employees[[#This Row],[Annual Salary]]*TBL_Employees[[#This Row],[Bonus %]]</f>
        <v>12762.6</v>
      </c>
      <c r="M875" t="s">
        <v>19</v>
      </c>
      <c r="N875" t="s">
        <v>45</v>
      </c>
      <c r="O875" s="1" t="s">
        <v>21</v>
      </c>
    </row>
    <row r="876" spans="1:15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s="10">
        <f>TBL_Employees[[#This Row],[Annual Salary]]*TBL_Employees[[#This Row],[Bonus %]]</f>
        <v>0</v>
      </c>
      <c r="M876" t="s">
        <v>19</v>
      </c>
      <c r="N876" t="s">
        <v>25</v>
      </c>
      <c r="O876" s="1" t="s">
        <v>21</v>
      </c>
    </row>
    <row r="877" spans="1:15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s="10">
        <f>TBL_Employees[[#This Row],[Annual Salary]]*TBL_Employees[[#This Row],[Bonus %]]</f>
        <v>6417.5300000000007</v>
      </c>
      <c r="M877" t="s">
        <v>33</v>
      </c>
      <c r="N877" t="s">
        <v>80</v>
      </c>
      <c r="O877" s="1" t="s">
        <v>21</v>
      </c>
    </row>
    <row r="878" spans="1:15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s="10">
        <f>TBL_Employees[[#This Row],[Annual Salary]]*TBL_Employees[[#This Row],[Bonus %]]</f>
        <v>31975.68</v>
      </c>
      <c r="M878" t="s">
        <v>33</v>
      </c>
      <c r="N878" t="s">
        <v>80</v>
      </c>
      <c r="O878" s="1" t="s">
        <v>21</v>
      </c>
    </row>
    <row r="879" spans="1:15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s="10">
        <f>TBL_Employees[[#This Row],[Annual Salary]]*TBL_Employees[[#This Row],[Bonus %]]</f>
        <v>0</v>
      </c>
      <c r="M879" t="s">
        <v>33</v>
      </c>
      <c r="N879" t="s">
        <v>74</v>
      </c>
      <c r="O879" s="1" t="s">
        <v>21</v>
      </c>
    </row>
    <row r="880" spans="1:15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s="10">
        <f>TBL_Employees[[#This Row],[Annual Salary]]*TBL_Employees[[#This Row],[Bonus %]]</f>
        <v>23193.599999999999</v>
      </c>
      <c r="M880" t="s">
        <v>19</v>
      </c>
      <c r="N880" t="s">
        <v>25</v>
      </c>
      <c r="O880" s="1" t="s">
        <v>21</v>
      </c>
    </row>
    <row r="881" spans="1:15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s="10">
        <f>TBL_Employees[[#This Row],[Annual Salary]]*TBL_Employees[[#This Row],[Bonus %]]</f>
        <v>0</v>
      </c>
      <c r="M881" t="s">
        <v>33</v>
      </c>
      <c r="N881" t="s">
        <v>74</v>
      </c>
      <c r="O881" s="1" t="s">
        <v>21</v>
      </c>
    </row>
    <row r="882" spans="1:15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s="10">
        <f>TBL_Employees[[#This Row],[Annual Salary]]*TBL_Employees[[#This Row],[Bonus %]]</f>
        <v>0</v>
      </c>
      <c r="M882" t="s">
        <v>52</v>
      </c>
      <c r="N882" t="s">
        <v>66</v>
      </c>
      <c r="O882" s="1" t="s">
        <v>21</v>
      </c>
    </row>
    <row r="883" spans="1:15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s="10">
        <f>TBL_Employees[[#This Row],[Annual Salary]]*TBL_Employees[[#This Row],[Bonus %]]</f>
        <v>17549.18</v>
      </c>
      <c r="M883" t="s">
        <v>19</v>
      </c>
      <c r="N883" t="s">
        <v>45</v>
      </c>
      <c r="O883" s="1" t="s">
        <v>21</v>
      </c>
    </row>
    <row r="884" spans="1:15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s="10">
        <f>TBL_Employees[[#This Row],[Annual Salary]]*TBL_Employees[[#This Row],[Bonus %]]</f>
        <v>0</v>
      </c>
      <c r="M884" t="s">
        <v>52</v>
      </c>
      <c r="N884" t="s">
        <v>66</v>
      </c>
      <c r="O884" s="1" t="s">
        <v>21</v>
      </c>
    </row>
    <row r="885" spans="1:15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s="10">
        <f>TBL_Employees[[#This Row],[Annual Salary]]*TBL_Employees[[#This Row],[Bonus %]]</f>
        <v>44721.82</v>
      </c>
      <c r="M885" t="s">
        <v>19</v>
      </c>
      <c r="N885" t="s">
        <v>45</v>
      </c>
      <c r="O885" s="1" t="s">
        <v>21</v>
      </c>
    </row>
    <row r="886" spans="1:15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s="10">
        <f>TBL_Employees[[#This Row],[Annual Salary]]*TBL_Employees[[#This Row],[Bonus %]]</f>
        <v>79010.64</v>
      </c>
      <c r="M886" t="s">
        <v>52</v>
      </c>
      <c r="N886" t="s">
        <v>81</v>
      </c>
      <c r="O886" s="1" t="s">
        <v>21</v>
      </c>
    </row>
    <row r="887" spans="1:15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s="10">
        <f>TBL_Employees[[#This Row],[Annual Salary]]*TBL_Employees[[#This Row],[Bonus %]]</f>
        <v>40115.450000000004</v>
      </c>
      <c r="M887" t="s">
        <v>19</v>
      </c>
      <c r="N887" t="s">
        <v>45</v>
      </c>
      <c r="O887" s="1" t="s">
        <v>21</v>
      </c>
    </row>
    <row r="888" spans="1:15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s="10">
        <f>TBL_Employees[[#This Row],[Annual Salary]]*TBL_Employees[[#This Row],[Bonus %]]</f>
        <v>0</v>
      </c>
      <c r="M888" t="s">
        <v>52</v>
      </c>
      <c r="N888" t="s">
        <v>66</v>
      </c>
      <c r="O888" s="1" t="s">
        <v>21</v>
      </c>
    </row>
    <row r="889" spans="1:15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s="10">
        <f>TBL_Employees[[#This Row],[Annual Salary]]*TBL_Employees[[#This Row],[Bonus %]]</f>
        <v>0</v>
      </c>
      <c r="M889" t="s">
        <v>19</v>
      </c>
      <c r="N889" t="s">
        <v>39</v>
      </c>
      <c r="O889" s="1" t="s">
        <v>21</v>
      </c>
    </row>
    <row r="890" spans="1:15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s="10">
        <f>TBL_Employees[[#This Row],[Annual Salary]]*TBL_Employees[[#This Row],[Bonus %]]</f>
        <v>0</v>
      </c>
      <c r="M890" t="s">
        <v>19</v>
      </c>
      <c r="N890" t="s">
        <v>20</v>
      </c>
      <c r="O890" s="1" t="s">
        <v>21</v>
      </c>
    </row>
    <row r="891" spans="1:15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s="10">
        <f>TBL_Employees[[#This Row],[Annual Salary]]*TBL_Employees[[#This Row],[Bonus %]]</f>
        <v>48680.75</v>
      </c>
      <c r="M891" t="s">
        <v>19</v>
      </c>
      <c r="N891" t="s">
        <v>39</v>
      </c>
      <c r="O891" s="1" t="s">
        <v>21</v>
      </c>
    </row>
    <row r="892" spans="1:15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s="10">
        <f>TBL_Employees[[#This Row],[Annual Salary]]*TBL_Employees[[#This Row],[Bonus %]]</f>
        <v>7689.5000000000009</v>
      </c>
      <c r="M892" t="s">
        <v>33</v>
      </c>
      <c r="N892" t="s">
        <v>60</v>
      </c>
      <c r="O892" s="1">
        <v>43865</v>
      </c>
    </row>
    <row r="893" spans="1:15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s="10">
        <f>TBL_Employees[[#This Row],[Annual Salary]]*TBL_Employees[[#This Row],[Bonus %]]</f>
        <v>0</v>
      </c>
      <c r="M893" t="s">
        <v>52</v>
      </c>
      <c r="N893" t="s">
        <v>53</v>
      </c>
      <c r="O893" s="1" t="s">
        <v>21</v>
      </c>
    </row>
    <row r="894" spans="1:15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s="10">
        <f>TBL_Employees[[#This Row],[Annual Salary]]*TBL_Employees[[#This Row],[Bonus %]]</f>
        <v>0</v>
      </c>
      <c r="M894" t="s">
        <v>19</v>
      </c>
      <c r="N894" t="s">
        <v>39</v>
      </c>
      <c r="O894" s="1" t="s">
        <v>21</v>
      </c>
    </row>
    <row r="895" spans="1:15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s="10">
        <f>TBL_Employees[[#This Row],[Annual Salary]]*TBL_Employees[[#This Row],[Bonus %]]</f>
        <v>0</v>
      </c>
      <c r="M895" t="s">
        <v>33</v>
      </c>
      <c r="N895" t="s">
        <v>80</v>
      </c>
      <c r="O895" s="1" t="s">
        <v>21</v>
      </c>
    </row>
    <row r="896" spans="1:15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s="10">
        <f>TBL_Employees[[#This Row],[Annual Salary]]*TBL_Employees[[#This Row],[Bonus %]]</f>
        <v>0</v>
      </c>
      <c r="M896" t="s">
        <v>19</v>
      </c>
      <c r="N896" t="s">
        <v>63</v>
      </c>
      <c r="O896" s="1" t="s">
        <v>21</v>
      </c>
    </row>
    <row r="897" spans="1:15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s="10">
        <f>TBL_Employees[[#This Row],[Annual Salary]]*TBL_Employees[[#This Row],[Bonus %]]</f>
        <v>0</v>
      </c>
      <c r="M897" t="s">
        <v>19</v>
      </c>
      <c r="N897" t="s">
        <v>29</v>
      </c>
      <c r="O897" s="1">
        <v>43251</v>
      </c>
    </row>
    <row r="898" spans="1:15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s="10">
        <f>TBL_Employees[[#This Row],[Annual Salary]]*TBL_Employees[[#This Row],[Bonus %]]</f>
        <v>14674</v>
      </c>
      <c r="M898" t="s">
        <v>19</v>
      </c>
      <c r="N898" t="s">
        <v>39</v>
      </c>
      <c r="O898" s="1" t="s">
        <v>21</v>
      </c>
    </row>
    <row r="899" spans="1:15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s="10">
        <f>TBL_Employees[[#This Row],[Annual Salary]]*TBL_Employees[[#This Row],[Bonus %]]</f>
        <v>0</v>
      </c>
      <c r="M899" t="s">
        <v>19</v>
      </c>
      <c r="N899" t="s">
        <v>45</v>
      </c>
      <c r="O899" s="1" t="s">
        <v>21</v>
      </c>
    </row>
    <row r="900" spans="1:15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s="10">
        <f>TBL_Employees[[#This Row],[Annual Salary]]*TBL_Employees[[#This Row],[Bonus %]]</f>
        <v>0</v>
      </c>
      <c r="M900" t="s">
        <v>33</v>
      </c>
      <c r="N900" t="s">
        <v>80</v>
      </c>
      <c r="O900" s="1" t="s">
        <v>21</v>
      </c>
    </row>
    <row r="901" spans="1:15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s="10">
        <f>TBL_Employees[[#This Row],[Annual Salary]]*TBL_Employees[[#This Row],[Bonus %]]</f>
        <v>0</v>
      </c>
      <c r="M901" t="s">
        <v>19</v>
      </c>
      <c r="N901" t="s">
        <v>45</v>
      </c>
      <c r="O901" s="1" t="s">
        <v>21</v>
      </c>
    </row>
    <row r="902" spans="1:15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s="10">
        <f>TBL_Employees[[#This Row],[Annual Salary]]*TBL_Employees[[#This Row],[Bonus %]]</f>
        <v>77424.3</v>
      </c>
      <c r="M902" t="s">
        <v>19</v>
      </c>
      <c r="N902" t="s">
        <v>20</v>
      </c>
      <c r="O902" s="1" t="s">
        <v>21</v>
      </c>
    </row>
    <row r="903" spans="1:15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s="10">
        <f>TBL_Employees[[#This Row],[Annual Salary]]*TBL_Employees[[#This Row],[Bonus %]]</f>
        <v>0</v>
      </c>
      <c r="M903" t="s">
        <v>19</v>
      </c>
      <c r="N903" t="s">
        <v>39</v>
      </c>
      <c r="O903" s="1" t="s">
        <v>21</v>
      </c>
    </row>
    <row r="904" spans="1:15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s="10">
        <f>TBL_Employees[[#This Row],[Annual Salary]]*TBL_Employees[[#This Row],[Bonus %]]</f>
        <v>0</v>
      </c>
      <c r="M904" t="s">
        <v>19</v>
      </c>
      <c r="N904" t="s">
        <v>63</v>
      </c>
      <c r="O904" s="1" t="s">
        <v>21</v>
      </c>
    </row>
    <row r="905" spans="1:15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s="10">
        <f>TBL_Employees[[#This Row],[Annual Salary]]*TBL_Employees[[#This Row],[Bonus %]]</f>
        <v>18004.079999999998</v>
      </c>
      <c r="M905" t="s">
        <v>33</v>
      </c>
      <c r="N905" t="s">
        <v>60</v>
      </c>
      <c r="O905" s="1" t="s">
        <v>21</v>
      </c>
    </row>
    <row r="906" spans="1:15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s="10">
        <f>TBL_Employees[[#This Row],[Annual Salary]]*TBL_Employees[[#This Row],[Bonus %]]</f>
        <v>43683.64</v>
      </c>
      <c r="M906" t="s">
        <v>19</v>
      </c>
      <c r="N906" t="s">
        <v>63</v>
      </c>
      <c r="O906" s="1" t="s">
        <v>21</v>
      </c>
    </row>
    <row r="907" spans="1:15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s="10">
        <f>TBL_Employees[[#This Row],[Annual Salary]]*TBL_Employees[[#This Row],[Bonus %]]</f>
        <v>0</v>
      </c>
      <c r="M907" t="s">
        <v>19</v>
      </c>
      <c r="N907" t="s">
        <v>45</v>
      </c>
      <c r="O907" s="1">
        <v>44422</v>
      </c>
    </row>
    <row r="908" spans="1:15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s="10">
        <f>TBL_Employees[[#This Row],[Annual Salary]]*TBL_Employees[[#This Row],[Bonus %]]</f>
        <v>13355.88</v>
      </c>
      <c r="M908" t="s">
        <v>19</v>
      </c>
      <c r="N908" t="s">
        <v>45</v>
      </c>
      <c r="O908" s="1" t="s">
        <v>21</v>
      </c>
    </row>
    <row r="909" spans="1:15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s="10">
        <f>TBL_Employees[[#This Row],[Annual Salary]]*TBL_Employees[[#This Row],[Bonus %]]</f>
        <v>0</v>
      </c>
      <c r="M909" t="s">
        <v>19</v>
      </c>
      <c r="N909" t="s">
        <v>45</v>
      </c>
      <c r="O909" s="1" t="s">
        <v>21</v>
      </c>
    </row>
    <row r="910" spans="1:15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s="10">
        <f>TBL_Employees[[#This Row],[Annual Salary]]*TBL_Employees[[#This Row],[Bonus %]]</f>
        <v>0</v>
      </c>
      <c r="M910" t="s">
        <v>19</v>
      </c>
      <c r="N910" t="s">
        <v>29</v>
      </c>
      <c r="O910" s="1">
        <v>44211</v>
      </c>
    </row>
    <row r="911" spans="1:15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s="10">
        <f>TBL_Employees[[#This Row],[Annual Salary]]*TBL_Employees[[#This Row],[Bonus %]]</f>
        <v>7052.7</v>
      </c>
      <c r="M911" t="s">
        <v>19</v>
      </c>
      <c r="N911" t="s">
        <v>39</v>
      </c>
      <c r="O911" s="1" t="s">
        <v>21</v>
      </c>
    </row>
    <row r="912" spans="1:15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s="10">
        <f>TBL_Employees[[#This Row],[Annual Salary]]*TBL_Employees[[#This Row],[Bonus %]]</f>
        <v>9378.08</v>
      </c>
      <c r="M912" t="s">
        <v>19</v>
      </c>
      <c r="N912" t="s">
        <v>39</v>
      </c>
      <c r="O912" s="1" t="s">
        <v>21</v>
      </c>
    </row>
    <row r="913" spans="1:15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s="10">
        <f>TBL_Employees[[#This Row],[Annual Salary]]*TBL_Employees[[#This Row],[Bonus %]]</f>
        <v>0</v>
      </c>
      <c r="M913" t="s">
        <v>19</v>
      </c>
      <c r="N913" t="s">
        <v>39</v>
      </c>
      <c r="O913" s="1" t="s">
        <v>21</v>
      </c>
    </row>
    <row r="914" spans="1:15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s="10">
        <f>TBL_Employees[[#This Row],[Annual Salary]]*TBL_Employees[[#This Row],[Bonus %]]</f>
        <v>0</v>
      </c>
      <c r="M914" t="s">
        <v>19</v>
      </c>
      <c r="N914" t="s">
        <v>25</v>
      </c>
      <c r="O914" s="1" t="s">
        <v>21</v>
      </c>
    </row>
    <row r="915" spans="1:15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s="10">
        <f>TBL_Employees[[#This Row],[Annual Salary]]*TBL_Employees[[#This Row],[Bonus %]]</f>
        <v>44942.17</v>
      </c>
      <c r="M915" t="s">
        <v>52</v>
      </c>
      <c r="N915" t="s">
        <v>53</v>
      </c>
      <c r="O915" s="1" t="s">
        <v>21</v>
      </c>
    </row>
    <row r="916" spans="1:15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s="10">
        <f>TBL_Employees[[#This Row],[Annual Salary]]*TBL_Employees[[#This Row],[Bonus %]]</f>
        <v>0</v>
      </c>
      <c r="M916" t="s">
        <v>19</v>
      </c>
      <c r="N916" t="s">
        <v>29</v>
      </c>
      <c r="O916" s="1" t="s">
        <v>21</v>
      </c>
    </row>
    <row r="917" spans="1:15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s="10">
        <f>TBL_Employees[[#This Row],[Annual Salary]]*TBL_Employees[[#This Row],[Bonus %]]</f>
        <v>0</v>
      </c>
      <c r="M917" t="s">
        <v>33</v>
      </c>
      <c r="N917" t="s">
        <v>74</v>
      </c>
      <c r="O917" s="1" t="s">
        <v>21</v>
      </c>
    </row>
    <row r="918" spans="1:15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s="10">
        <f>TBL_Employees[[#This Row],[Annual Salary]]*TBL_Employees[[#This Row],[Bonus %]]</f>
        <v>33689.920000000006</v>
      </c>
      <c r="M918" t="s">
        <v>52</v>
      </c>
      <c r="N918" t="s">
        <v>81</v>
      </c>
      <c r="O918" s="1" t="s">
        <v>21</v>
      </c>
    </row>
    <row r="919" spans="1:15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s="10">
        <f>TBL_Employees[[#This Row],[Annual Salary]]*TBL_Employees[[#This Row],[Bonus %]]</f>
        <v>0</v>
      </c>
      <c r="M919" t="s">
        <v>52</v>
      </c>
      <c r="N919" t="s">
        <v>53</v>
      </c>
      <c r="O919" s="1" t="s">
        <v>21</v>
      </c>
    </row>
    <row r="920" spans="1:15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s="10">
        <f>TBL_Employees[[#This Row],[Annual Salary]]*TBL_Employees[[#This Row],[Bonus %]]</f>
        <v>0</v>
      </c>
      <c r="M920" t="s">
        <v>19</v>
      </c>
      <c r="N920" t="s">
        <v>20</v>
      </c>
      <c r="O920" s="1" t="s">
        <v>21</v>
      </c>
    </row>
    <row r="921" spans="1:15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s="10">
        <f>TBL_Employees[[#This Row],[Annual Salary]]*TBL_Employees[[#This Row],[Bonus %]]</f>
        <v>0</v>
      </c>
      <c r="M921" t="s">
        <v>19</v>
      </c>
      <c r="N921" t="s">
        <v>39</v>
      </c>
      <c r="O921" s="1" t="s">
        <v>21</v>
      </c>
    </row>
    <row r="922" spans="1:15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s="10">
        <f>TBL_Employees[[#This Row],[Annual Salary]]*TBL_Employees[[#This Row],[Bonus %]]</f>
        <v>5322.2000000000007</v>
      </c>
      <c r="M922" t="s">
        <v>19</v>
      </c>
      <c r="N922" t="s">
        <v>39</v>
      </c>
      <c r="O922" s="1" t="s">
        <v>21</v>
      </c>
    </row>
    <row r="923" spans="1:15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s="10">
        <f>TBL_Employees[[#This Row],[Annual Salary]]*TBL_Employees[[#This Row],[Bonus %]]</f>
        <v>43940.680000000008</v>
      </c>
      <c r="M923" t="s">
        <v>19</v>
      </c>
      <c r="N923" t="s">
        <v>63</v>
      </c>
      <c r="O923" s="1" t="s">
        <v>21</v>
      </c>
    </row>
    <row r="924" spans="1:15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s="10">
        <f>TBL_Employees[[#This Row],[Annual Salary]]*TBL_Employees[[#This Row],[Bonus %]]</f>
        <v>39412.800000000003</v>
      </c>
      <c r="M924" t="s">
        <v>52</v>
      </c>
      <c r="N924" t="s">
        <v>81</v>
      </c>
      <c r="O924" s="1" t="s">
        <v>21</v>
      </c>
    </row>
    <row r="925" spans="1:15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s="10">
        <f>TBL_Employees[[#This Row],[Annual Salary]]*TBL_Employees[[#This Row],[Bonus %]]</f>
        <v>0</v>
      </c>
      <c r="M925" t="s">
        <v>19</v>
      </c>
      <c r="N925" t="s">
        <v>45</v>
      </c>
      <c r="O925" s="1" t="s">
        <v>21</v>
      </c>
    </row>
    <row r="926" spans="1:15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s="10">
        <f>TBL_Employees[[#This Row],[Annual Salary]]*TBL_Employees[[#This Row],[Bonus %]]</f>
        <v>13298.74</v>
      </c>
      <c r="M926" t="s">
        <v>52</v>
      </c>
      <c r="N926" t="s">
        <v>66</v>
      </c>
      <c r="O926" s="1" t="s">
        <v>21</v>
      </c>
    </row>
    <row r="927" spans="1:15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s="10">
        <f>TBL_Employees[[#This Row],[Annual Salary]]*TBL_Employees[[#This Row],[Bonus %]]</f>
        <v>17328.61</v>
      </c>
      <c r="M927" t="s">
        <v>52</v>
      </c>
      <c r="N927" t="s">
        <v>66</v>
      </c>
      <c r="O927" s="1" t="s">
        <v>21</v>
      </c>
    </row>
    <row r="928" spans="1:15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s="10">
        <f>TBL_Employees[[#This Row],[Annual Salary]]*TBL_Employees[[#This Row],[Bonus %]]</f>
        <v>15508</v>
      </c>
      <c r="M928" t="s">
        <v>19</v>
      </c>
      <c r="N928" t="s">
        <v>25</v>
      </c>
      <c r="O928" s="1" t="s">
        <v>21</v>
      </c>
    </row>
    <row r="929" spans="1:15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s="10">
        <f>TBL_Employees[[#This Row],[Annual Salary]]*TBL_Employees[[#This Row],[Bonus %]]</f>
        <v>0</v>
      </c>
      <c r="M929" t="s">
        <v>19</v>
      </c>
      <c r="N929" t="s">
        <v>45</v>
      </c>
      <c r="O929" s="1" t="s">
        <v>21</v>
      </c>
    </row>
    <row r="930" spans="1:15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s="10">
        <f>TBL_Employees[[#This Row],[Annual Salary]]*TBL_Employees[[#This Row],[Bonus %]]</f>
        <v>19424.21</v>
      </c>
      <c r="M930" t="s">
        <v>33</v>
      </c>
      <c r="N930" t="s">
        <v>34</v>
      </c>
      <c r="O930" s="1" t="s">
        <v>21</v>
      </c>
    </row>
    <row r="931" spans="1:15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s="10">
        <f>TBL_Employees[[#This Row],[Annual Salary]]*TBL_Employees[[#This Row],[Bonus %]]</f>
        <v>10194.209999999999</v>
      </c>
      <c r="M931" t="s">
        <v>52</v>
      </c>
      <c r="N931" t="s">
        <v>53</v>
      </c>
      <c r="O931" s="1" t="s">
        <v>21</v>
      </c>
    </row>
    <row r="932" spans="1:15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s="10">
        <f>TBL_Employees[[#This Row],[Annual Salary]]*TBL_Employees[[#This Row],[Bonus %]]</f>
        <v>16405.919999999998</v>
      </c>
      <c r="M932" t="s">
        <v>19</v>
      </c>
      <c r="N932" t="s">
        <v>25</v>
      </c>
      <c r="O932" s="1" t="s">
        <v>21</v>
      </c>
    </row>
    <row r="933" spans="1:15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s="10">
        <f>TBL_Employees[[#This Row],[Annual Salary]]*TBL_Employees[[#This Row],[Bonus %]]</f>
        <v>14717.279999999999</v>
      </c>
      <c r="M933" t="s">
        <v>19</v>
      </c>
      <c r="N933" t="s">
        <v>25</v>
      </c>
      <c r="O933" s="1" t="s">
        <v>21</v>
      </c>
    </row>
    <row r="934" spans="1:15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s="10">
        <f>TBL_Employees[[#This Row],[Annual Salary]]*TBL_Employees[[#This Row],[Bonus %]]</f>
        <v>7449.9600000000009</v>
      </c>
      <c r="M934" t="s">
        <v>19</v>
      </c>
      <c r="N934" t="s">
        <v>20</v>
      </c>
      <c r="O934" s="1" t="s">
        <v>21</v>
      </c>
    </row>
    <row r="935" spans="1:15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s="10">
        <f>TBL_Employees[[#This Row],[Annual Salary]]*TBL_Employees[[#This Row],[Bonus %]]</f>
        <v>73853.16</v>
      </c>
      <c r="M935" t="s">
        <v>19</v>
      </c>
      <c r="N935" t="s">
        <v>63</v>
      </c>
      <c r="O935" s="1" t="s">
        <v>21</v>
      </c>
    </row>
    <row r="936" spans="1:15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s="10">
        <f>TBL_Employees[[#This Row],[Annual Salary]]*TBL_Employees[[#This Row],[Bonus %]]</f>
        <v>36780.720000000001</v>
      </c>
      <c r="M936" t="s">
        <v>19</v>
      </c>
      <c r="N936" t="s">
        <v>25</v>
      </c>
      <c r="O936" s="1" t="s">
        <v>21</v>
      </c>
    </row>
    <row r="937" spans="1:15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s="10">
        <f>TBL_Employees[[#This Row],[Annual Salary]]*TBL_Employees[[#This Row],[Bonus %]]</f>
        <v>9333.6299999999992</v>
      </c>
      <c r="M937" t="s">
        <v>19</v>
      </c>
      <c r="N937" t="s">
        <v>29</v>
      </c>
      <c r="O937" s="1" t="s">
        <v>21</v>
      </c>
    </row>
    <row r="938" spans="1:15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s="10">
        <f>TBL_Employees[[#This Row],[Annual Salary]]*TBL_Employees[[#This Row],[Bonus %]]</f>
        <v>90783.2</v>
      </c>
      <c r="M938" t="s">
        <v>19</v>
      </c>
      <c r="N938" t="s">
        <v>25</v>
      </c>
      <c r="O938" s="1" t="s">
        <v>21</v>
      </c>
    </row>
    <row r="939" spans="1:15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s="10">
        <f>TBL_Employees[[#This Row],[Annual Salary]]*TBL_Employees[[#This Row],[Bonus %]]</f>
        <v>0</v>
      </c>
      <c r="M939" t="s">
        <v>19</v>
      </c>
      <c r="N939" t="s">
        <v>29</v>
      </c>
      <c r="O939" s="1" t="s">
        <v>21</v>
      </c>
    </row>
    <row r="940" spans="1:15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s="10">
        <f>TBL_Employees[[#This Row],[Annual Salary]]*TBL_Employees[[#This Row],[Bonus %]]</f>
        <v>10128.800000000001</v>
      </c>
      <c r="M940" t="s">
        <v>19</v>
      </c>
      <c r="N940" t="s">
        <v>39</v>
      </c>
      <c r="O940" s="1" t="s">
        <v>21</v>
      </c>
    </row>
    <row r="941" spans="1:15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s="10">
        <f>TBL_Employees[[#This Row],[Annual Salary]]*TBL_Employees[[#This Row],[Bonus %]]</f>
        <v>44360.75</v>
      </c>
      <c r="M941" t="s">
        <v>52</v>
      </c>
      <c r="N941" t="s">
        <v>53</v>
      </c>
      <c r="O941" s="1" t="s">
        <v>21</v>
      </c>
    </row>
    <row r="942" spans="1:15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s="10">
        <f>TBL_Employees[[#This Row],[Annual Salary]]*TBL_Employees[[#This Row],[Bonus %]]</f>
        <v>0</v>
      </c>
      <c r="M942" t="s">
        <v>19</v>
      </c>
      <c r="N942" t="s">
        <v>20</v>
      </c>
      <c r="O942" s="1" t="s">
        <v>21</v>
      </c>
    </row>
    <row r="943" spans="1:15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s="10">
        <f>TBL_Employees[[#This Row],[Annual Salary]]*TBL_Employees[[#This Row],[Bonus %]]</f>
        <v>59811.51</v>
      </c>
      <c r="M943" t="s">
        <v>52</v>
      </c>
      <c r="N943" t="s">
        <v>53</v>
      </c>
      <c r="O943" s="1" t="s">
        <v>21</v>
      </c>
    </row>
    <row r="944" spans="1:15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s="10">
        <f>TBL_Employees[[#This Row],[Annual Salary]]*TBL_Employees[[#This Row],[Bonus %]]</f>
        <v>18978.120000000003</v>
      </c>
      <c r="M944" t="s">
        <v>19</v>
      </c>
      <c r="N944" t="s">
        <v>39</v>
      </c>
      <c r="O944" s="1" t="s">
        <v>21</v>
      </c>
    </row>
    <row r="945" spans="1:15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s="10">
        <f>TBL_Employees[[#This Row],[Annual Salary]]*TBL_Employees[[#This Row],[Bonus %]]</f>
        <v>0</v>
      </c>
      <c r="M945" t="s">
        <v>19</v>
      </c>
      <c r="N945" t="s">
        <v>63</v>
      </c>
      <c r="O945" s="1" t="s">
        <v>21</v>
      </c>
    </row>
    <row r="946" spans="1:15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s="10">
        <f>TBL_Employees[[#This Row],[Annual Salary]]*TBL_Employees[[#This Row],[Bonus %]]</f>
        <v>0</v>
      </c>
      <c r="M946" t="s">
        <v>33</v>
      </c>
      <c r="N946" t="s">
        <v>60</v>
      </c>
      <c r="O946" s="1" t="s">
        <v>21</v>
      </c>
    </row>
    <row r="947" spans="1:15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s="10">
        <f>TBL_Employees[[#This Row],[Annual Salary]]*TBL_Employees[[#This Row],[Bonus %]]</f>
        <v>0</v>
      </c>
      <c r="M947" t="s">
        <v>19</v>
      </c>
      <c r="N947" t="s">
        <v>63</v>
      </c>
      <c r="O947" s="1" t="s">
        <v>21</v>
      </c>
    </row>
    <row r="948" spans="1:15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s="10">
        <f>TBL_Employees[[#This Row],[Annual Salary]]*TBL_Employees[[#This Row],[Bonus %]]</f>
        <v>78208.5</v>
      </c>
      <c r="M948" t="s">
        <v>19</v>
      </c>
      <c r="N948" t="s">
        <v>39</v>
      </c>
      <c r="O948" s="1" t="s">
        <v>21</v>
      </c>
    </row>
    <row r="949" spans="1:15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s="10">
        <f>TBL_Employees[[#This Row],[Annual Salary]]*TBL_Employees[[#This Row],[Bonus %]]</f>
        <v>17420.78</v>
      </c>
      <c r="M949" t="s">
        <v>33</v>
      </c>
      <c r="N949" t="s">
        <v>60</v>
      </c>
      <c r="O949" s="1" t="s">
        <v>21</v>
      </c>
    </row>
    <row r="950" spans="1:15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s="10">
        <f>TBL_Employees[[#This Row],[Annual Salary]]*TBL_Employees[[#This Row],[Bonus %]]</f>
        <v>7216.72</v>
      </c>
      <c r="M950" t="s">
        <v>33</v>
      </c>
      <c r="N950" t="s">
        <v>60</v>
      </c>
      <c r="O950" s="1" t="s">
        <v>21</v>
      </c>
    </row>
    <row r="951" spans="1:15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s="10">
        <f>TBL_Employees[[#This Row],[Annual Salary]]*TBL_Employees[[#This Row],[Bonus %]]</f>
        <v>0</v>
      </c>
      <c r="M951" t="s">
        <v>19</v>
      </c>
      <c r="N951" t="s">
        <v>29</v>
      </c>
      <c r="O951" s="1" t="s">
        <v>21</v>
      </c>
    </row>
    <row r="952" spans="1:15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s="10">
        <f>TBL_Employees[[#This Row],[Annual Salary]]*TBL_Employees[[#This Row],[Bonus %]]</f>
        <v>13254.400000000001</v>
      </c>
      <c r="M952" t="s">
        <v>52</v>
      </c>
      <c r="N952" t="s">
        <v>66</v>
      </c>
      <c r="O952" s="1" t="s">
        <v>21</v>
      </c>
    </row>
    <row r="953" spans="1:15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s="10">
        <f>TBL_Employees[[#This Row],[Annual Salary]]*TBL_Employees[[#This Row],[Bonus %]]</f>
        <v>11400.39</v>
      </c>
      <c r="M953" t="s">
        <v>19</v>
      </c>
      <c r="N953" t="s">
        <v>45</v>
      </c>
      <c r="O953" s="1" t="s">
        <v>21</v>
      </c>
    </row>
    <row r="954" spans="1:15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s="10">
        <f>TBL_Employees[[#This Row],[Annual Salary]]*TBL_Employees[[#This Row],[Bonus %]]</f>
        <v>0</v>
      </c>
      <c r="M954" t="s">
        <v>19</v>
      </c>
      <c r="N954" t="s">
        <v>20</v>
      </c>
      <c r="O954" s="1" t="s">
        <v>21</v>
      </c>
    </row>
    <row r="955" spans="1:15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s="10">
        <f>TBL_Employees[[#This Row],[Annual Salary]]*TBL_Employees[[#This Row],[Bonus %]]</f>
        <v>7098.4000000000005</v>
      </c>
      <c r="M955" t="s">
        <v>33</v>
      </c>
      <c r="N955" t="s">
        <v>80</v>
      </c>
      <c r="O955" s="1" t="s">
        <v>21</v>
      </c>
    </row>
    <row r="956" spans="1:15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s="10">
        <f>TBL_Employees[[#This Row],[Annual Salary]]*TBL_Employees[[#This Row],[Bonus %]]</f>
        <v>0</v>
      </c>
      <c r="M956" t="s">
        <v>19</v>
      </c>
      <c r="N956" t="s">
        <v>63</v>
      </c>
      <c r="O956" s="1" t="s">
        <v>21</v>
      </c>
    </row>
    <row r="957" spans="1:15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s="10">
        <f>TBL_Employees[[#This Row],[Annual Salary]]*TBL_Employees[[#This Row],[Bonus %]]</f>
        <v>31761.66</v>
      </c>
      <c r="M957" t="s">
        <v>52</v>
      </c>
      <c r="N957" t="s">
        <v>53</v>
      </c>
      <c r="O957" s="1" t="s">
        <v>21</v>
      </c>
    </row>
    <row r="958" spans="1:15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s="10">
        <f>TBL_Employees[[#This Row],[Annual Salary]]*TBL_Employees[[#This Row],[Bonus %]]</f>
        <v>15438.800000000001</v>
      </c>
      <c r="M958" t="s">
        <v>19</v>
      </c>
      <c r="N958" t="s">
        <v>63</v>
      </c>
      <c r="O958" s="1" t="s">
        <v>21</v>
      </c>
    </row>
    <row r="959" spans="1:15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s="10">
        <f>TBL_Employees[[#This Row],[Annual Salary]]*TBL_Employees[[#This Row],[Bonus %]]</f>
        <v>27706.260000000002</v>
      </c>
      <c r="M959" t="s">
        <v>19</v>
      </c>
      <c r="N959" t="s">
        <v>45</v>
      </c>
      <c r="O959" s="1">
        <v>38131</v>
      </c>
    </row>
    <row r="960" spans="1:15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s="10">
        <f>TBL_Employees[[#This Row],[Annual Salary]]*TBL_Employees[[#This Row],[Bonus %]]</f>
        <v>0</v>
      </c>
      <c r="M960" t="s">
        <v>19</v>
      </c>
      <c r="N960" t="s">
        <v>45</v>
      </c>
      <c r="O960" s="1" t="s">
        <v>21</v>
      </c>
    </row>
    <row r="961" spans="1:15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s="10">
        <f>TBL_Employees[[#This Row],[Annual Salary]]*TBL_Employees[[#This Row],[Bonus %]]</f>
        <v>0</v>
      </c>
      <c r="M961" t="s">
        <v>19</v>
      </c>
      <c r="N961" t="s">
        <v>45</v>
      </c>
      <c r="O961" s="1" t="s">
        <v>21</v>
      </c>
    </row>
    <row r="962" spans="1:15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s="10">
        <f>TBL_Employees[[#This Row],[Annual Salary]]*TBL_Employees[[#This Row],[Bonus %]]</f>
        <v>8156.89</v>
      </c>
      <c r="M962" t="s">
        <v>19</v>
      </c>
      <c r="N962" t="s">
        <v>39</v>
      </c>
      <c r="O962" s="1" t="s">
        <v>21</v>
      </c>
    </row>
    <row r="963" spans="1:15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s="10">
        <f>TBL_Employees[[#This Row],[Annual Salary]]*TBL_Employees[[#This Row],[Bonus %]]</f>
        <v>50636.03</v>
      </c>
      <c r="M963" t="s">
        <v>19</v>
      </c>
      <c r="N963" t="s">
        <v>29</v>
      </c>
      <c r="O963" s="1" t="s">
        <v>21</v>
      </c>
    </row>
    <row r="964" spans="1:15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s="10">
        <f>TBL_Employees[[#This Row],[Annual Salary]]*TBL_Employees[[#This Row],[Bonus %]]</f>
        <v>0</v>
      </c>
      <c r="M964" t="s">
        <v>19</v>
      </c>
      <c r="N964" t="s">
        <v>29</v>
      </c>
      <c r="O964" s="1" t="s">
        <v>21</v>
      </c>
    </row>
    <row r="965" spans="1:15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s="10">
        <f>TBL_Employees[[#This Row],[Annual Salary]]*TBL_Employees[[#This Row],[Bonus %]]</f>
        <v>0</v>
      </c>
      <c r="M965" t="s">
        <v>33</v>
      </c>
      <c r="N965" t="s">
        <v>80</v>
      </c>
      <c r="O965" s="1">
        <v>44257</v>
      </c>
    </row>
    <row r="966" spans="1:15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s="10">
        <f>TBL_Employees[[#This Row],[Annual Salary]]*TBL_Employees[[#This Row],[Bonus %]]</f>
        <v>0</v>
      </c>
      <c r="M966" t="s">
        <v>19</v>
      </c>
      <c r="N966" t="s">
        <v>29</v>
      </c>
      <c r="O966" s="1" t="s">
        <v>21</v>
      </c>
    </row>
    <row r="967" spans="1:15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s="10">
        <f>TBL_Employees[[#This Row],[Annual Salary]]*TBL_Employees[[#This Row],[Bonus %]]</f>
        <v>30311.200000000001</v>
      </c>
      <c r="M967" t="s">
        <v>19</v>
      </c>
      <c r="N967" t="s">
        <v>45</v>
      </c>
      <c r="O967" s="1" t="s">
        <v>21</v>
      </c>
    </row>
    <row r="968" spans="1:15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s="10">
        <f>TBL_Employees[[#This Row],[Annual Salary]]*TBL_Employees[[#This Row],[Bonus %]]</f>
        <v>0</v>
      </c>
      <c r="M968" t="s">
        <v>19</v>
      </c>
      <c r="N968" t="s">
        <v>39</v>
      </c>
      <c r="O968" s="1" t="s">
        <v>21</v>
      </c>
    </row>
    <row r="969" spans="1:15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s="10">
        <f>TBL_Employees[[#This Row],[Annual Salary]]*TBL_Employees[[#This Row],[Bonus %]]</f>
        <v>41030.85</v>
      </c>
      <c r="M969" t="s">
        <v>33</v>
      </c>
      <c r="N969" t="s">
        <v>34</v>
      </c>
      <c r="O969" s="1" t="s">
        <v>21</v>
      </c>
    </row>
    <row r="970" spans="1:15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s="10">
        <f>TBL_Employees[[#This Row],[Annual Salary]]*TBL_Employees[[#This Row],[Bonus %]]</f>
        <v>0</v>
      </c>
      <c r="M970" t="s">
        <v>52</v>
      </c>
      <c r="N970" t="s">
        <v>66</v>
      </c>
      <c r="O970" s="1" t="s">
        <v>21</v>
      </c>
    </row>
    <row r="971" spans="1:15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s="10">
        <f>TBL_Employees[[#This Row],[Annual Salary]]*TBL_Employees[[#This Row],[Bonus %]]</f>
        <v>0</v>
      </c>
      <c r="M971" t="s">
        <v>19</v>
      </c>
      <c r="N971" t="s">
        <v>39</v>
      </c>
      <c r="O971" s="1" t="s">
        <v>21</v>
      </c>
    </row>
    <row r="972" spans="1:15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s="10">
        <f>TBL_Employees[[#This Row],[Annual Salary]]*TBL_Employees[[#This Row],[Bonus %]]</f>
        <v>0</v>
      </c>
      <c r="M972" t="s">
        <v>52</v>
      </c>
      <c r="N972" t="s">
        <v>81</v>
      </c>
      <c r="O972" s="1" t="s">
        <v>21</v>
      </c>
    </row>
    <row r="973" spans="1:15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s="10">
        <f>TBL_Employees[[#This Row],[Annual Salary]]*TBL_Employees[[#This Row],[Bonus %]]</f>
        <v>15488.400000000001</v>
      </c>
      <c r="M973" t="s">
        <v>33</v>
      </c>
      <c r="N973" t="s">
        <v>74</v>
      </c>
      <c r="O973" s="1" t="s">
        <v>21</v>
      </c>
    </row>
    <row r="974" spans="1:15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s="10">
        <f>TBL_Employees[[#This Row],[Annual Salary]]*TBL_Employees[[#This Row],[Bonus %]]</f>
        <v>0</v>
      </c>
      <c r="M974" t="s">
        <v>19</v>
      </c>
      <c r="N974" t="s">
        <v>29</v>
      </c>
      <c r="O974" s="1" t="s">
        <v>21</v>
      </c>
    </row>
    <row r="975" spans="1:15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s="10">
        <f>TBL_Employees[[#This Row],[Annual Salary]]*TBL_Employees[[#This Row],[Bonus %]]</f>
        <v>0</v>
      </c>
      <c r="M975" t="s">
        <v>19</v>
      </c>
      <c r="N975" t="s">
        <v>29</v>
      </c>
      <c r="O975" s="1" t="s">
        <v>21</v>
      </c>
    </row>
    <row r="976" spans="1:15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s="10">
        <f>TBL_Employees[[#This Row],[Annual Salary]]*TBL_Employees[[#This Row],[Bonus %]]</f>
        <v>0</v>
      </c>
      <c r="M976" t="s">
        <v>19</v>
      </c>
      <c r="N976" t="s">
        <v>29</v>
      </c>
      <c r="O976" s="1" t="s">
        <v>21</v>
      </c>
    </row>
    <row r="977" spans="1:15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s="10">
        <f>TBL_Employees[[#This Row],[Annual Salary]]*TBL_Employees[[#This Row],[Bonus %]]</f>
        <v>60963.840000000004</v>
      </c>
      <c r="M977" t="s">
        <v>19</v>
      </c>
      <c r="N977" t="s">
        <v>29</v>
      </c>
      <c r="O977" s="1" t="s">
        <v>21</v>
      </c>
    </row>
    <row r="978" spans="1:15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s="10">
        <f>TBL_Employees[[#This Row],[Annual Salary]]*TBL_Employees[[#This Row],[Bonus %]]</f>
        <v>0</v>
      </c>
      <c r="M978" t="s">
        <v>33</v>
      </c>
      <c r="N978" t="s">
        <v>60</v>
      </c>
      <c r="O978" s="1" t="s">
        <v>21</v>
      </c>
    </row>
    <row r="979" spans="1:15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s="10">
        <f>TBL_Employees[[#This Row],[Annual Salary]]*TBL_Employees[[#This Row],[Bonus %]]</f>
        <v>5078.8500000000004</v>
      </c>
      <c r="M979" t="s">
        <v>19</v>
      </c>
      <c r="N979" t="s">
        <v>20</v>
      </c>
      <c r="O979" s="1" t="s">
        <v>21</v>
      </c>
    </row>
    <row r="980" spans="1:15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s="10">
        <f>TBL_Employees[[#This Row],[Annual Salary]]*TBL_Employees[[#This Row],[Bonus %]]</f>
        <v>10522.300000000001</v>
      </c>
      <c r="M980" t="s">
        <v>19</v>
      </c>
      <c r="N980" t="s">
        <v>39</v>
      </c>
      <c r="O980" s="1" t="s">
        <v>21</v>
      </c>
    </row>
    <row r="981" spans="1:15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s="10">
        <f>TBL_Employees[[#This Row],[Annual Salary]]*TBL_Employees[[#This Row],[Bonus %]]</f>
        <v>0</v>
      </c>
      <c r="M981" t="s">
        <v>19</v>
      </c>
      <c r="N981" t="s">
        <v>20</v>
      </c>
      <c r="O981" s="1" t="s">
        <v>21</v>
      </c>
    </row>
    <row r="982" spans="1:15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s="10">
        <f>TBL_Employees[[#This Row],[Annual Salary]]*TBL_Employees[[#This Row],[Bonus %]]</f>
        <v>6893.58</v>
      </c>
      <c r="M982" t="s">
        <v>33</v>
      </c>
      <c r="N982" t="s">
        <v>34</v>
      </c>
      <c r="O982" s="1" t="s">
        <v>21</v>
      </c>
    </row>
    <row r="983" spans="1:15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s="10">
        <f>TBL_Employees[[#This Row],[Annual Salary]]*TBL_Employees[[#This Row],[Bonus %]]</f>
        <v>0</v>
      </c>
      <c r="M983" t="s">
        <v>19</v>
      </c>
      <c r="N983" t="s">
        <v>25</v>
      </c>
      <c r="O983" s="1" t="s">
        <v>21</v>
      </c>
    </row>
    <row r="984" spans="1:15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s="10">
        <f>TBL_Employees[[#This Row],[Annual Salary]]*TBL_Employees[[#This Row],[Bonus %]]</f>
        <v>81374.37000000001</v>
      </c>
      <c r="M984" t="s">
        <v>19</v>
      </c>
      <c r="N984" t="s">
        <v>39</v>
      </c>
      <c r="O984" s="1">
        <v>42820</v>
      </c>
    </row>
    <row r="985" spans="1:15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s="10">
        <f>TBL_Employees[[#This Row],[Annual Salary]]*TBL_Employees[[#This Row],[Bonus %]]</f>
        <v>10745.73</v>
      </c>
      <c r="M985" t="s">
        <v>33</v>
      </c>
      <c r="N985" t="s">
        <v>60</v>
      </c>
      <c r="O985" s="1">
        <v>43538</v>
      </c>
    </row>
    <row r="986" spans="1:15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s="10">
        <f>TBL_Employees[[#This Row],[Annual Salary]]*TBL_Employees[[#This Row],[Bonus %]]</f>
        <v>34653.18</v>
      </c>
      <c r="M986" t="s">
        <v>33</v>
      </c>
      <c r="N986" t="s">
        <v>34</v>
      </c>
      <c r="O986" s="1" t="s">
        <v>21</v>
      </c>
    </row>
    <row r="987" spans="1:15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s="10">
        <f>TBL_Employees[[#This Row],[Annual Salary]]*TBL_Employees[[#This Row],[Bonus %]]</f>
        <v>20724.900000000001</v>
      </c>
      <c r="M987" t="s">
        <v>19</v>
      </c>
      <c r="N987" t="s">
        <v>39</v>
      </c>
      <c r="O987" s="1" t="s">
        <v>21</v>
      </c>
    </row>
    <row r="988" spans="1:15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s="10">
        <f>TBL_Employees[[#This Row],[Annual Salary]]*TBL_Employees[[#This Row],[Bonus %]]</f>
        <v>28601.64</v>
      </c>
      <c r="M988" t="s">
        <v>19</v>
      </c>
      <c r="N988" t="s">
        <v>45</v>
      </c>
      <c r="O988" s="1" t="s">
        <v>21</v>
      </c>
    </row>
    <row r="989" spans="1:15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s="10">
        <f>TBL_Employees[[#This Row],[Annual Salary]]*TBL_Employees[[#This Row],[Bonus %]]</f>
        <v>0</v>
      </c>
      <c r="M989" t="s">
        <v>33</v>
      </c>
      <c r="N989" t="s">
        <v>60</v>
      </c>
      <c r="O989" s="1" t="s">
        <v>21</v>
      </c>
    </row>
    <row r="990" spans="1:15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s="10">
        <f>TBL_Employees[[#This Row],[Annual Salary]]*TBL_Employees[[#This Row],[Bonus %]]</f>
        <v>39442.01</v>
      </c>
      <c r="M990" t="s">
        <v>19</v>
      </c>
      <c r="N990" t="s">
        <v>39</v>
      </c>
      <c r="O990" s="1" t="s">
        <v>21</v>
      </c>
    </row>
    <row r="991" spans="1:15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s="10">
        <f>TBL_Employees[[#This Row],[Annual Salary]]*TBL_Employees[[#This Row],[Bonus %]]</f>
        <v>90474.299999999988</v>
      </c>
      <c r="M991" t="s">
        <v>19</v>
      </c>
      <c r="N991" t="s">
        <v>29</v>
      </c>
      <c r="O991" s="1" t="s">
        <v>21</v>
      </c>
    </row>
    <row r="992" spans="1:15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s="10">
        <f>TBL_Employees[[#This Row],[Annual Salary]]*TBL_Employees[[#This Row],[Bonus %]]</f>
        <v>16165.710000000001</v>
      </c>
      <c r="M992" t="s">
        <v>19</v>
      </c>
      <c r="N992" t="s">
        <v>29</v>
      </c>
      <c r="O992" s="1" t="s">
        <v>21</v>
      </c>
    </row>
    <row r="993" spans="1:15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s="10">
        <f>TBL_Employees[[#This Row],[Annual Salary]]*TBL_Employees[[#This Row],[Bonus %]]</f>
        <v>0</v>
      </c>
      <c r="M993" t="s">
        <v>52</v>
      </c>
      <c r="N993" t="s">
        <v>81</v>
      </c>
      <c r="O993" s="1">
        <v>38318</v>
      </c>
    </row>
    <row r="994" spans="1:15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s="10">
        <f>TBL_Employees[[#This Row],[Annual Salary]]*TBL_Employees[[#This Row],[Bonus %]]</f>
        <v>0</v>
      </c>
      <c r="M994" t="s">
        <v>19</v>
      </c>
      <c r="N994" t="s">
        <v>20</v>
      </c>
      <c r="O994" s="1" t="s">
        <v>21</v>
      </c>
    </row>
    <row r="995" spans="1:15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s="10">
        <f>TBL_Employees[[#This Row],[Annual Salary]]*TBL_Employees[[#This Row],[Bonus %]]</f>
        <v>28264.030000000002</v>
      </c>
      <c r="M995" t="s">
        <v>19</v>
      </c>
      <c r="N995" t="s">
        <v>20</v>
      </c>
      <c r="O995" s="1" t="s">
        <v>21</v>
      </c>
    </row>
    <row r="996" spans="1:15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s="10">
        <f>TBL_Employees[[#This Row],[Annual Salary]]*TBL_Employees[[#This Row],[Bonus %]]</f>
        <v>0</v>
      </c>
      <c r="M996" t="s">
        <v>19</v>
      </c>
      <c r="N996" t="s">
        <v>29</v>
      </c>
      <c r="O996" s="1" t="s">
        <v>21</v>
      </c>
    </row>
    <row r="997" spans="1:15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s="10">
        <f>TBL_Employees[[#This Row],[Annual Salary]]*TBL_Employees[[#This Row],[Bonus %]]</f>
        <v>0</v>
      </c>
      <c r="M997" t="s">
        <v>19</v>
      </c>
      <c r="N997" t="s">
        <v>29</v>
      </c>
      <c r="O997" s="1" t="s">
        <v>21</v>
      </c>
    </row>
    <row r="998" spans="1:15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s="10">
        <f>TBL_Employees[[#This Row],[Annual Salary]]*TBL_Employees[[#This Row],[Bonus %]]</f>
        <v>0</v>
      </c>
      <c r="M998" t="s">
        <v>33</v>
      </c>
      <c r="N998" t="s">
        <v>34</v>
      </c>
      <c r="O998" s="1">
        <v>43108</v>
      </c>
    </row>
    <row r="999" spans="1:15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s="10">
        <f>TBL_Employees[[#This Row],[Annual Salary]]*TBL_Employees[[#This Row],[Bonus %]]</f>
        <v>26506.5</v>
      </c>
      <c r="M999" t="s">
        <v>19</v>
      </c>
      <c r="N999" t="s">
        <v>45</v>
      </c>
      <c r="O999" s="1" t="s">
        <v>21</v>
      </c>
    </row>
    <row r="1000" spans="1:15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s="10">
        <f>TBL_Employees[[#This Row],[Annual Salary]]*TBL_Employees[[#This Row],[Bonus %]]</f>
        <v>0</v>
      </c>
      <c r="M1000" t="s">
        <v>33</v>
      </c>
      <c r="N1000" t="s">
        <v>34</v>
      </c>
      <c r="O1000" s="1" t="s">
        <v>21</v>
      </c>
    </row>
    <row r="1001" spans="1:15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s="10">
        <f>TBL_Employees[[#This Row],[Annual Salary]]*TBL_Employees[[#This Row],[Bonus %]]</f>
        <v>67020.45</v>
      </c>
      <c r="M1001" t="s">
        <v>19</v>
      </c>
      <c r="N1001" t="s">
        <v>45</v>
      </c>
      <c r="O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B5F2-B23E-4C48-ADDF-4326425B7AD0}">
  <dimension ref="A1:Q916"/>
  <sheetViews>
    <sheetView tabSelected="1" topLeftCell="H1" workbookViewId="0">
      <selection activeCell="J10" sqref="J10"/>
    </sheetView>
  </sheetViews>
  <sheetFormatPr defaultRowHeight="14.5" x14ac:dyDescent="0.35"/>
  <cols>
    <col min="1" max="2" width="10.08984375" bestFit="1" customWidth="1"/>
    <col min="6" max="6" width="10.08984375" bestFit="1" customWidth="1"/>
    <col min="7" max="7" width="6.7265625" bestFit="1" customWidth="1"/>
    <col min="11" max="12" width="10.08984375" bestFit="1" customWidth="1"/>
  </cols>
  <sheetData>
    <row r="1" spans="1:17" x14ac:dyDescent="0.35">
      <c r="A1" s="5" t="s">
        <v>8</v>
      </c>
      <c r="B1" t="s">
        <v>1986</v>
      </c>
      <c r="C1" t="s">
        <v>1987</v>
      </c>
      <c r="K1" s="5" t="s">
        <v>8</v>
      </c>
      <c r="L1" s="6" t="s">
        <v>13</v>
      </c>
      <c r="M1" t="s">
        <v>1988</v>
      </c>
      <c r="N1" t="s">
        <v>1993</v>
      </c>
    </row>
    <row r="2" spans="1:17" x14ac:dyDescent="0.35">
      <c r="A2" s="1">
        <v>35763</v>
      </c>
      <c r="B2">
        <f ca="1">_xlfn.DAYS($F$2,A2)</f>
        <v>9617</v>
      </c>
      <c r="C2" t="b">
        <f>IF(A2&lt;$F$3,TRUE)</f>
        <v>1</v>
      </c>
      <c r="F2" s="1">
        <f ca="1">TODAY()</f>
        <v>45380</v>
      </c>
      <c r="G2" t="e">
        <f ca="1">_xlfn.DAYS(F2,"29"-3-"2019")</f>
        <v>#NUM!</v>
      </c>
      <c r="I2">
        <f ca="1">COUNTIF(B:B,"&gt;1827")</f>
        <v>727</v>
      </c>
      <c r="K2" s="1">
        <v>42468</v>
      </c>
      <c r="L2" s="1">
        <v>44485</v>
      </c>
      <c r="M2">
        <f>_xlfn.DAYS(L2,K2)</f>
        <v>2017</v>
      </c>
      <c r="N2">
        <v>1801.2470588235294</v>
      </c>
      <c r="P2" t="str" cm="1">
        <f t="array" ref="P2:P6">_xlfn.UNIQUE(Data!M:M,FALSE,FALSE)</f>
        <v>Country</v>
      </c>
    </row>
    <row r="3" spans="1:17" x14ac:dyDescent="0.35">
      <c r="A3" s="1">
        <v>39016</v>
      </c>
      <c r="B3">
        <f t="shared" ref="B3:B66" ca="1" si="0">_xlfn.DAYS($F$2,A3)</f>
        <v>6364</v>
      </c>
      <c r="C3" t="b">
        <f t="shared" ref="C3:C66" si="1">IF(A3&lt;$F$3,TRUE)</f>
        <v>1</v>
      </c>
      <c r="F3" s="1">
        <v>43553</v>
      </c>
      <c r="K3" s="1">
        <v>43967</v>
      </c>
      <c r="L3" s="1">
        <v>44336</v>
      </c>
      <c r="M3">
        <f t="shared" ref="M3:M66" si="2">_xlfn.DAYS(L3,K3)</f>
        <v>369</v>
      </c>
      <c r="P3" t="str">
        <v>United States</v>
      </c>
      <c r="Q3">
        <f>COUNTIF(Data!M:M,Sheet2!P3)</f>
        <v>643</v>
      </c>
    </row>
    <row r="4" spans="1:17" x14ac:dyDescent="0.35">
      <c r="A4" s="1">
        <v>43735</v>
      </c>
      <c r="B4">
        <f t="shared" ca="1" si="0"/>
        <v>1645</v>
      </c>
      <c r="C4" t="b">
        <f t="shared" si="1"/>
        <v>0</v>
      </c>
      <c r="F4">
        <f ca="1">_xlfn.DAYS(F2,F3)</f>
        <v>1827</v>
      </c>
      <c r="K4" s="1">
        <v>43043</v>
      </c>
      <c r="L4" s="1">
        <v>43899</v>
      </c>
      <c r="M4">
        <f t="shared" si="2"/>
        <v>856</v>
      </c>
      <c r="P4" t="str">
        <v>China</v>
      </c>
    </row>
    <row r="5" spans="1:17" x14ac:dyDescent="0.35">
      <c r="A5" s="1">
        <v>35023</v>
      </c>
      <c r="B5">
        <f t="shared" ca="1" si="0"/>
        <v>10357</v>
      </c>
      <c r="C5" t="b">
        <f t="shared" si="1"/>
        <v>1</v>
      </c>
      <c r="E5">
        <f>COUNTIF(C:C,TRUE)</f>
        <v>727</v>
      </c>
      <c r="K5" s="1">
        <v>42884</v>
      </c>
      <c r="L5" s="1">
        <v>42932</v>
      </c>
      <c r="M5">
        <f t="shared" si="2"/>
        <v>48</v>
      </c>
      <c r="P5" t="str">
        <v>Brazil</v>
      </c>
    </row>
    <row r="6" spans="1:17" x14ac:dyDescent="0.35">
      <c r="A6" s="1">
        <v>42759</v>
      </c>
      <c r="B6">
        <f t="shared" ca="1" si="0"/>
        <v>2621</v>
      </c>
      <c r="C6" t="b">
        <f t="shared" si="1"/>
        <v>1</v>
      </c>
      <c r="K6" s="1">
        <v>43467</v>
      </c>
      <c r="L6" s="1">
        <v>44020</v>
      </c>
      <c r="M6">
        <f t="shared" si="2"/>
        <v>553</v>
      </c>
      <c r="P6">
        <v>0</v>
      </c>
    </row>
    <row r="7" spans="1:17" x14ac:dyDescent="0.35">
      <c r="A7" s="1">
        <v>44013</v>
      </c>
      <c r="B7">
        <f t="shared" ca="1" si="0"/>
        <v>1367</v>
      </c>
      <c r="C7" t="b">
        <f t="shared" si="1"/>
        <v>0</v>
      </c>
      <c r="K7" s="1">
        <v>39800</v>
      </c>
      <c r="L7" s="1">
        <v>44371</v>
      </c>
      <c r="M7">
        <f t="shared" si="2"/>
        <v>4571</v>
      </c>
    </row>
    <row r="8" spans="1:17" x14ac:dyDescent="0.35">
      <c r="A8" s="1">
        <v>43490</v>
      </c>
      <c r="B8">
        <f t="shared" ca="1" si="0"/>
        <v>1890</v>
      </c>
      <c r="C8" t="b">
        <f t="shared" si="1"/>
        <v>1</v>
      </c>
      <c r="K8" s="1">
        <v>40109</v>
      </c>
      <c r="L8" s="1">
        <v>41661</v>
      </c>
      <c r="M8">
        <f t="shared" si="2"/>
        <v>1552</v>
      </c>
    </row>
    <row r="9" spans="1:17" x14ac:dyDescent="0.35">
      <c r="A9" s="1">
        <v>43264</v>
      </c>
      <c r="B9">
        <f t="shared" ca="1" si="0"/>
        <v>2116</v>
      </c>
      <c r="C9" t="b">
        <f t="shared" si="1"/>
        <v>1</v>
      </c>
      <c r="K9" s="1">
        <v>37399</v>
      </c>
      <c r="L9" s="1">
        <v>44465</v>
      </c>
      <c r="M9">
        <f t="shared" si="2"/>
        <v>7066</v>
      </c>
    </row>
    <row r="10" spans="1:17" x14ac:dyDescent="0.35">
      <c r="A10" s="1">
        <v>39855</v>
      </c>
      <c r="B10">
        <f t="shared" ca="1" si="0"/>
        <v>5525</v>
      </c>
      <c r="C10" t="b">
        <f t="shared" si="1"/>
        <v>1</v>
      </c>
      <c r="K10" s="1">
        <v>40535</v>
      </c>
      <c r="L10" s="1">
        <v>41725</v>
      </c>
      <c r="M10">
        <f t="shared" si="2"/>
        <v>1190</v>
      </c>
    </row>
    <row r="11" spans="1:17" x14ac:dyDescent="0.35">
      <c r="A11" s="1">
        <v>44490</v>
      </c>
      <c r="B11">
        <f t="shared" ca="1" si="0"/>
        <v>890</v>
      </c>
      <c r="C11" t="b">
        <f t="shared" si="1"/>
        <v>0</v>
      </c>
      <c r="K11" s="1">
        <v>42877</v>
      </c>
      <c r="L11" s="1">
        <v>43016</v>
      </c>
      <c r="M11">
        <f t="shared" si="2"/>
        <v>139</v>
      </c>
    </row>
    <row r="12" spans="1:17" x14ac:dyDescent="0.35">
      <c r="A12" s="1">
        <v>36233</v>
      </c>
      <c r="B12">
        <f t="shared" ca="1" si="0"/>
        <v>9147</v>
      </c>
      <c r="C12" t="b">
        <f t="shared" si="1"/>
        <v>1</v>
      </c>
      <c r="K12" s="1">
        <v>42512</v>
      </c>
      <c r="L12" s="1">
        <v>44186</v>
      </c>
      <c r="M12">
        <f t="shared" si="2"/>
        <v>1674</v>
      </c>
    </row>
    <row r="13" spans="1:17" x14ac:dyDescent="0.35">
      <c r="A13" s="1">
        <v>44357</v>
      </c>
      <c r="B13">
        <f t="shared" ca="1" si="0"/>
        <v>1023</v>
      </c>
      <c r="C13" t="b">
        <f t="shared" si="1"/>
        <v>0</v>
      </c>
      <c r="K13" s="1">
        <v>43368</v>
      </c>
      <c r="L13" s="1">
        <v>43821</v>
      </c>
      <c r="M13">
        <f t="shared" si="2"/>
        <v>453</v>
      </c>
    </row>
    <row r="14" spans="1:17" x14ac:dyDescent="0.35">
      <c r="A14" s="1">
        <v>41346</v>
      </c>
      <c r="B14">
        <f t="shared" ca="1" si="0"/>
        <v>4034</v>
      </c>
      <c r="C14" t="b">
        <f t="shared" si="1"/>
        <v>1</v>
      </c>
      <c r="K14" s="1">
        <v>39177</v>
      </c>
      <c r="L14" s="1">
        <v>43385</v>
      </c>
      <c r="M14">
        <f t="shared" si="2"/>
        <v>4208</v>
      </c>
    </row>
    <row r="15" spans="1:17" x14ac:dyDescent="0.35">
      <c r="A15" s="1">
        <v>37319</v>
      </c>
      <c r="B15">
        <f t="shared" ca="1" si="0"/>
        <v>8061</v>
      </c>
      <c r="C15" t="b">
        <f t="shared" si="1"/>
        <v>1</v>
      </c>
      <c r="K15" s="1">
        <v>41695</v>
      </c>
      <c r="L15" s="1">
        <v>44317</v>
      </c>
      <c r="M15">
        <f t="shared" si="2"/>
        <v>2622</v>
      </c>
    </row>
    <row r="16" spans="1:17" x14ac:dyDescent="0.35">
      <c r="A16" s="1">
        <v>37956</v>
      </c>
      <c r="B16">
        <f t="shared" ca="1" si="0"/>
        <v>7424</v>
      </c>
      <c r="C16" t="b">
        <f t="shared" si="1"/>
        <v>1</v>
      </c>
      <c r="K16" s="1">
        <v>34567</v>
      </c>
      <c r="L16" s="1">
        <v>41621</v>
      </c>
      <c r="M16">
        <f t="shared" si="2"/>
        <v>7054</v>
      </c>
    </row>
    <row r="17" spans="1:13" x14ac:dyDescent="0.35">
      <c r="A17" s="1">
        <v>41581</v>
      </c>
      <c r="B17">
        <f t="shared" ca="1" si="0"/>
        <v>3799</v>
      </c>
      <c r="C17" t="b">
        <f t="shared" si="1"/>
        <v>1</v>
      </c>
      <c r="K17" s="1">
        <v>42634</v>
      </c>
      <c r="L17" s="1">
        <v>43003</v>
      </c>
      <c r="M17">
        <f t="shared" si="2"/>
        <v>369</v>
      </c>
    </row>
    <row r="18" spans="1:13" x14ac:dyDescent="0.35">
      <c r="A18" s="1">
        <v>37446</v>
      </c>
      <c r="B18">
        <f t="shared" ca="1" si="0"/>
        <v>7934</v>
      </c>
      <c r="C18" t="b">
        <f t="shared" si="1"/>
        <v>1</v>
      </c>
      <c r="K18" s="1">
        <v>36993</v>
      </c>
      <c r="L18" s="1">
        <v>40193</v>
      </c>
      <c r="M18">
        <f t="shared" si="2"/>
        <v>3200</v>
      </c>
    </row>
    <row r="19" spans="1:13" x14ac:dyDescent="0.35">
      <c r="A19" s="1">
        <v>40917</v>
      </c>
      <c r="B19">
        <f t="shared" ca="1" si="0"/>
        <v>4463</v>
      </c>
      <c r="C19" t="b">
        <f t="shared" si="1"/>
        <v>1</v>
      </c>
      <c r="K19" s="1">
        <v>41085</v>
      </c>
      <c r="L19" s="1">
        <v>41430</v>
      </c>
      <c r="M19">
        <f t="shared" si="2"/>
        <v>345</v>
      </c>
    </row>
    <row r="20" spans="1:13" x14ac:dyDescent="0.35">
      <c r="A20" s="1">
        <v>44288</v>
      </c>
      <c r="B20">
        <f t="shared" ca="1" si="0"/>
        <v>1092</v>
      </c>
      <c r="C20" t="b">
        <f t="shared" si="1"/>
        <v>0</v>
      </c>
      <c r="K20" s="1">
        <v>41315</v>
      </c>
      <c r="L20" s="1">
        <v>44029</v>
      </c>
      <c r="M20">
        <f t="shared" si="2"/>
        <v>2714</v>
      </c>
    </row>
    <row r="21" spans="1:13" x14ac:dyDescent="0.35">
      <c r="A21" s="1">
        <v>37400</v>
      </c>
      <c r="B21">
        <f t="shared" ca="1" si="0"/>
        <v>7980</v>
      </c>
      <c r="C21" t="b">
        <f t="shared" si="1"/>
        <v>1</v>
      </c>
      <c r="K21" s="1">
        <v>44069</v>
      </c>
      <c r="L21" s="1">
        <v>44099</v>
      </c>
      <c r="M21">
        <f t="shared" si="2"/>
        <v>30</v>
      </c>
    </row>
    <row r="22" spans="1:13" x14ac:dyDescent="0.35">
      <c r="A22" s="1">
        <v>43713</v>
      </c>
      <c r="B22">
        <f t="shared" ca="1" si="0"/>
        <v>1667</v>
      </c>
      <c r="C22" t="b">
        <f t="shared" si="1"/>
        <v>0</v>
      </c>
      <c r="K22" s="1">
        <v>38219</v>
      </c>
      <c r="L22" s="1">
        <v>39616</v>
      </c>
      <c r="M22">
        <f t="shared" si="2"/>
        <v>1397</v>
      </c>
    </row>
    <row r="23" spans="1:13" x14ac:dyDescent="0.35">
      <c r="A23" s="1">
        <v>41700</v>
      </c>
      <c r="B23">
        <f t="shared" ca="1" si="0"/>
        <v>3680</v>
      </c>
      <c r="C23" t="b">
        <f t="shared" si="1"/>
        <v>1</v>
      </c>
      <c r="K23" s="1">
        <v>44251</v>
      </c>
      <c r="L23" s="1">
        <v>44510</v>
      </c>
      <c r="M23">
        <f t="shared" si="2"/>
        <v>259</v>
      </c>
    </row>
    <row r="24" spans="1:13" x14ac:dyDescent="0.35">
      <c r="A24" s="1">
        <v>42111</v>
      </c>
      <c r="B24">
        <f t="shared" ca="1" si="0"/>
        <v>3269</v>
      </c>
      <c r="C24" t="b">
        <f t="shared" si="1"/>
        <v>1</v>
      </c>
      <c r="K24" s="1">
        <v>40418</v>
      </c>
      <c r="L24" s="1">
        <v>44107</v>
      </c>
      <c r="M24">
        <f t="shared" si="2"/>
        <v>3689</v>
      </c>
    </row>
    <row r="25" spans="1:13" x14ac:dyDescent="0.35">
      <c r="A25" s="1">
        <v>38388</v>
      </c>
      <c r="B25">
        <f t="shared" ca="1" si="0"/>
        <v>6992</v>
      </c>
      <c r="C25" t="b">
        <f t="shared" si="1"/>
        <v>1</v>
      </c>
      <c r="K25" s="1">
        <v>43844</v>
      </c>
      <c r="L25" s="1">
        <v>44404</v>
      </c>
      <c r="M25">
        <f t="shared" si="2"/>
        <v>560</v>
      </c>
    </row>
    <row r="26" spans="1:13" x14ac:dyDescent="0.35">
      <c r="A26" s="1">
        <v>38145</v>
      </c>
      <c r="B26">
        <f t="shared" ca="1" si="0"/>
        <v>7235</v>
      </c>
      <c r="C26" t="b">
        <f t="shared" si="1"/>
        <v>1</v>
      </c>
      <c r="K26" s="1">
        <v>34915</v>
      </c>
      <c r="L26" s="1">
        <v>38456</v>
      </c>
      <c r="M26">
        <f t="shared" si="2"/>
        <v>3541</v>
      </c>
    </row>
    <row r="27" spans="1:13" x14ac:dyDescent="0.35">
      <c r="A27" s="1">
        <v>35403</v>
      </c>
      <c r="B27">
        <f t="shared" ca="1" si="0"/>
        <v>9977</v>
      </c>
      <c r="C27" t="b">
        <f t="shared" si="1"/>
        <v>1</v>
      </c>
      <c r="K27" s="1">
        <v>42785</v>
      </c>
      <c r="L27" s="1">
        <v>43945</v>
      </c>
      <c r="M27">
        <f t="shared" si="2"/>
        <v>1160</v>
      </c>
    </row>
    <row r="28" spans="1:13" x14ac:dyDescent="0.35">
      <c r="A28" s="1">
        <v>41040</v>
      </c>
      <c r="B28">
        <f t="shared" ca="1" si="0"/>
        <v>4340</v>
      </c>
      <c r="C28" t="b">
        <f t="shared" si="1"/>
        <v>1</v>
      </c>
      <c r="K28" s="1">
        <v>34592</v>
      </c>
      <c r="L28" s="1">
        <v>42646</v>
      </c>
      <c r="M28">
        <f t="shared" si="2"/>
        <v>8054</v>
      </c>
    </row>
    <row r="29" spans="1:13" x14ac:dyDescent="0.35">
      <c r="A29" s="1">
        <v>42911</v>
      </c>
      <c r="B29">
        <f t="shared" ca="1" si="0"/>
        <v>2469</v>
      </c>
      <c r="C29" t="b">
        <f t="shared" si="1"/>
        <v>1</v>
      </c>
      <c r="K29" s="1">
        <v>35548</v>
      </c>
      <c r="L29" s="1">
        <v>36079</v>
      </c>
      <c r="M29">
        <f t="shared" si="2"/>
        <v>531</v>
      </c>
    </row>
    <row r="30" spans="1:13" x14ac:dyDescent="0.35">
      <c r="A30" s="1">
        <v>38123</v>
      </c>
      <c r="B30">
        <f t="shared" ca="1" si="0"/>
        <v>7257</v>
      </c>
      <c r="C30" t="b">
        <f t="shared" si="1"/>
        <v>1</v>
      </c>
      <c r="K30" s="1">
        <v>37271</v>
      </c>
      <c r="L30" s="1">
        <v>37623</v>
      </c>
      <c r="M30">
        <f t="shared" si="2"/>
        <v>352</v>
      </c>
    </row>
    <row r="31" spans="1:13" x14ac:dyDescent="0.35">
      <c r="A31" s="1">
        <v>39640</v>
      </c>
      <c r="B31">
        <f t="shared" ca="1" si="0"/>
        <v>5740</v>
      </c>
      <c r="C31" t="b">
        <f t="shared" si="1"/>
        <v>1</v>
      </c>
      <c r="K31" s="1">
        <v>38835</v>
      </c>
      <c r="L31" s="1">
        <v>39310</v>
      </c>
      <c r="M31">
        <f t="shared" si="2"/>
        <v>475</v>
      </c>
    </row>
    <row r="32" spans="1:13" x14ac:dyDescent="0.35">
      <c r="A32" s="1">
        <v>42642</v>
      </c>
      <c r="B32">
        <f t="shared" ca="1" si="0"/>
        <v>2738</v>
      </c>
      <c r="C32" t="b">
        <f t="shared" si="1"/>
        <v>1</v>
      </c>
      <c r="K32" s="1">
        <v>39734</v>
      </c>
      <c r="L32" s="1">
        <v>43810</v>
      </c>
      <c r="M32">
        <f t="shared" si="2"/>
        <v>4076</v>
      </c>
    </row>
    <row r="33" spans="1:13" x14ac:dyDescent="0.35">
      <c r="A33" s="1">
        <v>43226</v>
      </c>
      <c r="B33">
        <f t="shared" ca="1" si="0"/>
        <v>2154</v>
      </c>
      <c r="C33" t="b">
        <f t="shared" si="1"/>
        <v>1</v>
      </c>
      <c r="K33" s="1">
        <v>41404</v>
      </c>
      <c r="L33" s="1">
        <v>43681</v>
      </c>
      <c r="M33">
        <f t="shared" si="2"/>
        <v>2277</v>
      </c>
    </row>
    <row r="34" spans="1:13" x14ac:dyDescent="0.35">
      <c r="A34" s="1">
        <v>41681</v>
      </c>
      <c r="B34">
        <f t="shared" ca="1" si="0"/>
        <v>3699</v>
      </c>
      <c r="C34" t="b">
        <f t="shared" si="1"/>
        <v>1</v>
      </c>
      <c r="K34" s="1">
        <v>37014</v>
      </c>
      <c r="L34" s="1">
        <v>40903</v>
      </c>
      <c r="M34">
        <f t="shared" si="2"/>
        <v>3889</v>
      </c>
    </row>
    <row r="35" spans="1:13" x14ac:dyDescent="0.35">
      <c r="A35" s="1">
        <v>43815</v>
      </c>
      <c r="B35">
        <f t="shared" ca="1" si="0"/>
        <v>1565</v>
      </c>
      <c r="C35" t="b">
        <f t="shared" si="1"/>
        <v>0</v>
      </c>
      <c r="K35" s="1">
        <v>38777</v>
      </c>
      <c r="L35" s="1">
        <v>42224</v>
      </c>
      <c r="M35">
        <f t="shared" si="2"/>
        <v>3447</v>
      </c>
    </row>
    <row r="36" spans="1:13" x14ac:dyDescent="0.35">
      <c r="A36" s="1">
        <v>43758</v>
      </c>
      <c r="B36">
        <f t="shared" ca="1" si="0"/>
        <v>1622</v>
      </c>
      <c r="C36" t="b">
        <f t="shared" si="1"/>
        <v>0</v>
      </c>
      <c r="K36" s="1">
        <v>40596</v>
      </c>
      <c r="L36" s="1">
        <v>44024</v>
      </c>
      <c r="M36">
        <f t="shared" si="2"/>
        <v>3428</v>
      </c>
    </row>
    <row r="37" spans="1:13" x14ac:dyDescent="0.35">
      <c r="A37" s="1">
        <v>41409</v>
      </c>
      <c r="B37">
        <f t="shared" ca="1" si="0"/>
        <v>3971</v>
      </c>
      <c r="C37" t="b">
        <f t="shared" si="1"/>
        <v>1</v>
      </c>
      <c r="K37" s="1">
        <v>35913</v>
      </c>
      <c r="L37" s="1">
        <v>38122</v>
      </c>
      <c r="M37">
        <f t="shared" si="2"/>
        <v>2209</v>
      </c>
    </row>
    <row r="38" spans="1:13" x14ac:dyDescent="0.35">
      <c r="A38" s="1">
        <v>34337</v>
      </c>
      <c r="B38">
        <f t="shared" ca="1" si="0"/>
        <v>11043</v>
      </c>
      <c r="C38" t="b">
        <f t="shared" si="1"/>
        <v>1</v>
      </c>
      <c r="K38" s="1">
        <v>41886</v>
      </c>
      <c r="L38" s="1">
        <v>42958</v>
      </c>
      <c r="M38">
        <f t="shared" si="2"/>
        <v>1072</v>
      </c>
    </row>
    <row r="39" spans="1:13" x14ac:dyDescent="0.35">
      <c r="A39" s="1">
        <v>41601</v>
      </c>
      <c r="B39">
        <f t="shared" ca="1" si="0"/>
        <v>3779</v>
      </c>
      <c r="C39" t="b">
        <f t="shared" si="1"/>
        <v>1</v>
      </c>
      <c r="K39" s="1">
        <v>43633</v>
      </c>
      <c r="L39" s="1">
        <v>44662</v>
      </c>
      <c r="M39">
        <f t="shared" si="2"/>
        <v>1029</v>
      </c>
    </row>
    <row r="40" spans="1:13" x14ac:dyDescent="0.35">
      <c r="A40" s="1">
        <v>38664</v>
      </c>
      <c r="B40">
        <f t="shared" ca="1" si="0"/>
        <v>6716</v>
      </c>
      <c r="C40" t="b">
        <f t="shared" si="1"/>
        <v>1</v>
      </c>
      <c r="K40" s="1">
        <v>36303</v>
      </c>
      <c r="L40" s="1">
        <v>42338</v>
      </c>
      <c r="M40">
        <f t="shared" si="2"/>
        <v>6035</v>
      </c>
    </row>
    <row r="41" spans="1:13" x14ac:dyDescent="0.35">
      <c r="A41" s="1">
        <v>41592</v>
      </c>
      <c r="B41">
        <f t="shared" ca="1" si="0"/>
        <v>3788</v>
      </c>
      <c r="C41" t="b">
        <f t="shared" si="1"/>
        <v>1</v>
      </c>
      <c r="K41" s="1">
        <v>43685</v>
      </c>
      <c r="L41" s="1">
        <v>44699</v>
      </c>
      <c r="M41">
        <f t="shared" si="2"/>
        <v>1014</v>
      </c>
    </row>
    <row r="42" spans="1:13" x14ac:dyDescent="0.35">
      <c r="A42" s="1">
        <v>43609</v>
      </c>
      <c r="B42">
        <f t="shared" ca="1" si="0"/>
        <v>1771</v>
      </c>
      <c r="C42" t="b">
        <f t="shared" si="1"/>
        <v>0</v>
      </c>
      <c r="K42" s="1">
        <v>44221</v>
      </c>
      <c r="L42" s="1">
        <v>44334</v>
      </c>
      <c r="M42">
        <f t="shared" si="2"/>
        <v>113</v>
      </c>
    </row>
    <row r="43" spans="1:13" x14ac:dyDescent="0.35">
      <c r="A43" s="1">
        <v>40486</v>
      </c>
      <c r="B43">
        <f t="shared" ca="1" si="0"/>
        <v>4894</v>
      </c>
      <c r="C43" t="b">
        <f t="shared" si="1"/>
        <v>1</v>
      </c>
      <c r="K43" s="1">
        <v>44454</v>
      </c>
      <c r="L43" s="1">
        <v>44661</v>
      </c>
      <c r="M43">
        <f t="shared" si="2"/>
        <v>207</v>
      </c>
    </row>
    <row r="44" spans="1:13" x14ac:dyDescent="0.35">
      <c r="A44" s="1">
        <v>41353</v>
      </c>
      <c r="B44">
        <f t="shared" ca="1" si="0"/>
        <v>4027</v>
      </c>
      <c r="C44" t="b">
        <f t="shared" si="1"/>
        <v>1</v>
      </c>
      <c r="K44" s="1">
        <v>43613</v>
      </c>
      <c r="L44" s="1">
        <v>44203</v>
      </c>
      <c r="M44">
        <f t="shared" si="2"/>
        <v>590</v>
      </c>
    </row>
    <row r="45" spans="1:13" x14ac:dyDescent="0.35">
      <c r="A45" s="1">
        <v>40076</v>
      </c>
      <c r="B45">
        <f t="shared" ca="1" si="0"/>
        <v>5304</v>
      </c>
      <c r="C45" t="b">
        <f t="shared" si="1"/>
        <v>1</v>
      </c>
      <c r="K45" s="1">
        <v>41904</v>
      </c>
      <c r="L45" s="1">
        <v>43594</v>
      </c>
      <c r="M45">
        <f t="shared" si="2"/>
        <v>1690</v>
      </c>
    </row>
    <row r="46" spans="1:13" x14ac:dyDescent="0.35">
      <c r="A46" s="1">
        <v>41199</v>
      </c>
      <c r="B46">
        <f t="shared" ca="1" si="0"/>
        <v>4181</v>
      </c>
      <c r="C46" t="b">
        <f t="shared" si="1"/>
        <v>1</v>
      </c>
      <c r="K46" s="1">
        <v>42800</v>
      </c>
      <c r="L46" s="1">
        <v>43000</v>
      </c>
      <c r="M46">
        <f t="shared" si="2"/>
        <v>200</v>
      </c>
    </row>
    <row r="47" spans="1:13" x14ac:dyDescent="0.35">
      <c r="A47" s="1">
        <v>41941</v>
      </c>
      <c r="B47">
        <f t="shared" ca="1" si="0"/>
        <v>3439</v>
      </c>
      <c r="C47" t="b">
        <f t="shared" si="1"/>
        <v>1</v>
      </c>
      <c r="K47" s="1">
        <v>43990</v>
      </c>
      <c r="L47" s="1">
        <v>44229</v>
      </c>
      <c r="M47">
        <f t="shared" si="2"/>
        <v>239</v>
      </c>
    </row>
    <row r="48" spans="1:13" x14ac:dyDescent="0.35">
      <c r="A48" s="1">
        <v>37184</v>
      </c>
      <c r="B48">
        <f t="shared" ca="1" si="0"/>
        <v>8196</v>
      </c>
      <c r="C48" t="b">
        <f t="shared" si="1"/>
        <v>1</v>
      </c>
      <c r="K48" s="1">
        <v>40711</v>
      </c>
      <c r="L48" s="1">
        <v>42164</v>
      </c>
      <c r="M48">
        <f t="shared" si="2"/>
        <v>1453</v>
      </c>
    </row>
    <row r="49" spans="1:13" x14ac:dyDescent="0.35">
      <c r="A49" s="1">
        <v>44460</v>
      </c>
      <c r="B49">
        <f t="shared" ca="1" si="0"/>
        <v>920</v>
      </c>
      <c r="C49" t="b">
        <f t="shared" si="1"/>
        <v>0</v>
      </c>
      <c r="K49" s="1">
        <v>43212</v>
      </c>
      <c r="L49" s="1">
        <v>44732</v>
      </c>
      <c r="M49">
        <f t="shared" si="2"/>
        <v>1520</v>
      </c>
    </row>
    <row r="50" spans="1:13" x14ac:dyDescent="0.35">
      <c r="A50" s="1">
        <v>44379</v>
      </c>
      <c r="B50">
        <f t="shared" ca="1" si="0"/>
        <v>1001</v>
      </c>
      <c r="C50" t="b">
        <f t="shared" si="1"/>
        <v>0</v>
      </c>
      <c r="K50" s="1">
        <v>43520</v>
      </c>
      <c r="L50" s="1">
        <v>44263</v>
      </c>
      <c r="M50">
        <f t="shared" si="2"/>
        <v>743</v>
      </c>
    </row>
    <row r="51" spans="1:13" x14ac:dyDescent="0.35">
      <c r="A51" s="1">
        <v>40678</v>
      </c>
      <c r="B51">
        <f t="shared" ca="1" si="0"/>
        <v>4702</v>
      </c>
      <c r="C51" t="b">
        <f t="shared" si="1"/>
        <v>1</v>
      </c>
      <c r="K51" s="1">
        <v>33728</v>
      </c>
      <c r="L51" s="1">
        <v>34686</v>
      </c>
      <c r="M51">
        <f t="shared" si="2"/>
        <v>958</v>
      </c>
    </row>
    <row r="52" spans="1:13" x14ac:dyDescent="0.35">
      <c r="A52" s="1">
        <v>42276</v>
      </c>
      <c r="B52">
        <f t="shared" ca="1" si="0"/>
        <v>3104</v>
      </c>
      <c r="C52" t="b">
        <f t="shared" si="1"/>
        <v>1</v>
      </c>
      <c r="K52" s="1">
        <v>43878</v>
      </c>
      <c r="L52" s="1">
        <v>44317</v>
      </c>
      <c r="M52">
        <f t="shared" si="2"/>
        <v>439</v>
      </c>
    </row>
    <row r="53" spans="1:13" x14ac:dyDescent="0.35">
      <c r="A53" s="1">
        <v>43456</v>
      </c>
      <c r="B53">
        <f t="shared" ca="1" si="0"/>
        <v>1924</v>
      </c>
      <c r="C53" t="b">
        <f t="shared" si="1"/>
        <v>1</v>
      </c>
      <c r="K53" s="1">
        <v>42291</v>
      </c>
      <c r="L53" s="1">
        <v>44491</v>
      </c>
      <c r="M53">
        <f t="shared" si="2"/>
        <v>2200</v>
      </c>
    </row>
    <row r="54" spans="1:13" x14ac:dyDescent="0.35">
      <c r="A54" s="1">
        <v>38696</v>
      </c>
      <c r="B54">
        <f t="shared" ca="1" si="0"/>
        <v>6684</v>
      </c>
      <c r="C54" t="b">
        <f t="shared" si="1"/>
        <v>1</v>
      </c>
      <c r="K54" s="1">
        <v>43004</v>
      </c>
      <c r="L54" s="1">
        <v>43558</v>
      </c>
      <c r="M54">
        <f t="shared" si="2"/>
        <v>554</v>
      </c>
    </row>
    <row r="55" spans="1:13" x14ac:dyDescent="0.35">
      <c r="A55" s="1">
        <v>37041</v>
      </c>
      <c r="B55">
        <f t="shared" ca="1" si="0"/>
        <v>8339</v>
      </c>
      <c r="C55" t="b">
        <f t="shared" si="1"/>
        <v>1</v>
      </c>
      <c r="K55" s="1">
        <v>43977</v>
      </c>
      <c r="L55" s="1">
        <v>44177</v>
      </c>
      <c r="M55">
        <f t="shared" si="2"/>
        <v>200</v>
      </c>
    </row>
    <row r="56" spans="1:13" x14ac:dyDescent="0.35">
      <c r="A56" s="1">
        <v>39681</v>
      </c>
      <c r="B56">
        <f t="shared" ca="1" si="0"/>
        <v>5699</v>
      </c>
      <c r="C56" t="b">
        <f t="shared" si="1"/>
        <v>1</v>
      </c>
      <c r="K56" s="1">
        <v>44362</v>
      </c>
      <c r="L56" s="1">
        <v>44715</v>
      </c>
      <c r="M56">
        <f t="shared" si="2"/>
        <v>353</v>
      </c>
    </row>
    <row r="57" spans="1:13" x14ac:dyDescent="0.35">
      <c r="A57" s="1">
        <v>44266</v>
      </c>
      <c r="B57">
        <f t="shared" ca="1" si="0"/>
        <v>1114</v>
      </c>
      <c r="C57" t="b">
        <f t="shared" si="1"/>
        <v>0</v>
      </c>
      <c r="K57" s="1">
        <v>38639</v>
      </c>
      <c r="L57" s="1">
        <v>40153</v>
      </c>
      <c r="M57">
        <f t="shared" si="2"/>
        <v>1514</v>
      </c>
    </row>
    <row r="58" spans="1:13" x14ac:dyDescent="0.35">
      <c r="A58" s="1">
        <v>38945</v>
      </c>
      <c r="B58">
        <f t="shared" ca="1" si="0"/>
        <v>6435</v>
      </c>
      <c r="C58" t="b">
        <f t="shared" si="1"/>
        <v>1</v>
      </c>
      <c r="K58" s="1">
        <v>41697</v>
      </c>
      <c r="L58" s="1">
        <v>43091</v>
      </c>
      <c r="M58">
        <f t="shared" si="2"/>
        <v>1394</v>
      </c>
    </row>
    <row r="59" spans="1:13" x14ac:dyDescent="0.35">
      <c r="A59" s="1">
        <v>41493</v>
      </c>
      <c r="B59">
        <f t="shared" ca="1" si="0"/>
        <v>3887</v>
      </c>
      <c r="C59" t="b">
        <f t="shared" si="1"/>
        <v>1</v>
      </c>
      <c r="K59" s="1">
        <v>33785</v>
      </c>
      <c r="L59" s="1">
        <v>41938</v>
      </c>
      <c r="M59">
        <f t="shared" si="2"/>
        <v>8153</v>
      </c>
    </row>
    <row r="60" spans="1:13" x14ac:dyDescent="0.35">
      <c r="A60" s="1">
        <v>44435</v>
      </c>
      <c r="B60">
        <f t="shared" ca="1" si="0"/>
        <v>945</v>
      </c>
      <c r="C60" t="b">
        <f t="shared" si="1"/>
        <v>0</v>
      </c>
      <c r="K60" s="1">
        <v>41032</v>
      </c>
      <c r="L60" s="1">
        <v>43229</v>
      </c>
      <c r="M60">
        <f t="shared" si="2"/>
        <v>2197</v>
      </c>
    </row>
    <row r="61" spans="1:13" x14ac:dyDescent="0.35">
      <c r="A61" s="1">
        <v>39474</v>
      </c>
      <c r="B61">
        <f t="shared" ca="1" si="0"/>
        <v>5906</v>
      </c>
      <c r="C61" t="b">
        <f t="shared" si="1"/>
        <v>1</v>
      </c>
      <c r="K61" s="1">
        <v>42271</v>
      </c>
      <c r="L61" s="1">
        <v>44790</v>
      </c>
      <c r="M61">
        <f t="shared" si="2"/>
        <v>2519</v>
      </c>
    </row>
    <row r="62" spans="1:13" x14ac:dyDescent="0.35">
      <c r="A62" s="1">
        <v>42484</v>
      </c>
      <c r="B62">
        <f t="shared" ca="1" si="0"/>
        <v>2896</v>
      </c>
      <c r="C62" t="b">
        <f t="shared" si="1"/>
        <v>1</v>
      </c>
      <c r="K62" s="1">
        <v>44325</v>
      </c>
      <c r="L62" s="1">
        <v>44340</v>
      </c>
      <c r="M62">
        <f t="shared" si="2"/>
        <v>15</v>
      </c>
    </row>
    <row r="63" spans="1:13" x14ac:dyDescent="0.35">
      <c r="A63" s="1">
        <v>40029</v>
      </c>
      <c r="B63">
        <f t="shared" ca="1" si="0"/>
        <v>5351</v>
      </c>
      <c r="C63" t="b">
        <f t="shared" si="1"/>
        <v>1</v>
      </c>
      <c r="K63" s="1">
        <v>41635</v>
      </c>
      <c r="L63" s="1">
        <v>43991</v>
      </c>
      <c r="M63">
        <f t="shared" si="2"/>
        <v>2356</v>
      </c>
    </row>
    <row r="64" spans="1:13" x14ac:dyDescent="0.35">
      <c r="A64" s="1">
        <v>43835</v>
      </c>
      <c r="B64">
        <f t="shared" ca="1" si="0"/>
        <v>1545</v>
      </c>
      <c r="C64" t="b">
        <f t="shared" si="1"/>
        <v>0</v>
      </c>
      <c r="K64" s="1">
        <v>38987</v>
      </c>
      <c r="L64" s="1">
        <v>39180</v>
      </c>
      <c r="M64">
        <f t="shared" si="2"/>
        <v>193</v>
      </c>
    </row>
    <row r="65" spans="1:13" x14ac:dyDescent="0.35">
      <c r="A65" s="1">
        <v>43493</v>
      </c>
      <c r="B65">
        <f t="shared" ca="1" si="0"/>
        <v>1887</v>
      </c>
      <c r="C65" t="b">
        <f t="shared" si="1"/>
        <v>1</v>
      </c>
      <c r="K65" s="1">
        <v>42744</v>
      </c>
      <c r="L65" s="1">
        <v>44029</v>
      </c>
      <c r="M65">
        <f t="shared" si="2"/>
        <v>1285</v>
      </c>
    </row>
    <row r="66" spans="1:13" x14ac:dyDescent="0.35">
      <c r="A66" s="1">
        <v>44516</v>
      </c>
      <c r="B66">
        <f t="shared" ca="1" si="0"/>
        <v>864</v>
      </c>
      <c r="C66" t="b">
        <f t="shared" si="1"/>
        <v>0</v>
      </c>
      <c r="K66" s="1">
        <v>38560</v>
      </c>
      <c r="L66" s="1">
        <v>38829</v>
      </c>
      <c r="M66">
        <f t="shared" si="2"/>
        <v>269</v>
      </c>
    </row>
    <row r="67" spans="1:13" x14ac:dyDescent="0.35">
      <c r="A67" s="1">
        <v>36041</v>
      </c>
      <c r="B67">
        <f t="shared" ref="B67:B130" ca="1" si="3">_xlfn.DAYS($F$2,A67)</f>
        <v>9339</v>
      </c>
      <c r="C67" t="b">
        <f t="shared" ref="C67:C130" si="4">IF(A67&lt;$F$3,TRUE)</f>
        <v>1</v>
      </c>
      <c r="K67" s="1">
        <v>39156</v>
      </c>
      <c r="L67" s="1">
        <v>39598</v>
      </c>
      <c r="M67">
        <f t="shared" ref="M67:M86" si="5">_xlfn.DAYS(L67,K67)</f>
        <v>442</v>
      </c>
    </row>
    <row r="68" spans="1:13" x14ac:dyDescent="0.35">
      <c r="A68" s="1">
        <v>37828</v>
      </c>
      <c r="B68">
        <f t="shared" ca="1" si="3"/>
        <v>7552</v>
      </c>
      <c r="C68" t="b">
        <f t="shared" si="4"/>
        <v>1</v>
      </c>
      <c r="K68" s="1">
        <v>43798</v>
      </c>
      <c r="L68" s="1">
        <v>44671</v>
      </c>
      <c r="M68">
        <f t="shared" si="5"/>
        <v>873</v>
      </c>
    </row>
    <row r="69" spans="1:13" x14ac:dyDescent="0.35">
      <c r="A69" s="1">
        <v>39265</v>
      </c>
      <c r="B69">
        <f t="shared" ca="1" si="3"/>
        <v>6115</v>
      </c>
      <c r="C69" t="b">
        <f t="shared" si="4"/>
        <v>1</v>
      </c>
      <c r="K69" s="1">
        <v>42318</v>
      </c>
      <c r="L69" s="1">
        <v>44306</v>
      </c>
      <c r="M69">
        <f t="shared" si="5"/>
        <v>1988</v>
      </c>
    </row>
    <row r="70" spans="1:13" x14ac:dyDescent="0.35">
      <c r="A70" s="1">
        <v>42182</v>
      </c>
      <c r="B70">
        <f t="shared" ca="1" si="3"/>
        <v>3198</v>
      </c>
      <c r="C70" t="b">
        <f t="shared" si="4"/>
        <v>1</v>
      </c>
      <c r="K70" s="1">
        <v>40307</v>
      </c>
      <c r="L70" s="1">
        <v>41998</v>
      </c>
      <c r="M70">
        <f t="shared" si="5"/>
        <v>1691</v>
      </c>
    </row>
    <row r="71" spans="1:13" x14ac:dyDescent="0.35">
      <c r="A71" s="1">
        <v>42270</v>
      </c>
      <c r="B71">
        <f t="shared" ca="1" si="3"/>
        <v>3110</v>
      </c>
      <c r="C71" t="b">
        <f t="shared" si="4"/>
        <v>1</v>
      </c>
      <c r="K71" s="1">
        <v>43157</v>
      </c>
      <c r="L71" s="1">
        <v>44386</v>
      </c>
      <c r="M71">
        <f t="shared" si="5"/>
        <v>1229</v>
      </c>
    </row>
    <row r="72" spans="1:13" x14ac:dyDescent="0.35">
      <c r="A72" s="1">
        <v>42626</v>
      </c>
      <c r="B72">
        <f t="shared" ca="1" si="3"/>
        <v>2754</v>
      </c>
      <c r="C72" t="b">
        <f t="shared" si="4"/>
        <v>1</v>
      </c>
      <c r="K72" s="1">
        <v>42764</v>
      </c>
      <c r="L72" s="1">
        <v>43078</v>
      </c>
      <c r="M72">
        <f t="shared" si="5"/>
        <v>314</v>
      </c>
    </row>
    <row r="73" spans="1:13" x14ac:dyDescent="0.35">
      <c r="A73" s="1">
        <v>33702</v>
      </c>
      <c r="B73">
        <f t="shared" ca="1" si="3"/>
        <v>11678</v>
      </c>
      <c r="C73" t="b">
        <f t="shared" si="4"/>
        <v>1</v>
      </c>
      <c r="K73" s="1">
        <v>40657</v>
      </c>
      <c r="L73" s="1">
        <v>42445</v>
      </c>
      <c r="M73">
        <f t="shared" si="5"/>
        <v>1788</v>
      </c>
    </row>
    <row r="74" spans="1:13" x14ac:dyDescent="0.35">
      <c r="A74" s="1">
        <v>38388</v>
      </c>
      <c r="B74">
        <f t="shared" ca="1" si="3"/>
        <v>6992</v>
      </c>
      <c r="C74" t="b">
        <f t="shared" si="4"/>
        <v>1</v>
      </c>
      <c r="K74" s="1">
        <v>35113</v>
      </c>
      <c r="L74" s="1">
        <v>35413</v>
      </c>
      <c r="M74">
        <f t="shared" si="5"/>
        <v>300</v>
      </c>
    </row>
    <row r="75" spans="1:13" x14ac:dyDescent="0.35">
      <c r="A75" s="1">
        <v>44040</v>
      </c>
      <c r="B75">
        <f t="shared" ca="1" si="3"/>
        <v>1340</v>
      </c>
      <c r="C75" t="b">
        <f t="shared" si="4"/>
        <v>0</v>
      </c>
      <c r="K75" s="1">
        <v>38995</v>
      </c>
      <c r="L75" s="1">
        <v>43608</v>
      </c>
      <c r="M75">
        <f t="shared" si="5"/>
        <v>4613</v>
      </c>
    </row>
    <row r="76" spans="1:13" x14ac:dyDescent="0.35">
      <c r="A76" s="1">
        <v>37972</v>
      </c>
      <c r="B76">
        <f t="shared" ca="1" si="3"/>
        <v>7408</v>
      </c>
      <c r="C76" t="b">
        <f t="shared" si="4"/>
        <v>1</v>
      </c>
      <c r="K76" s="1">
        <v>43146</v>
      </c>
      <c r="L76" s="1">
        <v>44295</v>
      </c>
      <c r="M76">
        <f t="shared" si="5"/>
        <v>1149</v>
      </c>
    </row>
    <row r="77" spans="1:13" x14ac:dyDescent="0.35">
      <c r="A77" s="1">
        <v>41655</v>
      </c>
      <c r="B77">
        <f t="shared" ca="1" si="3"/>
        <v>3725</v>
      </c>
      <c r="C77" t="b">
        <f t="shared" si="4"/>
        <v>1</v>
      </c>
      <c r="K77" s="1">
        <v>41131</v>
      </c>
      <c r="L77" s="1">
        <v>43865</v>
      </c>
      <c r="M77">
        <f t="shared" si="5"/>
        <v>2734</v>
      </c>
    </row>
    <row r="78" spans="1:13" x14ac:dyDescent="0.35">
      <c r="A78" s="1">
        <v>39931</v>
      </c>
      <c r="B78">
        <f t="shared" ca="1" si="3"/>
        <v>5449</v>
      </c>
      <c r="C78" t="b">
        <f t="shared" si="4"/>
        <v>1</v>
      </c>
      <c r="K78" s="1">
        <v>42985</v>
      </c>
      <c r="L78" s="1">
        <v>43251</v>
      </c>
      <c r="M78">
        <f t="shared" si="5"/>
        <v>266</v>
      </c>
    </row>
    <row r="79" spans="1:13" x14ac:dyDescent="0.35">
      <c r="A79" s="1">
        <v>43650</v>
      </c>
      <c r="B79">
        <f t="shared" ca="1" si="3"/>
        <v>1730</v>
      </c>
      <c r="C79" t="b">
        <f t="shared" si="4"/>
        <v>0</v>
      </c>
      <c r="K79" s="1">
        <v>39960</v>
      </c>
      <c r="L79" s="1">
        <v>44422</v>
      </c>
      <c r="M79">
        <f t="shared" si="5"/>
        <v>4462</v>
      </c>
    </row>
    <row r="80" spans="1:13" x14ac:dyDescent="0.35">
      <c r="A80" s="1">
        <v>43444</v>
      </c>
      <c r="B80">
        <f t="shared" ca="1" si="3"/>
        <v>1936</v>
      </c>
      <c r="C80" t="b">
        <f t="shared" si="4"/>
        <v>1</v>
      </c>
      <c r="K80" s="1">
        <v>43569</v>
      </c>
      <c r="L80" s="1">
        <v>44211</v>
      </c>
      <c r="M80">
        <f t="shared" si="5"/>
        <v>642</v>
      </c>
    </row>
    <row r="81" spans="1:15" x14ac:dyDescent="0.35">
      <c r="A81" s="1">
        <v>43211</v>
      </c>
      <c r="B81">
        <f t="shared" ca="1" si="3"/>
        <v>2169</v>
      </c>
      <c r="C81" t="b">
        <f t="shared" si="4"/>
        <v>1</v>
      </c>
      <c r="K81" s="1">
        <v>34603</v>
      </c>
      <c r="L81" s="1">
        <v>38131</v>
      </c>
      <c r="M81">
        <f t="shared" si="5"/>
        <v>3528</v>
      </c>
    </row>
    <row r="82" spans="1:15" x14ac:dyDescent="0.35">
      <c r="A82" s="1">
        <v>43578</v>
      </c>
      <c r="B82">
        <f t="shared" ca="1" si="3"/>
        <v>1802</v>
      </c>
      <c r="C82" t="b">
        <f t="shared" si="4"/>
        <v>0</v>
      </c>
      <c r="K82" s="1">
        <v>43671</v>
      </c>
      <c r="L82" s="1">
        <v>44257</v>
      </c>
      <c r="M82">
        <f t="shared" si="5"/>
        <v>586</v>
      </c>
    </row>
    <row r="83" spans="1:15" x14ac:dyDescent="0.35">
      <c r="A83" s="1">
        <v>42938</v>
      </c>
      <c r="B83">
        <f t="shared" ca="1" si="3"/>
        <v>2442</v>
      </c>
      <c r="C83" t="b">
        <f t="shared" si="4"/>
        <v>1</v>
      </c>
      <c r="K83" s="1">
        <v>42685</v>
      </c>
      <c r="L83" s="1">
        <v>42820</v>
      </c>
      <c r="M83">
        <f t="shared" si="5"/>
        <v>135</v>
      </c>
    </row>
    <row r="84" spans="1:15" x14ac:dyDescent="0.35">
      <c r="A84" s="1">
        <v>37576</v>
      </c>
      <c r="B84">
        <f t="shared" ca="1" si="3"/>
        <v>7804</v>
      </c>
      <c r="C84" t="b">
        <f t="shared" si="4"/>
        <v>1</v>
      </c>
      <c r="K84" s="1">
        <v>43240</v>
      </c>
      <c r="L84" s="1">
        <v>43538</v>
      </c>
      <c r="M84">
        <f t="shared" si="5"/>
        <v>298</v>
      </c>
    </row>
    <row r="85" spans="1:15" x14ac:dyDescent="0.35">
      <c r="A85" s="1">
        <v>42116</v>
      </c>
      <c r="B85">
        <f t="shared" ca="1" si="3"/>
        <v>3264</v>
      </c>
      <c r="C85" t="b">
        <f t="shared" si="4"/>
        <v>1</v>
      </c>
      <c r="K85" s="1">
        <v>35907</v>
      </c>
      <c r="L85" s="1">
        <v>38318</v>
      </c>
      <c r="M85">
        <f t="shared" si="5"/>
        <v>2411</v>
      </c>
    </row>
    <row r="86" spans="1:15" x14ac:dyDescent="0.35">
      <c r="A86" s="1">
        <v>40734</v>
      </c>
      <c r="B86">
        <f t="shared" ca="1" si="3"/>
        <v>4646</v>
      </c>
      <c r="C86" t="b">
        <f t="shared" si="4"/>
        <v>1</v>
      </c>
      <c r="K86" s="1">
        <v>40329</v>
      </c>
      <c r="L86" s="1">
        <v>43108</v>
      </c>
      <c r="M86">
        <f t="shared" si="5"/>
        <v>2779</v>
      </c>
      <c r="O86">
        <f>AVERAGE(M2:M86)</f>
        <v>1801.2470588235294</v>
      </c>
    </row>
    <row r="87" spans="1:15" x14ac:dyDescent="0.35">
      <c r="A87" s="1">
        <v>44474</v>
      </c>
      <c r="B87">
        <f t="shared" ca="1" si="3"/>
        <v>906</v>
      </c>
      <c r="C87" t="b">
        <f t="shared" si="4"/>
        <v>0</v>
      </c>
    </row>
    <row r="88" spans="1:15" x14ac:dyDescent="0.35">
      <c r="A88" s="1">
        <v>43977</v>
      </c>
      <c r="B88">
        <f t="shared" ca="1" si="3"/>
        <v>1403</v>
      </c>
      <c r="C88" t="b">
        <f t="shared" si="4"/>
        <v>0</v>
      </c>
    </row>
    <row r="89" spans="1:15" x14ac:dyDescent="0.35">
      <c r="A89" s="1">
        <v>44063</v>
      </c>
      <c r="B89">
        <f t="shared" ca="1" si="3"/>
        <v>1317</v>
      </c>
      <c r="C89" t="b">
        <f t="shared" si="4"/>
        <v>0</v>
      </c>
    </row>
    <row r="90" spans="1:15" x14ac:dyDescent="0.35">
      <c r="A90" s="1">
        <v>41386</v>
      </c>
      <c r="B90">
        <f t="shared" ca="1" si="3"/>
        <v>3994</v>
      </c>
      <c r="C90" t="b">
        <f t="shared" si="4"/>
        <v>1</v>
      </c>
    </row>
    <row r="91" spans="1:15" x14ac:dyDescent="0.35">
      <c r="A91" s="1">
        <v>39091</v>
      </c>
      <c r="B91">
        <f t="shared" ca="1" si="3"/>
        <v>6289</v>
      </c>
      <c r="C91" t="b">
        <f t="shared" si="4"/>
        <v>1</v>
      </c>
    </row>
    <row r="92" spans="1:15" x14ac:dyDescent="0.35">
      <c r="A92" s="1">
        <v>42031</v>
      </c>
      <c r="B92">
        <f t="shared" ca="1" si="3"/>
        <v>3349</v>
      </c>
      <c r="C92" t="b">
        <f t="shared" si="4"/>
        <v>1</v>
      </c>
    </row>
    <row r="93" spans="1:15" x14ac:dyDescent="0.35">
      <c r="A93" s="1">
        <v>44250</v>
      </c>
      <c r="B93">
        <f t="shared" ca="1" si="3"/>
        <v>1130</v>
      </c>
      <c r="C93" t="b">
        <f t="shared" si="4"/>
        <v>0</v>
      </c>
    </row>
    <row r="94" spans="1:15" x14ac:dyDescent="0.35">
      <c r="A94" s="1">
        <v>41454</v>
      </c>
      <c r="B94">
        <f t="shared" ca="1" si="3"/>
        <v>3926</v>
      </c>
      <c r="C94" t="b">
        <f t="shared" si="4"/>
        <v>1</v>
      </c>
    </row>
    <row r="95" spans="1:15" x14ac:dyDescent="0.35">
      <c r="A95" s="1">
        <v>35726</v>
      </c>
      <c r="B95">
        <f t="shared" ca="1" si="3"/>
        <v>9654</v>
      </c>
      <c r="C95" t="b">
        <f t="shared" si="4"/>
        <v>1</v>
      </c>
    </row>
    <row r="96" spans="1:15" x14ac:dyDescent="0.35">
      <c r="A96" s="1">
        <v>35055</v>
      </c>
      <c r="B96">
        <f t="shared" ca="1" si="3"/>
        <v>10325</v>
      </c>
      <c r="C96" t="b">
        <f t="shared" si="4"/>
        <v>1</v>
      </c>
    </row>
    <row r="97" spans="1:3" x14ac:dyDescent="0.35">
      <c r="A97" s="1">
        <v>42706</v>
      </c>
      <c r="B97">
        <f t="shared" ca="1" si="3"/>
        <v>2674</v>
      </c>
      <c r="C97" t="b">
        <f t="shared" si="4"/>
        <v>1</v>
      </c>
    </row>
    <row r="98" spans="1:3" x14ac:dyDescent="0.35">
      <c r="A98" s="1">
        <v>37636</v>
      </c>
      <c r="B98">
        <f t="shared" ca="1" si="3"/>
        <v>7744</v>
      </c>
      <c r="C98" t="b">
        <f t="shared" si="4"/>
        <v>1</v>
      </c>
    </row>
    <row r="99" spans="1:3" x14ac:dyDescent="0.35">
      <c r="A99" s="1">
        <v>38398</v>
      </c>
      <c r="B99">
        <f t="shared" ca="1" si="3"/>
        <v>6982</v>
      </c>
      <c r="C99" t="b">
        <f t="shared" si="4"/>
        <v>1</v>
      </c>
    </row>
    <row r="100" spans="1:3" x14ac:dyDescent="0.35">
      <c r="A100" s="1">
        <v>44052</v>
      </c>
      <c r="B100">
        <f t="shared" ca="1" si="3"/>
        <v>1328</v>
      </c>
      <c r="C100" t="b">
        <f t="shared" si="4"/>
        <v>0</v>
      </c>
    </row>
    <row r="101" spans="1:3" x14ac:dyDescent="0.35">
      <c r="A101" s="1">
        <v>39064</v>
      </c>
      <c r="B101">
        <f t="shared" ca="1" si="3"/>
        <v>6316</v>
      </c>
      <c r="C101" t="b">
        <f t="shared" si="4"/>
        <v>1</v>
      </c>
    </row>
    <row r="102" spans="1:3" x14ac:dyDescent="0.35">
      <c r="A102" s="1">
        <v>43322</v>
      </c>
      <c r="B102">
        <f t="shared" ca="1" si="3"/>
        <v>2058</v>
      </c>
      <c r="C102" t="b">
        <f t="shared" si="4"/>
        <v>1</v>
      </c>
    </row>
    <row r="103" spans="1:3" x14ac:dyDescent="0.35">
      <c r="A103" s="1">
        <v>43732</v>
      </c>
      <c r="B103">
        <f t="shared" ca="1" si="3"/>
        <v>1648</v>
      </c>
      <c r="C103" t="b">
        <f t="shared" si="4"/>
        <v>0</v>
      </c>
    </row>
    <row r="104" spans="1:3" x14ac:dyDescent="0.35">
      <c r="A104" s="1">
        <v>35998</v>
      </c>
      <c r="B104">
        <f t="shared" ca="1" si="3"/>
        <v>9382</v>
      </c>
      <c r="C104" t="b">
        <f t="shared" si="4"/>
        <v>1</v>
      </c>
    </row>
    <row r="105" spans="1:3" x14ac:dyDescent="0.35">
      <c r="A105" s="1">
        <v>38825</v>
      </c>
      <c r="B105">
        <f t="shared" ca="1" si="3"/>
        <v>6555</v>
      </c>
      <c r="C105" t="b">
        <f t="shared" si="4"/>
        <v>1</v>
      </c>
    </row>
    <row r="106" spans="1:3" x14ac:dyDescent="0.35">
      <c r="A106" s="1">
        <v>39137</v>
      </c>
      <c r="B106">
        <f t="shared" ca="1" si="3"/>
        <v>6243</v>
      </c>
      <c r="C106" t="b">
        <f t="shared" si="4"/>
        <v>1</v>
      </c>
    </row>
    <row r="107" spans="1:3" x14ac:dyDescent="0.35">
      <c r="A107" s="1">
        <v>44198</v>
      </c>
      <c r="B107">
        <f t="shared" ca="1" si="3"/>
        <v>1182</v>
      </c>
      <c r="C107" t="b">
        <f t="shared" si="4"/>
        <v>0</v>
      </c>
    </row>
    <row r="108" spans="1:3" x14ac:dyDescent="0.35">
      <c r="A108" s="1">
        <v>40192</v>
      </c>
      <c r="B108">
        <f t="shared" ca="1" si="3"/>
        <v>5188</v>
      </c>
      <c r="C108" t="b">
        <f t="shared" si="4"/>
        <v>1</v>
      </c>
    </row>
    <row r="109" spans="1:3" x14ac:dyDescent="0.35">
      <c r="A109" s="1">
        <v>38573</v>
      </c>
      <c r="B109">
        <f t="shared" ca="1" si="3"/>
        <v>6807</v>
      </c>
      <c r="C109" t="b">
        <f t="shared" si="4"/>
        <v>1</v>
      </c>
    </row>
    <row r="110" spans="1:3" x14ac:dyDescent="0.35">
      <c r="A110" s="1">
        <v>38813</v>
      </c>
      <c r="B110">
        <f t="shared" ca="1" si="3"/>
        <v>6567</v>
      </c>
      <c r="C110" t="b">
        <f t="shared" si="4"/>
        <v>1</v>
      </c>
    </row>
    <row r="111" spans="1:3" x14ac:dyDescent="0.35">
      <c r="A111" s="1">
        <v>43530</v>
      </c>
      <c r="B111">
        <f t="shared" ca="1" si="3"/>
        <v>1850</v>
      </c>
      <c r="C111" t="b">
        <f t="shared" si="4"/>
        <v>1</v>
      </c>
    </row>
    <row r="112" spans="1:3" x14ac:dyDescent="0.35">
      <c r="A112" s="1">
        <v>40793</v>
      </c>
      <c r="B112">
        <f t="shared" ca="1" si="3"/>
        <v>4587</v>
      </c>
      <c r="C112" t="b">
        <f t="shared" si="4"/>
        <v>1</v>
      </c>
    </row>
    <row r="113" spans="1:3" x14ac:dyDescent="0.35">
      <c r="A113" s="1">
        <v>43515</v>
      </c>
      <c r="B113">
        <f t="shared" ca="1" si="3"/>
        <v>1865</v>
      </c>
      <c r="C113" t="b">
        <f t="shared" si="4"/>
        <v>1</v>
      </c>
    </row>
    <row r="114" spans="1:3" x14ac:dyDescent="0.35">
      <c r="A114" s="1">
        <v>39002</v>
      </c>
      <c r="B114">
        <f t="shared" ca="1" si="3"/>
        <v>6378</v>
      </c>
      <c r="C114" t="b">
        <f t="shared" si="4"/>
        <v>1</v>
      </c>
    </row>
    <row r="115" spans="1:3" x14ac:dyDescent="0.35">
      <c r="A115" s="1">
        <v>39391</v>
      </c>
      <c r="B115">
        <f t="shared" ca="1" si="3"/>
        <v>5989</v>
      </c>
      <c r="C115" t="b">
        <f t="shared" si="4"/>
        <v>1</v>
      </c>
    </row>
    <row r="116" spans="1:3" x14ac:dyDescent="0.35">
      <c r="A116" s="1">
        <v>33695</v>
      </c>
      <c r="B116">
        <f t="shared" ca="1" si="3"/>
        <v>11685</v>
      </c>
      <c r="C116" t="b">
        <f t="shared" si="4"/>
        <v>1</v>
      </c>
    </row>
    <row r="117" spans="1:3" x14ac:dyDescent="0.35">
      <c r="A117" s="1">
        <v>43937</v>
      </c>
      <c r="B117">
        <f t="shared" ca="1" si="3"/>
        <v>1443</v>
      </c>
      <c r="C117" t="b">
        <f t="shared" si="4"/>
        <v>0</v>
      </c>
    </row>
    <row r="118" spans="1:3" x14ac:dyDescent="0.35">
      <c r="A118" s="1">
        <v>40883</v>
      </c>
      <c r="B118">
        <f t="shared" ca="1" si="3"/>
        <v>4497</v>
      </c>
      <c r="C118" t="b">
        <f t="shared" si="4"/>
        <v>1</v>
      </c>
    </row>
    <row r="119" spans="1:3" x14ac:dyDescent="0.35">
      <c r="A119" s="1">
        <v>36331</v>
      </c>
      <c r="B119">
        <f t="shared" ca="1" si="3"/>
        <v>9049</v>
      </c>
      <c r="C119" t="b">
        <f t="shared" si="4"/>
        <v>1</v>
      </c>
    </row>
    <row r="120" spans="1:3" x14ac:dyDescent="0.35">
      <c r="A120" s="1">
        <v>43122</v>
      </c>
      <c r="B120">
        <f t="shared" ca="1" si="3"/>
        <v>2258</v>
      </c>
      <c r="C120" t="b">
        <f t="shared" si="4"/>
        <v>1</v>
      </c>
    </row>
    <row r="121" spans="1:3" x14ac:dyDescent="0.35">
      <c r="A121" s="1">
        <v>44241</v>
      </c>
      <c r="B121">
        <f t="shared" ca="1" si="3"/>
        <v>1139</v>
      </c>
      <c r="C121" t="b">
        <f t="shared" si="4"/>
        <v>0</v>
      </c>
    </row>
    <row r="122" spans="1:3" x14ac:dyDescent="0.35">
      <c r="A122" s="1">
        <v>42922</v>
      </c>
      <c r="B122">
        <f t="shared" ca="1" si="3"/>
        <v>2458</v>
      </c>
      <c r="C122" t="b">
        <f t="shared" si="4"/>
        <v>1</v>
      </c>
    </row>
    <row r="123" spans="1:3" x14ac:dyDescent="0.35">
      <c r="A123" s="1">
        <v>40565</v>
      </c>
      <c r="B123">
        <f t="shared" ca="1" si="3"/>
        <v>4815</v>
      </c>
      <c r="C123" t="b">
        <f t="shared" si="4"/>
        <v>1</v>
      </c>
    </row>
    <row r="124" spans="1:3" x14ac:dyDescent="0.35">
      <c r="A124" s="1">
        <v>37680</v>
      </c>
      <c r="B124">
        <f t="shared" ca="1" si="3"/>
        <v>7700</v>
      </c>
      <c r="C124" t="b">
        <f t="shared" si="4"/>
        <v>1</v>
      </c>
    </row>
    <row r="125" spans="1:3" x14ac:dyDescent="0.35">
      <c r="A125" s="1">
        <v>40778</v>
      </c>
      <c r="B125">
        <f t="shared" ca="1" si="3"/>
        <v>4602</v>
      </c>
      <c r="C125" t="b">
        <f t="shared" si="4"/>
        <v>1</v>
      </c>
    </row>
    <row r="126" spans="1:3" x14ac:dyDescent="0.35">
      <c r="A126" s="1">
        <v>37582</v>
      </c>
      <c r="B126">
        <f t="shared" ca="1" si="3"/>
        <v>7798</v>
      </c>
      <c r="C126" t="b">
        <f t="shared" si="4"/>
        <v>1</v>
      </c>
    </row>
    <row r="127" spans="1:3" x14ac:dyDescent="0.35">
      <c r="A127" s="1">
        <v>44206</v>
      </c>
      <c r="B127">
        <f t="shared" ca="1" si="3"/>
        <v>1174</v>
      </c>
      <c r="C127" t="b">
        <f t="shared" si="4"/>
        <v>0</v>
      </c>
    </row>
    <row r="128" spans="1:3" x14ac:dyDescent="0.35">
      <c r="A128" s="1">
        <v>43715</v>
      </c>
      <c r="B128">
        <f t="shared" ca="1" si="3"/>
        <v>1665</v>
      </c>
      <c r="C128" t="b">
        <f t="shared" si="4"/>
        <v>0</v>
      </c>
    </row>
    <row r="129" spans="1:3" x14ac:dyDescent="0.35">
      <c r="A129" s="1">
        <v>42173</v>
      </c>
      <c r="B129">
        <f t="shared" ca="1" si="3"/>
        <v>3207</v>
      </c>
      <c r="C129" t="b">
        <f t="shared" si="4"/>
        <v>1</v>
      </c>
    </row>
    <row r="130" spans="1:3" x14ac:dyDescent="0.35">
      <c r="A130" s="1">
        <v>42804</v>
      </c>
      <c r="B130">
        <f t="shared" ca="1" si="3"/>
        <v>2576</v>
      </c>
      <c r="C130" t="b">
        <f t="shared" si="4"/>
        <v>1</v>
      </c>
    </row>
    <row r="131" spans="1:3" x14ac:dyDescent="0.35">
      <c r="A131" s="1">
        <v>38613</v>
      </c>
      <c r="B131">
        <f t="shared" ref="B131:B194" ca="1" si="6">_xlfn.DAYS($F$2,A131)</f>
        <v>6767</v>
      </c>
      <c r="C131" t="b">
        <f t="shared" ref="C131:C194" si="7">IF(A131&lt;$F$3,TRUE)</f>
        <v>1</v>
      </c>
    </row>
    <row r="132" spans="1:3" x14ac:dyDescent="0.35">
      <c r="A132" s="1">
        <v>39553</v>
      </c>
      <c r="B132">
        <f t="shared" ca="1" si="6"/>
        <v>5827</v>
      </c>
      <c r="C132" t="b">
        <f t="shared" si="7"/>
        <v>1</v>
      </c>
    </row>
    <row r="133" spans="1:3" x14ac:dyDescent="0.35">
      <c r="A133" s="1">
        <v>35019</v>
      </c>
      <c r="B133">
        <f t="shared" ca="1" si="6"/>
        <v>10361</v>
      </c>
      <c r="C133" t="b">
        <f t="shared" si="7"/>
        <v>1</v>
      </c>
    </row>
    <row r="134" spans="1:3" x14ac:dyDescent="0.35">
      <c r="A134" s="1">
        <v>41473</v>
      </c>
      <c r="B134">
        <f t="shared" ca="1" si="6"/>
        <v>3907</v>
      </c>
      <c r="C134" t="b">
        <f t="shared" si="7"/>
        <v>1</v>
      </c>
    </row>
    <row r="135" spans="1:3" x14ac:dyDescent="0.35">
      <c r="A135" s="1">
        <v>44471</v>
      </c>
      <c r="B135">
        <f t="shared" ca="1" si="6"/>
        <v>909</v>
      </c>
      <c r="C135" t="b">
        <f t="shared" si="7"/>
        <v>0</v>
      </c>
    </row>
    <row r="136" spans="1:3" x14ac:dyDescent="0.35">
      <c r="A136" s="1">
        <v>41468</v>
      </c>
      <c r="B136">
        <f t="shared" ca="1" si="6"/>
        <v>3912</v>
      </c>
      <c r="C136" t="b">
        <f t="shared" si="7"/>
        <v>1</v>
      </c>
    </row>
    <row r="137" spans="1:3" x14ac:dyDescent="0.35">
      <c r="A137" s="1">
        <v>35933</v>
      </c>
      <c r="B137">
        <f t="shared" ca="1" si="6"/>
        <v>9447</v>
      </c>
      <c r="C137" t="b">
        <f t="shared" si="7"/>
        <v>1</v>
      </c>
    </row>
    <row r="138" spans="1:3" x14ac:dyDescent="0.35">
      <c r="A138" s="1">
        <v>37313</v>
      </c>
      <c r="B138">
        <f t="shared" ca="1" si="6"/>
        <v>8067</v>
      </c>
      <c r="C138" t="b">
        <f t="shared" si="7"/>
        <v>1</v>
      </c>
    </row>
    <row r="139" spans="1:3" x14ac:dyDescent="0.35">
      <c r="A139" s="1">
        <v>35200</v>
      </c>
      <c r="B139">
        <f t="shared" ca="1" si="6"/>
        <v>10180</v>
      </c>
      <c r="C139" t="b">
        <f t="shared" si="7"/>
        <v>1</v>
      </c>
    </row>
    <row r="140" spans="1:3" x14ac:dyDescent="0.35">
      <c r="A140" s="1">
        <v>41714</v>
      </c>
      <c r="B140">
        <f t="shared" ca="1" si="6"/>
        <v>3666</v>
      </c>
      <c r="C140" t="b">
        <f t="shared" si="7"/>
        <v>1</v>
      </c>
    </row>
    <row r="141" spans="1:3" x14ac:dyDescent="0.35">
      <c r="A141" s="1">
        <v>39887</v>
      </c>
      <c r="B141">
        <f t="shared" ca="1" si="6"/>
        <v>5493</v>
      </c>
      <c r="C141" t="b">
        <f t="shared" si="7"/>
        <v>1</v>
      </c>
    </row>
    <row r="142" spans="1:3" x14ac:dyDescent="0.35">
      <c r="A142" s="1">
        <v>44477</v>
      </c>
      <c r="B142">
        <f t="shared" ca="1" si="6"/>
        <v>903</v>
      </c>
      <c r="C142" t="b">
        <f t="shared" si="7"/>
        <v>0</v>
      </c>
    </row>
    <row r="143" spans="1:3" x14ac:dyDescent="0.35">
      <c r="A143" s="1">
        <v>44036</v>
      </c>
      <c r="B143">
        <f t="shared" ca="1" si="6"/>
        <v>1344</v>
      </c>
      <c r="C143" t="b">
        <f t="shared" si="7"/>
        <v>0</v>
      </c>
    </row>
    <row r="144" spans="1:3" x14ac:dyDescent="0.35">
      <c r="A144" s="1">
        <v>41642</v>
      </c>
      <c r="B144">
        <f t="shared" ca="1" si="6"/>
        <v>3738</v>
      </c>
      <c r="C144" t="b">
        <f t="shared" si="7"/>
        <v>1</v>
      </c>
    </row>
    <row r="145" spans="1:3" x14ac:dyDescent="0.35">
      <c r="A145" s="1">
        <v>43102</v>
      </c>
      <c r="B145">
        <f t="shared" ca="1" si="6"/>
        <v>2278</v>
      </c>
      <c r="C145" t="b">
        <f t="shared" si="7"/>
        <v>1</v>
      </c>
    </row>
    <row r="146" spans="1:3" x14ac:dyDescent="0.35">
      <c r="A146" s="1">
        <v>36644</v>
      </c>
      <c r="B146">
        <f t="shared" ca="1" si="6"/>
        <v>8736</v>
      </c>
      <c r="C146" t="b">
        <f t="shared" si="7"/>
        <v>1</v>
      </c>
    </row>
    <row r="147" spans="1:3" x14ac:dyDescent="0.35">
      <c r="A147" s="1">
        <v>43055</v>
      </c>
      <c r="B147">
        <f t="shared" ca="1" si="6"/>
        <v>2325</v>
      </c>
      <c r="C147" t="b">
        <f t="shared" si="7"/>
        <v>1</v>
      </c>
    </row>
    <row r="148" spans="1:3" x14ac:dyDescent="0.35">
      <c r="A148" s="1">
        <v>44224</v>
      </c>
      <c r="B148">
        <f t="shared" ca="1" si="6"/>
        <v>1156</v>
      </c>
      <c r="C148" t="b">
        <f t="shared" si="7"/>
        <v>0</v>
      </c>
    </row>
    <row r="149" spans="1:3" x14ac:dyDescent="0.35">
      <c r="A149" s="1">
        <v>42858</v>
      </c>
      <c r="B149">
        <f t="shared" ca="1" si="6"/>
        <v>2522</v>
      </c>
      <c r="C149" t="b">
        <f t="shared" si="7"/>
        <v>1</v>
      </c>
    </row>
    <row r="150" spans="1:3" x14ac:dyDescent="0.35">
      <c r="A150" s="1">
        <v>36233</v>
      </c>
      <c r="B150">
        <f t="shared" ca="1" si="6"/>
        <v>9147</v>
      </c>
      <c r="C150" t="b">
        <f t="shared" si="7"/>
        <v>1</v>
      </c>
    </row>
    <row r="151" spans="1:3" x14ac:dyDescent="0.35">
      <c r="A151" s="1">
        <v>39872</v>
      </c>
      <c r="B151">
        <f t="shared" ca="1" si="6"/>
        <v>5508</v>
      </c>
      <c r="C151" t="b">
        <f t="shared" si="7"/>
        <v>1</v>
      </c>
    </row>
    <row r="152" spans="1:3" x14ac:dyDescent="0.35">
      <c r="A152" s="1">
        <v>43240</v>
      </c>
      <c r="B152">
        <f t="shared" ca="1" si="6"/>
        <v>2140</v>
      </c>
      <c r="C152" t="b">
        <f t="shared" si="7"/>
        <v>1</v>
      </c>
    </row>
    <row r="153" spans="1:3" x14ac:dyDescent="0.35">
      <c r="A153" s="1">
        <v>44554</v>
      </c>
      <c r="B153">
        <f t="shared" ca="1" si="6"/>
        <v>826</v>
      </c>
      <c r="C153" t="b">
        <f t="shared" si="7"/>
        <v>0</v>
      </c>
    </row>
    <row r="154" spans="1:3" x14ac:dyDescent="0.35">
      <c r="A154" s="1">
        <v>42722</v>
      </c>
      <c r="B154">
        <f t="shared" ca="1" si="6"/>
        <v>2658</v>
      </c>
      <c r="C154" t="b">
        <f t="shared" si="7"/>
        <v>1</v>
      </c>
    </row>
    <row r="155" spans="1:3" x14ac:dyDescent="0.35">
      <c r="A155" s="1">
        <v>41714</v>
      </c>
      <c r="B155">
        <f t="shared" ca="1" si="6"/>
        <v>3666</v>
      </c>
      <c r="C155" t="b">
        <f t="shared" si="7"/>
        <v>1</v>
      </c>
    </row>
    <row r="156" spans="1:3" x14ac:dyDescent="0.35">
      <c r="A156" s="1">
        <v>36374</v>
      </c>
      <c r="B156">
        <f t="shared" ca="1" si="6"/>
        <v>9006</v>
      </c>
      <c r="C156" t="b">
        <f t="shared" si="7"/>
        <v>1</v>
      </c>
    </row>
    <row r="157" spans="1:3" x14ac:dyDescent="0.35">
      <c r="A157" s="1">
        <v>39437</v>
      </c>
      <c r="B157">
        <f t="shared" ca="1" si="6"/>
        <v>5943</v>
      </c>
      <c r="C157" t="b">
        <f t="shared" si="7"/>
        <v>1</v>
      </c>
    </row>
    <row r="158" spans="1:3" x14ac:dyDescent="0.35">
      <c r="A158" s="1">
        <v>44495</v>
      </c>
      <c r="B158">
        <f t="shared" ca="1" si="6"/>
        <v>885</v>
      </c>
      <c r="C158" t="b">
        <f t="shared" si="7"/>
        <v>0</v>
      </c>
    </row>
    <row r="159" spans="1:3" x14ac:dyDescent="0.35">
      <c r="A159" s="1">
        <v>41706</v>
      </c>
      <c r="B159">
        <f t="shared" ca="1" si="6"/>
        <v>3674</v>
      </c>
      <c r="C159" t="b">
        <f t="shared" si="7"/>
        <v>1</v>
      </c>
    </row>
    <row r="160" spans="1:3" x14ac:dyDescent="0.35">
      <c r="A160" s="1">
        <v>43276</v>
      </c>
      <c r="B160">
        <f t="shared" ca="1" si="6"/>
        <v>2104</v>
      </c>
      <c r="C160" t="b">
        <f t="shared" si="7"/>
        <v>1</v>
      </c>
    </row>
    <row r="161" spans="1:3" x14ac:dyDescent="0.35">
      <c r="A161" s="1">
        <v>39021</v>
      </c>
      <c r="B161">
        <f t="shared" ca="1" si="6"/>
        <v>6359</v>
      </c>
      <c r="C161" t="b">
        <f t="shared" si="7"/>
        <v>1</v>
      </c>
    </row>
    <row r="162" spans="1:3" x14ac:dyDescent="0.35">
      <c r="A162" s="1">
        <v>39197</v>
      </c>
      <c r="B162">
        <f t="shared" ca="1" si="6"/>
        <v>6183</v>
      </c>
      <c r="C162" t="b">
        <f t="shared" si="7"/>
        <v>1</v>
      </c>
    </row>
    <row r="163" spans="1:3" x14ac:dyDescent="0.35">
      <c r="A163" s="1">
        <v>34595</v>
      </c>
      <c r="B163">
        <f t="shared" ca="1" si="6"/>
        <v>10785</v>
      </c>
      <c r="C163" t="b">
        <f t="shared" si="7"/>
        <v>1</v>
      </c>
    </row>
    <row r="164" spans="1:3" x14ac:dyDescent="0.35">
      <c r="A164" s="1">
        <v>38564</v>
      </c>
      <c r="B164">
        <f t="shared" ca="1" si="6"/>
        <v>6816</v>
      </c>
      <c r="C164" t="b">
        <f t="shared" si="7"/>
        <v>1</v>
      </c>
    </row>
    <row r="165" spans="1:3" x14ac:dyDescent="0.35">
      <c r="A165" s="1">
        <v>37343</v>
      </c>
      <c r="B165">
        <f t="shared" ca="1" si="6"/>
        <v>8037</v>
      </c>
      <c r="C165" t="b">
        <f t="shared" si="7"/>
        <v>1</v>
      </c>
    </row>
    <row r="166" spans="1:3" x14ac:dyDescent="0.35">
      <c r="A166" s="1">
        <v>44014</v>
      </c>
      <c r="B166">
        <f t="shared" ca="1" si="6"/>
        <v>1366</v>
      </c>
      <c r="C166" t="b">
        <f t="shared" si="7"/>
        <v>0</v>
      </c>
    </row>
    <row r="167" spans="1:3" x14ac:dyDescent="0.35">
      <c r="A167" s="1">
        <v>42731</v>
      </c>
      <c r="B167">
        <f t="shared" ca="1" si="6"/>
        <v>2649</v>
      </c>
      <c r="C167" t="b">
        <f t="shared" si="7"/>
        <v>1</v>
      </c>
    </row>
    <row r="168" spans="1:3" x14ac:dyDescent="0.35">
      <c r="A168" s="1">
        <v>42928</v>
      </c>
      <c r="B168">
        <f t="shared" ca="1" si="6"/>
        <v>2452</v>
      </c>
      <c r="C168" t="b">
        <f t="shared" si="7"/>
        <v>1</v>
      </c>
    </row>
    <row r="169" spans="1:3" x14ac:dyDescent="0.35">
      <c r="A169" s="1">
        <v>38328</v>
      </c>
      <c r="B169">
        <f t="shared" ca="1" si="6"/>
        <v>7052</v>
      </c>
      <c r="C169" t="b">
        <f t="shared" si="7"/>
        <v>1</v>
      </c>
    </row>
    <row r="170" spans="1:3" x14ac:dyDescent="0.35">
      <c r="A170" s="1">
        <v>36914</v>
      </c>
      <c r="B170">
        <f t="shared" ca="1" si="6"/>
        <v>8466</v>
      </c>
      <c r="C170" t="b">
        <f t="shared" si="7"/>
        <v>1</v>
      </c>
    </row>
    <row r="171" spans="1:3" x14ac:dyDescent="0.35">
      <c r="A171" s="1">
        <v>44086</v>
      </c>
      <c r="B171">
        <f t="shared" ca="1" si="6"/>
        <v>1294</v>
      </c>
      <c r="C171" t="b">
        <f t="shared" si="7"/>
        <v>0</v>
      </c>
    </row>
    <row r="172" spans="1:3" x14ac:dyDescent="0.35">
      <c r="A172" s="1">
        <v>36229</v>
      </c>
      <c r="B172">
        <f t="shared" ca="1" si="6"/>
        <v>9151</v>
      </c>
      <c r="C172" t="b">
        <f t="shared" si="7"/>
        <v>1</v>
      </c>
    </row>
    <row r="173" spans="1:3" x14ac:dyDescent="0.35">
      <c r="A173" s="1">
        <v>43753</v>
      </c>
      <c r="B173">
        <f t="shared" ca="1" si="6"/>
        <v>1627</v>
      </c>
      <c r="C173" t="b">
        <f t="shared" si="7"/>
        <v>0</v>
      </c>
    </row>
    <row r="174" spans="1:3" x14ac:dyDescent="0.35">
      <c r="A174" s="1">
        <v>42492</v>
      </c>
      <c r="B174">
        <f t="shared" ca="1" si="6"/>
        <v>2888</v>
      </c>
      <c r="C174" t="b">
        <f t="shared" si="7"/>
        <v>1</v>
      </c>
    </row>
    <row r="175" spans="1:3" x14ac:dyDescent="0.35">
      <c r="A175" s="1">
        <v>43594</v>
      </c>
      <c r="B175">
        <f t="shared" ca="1" si="6"/>
        <v>1786</v>
      </c>
      <c r="C175" t="b">
        <f t="shared" si="7"/>
        <v>0</v>
      </c>
    </row>
    <row r="176" spans="1:3" x14ac:dyDescent="0.35">
      <c r="A176" s="1">
        <v>42951</v>
      </c>
      <c r="B176">
        <f t="shared" ca="1" si="6"/>
        <v>2429</v>
      </c>
      <c r="C176" t="b">
        <f t="shared" si="7"/>
        <v>1</v>
      </c>
    </row>
    <row r="177" spans="1:3" x14ac:dyDescent="0.35">
      <c r="A177" s="1">
        <v>37705</v>
      </c>
      <c r="B177">
        <f t="shared" ca="1" si="6"/>
        <v>7675</v>
      </c>
      <c r="C177" t="b">
        <f t="shared" si="7"/>
        <v>1</v>
      </c>
    </row>
    <row r="178" spans="1:3" x14ac:dyDescent="0.35">
      <c r="A178" s="1">
        <v>38066</v>
      </c>
      <c r="B178">
        <f t="shared" ca="1" si="6"/>
        <v>7314</v>
      </c>
      <c r="C178" t="b">
        <f t="shared" si="7"/>
        <v>1</v>
      </c>
    </row>
    <row r="179" spans="1:3" x14ac:dyDescent="0.35">
      <c r="A179" s="1">
        <v>36275</v>
      </c>
      <c r="B179">
        <f t="shared" ca="1" si="6"/>
        <v>9105</v>
      </c>
      <c r="C179" t="b">
        <f t="shared" si="7"/>
        <v>1</v>
      </c>
    </row>
    <row r="180" spans="1:3" x14ac:dyDescent="0.35">
      <c r="A180" s="1">
        <v>35887</v>
      </c>
      <c r="B180">
        <f t="shared" ca="1" si="6"/>
        <v>9493</v>
      </c>
      <c r="C180" t="b">
        <f t="shared" si="7"/>
        <v>1</v>
      </c>
    </row>
    <row r="181" spans="1:3" x14ac:dyDescent="0.35">
      <c r="A181" s="1">
        <v>40540</v>
      </c>
      <c r="B181">
        <f t="shared" ca="1" si="6"/>
        <v>4840</v>
      </c>
      <c r="C181" t="b">
        <f t="shared" si="7"/>
        <v>1</v>
      </c>
    </row>
    <row r="182" spans="1:3" x14ac:dyDescent="0.35">
      <c r="A182" s="1">
        <v>44274</v>
      </c>
      <c r="B182">
        <f t="shared" ca="1" si="6"/>
        <v>1106</v>
      </c>
      <c r="C182" t="b">
        <f t="shared" si="7"/>
        <v>0</v>
      </c>
    </row>
    <row r="183" spans="1:3" x14ac:dyDescent="0.35">
      <c r="A183" s="1">
        <v>43272</v>
      </c>
      <c r="B183">
        <f t="shared" ca="1" si="6"/>
        <v>2108</v>
      </c>
      <c r="C183" t="b">
        <f t="shared" si="7"/>
        <v>1</v>
      </c>
    </row>
    <row r="184" spans="1:3" x14ac:dyDescent="0.35">
      <c r="A184" s="1">
        <v>41692</v>
      </c>
      <c r="B184">
        <f t="shared" ca="1" si="6"/>
        <v>3688</v>
      </c>
      <c r="C184" t="b">
        <f t="shared" si="7"/>
        <v>1</v>
      </c>
    </row>
    <row r="185" spans="1:3" x14ac:dyDescent="0.35">
      <c r="A185" s="1">
        <v>43818</v>
      </c>
      <c r="B185">
        <f t="shared" ca="1" si="6"/>
        <v>1562</v>
      </c>
      <c r="C185" t="b">
        <f t="shared" si="7"/>
        <v>0</v>
      </c>
    </row>
    <row r="186" spans="1:3" x14ac:dyDescent="0.35">
      <c r="A186" s="1">
        <v>42866</v>
      </c>
      <c r="B186">
        <f t="shared" ca="1" si="6"/>
        <v>2514</v>
      </c>
      <c r="C186" t="b">
        <f t="shared" si="7"/>
        <v>1</v>
      </c>
    </row>
    <row r="187" spans="1:3" x14ac:dyDescent="0.35">
      <c r="A187" s="1">
        <v>42164</v>
      </c>
      <c r="B187">
        <f t="shared" ca="1" si="6"/>
        <v>3216</v>
      </c>
      <c r="C187" t="b">
        <f t="shared" si="7"/>
        <v>1</v>
      </c>
    </row>
    <row r="188" spans="1:3" x14ac:dyDescent="0.35">
      <c r="A188" s="1">
        <v>40826</v>
      </c>
      <c r="B188">
        <f t="shared" ca="1" si="6"/>
        <v>4554</v>
      </c>
      <c r="C188" t="b">
        <f t="shared" si="7"/>
        <v>1</v>
      </c>
    </row>
    <row r="189" spans="1:3" x14ac:dyDescent="0.35">
      <c r="A189" s="1">
        <v>43850</v>
      </c>
      <c r="B189">
        <f t="shared" ca="1" si="6"/>
        <v>1530</v>
      </c>
      <c r="C189" t="b">
        <f t="shared" si="7"/>
        <v>0</v>
      </c>
    </row>
    <row r="190" spans="1:3" x14ac:dyDescent="0.35">
      <c r="A190" s="1">
        <v>41879</v>
      </c>
      <c r="B190">
        <f t="shared" ca="1" si="6"/>
        <v>3501</v>
      </c>
      <c r="C190" t="b">
        <f t="shared" si="7"/>
        <v>1</v>
      </c>
    </row>
    <row r="191" spans="1:3" x14ac:dyDescent="0.35">
      <c r="A191" s="1">
        <v>34176</v>
      </c>
      <c r="B191">
        <f t="shared" ca="1" si="6"/>
        <v>11204</v>
      </c>
      <c r="C191" t="b">
        <f t="shared" si="7"/>
        <v>1</v>
      </c>
    </row>
    <row r="192" spans="1:3" x14ac:dyDescent="0.35">
      <c r="A192" s="1">
        <v>36442</v>
      </c>
      <c r="B192">
        <f t="shared" ca="1" si="6"/>
        <v>8938</v>
      </c>
      <c r="C192" t="b">
        <f t="shared" si="7"/>
        <v>1</v>
      </c>
    </row>
    <row r="193" spans="1:3" x14ac:dyDescent="0.35">
      <c r="A193" s="1">
        <v>38168</v>
      </c>
      <c r="B193">
        <f t="shared" ca="1" si="6"/>
        <v>7212</v>
      </c>
      <c r="C193" t="b">
        <f t="shared" si="7"/>
        <v>1</v>
      </c>
    </row>
    <row r="194" spans="1:3" x14ac:dyDescent="0.35">
      <c r="A194" s="1">
        <v>44556</v>
      </c>
      <c r="B194">
        <f t="shared" ca="1" si="6"/>
        <v>824</v>
      </c>
      <c r="C194" t="b">
        <f t="shared" si="7"/>
        <v>0</v>
      </c>
    </row>
    <row r="195" spans="1:3" x14ac:dyDescent="0.35">
      <c r="A195" s="1">
        <v>40681</v>
      </c>
      <c r="B195">
        <f t="shared" ref="B195:B258" ca="1" si="8">_xlfn.DAYS($F$2,A195)</f>
        <v>4699</v>
      </c>
      <c r="C195" t="b">
        <f t="shared" ref="C195:C258" si="9">IF(A195&lt;$F$3,TRUE)</f>
        <v>1</v>
      </c>
    </row>
    <row r="196" spans="1:3" x14ac:dyDescent="0.35">
      <c r="A196" s="1">
        <v>41769</v>
      </c>
      <c r="B196">
        <f t="shared" ca="1" si="8"/>
        <v>3611</v>
      </c>
      <c r="C196" t="b">
        <f t="shared" si="9"/>
        <v>1</v>
      </c>
    </row>
    <row r="197" spans="1:3" x14ac:dyDescent="0.35">
      <c r="A197" s="1">
        <v>42810</v>
      </c>
      <c r="B197">
        <f t="shared" ca="1" si="8"/>
        <v>2570</v>
      </c>
      <c r="C197" t="b">
        <f t="shared" si="9"/>
        <v>1</v>
      </c>
    </row>
    <row r="198" spans="1:3" x14ac:dyDescent="0.35">
      <c r="A198" s="1">
        <v>37733</v>
      </c>
      <c r="B198">
        <f t="shared" ca="1" si="8"/>
        <v>7647</v>
      </c>
      <c r="C198" t="b">
        <f t="shared" si="9"/>
        <v>1</v>
      </c>
    </row>
    <row r="199" spans="1:3" x14ac:dyDescent="0.35">
      <c r="A199" s="1">
        <v>34388</v>
      </c>
      <c r="B199">
        <f t="shared" ca="1" si="8"/>
        <v>10992</v>
      </c>
      <c r="C199" t="b">
        <f t="shared" si="9"/>
        <v>1</v>
      </c>
    </row>
    <row r="200" spans="1:3" x14ac:dyDescent="0.35">
      <c r="A200" s="1">
        <v>35990</v>
      </c>
      <c r="B200">
        <f t="shared" ca="1" si="8"/>
        <v>9390</v>
      </c>
      <c r="C200" t="b">
        <f t="shared" si="9"/>
        <v>1</v>
      </c>
    </row>
    <row r="201" spans="1:3" x14ac:dyDescent="0.35">
      <c r="A201" s="1">
        <v>39506</v>
      </c>
      <c r="B201">
        <f t="shared" ca="1" si="8"/>
        <v>5874</v>
      </c>
      <c r="C201" t="b">
        <f t="shared" si="9"/>
        <v>1</v>
      </c>
    </row>
    <row r="202" spans="1:3" x14ac:dyDescent="0.35">
      <c r="A202" s="1">
        <v>44078</v>
      </c>
      <c r="B202">
        <f t="shared" ca="1" si="8"/>
        <v>1302</v>
      </c>
      <c r="C202" t="b">
        <f t="shared" si="9"/>
        <v>0</v>
      </c>
    </row>
    <row r="203" spans="1:3" x14ac:dyDescent="0.35">
      <c r="A203" s="1">
        <v>42740</v>
      </c>
      <c r="B203">
        <f t="shared" ca="1" si="8"/>
        <v>2640</v>
      </c>
      <c r="C203" t="b">
        <f t="shared" si="9"/>
        <v>1</v>
      </c>
    </row>
    <row r="204" spans="1:3" x14ac:dyDescent="0.35">
      <c r="A204" s="1">
        <v>41294</v>
      </c>
      <c r="B204">
        <f t="shared" ca="1" si="8"/>
        <v>4086</v>
      </c>
      <c r="C204" t="b">
        <f t="shared" si="9"/>
        <v>1</v>
      </c>
    </row>
    <row r="205" spans="1:3" x14ac:dyDescent="0.35">
      <c r="A205" s="1">
        <v>44237</v>
      </c>
      <c r="B205">
        <f t="shared" ca="1" si="8"/>
        <v>1143</v>
      </c>
      <c r="C205" t="b">
        <f t="shared" si="9"/>
        <v>0</v>
      </c>
    </row>
    <row r="206" spans="1:3" x14ac:dyDescent="0.35">
      <c r="A206" s="1">
        <v>43165</v>
      </c>
      <c r="B206">
        <f t="shared" ca="1" si="8"/>
        <v>2215</v>
      </c>
      <c r="C206" t="b">
        <f t="shared" si="9"/>
        <v>1</v>
      </c>
    </row>
    <row r="207" spans="1:3" x14ac:dyDescent="0.35">
      <c r="A207" s="1">
        <v>37855</v>
      </c>
      <c r="B207">
        <f t="shared" ca="1" si="8"/>
        <v>7525</v>
      </c>
      <c r="C207" t="b">
        <f t="shared" si="9"/>
        <v>1</v>
      </c>
    </row>
    <row r="208" spans="1:3" x14ac:dyDescent="0.35">
      <c r="A208" s="1">
        <v>42753</v>
      </c>
      <c r="B208">
        <f t="shared" ca="1" si="8"/>
        <v>2627</v>
      </c>
      <c r="C208" t="b">
        <f t="shared" si="9"/>
        <v>1</v>
      </c>
    </row>
    <row r="209" spans="1:3" x14ac:dyDescent="0.35">
      <c r="A209" s="1">
        <v>44380</v>
      </c>
      <c r="B209">
        <f t="shared" ca="1" si="8"/>
        <v>1000</v>
      </c>
      <c r="C209" t="b">
        <f t="shared" si="9"/>
        <v>0</v>
      </c>
    </row>
    <row r="210" spans="1:3" x14ac:dyDescent="0.35">
      <c r="A210" s="1">
        <v>41789</v>
      </c>
      <c r="B210">
        <f t="shared" ca="1" si="8"/>
        <v>3591</v>
      </c>
      <c r="C210" t="b">
        <f t="shared" si="9"/>
        <v>1</v>
      </c>
    </row>
    <row r="211" spans="1:3" x14ac:dyDescent="0.35">
      <c r="A211" s="1">
        <v>40563</v>
      </c>
      <c r="B211">
        <f t="shared" ca="1" si="8"/>
        <v>4817</v>
      </c>
      <c r="C211" t="b">
        <f t="shared" si="9"/>
        <v>1</v>
      </c>
    </row>
    <row r="212" spans="1:3" x14ac:dyDescent="0.35">
      <c r="A212" s="1">
        <v>44283</v>
      </c>
      <c r="B212">
        <f t="shared" ca="1" si="8"/>
        <v>1097</v>
      </c>
      <c r="C212" t="b">
        <f t="shared" si="9"/>
        <v>0</v>
      </c>
    </row>
    <row r="213" spans="1:3" x14ac:dyDescent="0.35">
      <c r="A213" s="1">
        <v>40060</v>
      </c>
      <c r="B213">
        <f t="shared" ca="1" si="8"/>
        <v>5320</v>
      </c>
      <c r="C213" t="b">
        <f t="shared" si="9"/>
        <v>1</v>
      </c>
    </row>
    <row r="214" spans="1:3" x14ac:dyDescent="0.35">
      <c r="A214" s="1">
        <v>35996</v>
      </c>
      <c r="B214">
        <f t="shared" ca="1" si="8"/>
        <v>9384</v>
      </c>
      <c r="C214" t="b">
        <f t="shared" si="9"/>
        <v>1</v>
      </c>
    </row>
    <row r="215" spans="1:3" x14ac:dyDescent="0.35">
      <c r="A215" s="1">
        <v>42078</v>
      </c>
      <c r="B215">
        <f t="shared" ca="1" si="8"/>
        <v>3302</v>
      </c>
      <c r="C215" t="b">
        <f t="shared" si="9"/>
        <v>1</v>
      </c>
    </row>
    <row r="216" spans="1:3" x14ac:dyDescent="0.35">
      <c r="A216" s="1">
        <v>42867</v>
      </c>
      <c r="B216">
        <f t="shared" ca="1" si="8"/>
        <v>2513</v>
      </c>
      <c r="C216" t="b">
        <f t="shared" si="9"/>
        <v>1</v>
      </c>
    </row>
    <row r="217" spans="1:3" x14ac:dyDescent="0.35">
      <c r="A217" s="1">
        <v>44181</v>
      </c>
      <c r="B217">
        <f t="shared" ca="1" si="8"/>
        <v>1199</v>
      </c>
      <c r="C217" t="b">
        <f t="shared" si="9"/>
        <v>0</v>
      </c>
    </row>
    <row r="218" spans="1:3" x14ac:dyDescent="0.35">
      <c r="A218" s="1">
        <v>34746</v>
      </c>
      <c r="B218">
        <f t="shared" ca="1" si="8"/>
        <v>10634</v>
      </c>
      <c r="C218" t="b">
        <f t="shared" si="9"/>
        <v>1</v>
      </c>
    </row>
    <row r="219" spans="1:3" x14ac:dyDescent="0.35">
      <c r="A219" s="1">
        <v>44235</v>
      </c>
      <c r="B219">
        <f t="shared" ca="1" si="8"/>
        <v>1145</v>
      </c>
      <c r="C219" t="b">
        <f t="shared" si="9"/>
        <v>0</v>
      </c>
    </row>
    <row r="220" spans="1:3" x14ac:dyDescent="0.35">
      <c r="A220" s="1">
        <v>43062</v>
      </c>
      <c r="B220">
        <f t="shared" ca="1" si="8"/>
        <v>2318</v>
      </c>
      <c r="C220" t="b">
        <f t="shared" si="9"/>
        <v>1</v>
      </c>
    </row>
    <row r="221" spans="1:3" x14ac:dyDescent="0.35">
      <c r="A221" s="1">
        <v>41773</v>
      </c>
      <c r="B221">
        <f t="shared" ca="1" si="8"/>
        <v>3607</v>
      </c>
      <c r="C221" t="b">
        <f t="shared" si="9"/>
        <v>1</v>
      </c>
    </row>
    <row r="222" spans="1:3" x14ac:dyDescent="0.35">
      <c r="A222" s="1">
        <v>39379</v>
      </c>
      <c r="B222">
        <f t="shared" ca="1" si="8"/>
        <v>6001</v>
      </c>
      <c r="C222" t="b">
        <f t="shared" si="9"/>
        <v>1</v>
      </c>
    </row>
    <row r="223" spans="1:3" x14ac:dyDescent="0.35">
      <c r="A223" s="1">
        <v>41594</v>
      </c>
      <c r="B223">
        <f t="shared" ca="1" si="8"/>
        <v>3786</v>
      </c>
      <c r="C223" t="b">
        <f t="shared" si="9"/>
        <v>1</v>
      </c>
    </row>
    <row r="224" spans="1:3" x14ac:dyDescent="0.35">
      <c r="A224" s="1">
        <v>39912</v>
      </c>
      <c r="B224">
        <f t="shared" ca="1" si="8"/>
        <v>5468</v>
      </c>
      <c r="C224" t="b">
        <f t="shared" si="9"/>
        <v>1</v>
      </c>
    </row>
    <row r="225" spans="1:3" x14ac:dyDescent="0.35">
      <c r="A225" s="1">
        <v>39568</v>
      </c>
      <c r="B225">
        <f t="shared" ca="1" si="8"/>
        <v>5812</v>
      </c>
      <c r="C225" t="b">
        <f t="shared" si="9"/>
        <v>1</v>
      </c>
    </row>
    <row r="226" spans="1:3" x14ac:dyDescent="0.35">
      <c r="A226" s="1">
        <v>38748</v>
      </c>
      <c r="B226">
        <f t="shared" ca="1" si="8"/>
        <v>6632</v>
      </c>
      <c r="C226" t="b">
        <f t="shared" si="9"/>
        <v>1</v>
      </c>
    </row>
    <row r="227" spans="1:3" x14ac:dyDescent="0.35">
      <c r="A227" s="1">
        <v>41329</v>
      </c>
      <c r="B227">
        <f t="shared" ca="1" si="8"/>
        <v>4051</v>
      </c>
      <c r="C227" t="b">
        <f t="shared" si="9"/>
        <v>1</v>
      </c>
    </row>
    <row r="228" spans="1:3" x14ac:dyDescent="0.35">
      <c r="A228" s="1">
        <v>39544</v>
      </c>
      <c r="B228">
        <f t="shared" ca="1" si="8"/>
        <v>5836</v>
      </c>
      <c r="C228" t="b">
        <f t="shared" si="9"/>
        <v>1</v>
      </c>
    </row>
    <row r="229" spans="1:3" x14ac:dyDescent="0.35">
      <c r="A229" s="1">
        <v>36983</v>
      </c>
      <c r="B229">
        <f t="shared" ca="1" si="8"/>
        <v>8397</v>
      </c>
      <c r="C229" t="b">
        <f t="shared" si="9"/>
        <v>1</v>
      </c>
    </row>
    <row r="230" spans="1:3" x14ac:dyDescent="0.35">
      <c r="A230" s="1">
        <v>37316</v>
      </c>
      <c r="B230">
        <f t="shared" ca="1" si="8"/>
        <v>8064</v>
      </c>
      <c r="C230" t="b">
        <f t="shared" si="9"/>
        <v>1</v>
      </c>
    </row>
    <row r="231" spans="1:3" x14ac:dyDescent="0.35">
      <c r="A231" s="1">
        <v>38004</v>
      </c>
      <c r="B231">
        <f t="shared" ca="1" si="8"/>
        <v>7376</v>
      </c>
      <c r="C231" t="b">
        <f t="shared" si="9"/>
        <v>1</v>
      </c>
    </row>
    <row r="232" spans="1:3" x14ac:dyDescent="0.35">
      <c r="A232" s="1">
        <v>42972</v>
      </c>
      <c r="B232">
        <f t="shared" ca="1" si="8"/>
        <v>2408</v>
      </c>
      <c r="C232" t="b">
        <f t="shared" si="9"/>
        <v>1</v>
      </c>
    </row>
    <row r="233" spans="1:3" x14ac:dyDescent="0.35">
      <c r="A233" s="1">
        <v>40552</v>
      </c>
      <c r="B233">
        <f t="shared" ca="1" si="8"/>
        <v>4828</v>
      </c>
      <c r="C233" t="b">
        <f t="shared" si="9"/>
        <v>1</v>
      </c>
    </row>
    <row r="234" spans="1:3" x14ac:dyDescent="0.35">
      <c r="A234" s="1">
        <v>41712</v>
      </c>
      <c r="B234">
        <f t="shared" ca="1" si="8"/>
        <v>3668</v>
      </c>
      <c r="C234" t="b">
        <f t="shared" si="9"/>
        <v>1</v>
      </c>
    </row>
    <row r="235" spans="1:3" x14ac:dyDescent="0.35">
      <c r="A235" s="1">
        <v>43229</v>
      </c>
      <c r="B235">
        <f t="shared" ca="1" si="8"/>
        <v>2151</v>
      </c>
      <c r="C235" t="b">
        <f t="shared" si="9"/>
        <v>1</v>
      </c>
    </row>
    <row r="236" spans="1:3" x14ac:dyDescent="0.35">
      <c r="A236" s="1">
        <v>41451</v>
      </c>
      <c r="B236">
        <f t="shared" ca="1" si="8"/>
        <v>3929</v>
      </c>
      <c r="C236" t="b">
        <f t="shared" si="9"/>
        <v>1</v>
      </c>
    </row>
    <row r="237" spans="1:3" x14ac:dyDescent="0.35">
      <c r="A237" s="1">
        <v>38454</v>
      </c>
      <c r="B237">
        <f t="shared" ca="1" si="8"/>
        <v>6926</v>
      </c>
      <c r="C237" t="b">
        <f t="shared" si="9"/>
        <v>1</v>
      </c>
    </row>
    <row r="238" spans="1:3" x14ac:dyDescent="0.35">
      <c r="A238" s="1">
        <v>33875</v>
      </c>
      <c r="B238">
        <f t="shared" ca="1" si="8"/>
        <v>11505</v>
      </c>
      <c r="C238" t="b">
        <f t="shared" si="9"/>
        <v>1</v>
      </c>
    </row>
    <row r="239" spans="1:3" x14ac:dyDescent="0.35">
      <c r="A239" s="1">
        <v>38130</v>
      </c>
      <c r="B239">
        <f t="shared" ca="1" si="8"/>
        <v>7250</v>
      </c>
      <c r="C239" t="b">
        <f t="shared" si="9"/>
        <v>1</v>
      </c>
    </row>
    <row r="240" spans="1:3" x14ac:dyDescent="0.35">
      <c r="A240" s="1">
        <v>43224</v>
      </c>
      <c r="B240">
        <f t="shared" ca="1" si="8"/>
        <v>2156</v>
      </c>
      <c r="C240" t="b">
        <f t="shared" si="9"/>
        <v>1</v>
      </c>
    </row>
    <row r="241" spans="1:3" x14ac:dyDescent="0.35">
      <c r="A241" s="1">
        <v>43447</v>
      </c>
      <c r="B241">
        <f t="shared" ca="1" si="8"/>
        <v>1933</v>
      </c>
      <c r="C241" t="b">
        <f t="shared" si="9"/>
        <v>1</v>
      </c>
    </row>
    <row r="242" spans="1:3" x14ac:dyDescent="0.35">
      <c r="A242" s="1">
        <v>44545</v>
      </c>
      <c r="B242">
        <f t="shared" ca="1" si="8"/>
        <v>835</v>
      </c>
      <c r="C242" t="b">
        <f t="shared" si="9"/>
        <v>0</v>
      </c>
    </row>
    <row r="243" spans="1:3" x14ac:dyDescent="0.35">
      <c r="A243" s="1">
        <v>38301</v>
      </c>
      <c r="B243">
        <f t="shared" ca="1" si="8"/>
        <v>7079</v>
      </c>
      <c r="C243" t="b">
        <f t="shared" si="9"/>
        <v>1</v>
      </c>
    </row>
    <row r="244" spans="1:3" x14ac:dyDescent="0.35">
      <c r="A244" s="1">
        <v>43673</v>
      </c>
      <c r="B244">
        <f t="shared" ca="1" si="8"/>
        <v>1707</v>
      </c>
      <c r="C244" t="b">
        <f t="shared" si="9"/>
        <v>0</v>
      </c>
    </row>
    <row r="245" spans="1:3" x14ac:dyDescent="0.35">
      <c r="A245" s="1">
        <v>41208</v>
      </c>
      <c r="B245">
        <f t="shared" ca="1" si="8"/>
        <v>4172</v>
      </c>
      <c r="C245" t="b">
        <f t="shared" si="9"/>
        <v>1</v>
      </c>
    </row>
    <row r="246" spans="1:3" x14ac:dyDescent="0.35">
      <c r="A246" s="1">
        <v>44034</v>
      </c>
      <c r="B246">
        <f t="shared" ca="1" si="8"/>
        <v>1346</v>
      </c>
      <c r="C246" t="b">
        <f t="shared" si="9"/>
        <v>0</v>
      </c>
    </row>
    <row r="247" spans="1:3" x14ac:dyDescent="0.35">
      <c r="A247" s="1">
        <v>42819</v>
      </c>
      <c r="B247">
        <f t="shared" ca="1" si="8"/>
        <v>2561</v>
      </c>
      <c r="C247" t="b">
        <f t="shared" si="9"/>
        <v>1</v>
      </c>
    </row>
    <row r="248" spans="1:3" x14ac:dyDescent="0.35">
      <c r="A248" s="1">
        <v>43752</v>
      </c>
      <c r="B248">
        <f t="shared" ca="1" si="8"/>
        <v>1628</v>
      </c>
      <c r="C248" t="b">
        <f t="shared" si="9"/>
        <v>0</v>
      </c>
    </row>
    <row r="249" spans="1:3" x14ac:dyDescent="0.35">
      <c r="A249" s="1">
        <v>38540</v>
      </c>
      <c r="B249">
        <f t="shared" ca="1" si="8"/>
        <v>6840</v>
      </c>
      <c r="C249" t="b">
        <f t="shared" si="9"/>
        <v>1</v>
      </c>
    </row>
    <row r="250" spans="1:3" x14ac:dyDescent="0.35">
      <c r="A250" s="1">
        <v>43010</v>
      </c>
      <c r="B250">
        <f t="shared" ca="1" si="8"/>
        <v>2370</v>
      </c>
      <c r="C250" t="b">
        <f t="shared" si="9"/>
        <v>1</v>
      </c>
    </row>
    <row r="251" spans="1:3" x14ac:dyDescent="0.35">
      <c r="A251" s="1">
        <v>37755</v>
      </c>
      <c r="B251">
        <f t="shared" ca="1" si="8"/>
        <v>7625</v>
      </c>
      <c r="C251" t="b">
        <f t="shared" si="9"/>
        <v>1</v>
      </c>
    </row>
    <row r="252" spans="1:3" x14ac:dyDescent="0.35">
      <c r="A252" s="1">
        <v>34999</v>
      </c>
      <c r="B252">
        <f t="shared" ca="1" si="8"/>
        <v>10381</v>
      </c>
      <c r="C252" t="b">
        <f t="shared" si="9"/>
        <v>1</v>
      </c>
    </row>
    <row r="253" spans="1:3" x14ac:dyDescent="0.35">
      <c r="A253" s="1">
        <v>41528</v>
      </c>
      <c r="B253">
        <f t="shared" ca="1" si="8"/>
        <v>3852</v>
      </c>
      <c r="C253" t="b">
        <f t="shared" si="9"/>
        <v>1</v>
      </c>
    </row>
    <row r="254" spans="1:3" x14ac:dyDescent="0.35">
      <c r="A254" s="1">
        <v>44267</v>
      </c>
      <c r="B254">
        <f t="shared" ca="1" si="8"/>
        <v>1113</v>
      </c>
      <c r="C254" t="b">
        <f t="shared" si="9"/>
        <v>0</v>
      </c>
    </row>
    <row r="255" spans="1:3" x14ac:dyDescent="0.35">
      <c r="A255" s="1">
        <v>39634</v>
      </c>
      <c r="B255">
        <f t="shared" ca="1" si="8"/>
        <v>5746</v>
      </c>
      <c r="C255" t="b">
        <f t="shared" si="9"/>
        <v>1</v>
      </c>
    </row>
    <row r="256" spans="1:3" x14ac:dyDescent="0.35">
      <c r="A256" s="1">
        <v>35187</v>
      </c>
      <c r="B256">
        <f t="shared" ca="1" si="8"/>
        <v>10193</v>
      </c>
      <c r="C256" t="b">
        <f t="shared" si="9"/>
        <v>1</v>
      </c>
    </row>
    <row r="257" spans="1:3" x14ac:dyDescent="0.35">
      <c r="A257" s="1">
        <v>40360</v>
      </c>
      <c r="B257">
        <f t="shared" ca="1" si="8"/>
        <v>5020</v>
      </c>
      <c r="C257" t="b">
        <f t="shared" si="9"/>
        <v>1</v>
      </c>
    </row>
    <row r="258" spans="1:3" x14ac:dyDescent="0.35">
      <c r="A258" s="1">
        <v>35242</v>
      </c>
      <c r="B258">
        <f t="shared" ca="1" si="8"/>
        <v>10138</v>
      </c>
      <c r="C258" t="b">
        <f t="shared" si="9"/>
        <v>1</v>
      </c>
    </row>
    <row r="259" spans="1:3" x14ac:dyDescent="0.35">
      <c r="A259" s="1">
        <v>38218</v>
      </c>
      <c r="B259">
        <f t="shared" ref="B259:B322" ca="1" si="10">_xlfn.DAYS($F$2,A259)</f>
        <v>7162</v>
      </c>
      <c r="C259" t="b">
        <f t="shared" ref="C259:C322" si="11">IF(A259&lt;$F$3,TRUE)</f>
        <v>1</v>
      </c>
    </row>
    <row r="260" spans="1:3" x14ac:dyDescent="0.35">
      <c r="A260" s="1">
        <v>38093</v>
      </c>
      <c r="B260">
        <f t="shared" ca="1" si="10"/>
        <v>7287</v>
      </c>
      <c r="C260" t="b">
        <f t="shared" si="11"/>
        <v>1</v>
      </c>
    </row>
    <row r="261" spans="1:3" x14ac:dyDescent="0.35">
      <c r="A261" s="1">
        <v>42512</v>
      </c>
      <c r="B261">
        <f t="shared" ca="1" si="10"/>
        <v>2868</v>
      </c>
      <c r="C261" t="b">
        <f t="shared" si="11"/>
        <v>1</v>
      </c>
    </row>
    <row r="262" spans="1:3" x14ac:dyDescent="0.35">
      <c r="A262" s="1">
        <v>44143</v>
      </c>
      <c r="B262">
        <f t="shared" ca="1" si="10"/>
        <v>1237</v>
      </c>
      <c r="C262" t="b">
        <f t="shared" si="11"/>
        <v>0</v>
      </c>
    </row>
    <row r="263" spans="1:3" x14ac:dyDescent="0.35">
      <c r="A263" s="1">
        <v>44022</v>
      </c>
      <c r="B263">
        <f t="shared" ca="1" si="10"/>
        <v>1358</v>
      </c>
      <c r="C263" t="b">
        <f t="shared" si="11"/>
        <v>0</v>
      </c>
    </row>
    <row r="264" spans="1:3" x14ac:dyDescent="0.35">
      <c r="A264" s="1">
        <v>42992</v>
      </c>
      <c r="B264">
        <f t="shared" ca="1" si="10"/>
        <v>2388</v>
      </c>
      <c r="C264" t="b">
        <f t="shared" si="11"/>
        <v>1</v>
      </c>
    </row>
    <row r="265" spans="1:3" x14ac:dyDescent="0.35">
      <c r="A265" s="1">
        <v>41071</v>
      </c>
      <c r="B265">
        <f t="shared" ca="1" si="10"/>
        <v>4309</v>
      </c>
      <c r="C265" t="b">
        <f t="shared" si="11"/>
        <v>1</v>
      </c>
    </row>
    <row r="266" spans="1:3" x14ac:dyDescent="0.35">
      <c r="A266" s="1">
        <v>41543</v>
      </c>
      <c r="B266">
        <f t="shared" ca="1" si="10"/>
        <v>3837</v>
      </c>
      <c r="C266" t="b">
        <f t="shared" si="11"/>
        <v>1</v>
      </c>
    </row>
    <row r="267" spans="1:3" x14ac:dyDescent="0.35">
      <c r="A267" s="1">
        <v>44297</v>
      </c>
      <c r="B267">
        <f t="shared" ca="1" si="10"/>
        <v>1083</v>
      </c>
      <c r="C267" t="b">
        <f t="shared" si="11"/>
        <v>0</v>
      </c>
    </row>
    <row r="268" spans="1:3" x14ac:dyDescent="0.35">
      <c r="A268" s="1">
        <v>42533</v>
      </c>
      <c r="B268">
        <f t="shared" ca="1" si="10"/>
        <v>2847</v>
      </c>
      <c r="C268" t="b">
        <f t="shared" si="11"/>
        <v>1</v>
      </c>
    </row>
    <row r="269" spans="1:3" x14ac:dyDescent="0.35">
      <c r="A269" s="1">
        <v>44030</v>
      </c>
      <c r="B269">
        <f t="shared" ca="1" si="10"/>
        <v>1350</v>
      </c>
      <c r="C269" t="b">
        <f t="shared" si="11"/>
        <v>0</v>
      </c>
    </row>
    <row r="270" spans="1:3" x14ac:dyDescent="0.35">
      <c r="A270" s="1">
        <v>38521</v>
      </c>
      <c r="B270">
        <f t="shared" ca="1" si="10"/>
        <v>6859</v>
      </c>
      <c r="C270" t="b">
        <f t="shared" si="11"/>
        <v>1</v>
      </c>
    </row>
    <row r="271" spans="1:3" x14ac:dyDescent="0.35">
      <c r="A271" s="1">
        <v>39382</v>
      </c>
      <c r="B271">
        <f t="shared" ca="1" si="10"/>
        <v>5998</v>
      </c>
      <c r="C271" t="b">
        <f t="shared" si="11"/>
        <v>1</v>
      </c>
    </row>
    <row r="272" spans="1:3" x14ac:dyDescent="0.35">
      <c r="A272" s="1">
        <v>36826</v>
      </c>
      <c r="B272">
        <f t="shared" ca="1" si="10"/>
        <v>8554</v>
      </c>
      <c r="C272" t="b">
        <f t="shared" si="11"/>
        <v>1</v>
      </c>
    </row>
    <row r="273" spans="1:3" x14ac:dyDescent="0.35">
      <c r="A273" s="1">
        <v>42384</v>
      </c>
      <c r="B273">
        <f t="shared" ca="1" si="10"/>
        <v>2996</v>
      </c>
      <c r="C273" t="b">
        <f t="shared" si="11"/>
        <v>1</v>
      </c>
    </row>
    <row r="274" spans="1:3" x14ac:dyDescent="0.35">
      <c r="A274" s="1">
        <v>38792</v>
      </c>
      <c r="B274">
        <f t="shared" ca="1" si="10"/>
        <v>6588</v>
      </c>
      <c r="C274" t="b">
        <f t="shared" si="11"/>
        <v>1</v>
      </c>
    </row>
    <row r="275" spans="1:3" x14ac:dyDescent="0.35">
      <c r="A275" s="1">
        <v>42667</v>
      </c>
      <c r="B275">
        <f t="shared" ca="1" si="10"/>
        <v>2713</v>
      </c>
      <c r="C275" t="b">
        <f t="shared" si="11"/>
        <v>1</v>
      </c>
    </row>
    <row r="276" spans="1:3" x14ac:dyDescent="0.35">
      <c r="A276" s="1">
        <v>44482</v>
      </c>
      <c r="B276">
        <f t="shared" ca="1" si="10"/>
        <v>898</v>
      </c>
      <c r="C276" t="b">
        <f t="shared" si="11"/>
        <v>0</v>
      </c>
    </row>
    <row r="277" spans="1:3" x14ac:dyDescent="0.35">
      <c r="A277" s="1">
        <v>44214</v>
      </c>
      <c r="B277">
        <f t="shared" ca="1" si="10"/>
        <v>1166</v>
      </c>
      <c r="C277" t="b">
        <f t="shared" si="11"/>
        <v>0</v>
      </c>
    </row>
    <row r="278" spans="1:3" x14ac:dyDescent="0.35">
      <c r="A278" s="1">
        <v>42195</v>
      </c>
      <c r="B278">
        <f t="shared" ca="1" si="10"/>
        <v>3185</v>
      </c>
      <c r="C278" t="b">
        <f t="shared" si="11"/>
        <v>1</v>
      </c>
    </row>
    <row r="279" spans="1:3" x14ac:dyDescent="0.35">
      <c r="A279" s="1">
        <v>41525</v>
      </c>
      <c r="B279">
        <f t="shared" ca="1" si="10"/>
        <v>3855</v>
      </c>
      <c r="C279" t="b">
        <f t="shared" si="11"/>
        <v>1</v>
      </c>
    </row>
    <row r="280" spans="1:3" x14ac:dyDescent="0.35">
      <c r="A280" s="1">
        <v>44113</v>
      </c>
      <c r="B280">
        <f t="shared" ca="1" si="10"/>
        <v>1267</v>
      </c>
      <c r="C280" t="b">
        <f t="shared" si="11"/>
        <v>0</v>
      </c>
    </row>
    <row r="281" spans="1:3" x14ac:dyDescent="0.35">
      <c r="A281" s="1">
        <v>42995</v>
      </c>
      <c r="B281">
        <f t="shared" ca="1" si="10"/>
        <v>2385</v>
      </c>
      <c r="C281" t="b">
        <f t="shared" si="11"/>
        <v>1</v>
      </c>
    </row>
    <row r="282" spans="1:3" x14ac:dyDescent="0.35">
      <c r="A282" s="1">
        <v>38271</v>
      </c>
      <c r="B282">
        <f t="shared" ca="1" si="10"/>
        <v>7109</v>
      </c>
      <c r="C282" t="b">
        <f t="shared" si="11"/>
        <v>1</v>
      </c>
    </row>
    <row r="283" spans="1:3" x14ac:dyDescent="0.35">
      <c r="A283" s="1">
        <v>42266</v>
      </c>
      <c r="B283">
        <f t="shared" ca="1" si="10"/>
        <v>3114</v>
      </c>
      <c r="C283" t="b">
        <f t="shared" si="11"/>
        <v>1</v>
      </c>
    </row>
    <row r="284" spans="1:3" x14ac:dyDescent="0.35">
      <c r="A284" s="1">
        <v>37962</v>
      </c>
      <c r="B284">
        <f t="shared" ca="1" si="10"/>
        <v>7418</v>
      </c>
      <c r="C284" t="b">
        <f t="shared" si="11"/>
        <v>1</v>
      </c>
    </row>
    <row r="285" spans="1:3" x14ac:dyDescent="0.35">
      <c r="A285" s="1">
        <v>44405</v>
      </c>
      <c r="B285">
        <f t="shared" ca="1" si="10"/>
        <v>975</v>
      </c>
      <c r="C285" t="b">
        <f t="shared" si="11"/>
        <v>0</v>
      </c>
    </row>
    <row r="286" spans="1:3" x14ac:dyDescent="0.35">
      <c r="A286" s="1">
        <v>39689</v>
      </c>
      <c r="B286">
        <f t="shared" ca="1" si="10"/>
        <v>5691</v>
      </c>
      <c r="C286" t="b">
        <f t="shared" si="11"/>
        <v>1</v>
      </c>
    </row>
    <row r="287" spans="1:3" x14ac:dyDescent="0.35">
      <c r="A287" s="1">
        <v>40522</v>
      </c>
      <c r="B287">
        <f t="shared" ca="1" si="10"/>
        <v>4858</v>
      </c>
      <c r="C287" t="b">
        <f t="shared" si="11"/>
        <v>1</v>
      </c>
    </row>
    <row r="288" spans="1:3" x14ac:dyDescent="0.35">
      <c r="A288" s="1">
        <v>42347</v>
      </c>
      <c r="B288">
        <f t="shared" ca="1" si="10"/>
        <v>3033</v>
      </c>
      <c r="C288" t="b">
        <f t="shared" si="11"/>
        <v>1</v>
      </c>
    </row>
    <row r="289" spans="1:3" x14ac:dyDescent="0.35">
      <c r="A289" s="1">
        <v>39063</v>
      </c>
      <c r="B289">
        <f t="shared" ca="1" si="10"/>
        <v>6317</v>
      </c>
      <c r="C289" t="b">
        <f t="shared" si="11"/>
        <v>1</v>
      </c>
    </row>
    <row r="290" spans="1:3" x14ac:dyDescent="0.35">
      <c r="A290" s="1">
        <v>41379</v>
      </c>
      <c r="B290">
        <f t="shared" ca="1" si="10"/>
        <v>4001</v>
      </c>
      <c r="C290" t="b">
        <f t="shared" si="11"/>
        <v>1</v>
      </c>
    </row>
    <row r="291" spans="1:3" x14ac:dyDescent="0.35">
      <c r="A291" s="1">
        <v>38513</v>
      </c>
      <c r="B291">
        <f t="shared" ca="1" si="10"/>
        <v>6867</v>
      </c>
      <c r="C291" t="b">
        <f t="shared" si="11"/>
        <v>1</v>
      </c>
    </row>
    <row r="292" spans="1:3" x14ac:dyDescent="0.35">
      <c r="A292" s="1">
        <v>40810</v>
      </c>
      <c r="B292">
        <f t="shared" ca="1" si="10"/>
        <v>4570</v>
      </c>
      <c r="C292" t="b">
        <f t="shared" si="11"/>
        <v>1</v>
      </c>
    </row>
    <row r="293" spans="1:3" x14ac:dyDescent="0.35">
      <c r="A293" s="1">
        <v>39332</v>
      </c>
      <c r="B293">
        <f t="shared" ca="1" si="10"/>
        <v>6048</v>
      </c>
      <c r="C293" t="b">
        <f t="shared" si="11"/>
        <v>1</v>
      </c>
    </row>
    <row r="294" spans="1:3" x14ac:dyDescent="0.35">
      <c r="A294" s="1">
        <v>43147</v>
      </c>
      <c r="B294">
        <f t="shared" ca="1" si="10"/>
        <v>2233</v>
      </c>
      <c r="C294" t="b">
        <f t="shared" si="11"/>
        <v>1</v>
      </c>
    </row>
    <row r="295" spans="1:3" x14ac:dyDescent="0.35">
      <c r="A295" s="1">
        <v>43253</v>
      </c>
      <c r="B295">
        <f t="shared" ca="1" si="10"/>
        <v>2127</v>
      </c>
      <c r="C295" t="b">
        <f t="shared" si="11"/>
        <v>1</v>
      </c>
    </row>
    <row r="296" spans="1:3" x14ac:dyDescent="0.35">
      <c r="A296" s="1">
        <v>42197</v>
      </c>
      <c r="B296">
        <f t="shared" ca="1" si="10"/>
        <v>3183</v>
      </c>
      <c r="C296" t="b">
        <f t="shared" si="11"/>
        <v>1</v>
      </c>
    </row>
    <row r="297" spans="1:3" x14ac:dyDescent="0.35">
      <c r="A297" s="1">
        <v>42168</v>
      </c>
      <c r="B297">
        <f t="shared" ca="1" si="10"/>
        <v>3212</v>
      </c>
      <c r="C297" t="b">
        <f t="shared" si="11"/>
        <v>1</v>
      </c>
    </row>
    <row r="298" spans="1:3" x14ac:dyDescent="0.35">
      <c r="A298" s="1">
        <v>43863</v>
      </c>
      <c r="B298">
        <f t="shared" ca="1" si="10"/>
        <v>1517</v>
      </c>
      <c r="C298" t="b">
        <f t="shared" si="11"/>
        <v>0</v>
      </c>
    </row>
    <row r="299" spans="1:3" x14ac:dyDescent="0.35">
      <c r="A299" s="1">
        <v>43635</v>
      </c>
      <c r="B299">
        <f t="shared" ca="1" si="10"/>
        <v>1745</v>
      </c>
      <c r="C299" t="b">
        <f t="shared" si="11"/>
        <v>0</v>
      </c>
    </row>
    <row r="300" spans="1:3" x14ac:dyDescent="0.35">
      <c r="A300" s="1">
        <v>43185</v>
      </c>
      <c r="B300">
        <f t="shared" ca="1" si="10"/>
        <v>2195</v>
      </c>
      <c r="C300" t="b">
        <f t="shared" si="11"/>
        <v>1</v>
      </c>
    </row>
    <row r="301" spans="1:3" x14ac:dyDescent="0.35">
      <c r="A301" s="1">
        <v>42387</v>
      </c>
      <c r="B301">
        <f t="shared" ca="1" si="10"/>
        <v>2993</v>
      </c>
      <c r="C301" t="b">
        <f t="shared" si="11"/>
        <v>1</v>
      </c>
    </row>
    <row r="302" spans="1:3" x14ac:dyDescent="0.35">
      <c r="A302" s="1">
        <v>39418</v>
      </c>
      <c r="B302">
        <f t="shared" ca="1" si="10"/>
        <v>5962</v>
      </c>
      <c r="C302" t="b">
        <f t="shared" si="11"/>
        <v>1</v>
      </c>
    </row>
    <row r="303" spans="1:3" x14ac:dyDescent="0.35">
      <c r="A303" s="1">
        <v>37550</v>
      </c>
      <c r="B303">
        <f t="shared" ca="1" si="10"/>
        <v>7830</v>
      </c>
      <c r="C303" t="b">
        <f t="shared" si="11"/>
        <v>1</v>
      </c>
    </row>
    <row r="304" spans="1:3" x14ac:dyDescent="0.35">
      <c r="A304" s="1">
        <v>42664</v>
      </c>
      <c r="B304">
        <f t="shared" ca="1" si="10"/>
        <v>2716</v>
      </c>
      <c r="C304" t="b">
        <f t="shared" si="11"/>
        <v>1</v>
      </c>
    </row>
    <row r="305" spans="1:3" x14ac:dyDescent="0.35">
      <c r="A305" s="1">
        <v>43763</v>
      </c>
      <c r="B305">
        <f t="shared" ca="1" si="10"/>
        <v>1617</v>
      </c>
      <c r="C305" t="b">
        <f t="shared" si="11"/>
        <v>0</v>
      </c>
    </row>
    <row r="306" spans="1:3" x14ac:dyDescent="0.35">
      <c r="A306" s="1">
        <v>42497</v>
      </c>
      <c r="B306">
        <f t="shared" ca="1" si="10"/>
        <v>2883</v>
      </c>
      <c r="C306" t="b">
        <f t="shared" si="11"/>
        <v>1</v>
      </c>
    </row>
    <row r="307" spans="1:3" x14ac:dyDescent="0.35">
      <c r="A307" s="1">
        <v>43452</v>
      </c>
      <c r="B307">
        <f t="shared" ca="1" si="10"/>
        <v>1928</v>
      </c>
      <c r="C307" t="b">
        <f t="shared" si="11"/>
        <v>1</v>
      </c>
    </row>
    <row r="308" spans="1:3" x14ac:dyDescent="0.35">
      <c r="A308" s="1">
        <v>39049</v>
      </c>
      <c r="B308">
        <f t="shared" ca="1" si="10"/>
        <v>6331</v>
      </c>
      <c r="C308" t="b">
        <f t="shared" si="11"/>
        <v>1</v>
      </c>
    </row>
    <row r="309" spans="1:3" x14ac:dyDescent="0.35">
      <c r="A309" s="1">
        <v>42776</v>
      </c>
      <c r="B309">
        <f t="shared" ca="1" si="10"/>
        <v>2604</v>
      </c>
      <c r="C309" t="b">
        <f t="shared" si="11"/>
        <v>1</v>
      </c>
    </row>
    <row r="310" spans="1:3" x14ac:dyDescent="0.35">
      <c r="A310" s="1">
        <v>34631</v>
      </c>
      <c r="B310">
        <f t="shared" ca="1" si="10"/>
        <v>10749</v>
      </c>
      <c r="C310" t="b">
        <f t="shared" si="11"/>
        <v>1</v>
      </c>
    </row>
    <row r="311" spans="1:3" x14ac:dyDescent="0.35">
      <c r="A311" s="1">
        <v>43944</v>
      </c>
      <c r="B311">
        <f t="shared" ca="1" si="10"/>
        <v>1436</v>
      </c>
      <c r="C311" t="b">
        <f t="shared" si="11"/>
        <v>0</v>
      </c>
    </row>
    <row r="312" spans="1:3" x14ac:dyDescent="0.35">
      <c r="A312" s="1">
        <v>44403</v>
      </c>
      <c r="B312">
        <f t="shared" ca="1" si="10"/>
        <v>977</v>
      </c>
      <c r="C312" t="b">
        <f t="shared" si="11"/>
        <v>0</v>
      </c>
    </row>
    <row r="313" spans="1:3" x14ac:dyDescent="0.35">
      <c r="A313" s="1">
        <v>38640</v>
      </c>
      <c r="B313">
        <f t="shared" ca="1" si="10"/>
        <v>6740</v>
      </c>
      <c r="C313" t="b">
        <f t="shared" si="11"/>
        <v>1</v>
      </c>
    </row>
    <row r="314" spans="1:3" x14ac:dyDescent="0.35">
      <c r="A314" s="1">
        <v>42245</v>
      </c>
      <c r="B314">
        <f t="shared" ca="1" si="10"/>
        <v>3135</v>
      </c>
      <c r="C314" t="b">
        <f t="shared" si="11"/>
        <v>1</v>
      </c>
    </row>
    <row r="315" spans="1:3" x14ac:dyDescent="0.35">
      <c r="A315" s="1">
        <v>35992</v>
      </c>
      <c r="B315">
        <f t="shared" ca="1" si="10"/>
        <v>9388</v>
      </c>
      <c r="C315" t="b">
        <f t="shared" si="11"/>
        <v>1</v>
      </c>
    </row>
    <row r="316" spans="1:3" x14ac:dyDescent="0.35">
      <c r="A316" s="1">
        <v>39994</v>
      </c>
      <c r="B316">
        <f t="shared" ca="1" si="10"/>
        <v>5386</v>
      </c>
      <c r="C316" t="b">
        <f t="shared" si="11"/>
        <v>1</v>
      </c>
    </row>
    <row r="317" spans="1:3" x14ac:dyDescent="0.35">
      <c r="A317" s="1">
        <v>42780</v>
      </c>
      <c r="B317">
        <f t="shared" ca="1" si="10"/>
        <v>2600</v>
      </c>
      <c r="C317" t="b">
        <f t="shared" si="11"/>
        <v>1</v>
      </c>
    </row>
    <row r="318" spans="1:3" x14ac:dyDescent="0.35">
      <c r="A318" s="1">
        <v>40297</v>
      </c>
      <c r="B318">
        <f t="shared" ca="1" si="10"/>
        <v>5083</v>
      </c>
      <c r="C318" t="b">
        <f t="shared" si="11"/>
        <v>1</v>
      </c>
    </row>
    <row r="319" spans="1:3" x14ac:dyDescent="0.35">
      <c r="A319" s="1">
        <v>35230</v>
      </c>
      <c r="B319">
        <f t="shared" ca="1" si="10"/>
        <v>10150</v>
      </c>
      <c r="C319" t="b">
        <f t="shared" si="11"/>
        <v>1</v>
      </c>
    </row>
    <row r="320" spans="1:3" x14ac:dyDescent="0.35">
      <c r="A320" s="1">
        <v>42053</v>
      </c>
      <c r="B320">
        <f t="shared" ca="1" si="10"/>
        <v>3327</v>
      </c>
      <c r="C320" t="b">
        <f t="shared" si="11"/>
        <v>1</v>
      </c>
    </row>
    <row r="321" spans="1:3" x14ac:dyDescent="0.35">
      <c r="A321" s="1">
        <v>43239</v>
      </c>
      <c r="B321">
        <f t="shared" ca="1" si="10"/>
        <v>2141</v>
      </c>
      <c r="C321" t="b">
        <f t="shared" si="11"/>
        <v>1</v>
      </c>
    </row>
    <row r="322" spans="1:3" x14ac:dyDescent="0.35">
      <c r="A322" s="1">
        <v>44327</v>
      </c>
      <c r="B322">
        <f t="shared" ca="1" si="10"/>
        <v>1053</v>
      </c>
      <c r="C322" t="b">
        <f t="shared" si="11"/>
        <v>0</v>
      </c>
    </row>
    <row r="323" spans="1:3" x14ac:dyDescent="0.35">
      <c r="A323" s="1">
        <v>42616</v>
      </c>
      <c r="B323">
        <f t="shared" ref="B323:B386" ca="1" si="12">_xlfn.DAYS($F$2,A323)</f>
        <v>2764</v>
      </c>
      <c r="C323" t="b">
        <f t="shared" ref="C323:C386" si="13">IF(A323&lt;$F$3,TRUE)</f>
        <v>1</v>
      </c>
    </row>
    <row r="324" spans="1:3" x14ac:dyDescent="0.35">
      <c r="A324" s="1">
        <v>41048</v>
      </c>
      <c r="B324">
        <f t="shared" ca="1" si="12"/>
        <v>4332</v>
      </c>
      <c r="C324" t="b">
        <f t="shared" si="13"/>
        <v>1</v>
      </c>
    </row>
    <row r="325" spans="1:3" x14ac:dyDescent="0.35">
      <c r="A325" s="1">
        <v>37726</v>
      </c>
      <c r="B325">
        <f t="shared" ca="1" si="12"/>
        <v>7654</v>
      </c>
      <c r="C325" t="b">
        <f t="shared" si="13"/>
        <v>1</v>
      </c>
    </row>
    <row r="326" spans="1:3" x14ac:dyDescent="0.35">
      <c r="A326" s="1">
        <v>41363</v>
      </c>
      <c r="B326">
        <f t="shared" ca="1" si="12"/>
        <v>4017</v>
      </c>
      <c r="C326" t="b">
        <f t="shared" si="13"/>
        <v>1</v>
      </c>
    </row>
    <row r="327" spans="1:3" x14ac:dyDescent="0.35">
      <c r="A327" s="1">
        <v>43553</v>
      </c>
      <c r="B327">
        <f t="shared" ca="1" si="12"/>
        <v>1827</v>
      </c>
      <c r="C327" t="b">
        <f t="shared" si="13"/>
        <v>0</v>
      </c>
    </row>
    <row r="328" spans="1:3" x14ac:dyDescent="0.35">
      <c r="A328" s="1">
        <v>36979</v>
      </c>
      <c r="B328">
        <f t="shared" ca="1" si="12"/>
        <v>8401</v>
      </c>
      <c r="C328" t="b">
        <f t="shared" si="13"/>
        <v>1</v>
      </c>
    </row>
    <row r="329" spans="1:3" x14ac:dyDescent="0.35">
      <c r="A329" s="1">
        <v>37144</v>
      </c>
      <c r="B329">
        <f t="shared" ca="1" si="12"/>
        <v>8236</v>
      </c>
      <c r="C329" t="b">
        <f t="shared" si="13"/>
        <v>1</v>
      </c>
    </row>
    <row r="330" spans="1:3" x14ac:dyDescent="0.35">
      <c r="A330" s="1">
        <v>40964</v>
      </c>
      <c r="B330">
        <f t="shared" ca="1" si="12"/>
        <v>4416</v>
      </c>
      <c r="C330" t="b">
        <f t="shared" si="13"/>
        <v>1</v>
      </c>
    </row>
    <row r="331" spans="1:3" x14ac:dyDescent="0.35">
      <c r="A331" s="1">
        <v>35816</v>
      </c>
      <c r="B331">
        <f t="shared" ca="1" si="12"/>
        <v>9564</v>
      </c>
      <c r="C331" t="b">
        <f t="shared" si="13"/>
        <v>1</v>
      </c>
    </row>
    <row r="332" spans="1:3" x14ac:dyDescent="0.35">
      <c r="A332" s="1">
        <v>41116</v>
      </c>
      <c r="B332">
        <f t="shared" ca="1" si="12"/>
        <v>4264</v>
      </c>
      <c r="C332" t="b">
        <f t="shared" si="13"/>
        <v>1</v>
      </c>
    </row>
    <row r="333" spans="1:3" x14ac:dyDescent="0.35">
      <c r="A333" s="1">
        <v>44433</v>
      </c>
      <c r="B333">
        <f t="shared" ca="1" si="12"/>
        <v>947</v>
      </c>
      <c r="C333" t="b">
        <f t="shared" si="13"/>
        <v>0</v>
      </c>
    </row>
    <row r="334" spans="1:3" x14ac:dyDescent="0.35">
      <c r="A334" s="1">
        <v>33770</v>
      </c>
      <c r="B334">
        <f t="shared" ca="1" si="12"/>
        <v>11610</v>
      </c>
      <c r="C334" t="b">
        <f t="shared" si="13"/>
        <v>1</v>
      </c>
    </row>
    <row r="335" spans="1:3" x14ac:dyDescent="0.35">
      <c r="A335" s="1">
        <v>41113</v>
      </c>
      <c r="B335">
        <f t="shared" ca="1" si="12"/>
        <v>4267</v>
      </c>
      <c r="C335" t="b">
        <f t="shared" si="13"/>
        <v>1</v>
      </c>
    </row>
    <row r="336" spans="1:3" x14ac:dyDescent="0.35">
      <c r="A336" s="1">
        <v>37296</v>
      </c>
      <c r="B336">
        <f t="shared" ca="1" si="12"/>
        <v>8084</v>
      </c>
      <c r="C336" t="b">
        <f t="shared" si="13"/>
        <v>1</v>
      </c>
    </row>
    <row r="337" spans="1:3" x14ac:dyDescent="0.35">
      <c r="A337" s="1">
        <v>42739</v>
      </c>
      <c r="B337">
        <f t="shared" ca="1" si="12"/>
        <v>2641</v>
      </c>
      <c r="C337" t="b">
        <f t="shared" si="13"/>
        <v>1</v>
      </c>
    </row>
    <row r="338" spans="1:3" x14ac:dyDescent="0.35">
      <c r="A338" s="1">
        <v>42214</v>
      </c>
      <c r="B338">
        <f t="shared" ca="1" si="12"/>
        <v>3166</v>
      </c>
      <c r="C338" t="b">
        <f t="shared" si="13"/>
        <v>1</v>
      </c>
    </row>
    <row r="339" spans="1:3" x14ac:dyDescent="0.35">
      <c r="A339" s="1">
        <v>39528</v>
      </c>
      <c r="B339">
        <f t="shared" ca="1" si="12"/>
        <v>5852</v>
      </c>
      <c r="C339" t="b">
        <f t="shared" si="13"/>
        <v>1</v>
      </c>
    </row>
    <row r="340" spans="1:3" x14ac:dyDescent="0.35">
      <c r="A340" s="1">
        <v>43086</v>
      </c>
      <c r="B340">
        <f t="shared" ca="1" si="12"/>
        <v>2294</v>
      </c>
      <c r="C340" t="b">
        <f t="shared" si="13"/>
        <v>1</v>
      </c>
    </row>
    <row r="341" spans="1:3" x14ac:dyDescent="0.35">
      <c r="A341" s="1">
        <v>43542</v>
      </c>
      <c r="B341">
        <f t="shared" ca="1" si="12"/>
        <v>1838</v>
      </c>
      <c r="C341" t="b">
        <f t="shared" si="13"/>
        <v>1</v>
      </c>
    </row>
    <row r="342" spans="1:3" x14ac:dyDescent="0.35">
      <c r="A342" s="1">
        <v>41511</v>
      </c>
      <c r="B342">
        <f t="shared" ca="1" si="12"/>
        <v>3869</v>
      </c>
      <c r="C342" t="b">
        <f t="shared" si="13"/>
        <v>1</v>
      </c>
    </row>
    <row r="343" spans="1:3" x14ac:dyDescent="0.35">
      <c r="A343" s="1">
        <v>38888</v>
      </c>
      <c r="B343">
        <f t="shared" ca="1" si="12"/>
        <v>6492</v>
      </c>
      <c r="C343" t="b">
        <f t="shared" si="13"/>
        <v>1</v>
      </c>
    </row>
    <row r="344" spans="1:3" x14ac:dyDescent="0.35">
      <c r="A344" s="1">
        <v>41756</v>
      </c>
      <c r="B344">
        <f t="shared" ca="1" si="12"/>
        <v>3624</v>
      </c>
      <c r="C344" t="b">
        <f t="shared" si="13"/>
        <v>1</v>
      </c>
    </row>
    <row r="345" spans="1:3" x14ac:dyDescent="0.35">
      <c r="A345" s="1">
        <v>43234</v>
      </c>
      <c r="B345">
        <f t="shared" ca="1" si="12"/>
        <v>2146</v>
      </c>
      <c r="C345" t="b">
        <f t="shared" si="13"/>
        <v>1</v>
      </c>
    </row>
    <row r="346" spans="1:3" x14ac:dyDescent="0.35">
      <c r="A346" s="1">
        <v>40383</v>
      </c>
      <c r="B346">
        <f t="shared" ca="1" si="12"/>
        <v>4997</v>
      </c>
      <c r="C346" t="b">
        <f t="shared" si="13"/>
        <v>1</v>
      </c>
    </row>
    <row r="347" spans="1:3" x14ac:dyDescent="0.35">
      <c r="A347" s="1">
        <v>38042</v>
      </c>
      <c r="B347">
        <f t="shared" ca="1" si="12"/>
        <v>7338</v>
      </c>
      <c r="C347" t="b">
        <f t="shared" si="13"/>
        <v>1</v>
      </c>
    </row>
    <row r="348" spans="1:3" x14ac:dyDescent="0.35">
      <c r="A348" s="1">
        <v>41204</v>
      </c>
      <c r="B348">
        <f t="shared" ca="1" si="12"/>
        <v>4176</v>
      </c>
      <c r="C348" t="b">
        <f t="shared" si="13"/>
        <v>1</v>
      </c>
    </row>
    <row r="349" spans="1:3" x14ac:dyDescent="0.35">
      <c r="A349" s="1">
        <v>42443</v>
      </c>
      <c r="B349">
        <f t="shared" ca="1" si="12"/>
        <v>2937</v>
      </c>
      <c r="C349" t="b">
        <f t="shared" si="13"/>
        <v>1</v>
      </c>
    </row>
    <row r="350" spans="1:3" x14ac:dyDescent="0.35">
      <c r="A350" s="1">
        <v>42999</v>
      </c>
      <c r="B350">
        <f t="shared" ca="1" si="12"/>
        <v>2381</v>
      </c>
      <c r="C350" t="b">
        <f t="shared" si="13"/>
        <v>1</v>
      </c>
    </row>
    <row r="351" spans="1:3" x14ac:dyDescent="0.35">
      <c r="A351" s="1">
        <v>36996</v>
      </c>
      <c r="B351">
        <f t="shared" ca="1" si="12"/>
        <v>8384</v>
      </c>
      <c r="C351" t="b">
        <f t="shared" si="13"/>
        <v>1</v>
      </c>
    </row>
    <row r="352" spans="1:3" x14ac:dyDescent="0.35">
      <c r="A352" s="1">
        <v>40193</v>
      </c>
      <c r="B352">
        <f t="shared" ca="1" si="12"/>
        <v>5187</v>
      </c>
      <c r="C352" t="b">
        <f t="shared" si="13"/>
        <v>1</v>
      </c>
    </row>
    <row r="353" spans="1:3" x14ac:dyDescent="0.35">
      <c r="A353" s="1">
        <v>43028</v>
      </c>
      <c r="B353">
        <f t="shared" ca="1" si="12"/>
        <v>2352</v>
      </c>
      <c r="C353" t="b">
        <f t="shared" si="13"/>
        <v>1</v>
      </c>
    </row>
    <row r="354" spans="1:3" x14ac:dyDescent="0.35">
      <c r="A354" s="1">
        <v>40431</v>
      </c>
      <c r="B354">
        <f t="shared" ca="1" si="12"/>
        <v>4949</v>
      </c>
      <c r="C354" t="b">
        <f t="shared" si="13"/>
        <v>1</v>
      </c>
    </row>
    <row r="355" spans="1:3" x14ac:dyDescent="0.35">
      <c r="A355" s="1">
        <v>40588</v>
      </c>
      <c r="B355">
        <f t="shared" ca="1" si="12"/>
        <v>4792</v>
      </c>
      <c r="C355" t="b">
        <f t="shared" si="13"/>
        <v>1</v>
      </c>
    </row>
    <row r="356" spans="1:3" x14ac:dyDescent="0.35">
      <c r="A356" s="1">
        <v>43948</v>
      </c>
      <c r="B356">
        <f t="shared" ca="1" si="12"/>
        <v>1432</v>
      </c>
      <c r="C356" t="b">
        <f t="shared" si="13"/>
        <v>0</v>
      </c>
    </row>
    <row r="357" spans="1:3" x14ac:dyDescent="0.35">
      <c r="A357" s="1">
        <v>41858</v>
      </c>
      <c r="B357">
        <f t="shared" ca="1" si="12"/>
        <v>3522</v>
      </c>
      <c r="C357" t="b">
        <f t="shared" si="13"/>
        <v>1</v>
      </c>
    </row>
    <row r="358" spans="1:3" x14ac:dyDescent="0.35">
      <c r="A358" s="1">
        <v>43488</v>
      </c>
      <c r="B358">
        <f t="shared" ca="1" si="12"/>
        <v>1892</v>
      </c>
      <c r="C358" t="b">
        <f t="shared" si="13"/>
        <v>1</v>
      </c>
    </row>
    <row r="359" spans="1:3" x14ac:dyDescent="0.35">
      <c r="A359" s="1">
        <v>38000</v>
      </c>
      <c r="B359">
        <f t="shared" ca="1" si="12"/>
        <v>7380</v>
      </c>
      <c r="C359" t="b">
        <f t="shared" si="13"/>
        <v>1</v>
      </c>
    </row>
    <row r="360" spans="1:3" x14ac:dyDescent="0.35">
      <c r="A360" s="1">
        <v>42467</v>
      </c>
      <c r="B360">
        <f t="shared" ca="1" si="12"/>
        <v>2913</v>
      </c>
      <c r="C360" t="b">
        <f t="shared" si="13"/>
        <v>1</v>
      </c>
    </row>
    <row r="361" spans="1:3" x14ac:dyDescent="0.35">
      <c r="A361" s="1">
        <v>44308</v>
      </c>
      <c r="B361">
        <f t="shared" ca="1" si="12"/>
        <v>1072</v>
      </c>
      <c r="C361" t="b">
        <f t="shared" si="13"/>
        <v>0</v>
      </c>
    </row>
    <row r="362" spans="1:3" x14ac:dyDescent="0.35">
      <c r="A362" s="1">
        <v>40340</v>
      </c>
      <c r="B362">
        <f t="shared" ca="1" si="12"/>
        <v>5040</v>
      </c>
      <c r="C362" t="b">
        <f t="shared" si="13"/>
        <v>1</v>
      </c>
    </row>
    <row r="363" spans="1:3" x14ac:dyDescent="0.35">
      <c r="A363" s="1">
        <v>39747</v>
      </c>
      <c r="B363">
        <f t="shared" ca="1" si="12"/>
        <v>5633</v>
      </c>
      <c r="C363" t="b">
        <f t="shared" si="13"/>
        <v>1</v>
      </c>
    </row>
    <row r="364" spans="1:3" x14ac:dyDescent="0.35">
      <c r="A364" s="1">
        <v>40750</v>
      </c>
      <c r="B364">
        <f t="shared" ca="1" si="12"/>
        <v>4630</v>
      </c>
      <c r="C364" t="b">
        <f t="shared" si="13"/>
        <v>1</v>
      </c>
    </row>
    <row r="365" spans="1:3" x14ac:dyDescent="0.35">
      <c r="A365" s="1">
        <v>38060</v>
      </c>
      <c r="B365">
        <f t="shared" ca="1" si="12"/>
        <v>7320</v>
      </c>
      <c r="C365" t="b">
        <f t="shared" si="13"/>
        <v>1</v>
      </c>
    </row>
    <row r="366" spans="1:3" x14ac:dyDescent="0.35">
      <c r="A366" s="1">
        <v>39293</v>
      </c>
      <c r="B366">
        <f t="shared" ca="1" si="12"/>
        <v>6087</v>
      </c>
      <c r="C366" t="b">
        <f t="shared" si="13"/>
        <v>1</v>
      </c>
    </row>
    <row r="367" spans="1:3" x14ac:dyDescent="0.35">
      <c r="A367" s="1">
        <v>38984</v>
      </c>
      <c r="B367">
        <f t="shared" ca="1" si="12"/>
        <v>6396</v>
      </c>
      <c r="C367" t="b">
        <f t="shared" si="13"/>
        <v>1</v>
      </c>
    </row>
    <row r="368" spans="1:3" x14ac:dyDescent="0.35">
      <c r="A368" s="1">
        <v>42250</v>
      </c>
      <c r="B368">
        <f t="shared" ca="1" si="12"/>
        <v>3130</v>
      </c>
      <c r="C368" t="b">
        <f t="shared" si="13"/>
        <v>1</v>
      </c>
    </row>
    <row r="369" spans="1:3" x14ac:dyDescent="0.35">
      <c r="A369" s="1">
        <v>36210</v>
      </c>
      <c r="B369">
        <f t="shared" ca="1" si="12"/>
        <v>9170</v>
      </c>
      <c r="C369" t="b">
        <f t="shared" si="13"/>
        <v>1</v>
      </c>
    </row>
    <row r="370" spans="1:3" x14ac:dyDescent="0.35">
      <c r="A370" s="1">
        <v>41813</v>
      </c>
      <c r="B370">
        <f t="shared" ca="1" si="12"/>
        <v>3567</v>
      </c>
      <c r="C370" t="b">
        <f t="shared" si="13"/>
        <v>1</v>
      </c>
    </row>
    <row r="371" spans="1:3" x14ac:dyDescent="0.35">
      <c r="A371" s="1">
        <v>38244</v>
      </c>
      <c r="B371">
        <f t="shared" ca="1" si="12"/>
        <v>7136</v>
      </c>
      <c r="C371" t="b">
        <f t="shared" si="13"/>
        <v>1</v>
      </c>
    </row>
    <row r="372" spans="1:3" x14ac:dyDescent="0.35">
      <c r="A372" s="1">
        <v>42922</v>
      </c>
      <c r="B372">
        <f t="shared" ca="1" si="12"/>
        <v>2458</v>
      </c>
      <c r="C372" t="b">
        <f t="shared" si="13"/>
        <v>1</v>
      </c>
    </row>
    <row r="373" spans="1:3" x14ac:dyDescent="0.35">
      <c r="A373" s="1">
        <v>41839</v>
      </c>
      <c r="B373">
        <f t="shared" ca="1" si="12"/>
        <v>3541</v>
      </c>
      <c r="C373" t="b">
        <f t="shared" si="13"/>
        <v>1</v>
      </c>
    </row>
    <row r="374" spans="1:3" x14ac:dyDescent="0.35">
      <c r="A374" s="1">
        <v>35919</v>
      </c>
      <c r="B374">
        <f t="shared" ca="1" si="12"/>
        <v>9461</v>
      </c>
      <c r="C374" t="b">
        <f t="shared" si="13"/>
        <v>1</v>
      </c>
    </row>
    <row r="375" spans="1:3" x14ac:dyDescent="0.35">
      <c r="A375" s="1">
        <v>43028</v>
      </c>
      <c r="B375">
        <f t="shared" ca="1" si="12"/>
        <v>2352</v>
      </c>
      <c r="C375" t="b">
        <f t="shared" si="13"/>
        <v>1</v>
      </c>
    </row>
    <row r="376" spans="1:3" x14ac:dyDescent="0.35">
      <c r="A376" s="1">
        <v>38623</v>
      </c>
      <c r="B376">
        <f t="shared" ca="1" si="12"/>
        <v>6757</v>
      </c>
      <c r="C376" t="b">
        <f t="shared" si="13"/>
        <v>1</v>
      </c>
    </row>
    <row r="377" spans="1:3" x14ac:dyDescent="0.35">
      <c r="A377" s="1">
        <v>37844</v>
      </c>
      <c r="B377">
        <f t="shared" ca="1" si="12"/>
        <v>7536</v>
      </c>
      <c r="C377" t="b">
        <f t="shared" si="13"/>
        <v>1</v>
      </c>
    </row>
    <row r="378" spans="1:3" x14ac:dyDescent="0.35">
      <c r="A378" s="1">
        <v>41013</v>
      </c>
      <c r="B378">
        <f t="shared" ca="1" si="12"/>
        <v>4367</v>
      </c>
      <c r="C378" t="b">
        <f t="shared" si="13"/>
        <v>1</v>
      </c>
    </row>
    <row r="379" spans="1:3" x14ac:dyDescent="0.35">
      <c r="A379" s="1">
        <v>39471</v>
      </c>
      <c r="B379">
        <f t="shared" ca="1" si="12"/>
        <v>5909</v>
      </c>
      <c r="C379" t="b">
        <f t="shared" si="13"/>
        <v>1</v>
      </c>
    </row>
    <row r="380" spans="1:3" x14ac:dyDescent="0.35">
      <c r="A380" s="1">
        <v>41973</v>
      </c>
      <c r="B380">
        <f t="shared" ca="1" si="12"/>
        <v>3407</v>
      </c>
      <c r="C380" t="b">
        <f t="shared" si="13"/>
        <v>1</v>
      </c>
    </row>
    <row r="381" spans="1:3" x14ac:dyDescent="0.35">
      <c r="A381" s="1">
        <v>44092</v>
      </c>
      <c r="B381">
        <f t="shared" ca="1" si="12"/>
        <v>1288</v>
      </c>
      <c r="C381" t="b">
        <f t="shared" si="13"/>
        <v>0</v>
      </c>
    </row>
    <row r="382" spans="1:3" x14ac:dyDescent="0.35">
      <c r="A382" s="1">
        <v>40868</v>
      </c>
      <c r="B382">
        <f t="shared" ca="1" si="12"/>
        <v>4512</v>
      </c>
      <c r="C382" t="b">
        <f t="shared" si="13"/>
        <v>1</v>
      </c>
    </row>
    <row r="383" spans="1:3" x14ac:dyDescent="0.35">
      <c r="A383" s="1">
        <v>44521</v>
      </c>
      <c r="B383">
        <f t="shared" ca="1" si="12"/>
        <v>859</v>
      </c>
      <c r="C383" t="b">
        <f t="shared" si="13"/>
        <v>0</v>
      </c>
    </row>
    <row r="384" spans="1:3" x14ac:dyDescent="0.35">
      <c r="A384" s="1">
        <v>43345</v>
      </c>
      <c r="B384">
        <f t="shared" ca="1" si="12"/>
        <v>2035</v>
      </c>
      <c r="C384" t="b">
        <f t="shared" si="13"/>
        <v>1</v>
      </c>
    </row>
    <row r="385" spans="1:3" x14ac:dyDescent="0.35">
      <c r="A385" s="1">
        <v>43122</v>
      </c>
      <c r="B385">
        <f t="shared" ca="1" si="12"/>
        <v>2258</v>
      </c>
      <c r="C385" t="b">
        <f t="shared" si="13"/>
        <v>1</v>
      </c>
    </row>
    <row r="386" spans="1:3" x14ac:dyDescent="0.35">
      <c r="A386" s="1">
        <v>43756</v>
      </c>
      <c r="B386">
        <f t="shared" ca="1" si="12"/>
        <v>1624</v>
      </c>
      <c r="C386" t="b">
        <f t="shared" si="13"/>
        <v>0</v>
      </c>
    </row>
    <row r="387" spans="1:3" x14ac:dyDescent="0.35">
      <c r="A387" s="1">
        <v>43695</v>
      </c>
      <c r="B387">
        <f t="shared" ref="B387:B450" ca="1" si="14">_xlfn.DAYS($F$2,A387)</f>
        <v>1685</v>
      </c>
      <c r="C387" t="b">
        <f t="shared" ref="C387:C450" si="15">IF(A387&lt;$F$3,TRUE)</f>
        <v>0</v>
      </c>
    </row>
    <row r="388" spans="1:3" x14ac:dyDescent="0.35">
      <c r="A388" s="1">
        <v>40468</v>
      </c>
      <c r="B388">
        <f t="shared" ca="1" si="14"/>
        <v>4912</v>
      </c>
      <c r="C388" t="b">
        <f t="shared" si="15"/>
        <v>1</v>
      </c>
    </row>
    <row r="389" spans="1:3" x14ac:dyDescent="0.35">
      <c r="A389" s="1">
        <v>34383</v>
      </c>
      <c r="B389">
        <f t="shared" ca="1" si="14"/>
        <v>10997</v>
      </c>
      <c r="C389" t="b">
        <f t="shared" si="15"/>
        <v>1</v>
      </c>
    </row>
    <row r="390" spans="1:3" x14ac:dyDescent="0.35">
      <c r="A390" s="1">
        <v>41202</v>
      </c>
      <c r="B390">
        <f t="shared" ca="1" si="14"/>
        <v>4178</v>
      </c>
      <c r="C390" t="b">
        <f t="shared" si="15"/>
        <v>1</v>
      </c>
    </row>
    <row r="391" spans="1:3" x14ac:dyDescent="0.35">
      <c r="A391" s="1">
        <v>34802</v>
      </c>
      <c r="B391">
        <f t="shared" ca="1" si="14"/>
        <v>10578</v>
      </c>
      <c r="C391" t="b">
        <f t="shared" si="15"/>
        <v>1</v>
      </c>
    </row>
    <row r="392" spans="1:3" x14ac:dyDescent="0.35">
      <c r="A392" s="1">
        <v>36893</v>
      </c>
      <c r="B392">
        <f t="shared" ca="1" si="14"/>
        <v>8487</v>
      </c>
      <c r="C392" t="b">
        <f t="shared" si="15"/>
        <v>1</v>
      </c>
    </row>
    <row r="393" spans="1:3" x14ac:dyDescent="0.35">
      <c r="A393" s="1">
        <v>43996</v>
      </c>
      <c r="B393">
        <f t="shared" ca="1" si="14"/>
        <v>1384</v>
      </c>
      <c r="C393" t="b">
        <f t="shared" si="15"/>
        <v>0</v>
      </c>
    </row>
    <row r="394" spans="1:3" x14ac:dyDescent="0.35">
      <c r="A394" s="1">
        <v>40984</v>
      </c>
      <c r="B394">
        <f t="shared" ca="1" si="14"/>
        <v>4396</v>
      </c>
      <c r="C394" t="b">
        <f t="shared" si="15"/>
        <v>1</v>
      </c>
    </row>
    <row r="395" spans="1:3" x14ac:dyDescent="0.35">
      <c r="A395" s="1">
        <v>38135</v>
      </c>
      <c r="B395">
        <f t="shared" ca="1" si="14"/>
        <v>7245</v>
      </c>
      <c r="C395" t="b">
        <f t="shared" si="15"/>
        <v>1</v>
      </c>
    </row>
    <row r="396" spans="1:3" x14ac:dyDescent="0.35">
      <c r="A396" s="1">
        <v>35001</v>
      </c>
      <c r="B396">
        <f t="shared" ca="1" si="14"/>
        <v>10379</v>
      </c>
      <c r="C396" t="b">
        <f t="shared" si="15"/>
        <v>1</v>
      </c>
    </row>
    <row r="397" spans="1:3" x14ac:dyDescent="0.35">
      <c r="A397" s="1">
        <v>40159</v>
      </c>
      <c r="B397">
        <f t="shared" ca="1" si="14"/>
        <v>5221</v>
      </c>
      <c r="C397" t="b">
        <f t="shared" si="15"/>
        <v>1</v>
      </c>
    </row>
    <row r="398" spans="1:3" x14ac:dyDescent="0.35">
      <c r="A398" s="1">
        <v>44153</v>
      </c>
      <c r="B398">
        <f t="shared" ca="1" si="14"/>
        <v>1227</v>
      </c>
      <c r="C398" t="b">
        <f t="shared" si="15"/>
        <v>0</v>
      </c>
    </row>
    <row r="399" spans="1:3" x14ac:dyDescent="0.35">
      <c r="A399" s="1">
        <v>42878</v>
      </c>
      <c r="B399">
        <f t="shared" ca="1" si="14"/>
        <v>2502</v>
      </c>
      <c r="C399" t="b">
        <f t="shared" si="15"/>
        <v>1</v>
      </c>
    </row>
    <row r="400" spans="1:3" x14ac:dyDescent="0.35">
      <c r="A400" s="1">
        <v>44453</v>
      </c>
      <c r="B400">
        <f t="shared" ca="1" si="14"/>
        <v>927</v>
      </c>
      <c r="C400" t="b">
        <f t="shared" si="15"/>
        <v>0</v>
      </c>
    </row>
    <row r="401" spans="1:3" x14ac:dyDescent="0.35">
      <c r="A401" s="1">
        <v>41333</v>
      </c>
      <c r="B401">
        <f t="shared" ca="1" si="14"/>
        <v>4047</v>
      </c>
      <c r="C401" t="b">
        <f t="shared" si="15"/>
        <v>1</v>
      </c>
    </row>
    <row r="402" spans="1:3" x14ac:dyDescent="0.35">
      <c r="A402" s="1">
        <v>43866</v>
      </c>
      <c r="B402">
        <f t="shared" ca="1" si="14"/>
        <v>1514</v>
      </c>
      <c r="C402" t="b">
        <f t="shared" si="15"/>
        <v>0</v>
      </c>
    </row>
    <row r="403" spans="1:3" x14ac:dyDescent="0.35">
      <c r="A403" s="1">
        <v>41941</v>
      </c>
      <c r="B403">
        <f t="shared" ca="1" si="14"/>
        <v>3439</v>
      </c>
      <c r="C403" t="b">
        <f t="shared" si="15"/>
        <v>1</v>
      </c>
    </row>
    <row r="404" spans="1:3" x14ac:dyDescent="0.35">
      <c r="A404" s="1">
        <v>36755</v>
      </c>
      <c r="B404">
        <f t="shared" ca="1" si="14"/>
        <v>8625</v>
      </c>
      <c r="C404" t="b">
        <f t="shared" si="15"/>
        <v>1</v>
      </c>
    </row>
    <row r="405" spans="1:3" x14ac:dyDescent="0.35">
      <c r="A405" s="1">
        <v>35109</v>
      </c>
      <c r="B405">
        <f t="shared" ca="1" si="14"/>
        <v>10271</v>
      </c>
      <c r="C405" t="b">
        <f t="shared" si="15"/>
        <v>1</v>
      </c>
    </row>
    <row r="406" spans="1:3" x14ac:dyDescent="0.35">
      <c r="A406" s="1">
        <v>42951</v>
      </c>
      <c r="B406">
        <f t="shared" ca="1" si="14"/>
        <v>2429</v>
      </c>
      <c r="C406" t="b">
        <f t="shared" si="15"/>
        <v>1</v>
      </c>
    </row>
    <row r="407" spans="1:3" x14ac:dyDescent="0.35">
      <c r="A407" s="1">
        <v>43824</v>
      </c>
      <c r="B407">
        <f t="shared" ca="1" si="14"/>
        <v>1556</v>
      </c>
      <c r="C407" t="b">
        <f t="shared" si="15"/>
        <v>0</v>
      </c>
    </row>
    <row r="408" spans="1:3" x14ac:dyDescent="0.35">
      <c r="A408" s="1">
        <v>38464</v>
      </c>
      <c r="B408">
        <f t="shared" ca="1" si="14"/>
        <v>6916</v>
      </c>
      <c r="C408" t="b">
        <f t="shared" si="15"/>
        <v>1</v>
      </c>
    </row>
    <row r="409" spans="1:3" x14ac:dyDescent="0.35">
      <c r="A409" s="1">
        <v>38879</v>
      </c>
      <c r="B409">
        <f t="shared" ca="1" si="14"/>
        <v>6501</v>
      </c>
      <c r="C409" t="b">
        <f t="shared" si="15"/>
        <v>1</v>
      </c>
    </row>
    <row r="410" spans="1:3" x14ac:dyDescent="0.35">
      <c r="A410" s="1">
        <v>39487</v>
      </c>
      <c r="B410">
        <f t="shared" ca="1" si="14"/>
        <v>5893</v>
      </c>
      <c r="C410" t="b">
        <f t="shared" si="15"/>
        <v>1</v>
      </c>
    </row>
    <row r="411" spans="1:3" x14ac:dyDescent="0.35">
      <c r="A411" s="1">
        <v>43309</v>
      </c>
      <c r="B411">
        <f t="shared" ca="1" si="14"/>
        <v>2071</v>
      </c>
      <c r="C411" t="b">
        <f t="shared" si="15"/>
        <v>1</v>
      </c>
    </row>
    <row r="412" spans="1:3" x14ac:dyDescent="0.35">
      <c r="A412" s="1">
        <v>40820</v>
      </c>
      <c r="B412">
        <f t="shared" ca="1" si="14"/>
        <v>4560</v>
      </c>
      <c r="C412" t="b">
        <f t="shared" si="15"/>
        <v>1</v>
      </c>
    </row>
    <row r="413" spans="1:3" x14ac:dyDescent="0.35">
      <c r="A413" s="1">
        <v>42166</v>
      </c>
      <c r="B413">
        <f t="shared" ca="1" si="14"/>
        <v>3214</v>
      </c>
      <c r="C413" t="b">
        <f t="shared" si="15"/>
        <v>1</v>
      </c>
    </row>
    <row r="414" spans="1:3" x14ac:dyDescent="0.35">
      <c r="A414" s="1">
        <v>43701</v>
      </c>
      <c r="B414">
        <f t="shared" ca="1" si="14"/>
        <v>1679</v>
      </c>
      <c r="C414" t="b">
        <f t="shared" si="15"/>
        <v>0</v>
      </c>
    </row>
    <row r="415" spans="1:3" x14ac:dyDescent="0.35">
      <c r="A415" s="1">
        <v>37456</v>
      </c>
      <c r="B415">
        <f t="shared" ca="1" si="14"/>
        <v>7924</v>
      </c>
      <c r="C415" t="b">
        <f t="shared" si="15"/>
        <v>1</v>
      </c>
    </row>
    <row r="416" spans="1:3" x14ac:dyDescent="0.35">
      <c r="A416" s="1">
        <v>36525</v>
      </c>
      <c r="B416">
        <f t="shared" ca="1" si="14"/>
        <v>8855</v>
      </c>
      <c r="C416" t="b">
        <f t="shared" si="15"/>
        <v>1</v>
      </c>
    </row>
    <row r="417" spans="1:3" x14ac:dyDescent="0.35">
      <c r="A417" s="1">
        <v>40744</v>
      </c>
      <c r="B417">
        <f t="shared" ca="1" si="14"/>
        <v>4636</v>
      </c>
      <c r="C417" t="b">
        <f t="shared" si="15"/>
        <v>1</v>
      </c>
    </row>
    <row r="418" spans="1:3" x14ac:dyDescent="0.35">
      <c r="A418" s="1">
        <v>36757</v>
      </c>
      <c r="B418">
        <f t="shared" ca="1" si="14"/>
        <v>8623</v>
      </c>
      <c r="C418" t="b">
        <f t="shared" si="15"/>
        <v>1</v>
      </c>
    </row>
    <row r="419" spans="1:3" x14ac:dyDescent="0.35">
      <c r="A419" s="1">
        <v>44303</v>
      </c>
      <c r="B419">
        <f t="shared" ca="1" si="14"/>
        <v>1077</v>
      </c>
      <c r="C419" t="b">
        <f t="shared" si="15"/>
        <v>0</v>
      </c>
    </row>
    <row r="420" spans="1:3" x14ac:dyDescent="0.35">
      <c r="A420" s="1">
        <v>34505</v>
      </c>
      <c r="B420">
        <f t="shared" ca="1" si="14"/>
        <v>10875</v>
      </c>
      <c r="C420" t="b">
        <f t="shared" si="15"/>
        <v>1</v>
      </c>
    </row>
    <row r="421" spans="1:3" x14ac:dyDescent="0.35">
      <c r="A421" s="1">
        <v>39728</v>
      </c>
      <c r="B421">
        <f t="shared" ca="1" si="14"/>
        <v>5652</v>
      </c>
      <c r="C421" t="b">
        <f t="shared" si="15"/>
        <v>1</v>
      </c>
    </row>
    <row r="422" spans="1:3" x14ac:dyDescent="0.35">
      <c r="A422" s="1">
        <v>41516</v>
      </c>
      <c r="B422">
        <f t="shared" ca="1" si="14"/>
        <v>3864</v>
      </c>
      <c r="C422" t="b">
        <f t="shared" si="15"/>
        <v>1</v>
      </c>
    </row>
    <row r="423" spans="1:3" x14ac:dyDescent="0.35">
      <c r="A423" s="1">
        <v>34940</v>
      </c>
      <c r="B423">
        <f t="shared" ca="1" si="14"/>
        <v>10440</v>
      </c>
      <c r="C423" t="b">
        <f t="shared" si="15"/>
        <v>1</v>
      </c>
    </row>
    <row r="424" spans="1:3" x14ac:dyDescent="0.35">
      <c r="A424" s="1">
        <v>43219</v>
      </c>
      <c r="B424">
        <f t="shared" ca="1" si="14"/>
        <v>2161</v>
      </c>
      <c r="C424" t="b">
        <f t="shared" si="15"/>
        <v>1</v>
      </c>
    </row>
    <row r="425" spans="1:3" x14ac:dyDescent="0.35">
      <c r="A425" s="1">
        <v>41590</v>
      </c>
      <c r="B425">
        <f t="shared" ca="1" si="14"/>
        <v>3790</v>
      </c>
      <c r="C425" t="b">
        <f t="shared" si="15"/>
        <v>1</v>
      </c>
    </row>
    <row r="426" spans="1:3" x14ac:dyDescent="0.35">
      <c r="A426" s="1">
        <v>38332</v>
      </c>
      <c r="B426">
        <f t="shared" ca="1" si="14"/>
        <v>7048</v>
      </c>
      <c r="C426" t="b">
        <f t="shared" si="15"/>
        <v>1</v>
      </c>
    </row>
    <row r="427" spans="1:3" x14ac:dyDescent="0.35">
      <c r="A427" s="1">
        <v>40083</v>
      </c>
      <c r="B427">
        <f t="shared" ca="1" si="14"/>
        <v>5297</v>
      </c>
      <c r="C427" t="b">
        <f t="shared" si="15"/>
        <v>1</v>
      </c>
    </row>
    <row r="428" spans="1:3" x14ac:dyDescent="0.35">
      <c r="A428" s="1">
        <v>36617</v>
      </c>
      <c r="B428">
        <f t="shared" ca="1" si="14"/>
        <v>8763</v>
      </c>
      <c r="C428" t="b">
        <f t="shared" si="15"/>
        <v>1</v>
      </c>
    </row>
    <row r="429" spans="1:3" x14ac:dyDescent="0.35">
      <c r="A429" s="1">
        <v>43638</v>
      </c>
      <c r="B429">
        <f t="shared" ca="1" si="14"/>
        <v>1742</v>
      </c>
      <c r="C429" t="b">
        <f t="shared" si="15"/>
        <v>0</v>
      </c>
    </row>
    <row r="430" spans="1:3" x14ac:dyDescent="0.35">
      <c r="A430" s="1">
        <v>44101</v>
      </c>
      <c r="B430">
        <f t="shared" ca="1" si="14"/>
        <v>1279</v>
      </c>
      <c r="C430" t="b">
        <f t="shared" si="15"/>
        <v>0</v>
      </c>
    </row>
    <row r="431" spans="1:3" x14ac:dyDescent="0.35">
      <c r="A431" s="1">
        <v>39185</v>
      </c>
      <c r="B431">
        <f t="shared" ca="1" si="14"/>
        <v>6195</v>
      </c>
      <c r="C431" t="b">
        <f t="shared" si="15"/>
        <v>1</v>
      </c>
    </row>
    <row r="432" spans="1:3" x14ac:dyDescent="0.35">
      <c r="A432" s="1">
        <v>43299</v>
      </c>
      <c r="B432">
        <f t="shared" ca="1" si="14"/>
        <v>2081</v>
      </c>
      <c r="C432" t="b">
        <f t="shared" si="15"/>
        <v>1</v>
      </c>
    </row>
    <row r="433" spans="1:3" x14ac:dyDescent="0.35">
      <c r="A433" s="1">
        <v>40272</v>
      </c>
      <c r="B433">
        <f t="shared" ca="1" si="14"/>
        <v>5108</v>
      </c>
      <c r="C433" t="b">
        <f t="shared" si="15"/>
        <v>1</v>
      </c>
    </row>
    <row r="434" spans="1:3" x14ac:dyDescent="0.35">
      <c r="A434" s="1">
        <v>43809</v>
      </c>
      <c r="B434">
        <f t="shared" ca="1" si="14"/>
        <v>1571</v>
      </c>
      <c r="C434" t="b">
        <f t="shared" si="15"/>
        <v>0</v>
      </c>
    </row>
    <row r="435" spans="1:3" x14ac:dyDescent="0.35">
      <c r="A435" s="1">
        <v>44124</v>
      </c>
      <c r="B435">
        <f t="shared" ca="1" si="14"/>
        <v>1256</v>
      </c>
      <c r="C435" t="b">
        <f t="shared" si="15"/>
        <v>0</v>
      </c>
    </row>
    <row r="436" spans="1:3" x14ac:dyDescent="0.35">
      <c r="A436" s="1">
        <v>42656</v>
      </c>
      <c r="B436">
        <f t="shared" ca="1" si="14"/>
        <v>2724</v>
      </c>
      <c r="C436" t="b">
        <f t="shared" si="15"/>
        <v>1</v>
      </c>
    </row>
    <row r="437" spans="1:3" x14ac:dyDescent="0.35">
      <c r="A437" s="1">
        <v>37446</v>
      </c>
      <c r="B437">
        <f t="shared" ca="1" si="14"/>
        <v>7934</v>
      </c>
      <c r="C437" t="b">
        <f t="shared" si="15"/>
        <v>1</v>
      </c>
    </row>
    <row r="438" spans="1:3" x14ac:dyDescent="0.35">
      <c r="A438" s="1">
        <v>36770</v>
      </c>
      <c r="B438">
        <f t="shared" ca="1" si="14"/>
        <v>8610</v>
      </c>
      <c r="C438" t="b">
        <f t="shared" si="15"/>
        <v>1</v>
      </c>
    </row>
    <row r="439" spans="1:3" x14ac:dyDescent="0.35">
      <c r="A439" s="1">
        <v>42101</v>
      </c>
      <c r="B439">
        <f t="shared" ca="1" si="14"/>
        <v>3279</v>
      </c>
      <c r="C439" t="b">
        <f t="shared" si="15"/>
        <v>1</v>
      </c>
    </row>
    <row r="440" spans="1:3" x14ac:dyDescent="0.35">
      <c r="A440" s="1">
        <v>40235</v>
      </c>
      <c r="B440">
        <f t="shared" ca="1" si="14"/>
        <v>5145</v>
      </c>
      <c r="C440" t="b">
        <f t="shared" si="15"/>
        <v>1</v>
      </c>
    </row>
    <row r="441" spans="1:3" x14ac:dyDescent="0.35">
      <c r="A441" s="1">
        <v>38380</v>
      </c>
      <c r="B441">
        <f t="shared" ca="1" si="14"/>
        <v>7000</v>
      </c>
      <c r="C441" t="b">
        <f t="shared" si="15"/>
        <v>1</v>
      </c>
    </row>
    <row r="442" spans="1:3" x14ac:dyDescent="0.35">
      <c r="A442" s="1">
        <v>41898</v>
      </c>
      <c r="B442">
        <f t="shared" ca="1" si="14"/>
        <v>3482</v>
      </c>
      <c r="C442" t="b">
        <f t="shared" si="15"/>
        <v>1</v>
      </c>
    </row>
    <row r="443" spans="1:3" x14ac:dyDescent="0.35">
      <c r="A443" s="1">
        <v>41429</v>
      </c>
      <c r="B443">
        <f t="shared" ca="1" si="14"/>
        <v>3951</v>
      </c>
      <c r="C443" t="b">
        <f t="shared" si="15"/>
        <v>1</v>
      </c>
    </row>
    <row r="444" spans="1:3" x14ac:dyDescent="0.35">
      <c r="A444" s="1">
        <v>44232</v>
      </c>
      <c r="B444">
        <f t="shared" ca="1" si="14"/>
        <v>1148</v>
      </c>
      <c r="C444" t="b">
        <f t="shared" si="15"/>
        <v>0</v>
      </c>
    </row>
    <row r="445" spans="1:3" x14ac:dyDescent="0.35">
      <c r="A445" s="1">
        <v>42405</v>
      </c>
      <c r="B445">
        <f t="shared" ca="1" si="14"/>
        <v>2975</v>
      </c>
      <c r="C445" t="b">
        <f t="shared" si="15"/>
        <v>1</v>
      </c>
    </row>
    <row r="446" spans="1:3" x14ac:dyDescent="0.35">
      <c r="A446" s="1">
        <v>39930</v>
      </c>
      <c r="B446">
        <f t="shared" ca="1" si="14"/>
        <v>5450</v>
      </c>
      <c r="C446" t="b">
        <f t="shared" si="15"/>
        <v>1</v>
      </c>
    </row>
    <row r="447" spans="1:3" x14ac:dyDescent="0.35">
      <c r="A447" s="1">
        <v>42696</v>
      </c>
      <c r="B447">
        <f t="shared" ca="1" si="14"/>
        <v>2684</v>
      </c>
      <c r="C447" t="b">
        <f t="shared" si="15"/>
        <v>1</v>
      </c>
    </row>
    <row r="448" spans="1:3" x14ac:dyDescent="0.35">
      <c r="A448" s="1">
        <v>38667</v>
      </c>
      <c r="B448">
        <f t="shared" ca="1" si="14"/>
        <v>6713</v>
      </c>
      <c r="C448" t="b">
        <f t="shared" si="15"/>
        <v>1</v>
      </c>
    </row>
    <row r="449" spans="1:3" x14ac:dyDescent="0.35">
      <c r="A449" s="1">
        <v>42543</v>
      </c>
      <c r="B449">
        <f t="shared" ca="1" si="14"/>
        <v>2837</v>
      </c>
      <c r="C449" t="b">
        <f t="shared" si="15"/>
        <v>1</v>
      </c>
    </row>
    <row r="450" spans="1:3" x14ac:dyDescent="0.35">
      <c r="A450" s="1">
        <v>42064</v>
      </c>
      <c r="B450">
        <f t="shared" ca="1" si="14"/>
        <v>3316</v>
      </c>
      <c r="C450" t="b">
        <f t="shared" si="15"/>
        <v>1</v>
      </c>
    </row>
    <row r="451" spans="1:3" x14ac:dyDescent="0.35">
      <c r="A451" s="1">
        <v>38027</v>
      </c>
      <c r="B451">
        <f t="shared" ref="B451:B514" ca="1" si="16">_xlfn.DAYS($F$2,A451)</f>
        <v>7353</v>
      </c>
      <c r="C451" t="b">
        <f t="shared" ref="C451:C514" si="17">IF(A451&lt;$F$3,TRUE)</f>
        <v>1</v>
      </c>
    </row>
    <row r="452" spans="1:3" x14ac:dyDescent="0.35">
      <c r="A452" s="1">
        <v>40593</v>
      </c>
      <c r="B452">
        <f t="shared" ca="1" si="16"/>
        <v>4787</v>
      </c>
      <c r="C452" t="b">
        <f t="shared" si="17"/>
        <v>1</v>
      </c>
    </row>
    <row r="453" spans="1:3" x14ac:dyDescent="0.35">
      <c r="A453" s="1">
        <v>38344</v>
      </c>
      <c r="B453">
        <f t="shared" ca="1" si="16"/>
        <v>7036</v>
      </c>
      <c r="C453" t="b">
        <f t="shared" si="17"/>
        <v>1</v>
      </c>
    </row>
    <row r="454" spans="1:3" x14ac:dyDescent="0.35">
      <c r="A454" s="1">
        <v>43804</v>
      </c>
      <c r="B454">
        <f t="shared" ca="1" si="16"/>
        <v>1576</v>
      </c>
      <c r="C454" t="b">
        <f t="shared" si="17"/>
        <v>0</v>
      </c>
    </row>
    <row r="455" spans="1:3" x14ac:dyDescent="0.35">
      <c r="A455" s="1">
        <v>40463</v>
      </c>
      <c r="B455">
        <f t="shared" ca="1" si="16"/>
        <v>4917</v>
      </c>
      <c r="C455" t="b">
        <f t="shared" si="17"/>
        <v>1</v>
      </c>
    </row>
    <row r="456" spans="1:3" x14ac:dyDescent="0.35">
      <c r="A456" s="1">
        <v>36010</v>
      </c>
      <c r="B456">
        <f t="shared" ca="1" si="16"/>
        <v>9370</v>
      </c>
      <c r="C456" t="b">
        <f t="shared" si="17"/>
        <v>1</v>
      </c>
    </row>
    <row r="457" spans="1:3" x14ac:dyDescent="0.35">
      <c r="A457" s="1">
        <v>42219</v>
      </c>
      <c r="B457">
        <f t="shared" ca="1" si="16"/>
        <v>3161</v>
      </c>
      <c r="C457" t="b">
        <f t="shared" si="17"/>
        <v>1</v>
      </c>
    </row>
    <row r="458" spans="1:3" x14ac:dyDescent="0.35">
      <c r="A458" s="1">
        <v>39739</v>
      </c>
      <c r="B458">
        <f t="shared" ca="1" si="16"/>
        <v>5641</v>
      </c>
      <c r="C458" t="b">
        <f t="shared" si="17"/>
        <v>1</v>
      </c>
    </row>
    <row r="459" spans="1:3" x14ac:dyDescent="0.35">
      <c r="A459" s="1">
        <v>38188</v>
      </c>
      <c r="B459">
        <f t="shared" ca="1" si="16"/>
        <v>7192</v>
      </c>
      <c r="C459" t="b">
        <f t="shared" si="17"/>
        <v>1</v>
      </c>
    </row>
    <row r="460" spans="1:3" x14ac:dyDescent="0.35">
      <c r="A460" s="1">
        <v>39367</v>
      </c>
      <c r="B460">
        <f t="shared" ca="1" si="16"/>
        <v>6013</v>
      </c>
      <c r="C460" t="b">
        <f t="shared" si="17"/>
        <v>1</v>
      </c>
    </row>
    <row r="461" spans="1:3" x14ac:dyDescent="0.35">
      <c r="A461" s="1">
        <v>43930</v>
      </c>
      <c r="B461">
        <f t="shared" ca="1" si="16"/>
        <v>1450</v>
      </c>
      <c r="C461" t="b">
        <f t="shared" si="17"/>
        <v>0</v>
      </c>
    </row>
    <row r="462" spans="1:3" x14ac:dyDescent="0.35">
      <c r="A462" s="1">
        <v>44419</v>
      </c>
      <c r="B462">
        <f t="shared" ca="1" si="16"/>
        <v>961</v>
      </c>
      <c r="C462" t="b">
        <f t="shared" si="17"/>
        <v>0</v>
      </c>
    </row>
    <row r="463" spans="1:3" x14ac:dyDescent="0.35">
      <c r="A463" s="1">
        <v>43536</v>
      </c>
      <c r="B463">
        <f t="shared" ca="1" si="16"/>
        <v>1844</v>
      </c>
      <c r="C463" t="b">
        <f t="shared" si="17"/>
        <v>1</v>
      </c>
    </row>
    <row r="464" spans="1:3" x14ac:dyDescent="0.35">
      <c r="A464" s="1">
        <v>36956</v>
      </c>
      <c r="B464">
        <f t="shared" ca="1" si="16"/>
        <v>8424</v>
      </c>
      <c r="C464" t="b">
        <f t="shared" si="17"/>
        <v>1</v>
      </c>
    </row>
    <row r="465" spans="1:3" x14ac:dyDescent="0.35">
      <c r="A465" s="1">
        <v>43169</v>
      </c>
      <c r="B465">
        <f t="shared" ca="1" si="16"/>
        <v>2211</v>
      </c>
      <c r="C465" t="b">
        <f t="shared" si="17"/>
        <v>1</v>
      </c>
    </row>
    <row r="466" spans="1:3" x14ac:dyDescent="0.35">
      <c r="A466" s="1">
        <v>42516</v>
      </c>
      <c r="B466">
        <f t="shared" ca="1" si="16"/>
        <v>2864</v>
      </c>
      <c r="C466" t="b">
        <f t="shared" si="17"/>
        <v>1</v>
      </c>
    </row>
    <row r="467" spans="1:3" x14ac:dyDescent="0.35">
      <c r="A467" s="1">
        <v>44461</v>
      </c>
      <c r="B467">
        <f t="shared" ca="1" si="16"/>
        <v>919</v>
      </c>
      <c r="C467" t="b">
        <f t="shared" si="17"/>
        <v>0</v>
      </c>
    </row>
    <row r="468" spans="1:3" x14ac:dyDescent="0.35">
      <c r="A468" s="1">
        <v>40899</v>
      </c>
      <c r="B468">
        <f t="shared" ca="1" si="16"/>
        <v>4481</v>
      </c>
      <c r="C468" t="b">
        <f t="shared" si="17"/>
        <v>1</v>
      </c>
    </row>
    <row r="469" spans="1:3" x14ac:dyDescent="0.35">
      <c r="A469" s="1">
        <v>43400</v>
      </c>
      <c r="B469">
        <f t="shared" ca="1" si="16"/>
        <v>1980</v>
      </c>
      <c r="C469" t="b">
        <f t="shared" si="17"/>
        <v>1</v>
      </c>
    </row>
    <row r="470" spans="1:3" x14ac:dyDescent="0.35">
      <c r="A470" s="1">
        <v>43171</v>
      </c>
      <c r="B470">
        <f t="shared" ca="1" si="16"/>
        <v>2209</v>
      </c>
      <c r="C470" t="b">
        <f t="shared" si="17"/>
        <v>1</v>
      </c>
    </row>
    <row r="471" spans="1:3" x14ac:dyDescent="0.35">
      <c r="A471" s="1">
        <v>40292</v>
      </c>
      <c r="B471">
        <f t="shared" ca="1" si="16"/>
        <v>5088</v>
      </c>
      <c r="C471" t="b">
        <f t="shared" si="17"/>
        <v>1</v>
      </c>
    </row>
    <row r="472" spans="1:3" x14ac:dyDescent="0.35">
      <c r="A472" s="1">
        <v>44236</v>
      </c>
      <c r="B472">
        <f t="shared" ca="1" si="16"/>
        <v>1144</v>
      </c>
      <c r="C472" t="b">
        <f t="shared" si="17"/>
        <v>0</v>
      </c>
    </row>
    <row r="473" spans="1:3" x14ac:dyDescent="0.35">
      <c r="A473" s="1">
        <v>43248</v>
      </c>
      <c r="B473">
        <f t="shared" ca="1" si="16"/>
        <v>2132</v>
      </c>
      <c r="C473" t="b">
        <f t="shared" si="17"/>
        <v>1</v>
      </c>
    </row>
    <row r="474" spans="1:3" x14ac:dyDescent="0.35">
      <c r="A474" s="1">
        <v>43239</v>
      </c>
      <c r="B474">
        <f t="shared" ca="1" si="16"/>
        <v>2141</v>
      </c>
      <c r="C474" t="b">
        <f t="shared" si="17"/>
        <v>1</v>
      </c>
    </row>
    <row r="475" spans="1:3" x14ac:dyDescent="0.35">
      <c r="A475" s="1">
        <v>42129</v>
      </c>
      <c r="B475">
        <f t="shared" ca="1" si="16"/>
        <v>3251</v>
      </c>
      <c r="C475" t="b">
        <f t="shared" si="17"/>
        <v>1</v>
      </c>
    </row>
    <row r="476" spans="1:3" x14ac:dyDescent="0.35">
      <c r="A476" s="1">
        <v>44486</v>
      </c>
      <c r="B476">
        <f t="shared" ca="1" si="16"/>
        <v>894</v>
      </c>
      <c r="C476" t="b">
        <f t="shared" si="17"/>
        <v>0</v>
      </c>
    </row>
    <row r="477" spans="1:3" x14ac:dyDescent="0.35">
      <c r="A477" s="1">
        <v>41043</v>
      </c>
      <c r="B477">
        <f t="shared" ca="1" si="16"/>
        <v>4337</v>
      </c>
      <c r="C477" t="b">
        <f t="shared" si="17"/>
        <v>1</v>
      </c>
    </row>
    <row r="478" spans="1:3" x14ac:dyDescent="0.35">
      <c r="A478" s="1">
        <v>41830</v>
      </c>
      <c r="B478">
        <f t="shared" ca="1" si="16"/>
        <v>3550</v>
      </c>
      <c r="C478" t="b">
        <f t="shared" si="17"/>
        <v>1</v>
      </c>
    </row>
    <row r="479" spans="1:3" x14ac:dyDescent="0.35">
      <c r="A479" s="1">
        <v>36272</v>
      </c>
      <c r="B479">
        <f t="shared" ca="1" si="16"/>
        <v>9108</v>
      </c>
      <c r="C479" t="b">
        <f t="shared" si="17"/>
        <v>1</v>
      </c>
    </row>
    <row r="480" spans="1:3" x14ac:dyDescent="0.35">
      <c r="A480" s="1">
        <v>40378</v>
      </c>
      <c r="B480">
        <f t="shared" ca="1" si="16"/>
        <v>5002</v>
      </c>
      <c r="C480" t="b">
        <f t="shared" si="17"/>
        <v>1</v>
      </c>
    </row>
    <row r="481" spans="1:3" x14ac:dyDescent="0.35">
      <c r="A481" s="1">
        <v>38866</v>
      </c>
      <c r="B481">
        <f t="shared" ca="1" si="16"/>
        <v>6514</v>
      </c>
      <c r="C481" t="b">
        <f t="shared" si="17"/>
        <v>1</v>
      </c>
    </row>
    <row r="482" spans="1:3" x14ac:dyDescent="0.35">
      <c r="A482" s="1">
        <v>44395</v>
      </c>
      <c r="B482">
        <f t="shared" ca="1" si="16"/>
        <v>985</v>
      </c>
      <c r="C482" t="b">
        <f t="shared" si="17"/>
        <v>0</v>
      </c>
    </row>
    <row r="483" spans="1:3" x14ac:dyDescent="0.35">
      <c r="A483" s="1">
        <v>44515</v>
      </c>
      <c r="B483">
        <f t="shared" ca="1" si="16"/>
        <v>865</v>
      </c>
      <c r="C483" t="b">
        <f t="shared" si="17"/>
        <v>0</v>
      </c>
    </row>
    <row r="484" spans="1:3" x14ac:dyDescent="0.35">
      <c r="A484" s="1">
        <v>42428</v>
      </c>
      <c r="B484">
        <f t="shared" ca="1" si="16"/>
        <v>2952</v>
      </c>
      <c r="C484" t="b">
        <f t="shared" si="17"/>
        <v>1</v>
      </c>
    </row>
    <row r="485" spans="1:3" x14ac:dyDescent="0.35">
      <c r="A485" s="1">
        <v>44051</v>
      </c>
      <c r="B485">
        <f t="shared" ca="1" si="16"/>
        <v>1329</v>
      </c>
      <c r="C485" t="b">
        <f t="shared" si="17"/>
        <v>0</v>
      </c>
    </row>
    <row r="486" spans="1:3" x14ac:dyDescent="0.35">
      <c r="A486" s="1">
        <v>44204</v>
      </c>
      <c r="B486">
        <f t="shared" ca="1" si="16"/>
        <v>1176</v>
      </c>
      <c r="C486" t="b">
        <f t="shared" si="17"/>
        <v>0</v>
      </c>
    </row>
    <row r="487" spans="1:3" x14ac:dyDescent="0.35">
      <c r="A487" s="1">
        <v>42514</v>
      </c>
      <c r="B487">
        <f t="shared" ca="1" si="16"/>
        <v>2866</v>
      </c>
      <c r="C487" t="b">
        <f t="shared" si="17"/>
        <v>1</v>
      </c>
    </row>
    <row r="488" spans="1:3" x14ac:dyDescent="0.35">
      <c r="A488" s="1">
        <v>34576</v>
      </c>
      <c r="B488">
        <f t="shared" ca="1" si="16"/>
        <v>10804</v>
      </c>
      <c r="C488" t="b">
        <f t="shared" si="17"/>
        <v>1</v>
      </c>
    </row>
    <row r="489" spans="1:3" x14ac:dyDescent="0.35">
      <c r="A489" s="1">
        <v>41499</v>
      </c>
      <c r="B489">
        <f t="shared" ca="1" si="16"/>
        <v>3881</v>
      </c>
      <c r="C489" t="b">
        <f t="shared" si="17"/>
        <v>1</v>
      </c>
    </row>
    <row r="490" spans="1:3" x14ac:dyDescent="0.35">
      <c r="A490" s="1">
        <v>44189</v>
      </c>
      <c r="B490">
        <f t="shared" ca="1" si="16"/>
        <v>1191</v>
      </c>
      <c r="C490" t="b">
        <f t="shared" si="17"/>
        <v>0</v>
      </c>
    </row>
    <row r="491" spans="1:3" x14ac:dyDescent="0.35">
      <c r="A491" s="1">
        <v>41417</v>
      </c>
      <c r="B491">
        <f t="shared" ca="1" si="16"/>
        <v>3963</v>
      </c>
      <c r="C491" t="b">
        <f t="shared" si="17"/>
        <v>1</v>
      </c>
    </row>
    <row r="492" spans="1:3" x14ac:dyDescent="0.35">
      <c r="A492" s="1">
        <v>43418</v>
      </c>
      <c r="B492">
        <f t="shared" ca="1" si="16"/>
        <v>1962</v>
      </c>
      <c r="C492" t="b">
        <f t="shared" si="17"/>
        <v>1</v>
      </c>
    </row>
    <row r="493" spans="1:3" x14ac:dyDescent="0.35">
      <c r="A493" s="1">
        <v>40603</v>
      </c>
      <c r="B493">
        <f t="shared" ca="1" si="16"/>
        <v>4777</v>
      </c>
      <c r="C493" t="b">
        <f t="shared" si="17"/>
        <v>1</v>
      </c>
    </row>
    <row r="494" spans="1:3" x14ac:dyDescent="0.35">
      <c r="A494" s="1">
        <v>40856</v>
      </c>
      <c r="B494">
        <f t="shared" ca="1" si="16"/>
        <v>4524</v>
      </c>
      <c r="C494" t="b">
        <f t="shared" si="17"/>
        <v>1</v>
      </c>
    </row>
    <row r="495" spans="1:3" x14ac:dyDescent="0.35">
      <c r="A495" s="1">
        <v>39005</v>
      </c>
      <c r="B495">
        <f t="shared" ca="1" si="16"/>
        <v>6375</v>
      </c>
      <c r="C495" t="b">
        <f t="shared" si="17"/>
        <v>1</v>
      </c>
    </row>
    <row r="496" spans="1:3" x14ac:dyDescent="0.35">
      <c r="A496" s="1">
        <v>43121</v>
      </c>
      <c r="B496">
        <f t="shared" ca="1" si="16"/>
        <v>2259</v>
      </c>
      <c r="C496" t="b">
        <f t="shared" si="17"/>
        <v>1</v>
      </c>
    </row>
    <row r="497" spans="1:3" x14ac:dyDescent="0.35">
      <c r="A497" s="1">
        <v>42325</v>
      </c>
      <c r="B497">
        <f t="shared" ca="1" si="16"/>
        <v>3055</v>
      </c>
      <c r="C497" t="b">
        <f t="shared" si="17"/>
        <v>1</v>
      </c>
    </row>
    <row r="498" spans="1:3" x14ac:dyDescent="0.35">
      <c r="A498" s="1">
        <v>43002</v>
      </c>
      <c r="B498">
        <f t="shared" ca="1" si="16"/>
        <v>2378</v>
      </c>
      <c r="C498" t="b">
        <f t="shared" si="17"/>
        <v>1</v>
      </c>
    </row>
    <row r="499" spans="1:3" x14ac:dyDescent="0.35">
      <c r="A499" s="1">
        <v>44519</v>
      </c>
      <c r="B499">
        <f t="shared" ca="1" si="16"/>
        <v>861</v>
      </c>
      <c r="C499" t="b">
        <f t="shared" si="17"/>
        <v>0</v>
      </c>
    </row>
    <row r="500" spans="1:3" x14ac:dyDescent="0.35">
      <c r="A500" s="1">
        <v>34692</v>
      </c>
      <c r="B500">
        <f t="shared" ca="1" si="16"/>
        <v>10688</v>
      </c>
      <c r="C500" t="b">
        <f t="shared" si="17"/>
        <v>1</v>
      </c>
    </row>
    <row r="501" spans="1:3" x14ac:dyDescent="0.35">
      <c r="A501" s="1">
        <v>39154</v>
      </c>
      <c r="B501">
        <f t="shared" ca="1" si="16"/>
        <v>6226</v>
      </c>
      <c r="C501" t="b">
        <f t="shared" si="17"/>
        <v>1</v>
      </c>
    </row>
    <row r="502" spans="1:3" x14ac:dyDescent="0.35">
      <c r="A502" s="1">
        <v>37091</v>
      </c>
      <c r="B502">
        <f t="shared" ca="1" si="16"/>
        <v>8289</v>
      </c>
      <c r="C502" t="b">
        <f t="shared" si="17"/>
        <v>1</v>
      </c>
    </row>
    <row r="503" spans="1:3" x14ac:dyDescent="0.35">
      <c r="A503" s="1">
        <v>39944</v>
      </c>
      <c r="B503">
        <f t="shared" ca="1" si="16"/>
        <v>5436</v>
      </c>
      <c r="C503" t="b">
        <f t="shared" si="17"/>
        <v>1</v>
      </c>
    </row>
    <row r="504" spans="1:3" x14ac:dyDescent="0.35">
      <c r="A504" s="1">
        <v>41919</v>
      </c>
      <c r="B504">
        <f t="shared" ca="1" si="16"/>
        <v>3461</v>
      </c>
      <c r="C504" t="b">
        <f t="shared" si="17"/>
        <v>1</v>
      </c>
    </row>
    <row r="505" spans="1:3" x14ac:dyDescent="0.35">
      <c r="A505" s="1">
        <v>43217</v>
      </c>
      <c r="B505">
        <f t="shared" ca="1" si="16"/>
        <v>2163</v>
      </c>
      <c r="C505" t="b">
        <f t="shared" si="17"/>
        <v>1</v>
      </c>
    </row>
    <row r="506" spans="1:3" x14ac:dyDescent="0.35">
      <c r="A506" s="1">
        <v>40952</v>
      </c>
      <c r="B506">
        <f t="shared" ca="1" si="16"/>
        <v>4428</v>
      </c>
      <c r="C506" t="b">
        <f t="shared" si="17"/>
        <v>1</v>
      </c>
    </row>
    <row r="507" spans="1:3" x14ac:dyDescent="0.35">
      <c r="A507" s="1">
        <v>42914</v>
      </c>
      <c r="B507">
        <f t="shared" ca="1" si="16"/>
        <v>2466</v>
      </c>
      <c r="C507" t="b">
        <f t="shared" si="17"/>
        <v>1</v>
      </c>
    </row>
    <row r="508" spans="1:3" x14ac:dyDescent="0.35">
      <c r="A508" s="1">
        <v>43999</v>
      </c>
      <c r="B508">
        <f t="shared" ca="1" si="16"/>
        <v>1381</v>
      </c>
      <c r="C508" t="b">
        <f t="shared" si="17"/>
        <v>0</v>
      </c>
    </row>
    <row r="509" spans="1:3" x14ac:dyDescent="0.35">
      <c r="A509" s="1">
        <v>43819</v>
      </c>
      <c r="B509">
        <f t="shared" ca="1" si="16"/>
        <v>1561</v>
      </c>
      <c r="C509" t="b">
        <f t="shared" si="17"/>
        <v>0</v>
      </c>
    </row>
    <row r="510" spans="1:3" x14ac:dyDescent="0.35">
      <c r="A510" s="1">
        <v>41907</v>
      </c>
      <c r="B510">
        <f t="shared" ca="1" si="16"/>
        <v>3473</v>
      </c>
      <c r="C510" t="b">
        <f t="shared" si="17"/>
        <v>1</v>
      </c>
    </row>
    <row r="511" spans="1:3" x14ac:dyDescent="0.35">
      <c r="A511" s="1">
        <v>39991</v>
      </c>
      <c r="B511">
        <f t="shared" ca="1" si="16"/>
        <v>5389</v>
      </c>
      <c r="C511" t="b">
        <f t="shared" si="17"/>
        <v>1</v>
      </c>
    </row>
    <row r="512" spans="1:3" x14ac:dyDescent="0.35">
      <c r="A512" s="1">
        <v>41916</v>
      </c>
      <c r="B512">
        <f t="shared" ca="1" si="16"/>
        <v>3464</v>
      </c>
      <c r="C512" t="b">
        <f t="shared" si="17"/>
        <v>1</v>
      </c>
    </row>
    <row r="513" spans="1:3" x14ac:dyDescent="0.35">
      <c r="A513" s="1">
        <v>40929</v>
      </c>
      <c r="B513">
        <f t="shared" ca="1" si="16"/>
        <v>4451</v>
      </c>
      <c r="C513" t="b">
        <f t="shared" si="17"/>
        <v>1</v>
      </c>
    </row>
    <row r="514" spans="1:3" x14ac:dyDescent="0.35">
      <c r="A514" s="1">
        <v>40663</v>
      </c>
      <c r="B514">
        <f t="shared" ca="1" si="16"/>
        <v>4717</v>
      </c>
      <c r="C514" t="b">
        <f t="shared" si="17"/>
        <v>1</v>
      </c>
    </row>
    <row r="515" spans="1:3" x14ac:dyDescent="0.35">
      <c r="A515" s="1">
        <v>42357</v>
      </c>
      <c r="B515">
        <f t="shared" ref="B515:B578" ca="1" si="18">_xlfn.DAYS($F$2,A515)</f>
        <v>3023</v>
      </c>
      <c r="C515" t="b">
        <f t="shared" ref="C515:C578" si="19">IF(A515&lt;$F$3,TRUE)</f>
        <v>1</v>
      </c>
    </row>
    <row r="516" spans="1:3" x14ac:dyDescent="0.35">
      <c r="A516" s="1">
        <v>37304</v>
      </c>
      <c r="B516">
        <f t="shared" ca="1" si="18"/>
        <v>8076</v>
      </c>
      <c r="C516" t="b">
        <f t="shared" si="19"/>
        <v>1</v>
      </c>
    </row>
    <row r="517" spans="1:3" x14ac:dyDescent="0.35">
      <c r="A517" s="1">
        <v>42545</v>
      </c>
      <c r="B517">
        <f t="shared" ca="1" si="18"/>
        <v>2835</v>
      </c>
      <c r="C517" t="b">
        <f t="shared" si="19"/>
        <v>1</v>
      </c>
    </row>
    <row r="518" spans="1:3" x14ac:dyDescent="0.35">
      <c r="A518" s="1">
        <v>42772</v>
      </c>
      <c r="B518">
        <f t="shared" ca="1" si="18"/>
        <v>2608</v>
      </c>
      <c r="C518" t="b">
        <f t="shared" si="19"/>
        <v>1</v>
      </c>
    </row>
    <row r="519" spans="1:3" x14ac:dyDescent="0.35">
      <c r="A519" s="1">
        <v>36754</v>
      </c>
      <c r="B519">
        <f t="shared" ca="1" si="18"/>
        <v>8626</v>
      </c>
      <c r="C519" t="b">
        <f t="shared" si="19"/>
        <v>1</v>
      </c>
    </row>
    <row r="520" spans="1:3" x14ac:dyDescent="0.35">
      <c r="A520" s="1">
        <v>44304</v>
      </c>
      <c r="B520">
        <f t="shared" ca="1" si="18"/>
        <v>1076</v>
      </c>
      <c r="C520" t="b">
        <f t="shared" si="19"/>
        <v>0</v>
      </c>
    </row>
    <row r="521" spans="1:3" x14ac:dyDescent="0.35">
      <c r="A521" s="1">
        <v>43904</v>
      </c>
      <c r="B521">
        <f t="shared" ca="1" si="18"/>
        <v>1476</v>
      </c>
      <c r="C521" t="b">
        <f t="shared" si="19"/>
        <v>0</v>
      </c>
    </row>
    <row r="522" spans="1:3" x14ac:dyDescent="0.35">
      <c r="A522" s="1">
        <v>41717</v>
      </c>
      <c r="B522">
        <f t="shared" ca="1" si="18"/>
        <v>3663</v>
      </c>
      <c r="C522" t="b">
        <f t="shared" si="19"/>
        <v>1</v>
      </c>
    </row>
    <row r="523" spans="1:3" x14ac:dyDescent="0.35">
      <c r="A523" s="1">
        <v>41155</v>
      </c>
      <c r="B523">
        <f t="shared" ca="1" si="18"/>
        <v>4225</v>
      </c>
      <c r="C523" t="b">
        <f t="shared" si="19"/>
        <v>1</v>
      </c>
    </row>
    <row r="524" spans="1:3" x14ac:dyDescent="0.35">
      <c r="A524" s="1">
        <v>44219</v>
      </c>
      <c r="B524">
        <f t="shared" ca="1" si="18"/>
        <v>1161</v>
      </c>
      <c r="C524" t="b">
        <f t="shared" si="19"/>
        <v>0</v>
      </c>
    </row>
    <row r="525" spans="1:3" x14ac:dyDescent="0.35">
      <c r="A525" s="1">
        <v>43441</v>
      </c>
      <c r="B525">
        <f t="shared" ca="1" si="18"/>
        <v>1939</v>
      </c>
      <c r="C525" t="b">
        <f t="shared" si="19"/>
        <v>1</v>
      </c>
    </row>
    <row r="526" spans="1:3" x14ac:dyDescent="0.35">
      <c r="A526" s="1">
        <v>41690</v>
      </c>
      <c r="B526">
        <f t="shared" ca="1" si="18"/>
        <v>3690</v>
      </c>
      <c r="C526" t="b">
        <f t="shared" si="19"/>
        <v>1</v>
      </c>
    </row>
    <row r="527" spans="1:3" x14ac:dyDescent="0.35">
      <c r="A527" s="1">
        <v>42721</v>
      </c>
      <c r="B527">
        <f t="shared" ca="1" si="18"/>
        <v>2659</v>
      </c>
      <c r="C527" t="b">
        <f t="shared" si="19"/>
        <v>1</v>
      </c>
    </row>
    <row r="528" spans="1:3" x14ac:dyDescent="0.35">
      <c r="A528" s="1">
        <v>42761</v>
      </c>
      <c r="B528">
        <f t="shared" ca="1" si="18"/>
        <v>2619</v>
      </c>
      <c r="C528" t="b">
        <f t="shared" si="19"/>
        <v>1</v>
      </c>
    </row>
    <row r="529" spans="1:3" x14ac:dyDescent="0.35">
      <c r="A529" s="1">
        <v>33890</v>
      </c>
      <c r="B529">
        <f t="shared" ca="1" si="18"/>
        <v>11490</v>
      </c>
      <c r="C529" t="b">
        <f t="shared" si="19"/>
        <v>1</v>
      </c>
    </row>
    <row r="530" spans="1:3" x14ac:dyDescent="0.35">
      <c r="A530" s="1">
        <v>44410</v>
      </c>
      <c r="B530">
        <f t="shared" ca="1" si="18"/>
        <v>970</v>
      </c>
      <c r="C530" t="b">
        <f t="shared" si="19"/>
        <v>0</v>
      </c>
    </row>
    <row r="531" spans="1:3" x14ac:dyDescent="0.35">
      <c r="A531" s="1">
        <v>42285</v>
      </c>
      <c r="B531">
        <f t="shared" ca="1" si="18"/>
        <v>3095</v>
      </c>
      <c r="C531" t="b">
        <f t="shared" si="19"/>
        <v>1</v>
      </c>
    </row>
    <row r="532" spans="1:3" x14ac:dyDescent="0.35">
      <c r="A532" s="1">
        <v>34616</v>
      </c>
      <c r="B532">
        <f t="shared" ca="1" si="18"/>
        <v>10764</v>
      </c>
      <c r="C532" t="b">
        <f t="shared" si="19"/>
        <v>1</v>
      </c>
    </row>
    <row r="533" spans="1:3" x14ac:dyDescent="0.35">
      <c r="A533" s="1">
        <v>43448</v>
      </c>
      <c r="B533">
        <f t="shared" ca="1" si="18"/>
        <v>1932</v>
      </c>
      <c r="C533" t="b">
        <f t="shared" si="19"/>
        <v>1</v>
      </c>
    </row>
    <row r="534" spans="1:3" x14ac:dyDescent="0.35">
      <c r="A534" s="1">
        <v>44015</v>
      </c>
      <c r="B534">
        <f t="shared" ca="1" si="18"/>
        <v>1365</v>
      </c>
      <c r="C534" t="b">
        <f t="shared" si="19"/>
        <v>0</v>
      </c>
    </row>
    <row r="535" spans="1:3" x14ac:dyDescent="0.35">
      <c r="A535" s="1">
        <v>39109</v>
      </c>
      <c r="B535">
        <f t="shared" ca="1" si="18"/>
        <v>6271</v>
      </c>
      <c r="C535" t="b">
        <f t="shared" si="19"/>
        <v>1</v>
      </c>
    </row>
    <row r="536" spans="1:3" x14ac:dyDescent="0.35">
      <c r="A536" s="1">
        <v>40685</v>
      </c>
      <c r="B536">
        <f t="shared" ca="1" si="18"/>
        <v>4695</v>
      </c>
      <c r="C536" t="b">
        <f t="shared" si="19"/>
        <v>1</v>
      </c>
    </row>
    <row r="537" spans="1:3" x14ac:dyDescent="0.35">
      <c r="A537" s="1">
        <v>40389</v>
      </c>
      <c r="B537">
        <f t="shared" ca="1" si="18"/>
        <v>4991</v>
      </c>
      <c r="C537" t="b">
        <f t="shared" si="19"/>
        <v>1</v>
      </c>
    </row>
    <row r="538" spans="1:3" x14ac:dyDescent="0.35">
      <c r="A538" s="1">
        <v>40434</v>
      </c>
      <c r="B538">
        <f t="shared" ca="1" si="18"/>
        <v>4946</v>
      </c>
      <c r="C538" t="b">
        <f t="shared" si="19"/>
        <v>1</v>
      </c>
    </row>
    <row r="539" spans="1:3" x14ac:dyDescent="0.35">
      <c r="A539" s="1">
        <v>43729</v>
      </c>
      <c r="B539">
        <f t="shared" ca="1" si="18"/>
        <v>1651</v>
      </c>
      <c r="C539" t="b">
        <f t="shared" si="19"/>
        <v>0</v>
      </c>
    </row>
    <row r="540" spans="1:3" x14ac:dyDescent="0.35">
      <c r="A540" s="1">
        <v>44125</v>
      </c>
      <c r="B540">
        <f t="shared" ca="1" si="18"/>
        <v>1255</v>
      </c>
      <c r="C540" t="b">
        <f t="shared" si="19"/>
        <v>0</v>
      </c>
    </row>
    <row r="541" spans="1:3" x14ac:dyDescent="0.35">
      <c r="A541" s="1">
        <v>38977</v>
      </c>
      <c r="B541">
        <f t="shared" ca="1" si="18"/>
        <v>6403</v>
      </c>
      <c r="C541" t="b">
        <f t="shared" si="19"/>
        <v>1</v>
      </c>
    </row>
    <row r="542" spans="1:3" x14ac:dyDescent="0.35">
      <c r="A542" s="1">
        <v>39568</v>
      </c>
      <c r="B542">
        <f t="shared" ca="1" si="18"/>
        <v>5812</v>
      </c>
      <c r="C542" t="b">
        <f t="shared" si="19"/>
        <v>1</v>
      </c>
    </row>
    <row r="543" spans="1:3" x14ac:dyDescent="0.35">
      <c r="A543" s="1">
        <v>37181</v>
      </c>
      <c r="B543">
        <f t="shared" ca="1" si="18"/>
        <v>8199</v>
      </c>
      <c r="C543" t="b">
        <f t="shared" si="19"/>
        <v>1</v>
      </c>
    </row>
    <row r="544" spans="1:3" x14ac:dyDescent="0.35">
      <c r="A544" s="1">
        <v>41028</v>
      </c>
      <c r="B544">
        <f t="shared" ca="1" si="18"/>
        <v>4352</v>
      </c>
      <c r="C544" t="b">
        <f t="shared" si="19"/>
        <v>1</v>
      </c>
    </row>
    <row r="545" spans="1:3" x14ac:dyDescent="0.35">
      <c r="A545" s="1">
        <v>40836</v>
      </c>
      <c r="B545">
        <f t="shared" ca="1" si="18"/>
        <v>4544</v>
      </c>
      <c r="C545" t="b">
        <f t="shared" si="19"/>
        <v>1</v>
      </c>
    </row>
    <row r="546" spans="1:3" x14ac:dyDescent="0.35">
      <c r="A546" s="1">
        <v>44192</v>
      </c>
      <c r="B546">
        <f t="shared" ca="1" si="18"/>
        <v>1188</v>
      </c>
      <c r="C546" t="b">
        <f t="shared" si="19"/>
        <v>0</v>
      </c>
    </row>
    <row r="547" spans="1:3" x14ac:dyDescent="0.35">
      <c r="A547" s="1">
        <v>36554</v>
      </c>
      <c r="B547">
        <f t="shared" ca="1" si="18"/>
        <v>8826</v>
      </c>
      <c r="C547" t="b">
        <f t="shared" si="19"/>
        <v>1</v>
      </c>
    </row>
    <row r="548" spans="1:3" x14ac:dyDescent="0.35">
      <c r="A548" s="1">
        <v>42322</v>
      </c>
      <c r="B548">
        <f t="shared" ca="1" si="18"/>
        <v>3058</v>
      </c>
      <c r="C548" t="b">
        <f t="shared" si="19"/>
        <v>1</v>
      </c>
    </row>
    <row r="549" spans="1:3" x14ac:dyDescent="0.35">
      <c r="A549" s="1">
        <v>41066</v>
      </c>
      <c r="B549">
        <f t="shared" ca="1" si="18"/>
        <v>4314</v>
      </c>
      <c r="C549" t="b">
        <f t="shared" si="19"/>
        <v>1</v>
      </c>
    </row>
    <row r="550" spans="1:3" x14ac:dyDescent="0.35">
      <c r="A550" s="1">
        <v>41565</v>
      </c>
      <c r="B550">
        <f t="shared" ca="1" si="18"/>
        <v>3815</v>
      </c>
      <c r="C550" t="b">
        <f t="shared" si="19"/>
        <v>1</v>
      </c>
    </row>
    <row r="551" spans="1:3" x14ac:dyDescent="0.35">
      <c r="A551" s="1">
        <v>40170</v>
      </c>
      <c r="B551">
        <f t="shared" ca="1" si="18"/>
        <v>5210</v>
      </c>
      <c r="C551" t="b">
        <f t="shared" si="19"/>
        <v>1</v>
      </c>
    </row>
    <row r="552" spans="1:3" x14ac:dyDescent="0.35">
      <c r="A552" s="1">
        <v>41650</v>
      </c>
      <c r="B552">
        <f t="shared" ca="1" si="18"/>
        <v>3730</v>
      </c>
      <c r="C552" t="b">
        <f t="shared" si="19"/>
        <v>1</v>
      </c>
    </row>
    <row r="553" spans="1:3" x14ac:dyDescent="0.35">
      <c r="A553" s="1">
        <v>44025</v>
      </c>
      <c r="B553">
        <f t="shared" ca="1" si="18"/>
        <v>1355</v>
      </c>
      <c r="C553" t="b">
        <f t="shared" si="19"/>
        <v>0</v>
      </c>
    </row>
    <row r="554" spans="1:3" x14ac:dyDescent="0.35">
      <c r="A554" s="1">
        <v>44032</v>
      </c>
      <c r="B554">
        <f t="shared" ca="1" si="18"/>
        <v>1348</v>
      </c>
      <c r="C554" t="b">
        <f t="shared" si="19"/>
        <v>0</v>
      </c>
    </row>
    <row r="555" spans="1:3" x14ac:dyDescent="0.35">
      <c r="A555" s="1">
        <v>40719</v>
      </c>
      <c r="B555">
        <f t="shared" ca="1" si="18"/>
        <v>4661</v>
      </c>
      <c r="C555" t="b">
        <f t="shared" si="19"/>
        <v>1</v>
      </c>
    </row>
    <row r="556" spans="1:3" x14ac:dyDescent="0.35">
      <c r="A556" s="1">
        <v>39841</v>
      </c>
      <c r="B556">
        <f t="shared" ca="1" si="18"/>
        <v>5539</v>
      </c>
      <c r="C556" t="b">
        <f t="shared" si="19"/>
        <v>1</v>
      </c>
    </row>
    <row r="557" spans="1:3" x14ac:dyDescent="0.35">
      <c r="A557" s="1">
        <v>36587</v>
      </c>
      <c r="B557">
        <f t="shared" ca="1" si="18"/>
        <v>8793</v>
      </c>
      <c r="C557" t="b">
        <f t="shared" si="19"/>
        <v>1</v>
      </c>
    </row>
    <row r="558" spans="1:3" x14ac:dyDescent="0.35">
      <c r="A558" s="1">
        <v>42983</v>
      </c>
      <c r="B558">
        <f t="shared" ca="1" si="18"/>
        <v>2397</v>
      </c>
      <c r="C558" t="b">
        <f t="shared" si="19"/>
        <v>1</v>
      </c>
    </row>
    <row r="559" spans="1:3" x14ac:dyDescent="0.35">
      <c r="A559" s="1">
        <v>43440</v>
      </c>
      <c r="B559">
        <f t="shared" ca="1" si="18"/>
        <v>1940</v>
      </c>
      <c r="C559" t="b">
        <f t="shared" si="19"/>
        <v>1</v>
      </c>
    </row>
    <row r="560" spans="1:3" x14ac:dyDescent="0.35">
      <c r="A560" s="1">
        <v>40233</v>
      </c>
      <c r="B560">
        <f t="shared" ca="1" si="18"/>
        <v>5147</v>
      </c>
      <c r="C560" t="b">
        <f t="shared" si="19"/>
        <v>1</v>
      </c>
    </row>
    <row r="561" spans="1:3" x14ac:dyDescent="0.35">
      <c r="A561" s="1">
        <v>44295</v>
      </c>
      <c r="B561">
        <f t="shared" ca="1" si="18"/>
        <v>1085</v>
      </c>
      <c r="C561" t="b">
        <f t="shared" si="19"/>
        <v>0</v>
      </c>
    </row>
    <row r="562" spans="1:3" x14ac:dyDescent="0.35">
      <c r="A562" s="1">
        <v>35456</v>
      </c>
      <c r="B562">
        <f t="shared" ca="1" si="18"/>
        <v>9924</v>
      </c>
      <c r="C562" t="b">
        <f t="shared" si="19"/>
        <v>1</v>
      </c>
    </row>
    <row r="563" spans="1:3" x14ac:dyDescent="0.35">
      <c r="A563" s="1">
        <v>44374</v>
      </c>
      <c r="B563">
        <f t="shared" ca="1" si="18"/>
        <v>1006</v>
      </c>
      <c r="C563" t="b">
        <f t="shared" si="19"/>
        <v>0</v>
      </c>
    </row>
    <row r="564" spans="1:3" x14ac:dyDescent="0.35">
      <c r="A564" s="1">
        <v>39519</v>
      </c>
      <c r="B564">
        <f t="shared" ca="1" si="18"/>
        <v>5861</v>
      </c>
      <c r="C564" t="b">
        <f t="shared" si="19"/>
        <v>1</v>
      </c>
    </row>
    <row r="565" spans="1:3" x14ac:dyDescent="0.35">
      <c r="A565" s="1">
        <v>40287</v>
      </c>
      <c r="B565">
        <f t="shared" ca="1" si="18"/>
        <v>5093</v>
      </c>
      <c r="C565" t="b">
        <f t="shared" si="19"/>
        <v>1</v>
      </c>
    </row>
    <row r="566" spans="1:3" x14ac:dyDescent="0.35">
      <c r="A566" s="1">
        <v>42379</v>
      </c>
      <c r="B566">
        <f t="shared" ca="1" si="18"/>
        <v>3001</v>
      </c>
      <c r="C566" t="b">
        <f t="shared" si="19"/>
        <v>1</v>
      </c>
    </row>
    <row r="567" spans="1:3" x14ac:dyDescent="0.35">
      <c r="A567" s="1">
        <v>39305</v>
      </c>
      <c r="B567">
        <f t="shared" ca="1" si="18"/>
        <v>6075</v>
      </c>
      <c r="C567" t="b">
        <f t="shared" si="19"/>
        <v>1</v>
      </c>
    </row>
    <row r="568" spans="1:3" x14ac:dyDescent="0.35">
      <c r="A568" s="1">
        <v>41446</v>
      </c>
      <c r="B568">
        <f t="shared" ca="1" si="18"/>
        <v>3934</v>
      </c>
      <c r="C568" t="b">
        <f t="shared" si="19"/>
        <v>1</v>
      </c>
    </row>
    <row r="569" spans="1:3" x14ac:dyDescent="0.35">
      <c r="A569" s="1">
        <v>43960</v>
      </c>
      <c r="B569">
        <f t="shared" ca="1" si="18"/>
        <v>1420</v>
      </c>
      <c r="C569" t="b">
        <f t="shared" si="19"/>
        <v>0</v>
      </c>
    </row>
    <row r="570" spans="1:3" x14ac:dyDescent="0.35">
      <c r="A570" s="1">
        <v>43937</v>
      </c>
      <c r="B570">
        <f t="shared" ca="1" si="18"/>
        <v>1443</v>
      </c>
      <c r="C570" t="b">
        <f t="shared" si="19"/>
        <v>0</v>
      </c>
    </row>
    <row r="571" spans="1:3" x14ac:dyDescent="0.35">
      <c r="A571" s="1">
        <v>38046</v>
      </c>
      <c r="B571">
        <f t="shared" ca="1" si="18"/>
        <v>7334</v>
      </c>
      <c r="C571" t="b">
        <f t="shared" si="19"/>
        <v>1</v>
      </c>
    </row>
    <row r="572" spans="1:3" x14ac:dyDescent="0.35">
      <c r="A572" s="1">
        <v>39493</v>
      </c>
      <c r="B572">
        <f t="shared" ca="1" si="18"/>
        <v>5887</v>
      </c>
      <c r="C572" t="b">
        <f t="shared" si="19"/>
        <v>1</v>
      </c>
    </row>
    <row r="573" spans="1:3" x14ac:dyDescent="0.35">
      <c r="A573" s="1">
        <v>40836</v>
      </c>
      <c r="B573">
        <f t="shared" ca="1" si="18"/>
        <v>4544</v>
      </c>
      <c r="C573" t="b">
        <f t="shared" si="19"/>
        <v>1</v>
      </c>
    </row>
    <row r="574" spans="1:3" x14ac:dyDescent="0.35">
      <c r="A574" s="1">
        <v>41742</v>
      </c>
      <c r="B574">
        <f t="shared" ca="1" si="18"/>
        <v>3638</v>
      </c>
      <c r="C574" t="b">
        <f t="shared" si="19"/>
        <v>1</v>
      </c>
    </row>
    <row r="575" spans="1:3" x14ac:dyDescent="0.35">
      <c r="A575" s="1">
        <v>37662</v>
      </c>
      <c r="B575">
        <f t="shared" ca="1" si="18"/>
        <v>7718</v>
      </c>
      <c r="C575" t="b">
        <f t="shared" si="19"/>
        <v>1</v>
      </c>
    </row>
    <row r="576" spans="1:3" x14ac:dyDescent="0.35">
      <c r="A576" s="1">
        <v>39357</v>
      </c>
      <c r="B576">
        <f t="shared" ca="1" si="18"/>
        <v>6023</v>
      </c>
      <c r="C576" t="b">
        <f t="shared" si="19"/>
        <v>1</v>
      </c>
    </row>
    <row r="577" spans="1:3" x14ac:dyDescent="0.35">
      <c r="A577" s="1">
        <v>44302</v>
      </c>
      <c r="B577">
        <f t="shared" ca="1" si="18"/>
        <v>1078</v>
      </c>
      <c r="C577" t="b">
        <f t="shared" si="19"/>
        <v>0</v>
      </c>
    </row>
    <row r="578" spans="1:3" x14ac:dyDescent="0.35">
      <c r="A578" s="1">
        <v>43330</v>
      </c>
      <c r="B578">
        <f t="shared" ca="1" si="18"/>
        <v>2050</v>
      </c>
      <c r="C578" t="b">
        <f t="shared" si="19"/>
        <v>1</v>
      </c>
    </row>
    <row r="579" spans="1:3" x14ac:dyDescent="0.35">
      <c r="A579" s="1">
        <v>41649</v>
      </c>
      <c r="B579">
        <f t="shared" ref="B579:B642" ca="1" si="20">_xlfn.DAYS($F$2,A579)</f>
        <v>3731</v>
      </c>
      <c r="C579" t="b">
        <f t="shared" ref="C579:C642" si="21">IF(A579&lt;$F$3,TRUE)</f>
        <v>1</v>
      </c>
    </row>
    <row r="580" spans="1:3" x14ac:dyDescent="0.35">
      <c r="A580" s="1">
        <v>39197</v>
      </c>
      <c r="B580">
        <f t="shared" ca="1" si="20"/>
        <v>6183</v>
      </c>
      <c r="C580" t="b">
        <f t="shared" si="21"/>
        <v>1</v>
      </c>
    </row>
    <row r="581" spans="1:3" x14ac:dyDescent="0.35">
      <c r="A581" s="1">
        <v>38214</v>
      </c>
      <c r="B581">
        <f t="shared" ca="1" si="20"/>
        <v>7166</v>
      </c>
      <c r="C581" t="b">
        <f t="shared" si="21"/>
        <v>1</v>
      </c>
    </row>
    <row r="582" spans="1:3" x14ac:dyDescent="0.35">
      <c r="A582" s="1">
        <v>39091</v>
      </c>
      <c r="B582">
        <f t="shared" ca="1" si="20"/>
        <v>6289</v>
      </c>
      <c r="C582" t="b">
        <f t="shared" si="21"/>
        <v>1</v>
      </c>
    </row>
    <row r="583" spans="1:3" x14ac:dyDescent="0.35">
      <c r="A583" s="1">
        <v>43169</v>
      </c>
      <c r="B583">
        <f t="shared" ca="1" si="20"/>
        <v>2211</v>
      </c>
      <c r="C583" t="b">
        <f t="shared" si="21"/>
        <v>1</v>
      </c>
    </row>
    <row r="584" spans="1:3" x14ac:dyDescent="0.35">
      <c r="A584" s="1">
        <v>39147</v>
      </c>
      <c r="B584">
        <f t="shared" ca="1" si="20"/>
        <v>6233</v>
      </c>
      <c r="C584" t="b">
        <f t="shared" si="21"/>
        <v>1</v>
      </c>
    </row>
    <row r="585" spans="1:3" x14ac:dyDescent="0.35">
      <c r="A585" s="1">
        <v>43763</v>
      </c>
      <c r="B585">
        <f t="shared" ca="1" si="20"/>
        <v>1617</v>
      </c>
      <c r="C585" t="b">
        <f t="shared" si="21"/>
        <v>0</v>
      </c>
    </row>
    <row r="586" spans="1:3" x14ac:dyDescent="0.35">
      <c r="A586" s="1">
        <v>39507</v>
      </c>
      <c r="B586">
        <f t="shared" ca="1" si="20"/>
        <v>5873</v>
      </c>
      <c r="C586" t="b">
        <f t="shared" si="21"/>
        <v>1</v>
      </c>
    </row>
    <row r="587" spans="1:3" x14ac:dyDescent="0.35">
      <c r="A587" s="1">
        <v>43461</v>
      </c>
      <c r="B587">
        <f t="shared" ca="1" si="20"/>
        <v>1919</v>
      </c>
      <c r="C587" t="b">
        <f t="shared" si="21"/>
        <v>1</v>
      </c>
    </row>
    <row r="588" spans="1:3" x14ac:dyDescent="0.35">
      <c r="A588" s="1">
        <v>41647</v>
      </c>
      <c r="B588">
        <f t="shared" ca="1" si="20"/>
        <v>3733</v>
      </c>
      <c r="C588" t="b">
        <f t="shared" si="21"/>
        <v>1</v>
      </c>
    </row>
    <row r="589" spans="1:3" x14ac:dyDescent="0.35">
      <c r="A589" s="1">
        <v>42753</v>
      </c>
      <c r="B589">
        <f t="shared" ca="1" si="20"/>
        <v>2627</v>
      </c>
      <c r="C589" t="b">
        <f t="shared" si="21"/>
        <v>1</v>
      </c>
    </row>
    <row r="590" spans="1:3" x14ac:dyDescent="0.35">
      <c r="A590" s="1">
        <v>37749</v>
      </c>
      <c r="B590">
        <f t="shared" ca="1" si="20"/>
        <v>7631</v>
      </c>
      <c r="C590" t="b">
        <f t="shared" si="21"/>
        <v>1</v>
      </c>
    </row>
    <row r="591" spans="1:3" x14ac:dyDescent="0.35">
      <c r="A591" s="1">
        <v>41662</v>
      </c>
      <c r="B591">
        <f t="shared" ca="1" si="20"/>
        <v>3718</v>
      </c>
      <c r="C591" t="b">
        <f t="shared" si="21"/>
        <v>1</v>
      </c>
    </row>
    <row r="592" spans="1:3" x14ac:dyDescent="0.35">
      <c r="A592" s="1">
        <v>43336</v>
      </c>
      <c r="B592">
        <f t="shared" ca="1" si="20"/>
        <v>2044</v>
      </c>
      <c r="C592" t="b">
        <f t="shared" si="21"/>
        <v>1</v>
      </c>
    </row>
    <row r="593" spans="1:3" x14ac:dyDescent="0.35">
      <c r="A593" s="1">
        <v>40293</v>
      </c>
      <c r="B593">
        <f t="shared" ca="1" si="20"/>
        <v>5087</v>
      </c>
      <c r="C593" t="b">
        <f t="shared" si="21"/>
        <v>1</v>
      </c>
    </row>
    <row r="594" spans="1:3" x14ac:dyDescent="0.35">
      <c r="A594" s="1">
        <v>40618</v>
      </c>
      <c r="B594">
        <f t="shared" ca="1" si="20"/>
        <v>4762</v>
      </c>
      <c r="C594" t="b">
        <f t="shared" si="21"/>
        <v>1</v>
      </c>
    </row>
    <row r="595" spans="1:3" x14ac:dyDescent="0.35">
      <c r="A595" s="1">
        <v>40040</v>
      </c>
      <c r="B595">
        <f t="shared" ca="1" si="20"/>
        <v>5340</v>
      </c>
      <c r="C595" t="b">
        <f t="shared" si="21"/>
        <v>1</v>
      </c>
    </row>
    <row r="596" spans="1:3" x14ac:dyDescent="0.35">
      <c r="A596" s="1">
        <v>43413</v>
      </c>
      <c r="B596">
        <f t="shared" ca="1" si="20"/>
        <v>1967</v>
      </c>
      <c r="C596" t="b">
        <f t="shared" si="21"/>
        <v>1</v>
      </c>
    </row>
    <row r="597" spans="1:3" x14ac:dyDescent="0.35">
      <c r="A597" s="1">
        <v>44393</v>
      </c>
      <c r="B597">
        <f t="shared" ca="1" si="20"/>
        <v>987</v>
      </c>
      <c r="C597" t="b">
        <f t="shared" si="21"/>
        <v>0</v>
      </c>
    </row>
    <row r="598" spans="1:3" x14ac:dyDescent="0.35">
      <c r="A598" s="1">
        <v>43623</v>
      </c>
      <c r="B598">
        <f t="shared" ca="1" si="20"/>
        <v>1757</v>
      </c>
      <c r="C598" t="b">
        <f t="shared" si="21"/>
        <v>0</v>
      </c>
    </row>
    <row r="599" spans="1:3" x14ac:dyDescent="0.35">
      <c r="A599" s="1">
        <v>35500</v>
      </c>
      <c r="B599">
        <f t="shared" ca="1" si="20"/>
        <v>9880</v>
      </c>
      <c r="C599" t="b">
        <f t="shared" si="21"/>
        <v>1</v>
      </c>
    </row>
    <row r="600" spans="1:3" x14ac:dyDescent="0.35">
      <c r="A600" s="1">
        <v>42843</v>
      </c>
      <c r="B600">
        <f t="shared" ca="1" si="20"/>
        <v>2537</v>
      </c>
      <c r="C600" t="b">
        <f t="shared" si="21"/>
        <v>1</v>
      </c>
    </row>
    <row r="601" spans="1:3" x14ac:dyDescent="0.35">
      <c r="A601" s="1">
        <v>43178</v>
      </c>
      <c r="B601">
        <f t="shared" ca="1" si="20"/>
        <v>2202</v>
      </c>
      <c r="C601" t="b">
        <f t="shared" si="21"/>
        <v>1</v>
      </c>
    </row>
    <row r="602" spans="1:3" x14ac:dyDescent="0.35">
      <c r="A602" s="1">
        <v>42711</v>
      </c>
      <c r="B602">
        <f t="shared" ca="1" si="20"/>
        <v>2669</v>
      </c>
      <c r="C602" t="b">
        <f t="shared" si="21"/>
        <v>1</v>
      </c>
    </row>
    <row r="603" spans="1:3" x14ac:dyDescent="0.35">
      <c r="A603" s="1">
        <v>43864</v>
      </c>
      <c r="B603">
        <f t="shared" ca="1" si="20"/>
        <v>1516</v>
      </c>
      <c r="C603" t="b">
        <f t="shared" si="21"/>
        <v>0</v>
      </c>
    </row>
    <row r="604" spans="1:3" x14ac:dyDescent="0.35">
      <c r="A604" s="1">
        <v>42416</v>
      </c>
      <c r="B604">
        <f t="shared" ca="1" si="20"/>
        <v>2964</v>
      </c>
      <c r="C604" t="b">
        <f t="shared" si="21"/>
        <v>1</v>
      </c>
    </row>
    <row r="605" spans="1:3" x14ac:dyDescent="0.35">
      <c r="A605" s="1">
        <v>43652</v>
      </c>
      <c r="B605">
        <f t="shared" ca="1" si="20"/>
        <v>1728</v>
      </c>
      <c r="C605" t="b">
        <f t="shared" si="21"/>
        <v>0</v>
      </c>
    </row>
    <row r="606" spans="1:3" x14ac:dyDescent="0.35">
      <c r="A606" s="1">
        <v>44276</v>
      </c>
      <c r="B606">
        <f t="shared" ca="1" si="20"/>
        <v>1104</v>
      </c>
      <c r="C606" t="b">
        <f t="shared" si="21"/>
        <v>0</v>
      </c>
    </row>
    <row r="607" spans="1:3" x14ac:dyDescent="0.35">
      <c r="A607" s="1">
        <v>43773</v>
      </c>
      <c r="B607">
        <f t="shared" ca="1" si="20"/>
        <v>1607</v>
      </c>
      <c r="C607" t="b">
        <f t="shared" si="21"/>
        <v>0</v>
      </c>
    </row>
    <row r="608" spans="1:3" x14ac:dyDescent="0.35">
      <c r="A608" s="1">
        <v>41428</v>
      </c>
      <c r="B608">
        <f t="shared" ca="1" si="20"/>
        <v>3952</v>
      </c>
      <c r="C608" t="b">
        <f t="shared" si="21"/>
        <v>1</v>
      </c>
    </row>
    <row r="609" spans="1:3" x14ac:dyDescent="0.35">
      <c r="A609" s="1">
        <v>43656</v>
      </c>
      <c r="B609">
        <f t="shared" ca="1" si="20"/>
        <v>1724</v>
      </c>
      <c r="C609" t="b">
        <f t="shared" si="21"/>
        <v>0</v>
      </c>
    </row>
    <row r="610" spans="1:3" x14ac:dyDescent="0.35">
      <c r="A610" s="1">
        <v>37418</v>
      </c>
      <c r="B610">
        <f t="shared" ca="1" si="20"/>
        <v>7962</v>
      </c>
      <c r="C610" t="b">
        <f t="shared" si="21"/>
        <v>1</v>
      </c>
    </row>
    <row r="611" spans="1:3" x14ac:dyDescent="0.35">
      <c r="A611" s="1">
        <v>39252</v>
      </c>
      <c r="B611">
        <f t="shared" ca="1" si="20"/>
        <v>6128</v>
      </c>
      <c r="C611" t="b">
        <f t="shared" si="21"/>
        <v>1</v>
      </c>
    </row>
    <row r="612" spans="1:3" x14ac:dyDescent="0.35">
      <c r="A612" s="1">
        <v>44515</v>
      </c>
      <c r="B612">
        <f t="shared" ca="1" si="20"/>
        <v>865</v>
      </c>
      <c r="C612" t="b">
        <f t="shared" si="21"/>
        <v>0</v>
      </c>
    </row>
    <row r="613" spans="1:3" x14ac:dyDescent="0.35">
      <c r="A613" s="1">
        <v>44465</v>
      </c>
      <c r="B613">
        <f t="shared" ca="1" si="20"/>
        <v>915</v>
      </c>
      <c r="C613" t="b">
        <f t="shared" si="21"/>
        <v>0</v>
      </c>
    </row>
    <row r="614" spans="1:3" x14ac:dyDescent="0.35">
      <c r="A614" s="1">
        <v>42228</v>
      </c>
      <c r="B614">
        <f t="shared" ca="1" si="20"/>
        <v>3152</v>
      </c>
      <c r="C614" t="b">
        <f t="shared" si="21"/>
        <v>1</v>
      </c>
    </row>
    <row r="615" spans="1:3" x14ac:dyDescent="0.35">
      <c r="A615" s="1">
        <v>42108</v>
      </c>
      <c r="B615">
        <f t="shared" ca="1" si="20"/>
        <v>3272</v>
      </c>
      <c r="C615" t="b">
        <f t="shared" si="21"/>
        <v>1</v>
      </c>
    </row>
    <row r="616" spans="1:3" x14ac:dyDescent="0.35">
      <c r="A616" s="1">
        <v>43581</v>
      </c>
      <c r="B616">
        <f t="shared" ca="1" si="20"/>
        <v>1799</v>
      </c>
      <c r="C616" t="b">
        <f t="shared" si="21"/>
        <v>0</v>
      </c>
    </row>
    <row r="617" spans="1:3" x14ac:dyDescent="0.35">
      <c r="A617" s="1">
        <v>44548</v>
      </c>
      <c r="B617">
        <f t="shared" ca="1" si="20"/>
        <v>832</v>
      </c>
      <c r="C617" t="b">
        <f t="shared" si="21"/>
        <v>0</v>
      </c>
    </row>
    <row r="618" spans="1:3" x14ac:dyDescent="0.35">
      <c r="A618" s="1">
        <v>36798</v>
      </c>
      <c r="B618">
        <f t="shared" ca="1" si="20"/>
        <v>8582</v>
      </c>
      <c r="C618" t="b">
        <f t="shared" si="21"/>
        <v>1</v>
      </c>
    </row>
    <row r="619" spans="1:3" x14ac:dyDescent="0.35">
      <c r="A619" s="1">
        <v>40333</v>
      </c>
      <c r="B619">
        <f t="shared" ca="1" si="20"/>
        <v>5047</v>
      </c>
      <c r="C619" t="b">
        <f t="shared" si="21"/>
        <v>1</v>
      </c>
    </row>
    <row r="620" spans="1:3" x14ac:dyDescent="0.35">
      <c r="A620" s="1">
        <v>34623</v>
      </c>
      <c r="B620">
        <f t="shared" ca="1" si="20"/>
        <v>10757</v>
      </c>
      <c r="C620" t="b">
        <f t="shared" si="21"/>
        <v>1</v>
      </c>
    </row>
    <row r="621" spans="1:3" x14ac:dyDescent="0.35">
      <c r="A621" s="1">
        <v>37796</v>
      </c>
      <c r="B621">
        <f t="shared" ca="1" si="20"/>
        <v>7584</v>
      </c>
      <c r="C621" t="b">
        <f t="shared" si="21"/>
        <v>1</v>
      </c>
    </row>
    <row r="622" spans="1:3" x14ac:dyDescent="0.35">
      <c r="A622" s="1">
        <v>43843</v>
      </c>
      <c r="B622">
        <f t="shared" ca="1" si="20"/>
        <v>1537</v>
      </c>
      <c r="C622" t="b">
        <f t="shared" si="21"/>
        <v>0</v>
      </c>
    </row>
    <row r="623" spans="1:3" x14ac:dyDescent="0.35">
      <c r="A623" s="1">
        <v>39310</v>
      </c>
      <c r="B623">
        <f t="shared" ca="1" si="20"/>
        <v>6070</v>
      </c>
      <c r="C623" t="b">
        <f t="shared" si="21"/>
        <v>1</v>
      </c>
    </row>
    <row r="624" spans="1:3" x14ac:dyDescent="0.35">
      <c r="A624" s="1">
        <v>43175</v>
      </c>
      <c r="B624">
        <f t="shared" ca="1" si="20"/>
        <v>2205</v>
      </c>
      <c r="C624" t="b">
        <f t="shared" si="21"/>
        <v>1</v>
      </c>
    </row>
    <row r="625" spans="1:3" x14ac:dyDescent="0.35">
      <c r="A625" s="1">
        <v>42676</v>
      </c>
      <c r="B625">
        <f t="shared" ca="1" si="20"/>
        <v>2704</v>
      </c>
      <c r="C625" t="b">
        <f t="shared" si="21"/>
        <v>1</v>
      </c>
    </row>
    <row r="626" spans="1:3" x14ac:dyDescent="0.35">
      <c r="A626" s="1">
        <v>43103</v>
      </c>
      <c r="B626">
        <f t="shared" ca="1" si="20"/>
        <v>2277</v>
      </c>
      <c r="C626" t="b">
        <f t="shared" si="21"/>
        <v>1</v>
      </c>
    </row>
    <row r="627" spans="1:3" x14ac:dyDescent="0.35">
      <c r="A627" s="1">
        <v>35543</v>
      </c>
      <c r="B627">
        <f t="shared" ca="1" si="20"/>
        <v>9837</v>
      </c>
      <c r="C627" t="b">
        <f t="shared" si="21"/>
        <v>1</v>
      </c>
    </row>
    <row r="628" spans="1:3" x14ac:dyDescent="0.35">
      <c r="A628" s="1">
        <v>43935</v>
      </c>
      <c r="B628">
        <f t="shared" ca="1" si="20"/>
        <v>1445</v>
      </c>
      <c r="C628" t="b">
        <f t="shared" si="21"/>
        <v>0</v>
      </c>
    </row>
    <row r="629" spans="1:3" x14ac:dyDescent="0.35">
      <c r="A629" s="1">
        <v>42952</v>
      </c>
      <c r="B629">
        <f t="shared" ca="1" si="20"/>
        <v>2428</v>
      </c>
      <c r="C629" t="b">
        <f t="shared" si="21"/>
        <v>1</v>
      </c>
    </row>
    <row r="630" spans="1:3" x14ac:dyDescent="0.35">
      <c r="A630" s="1">
        <v>43847</v>
      </c>
      <c r="B630">
        <f t="shared" ca="1" si="20"/>
        <v>1533</v>
      </c>
      <c r="C630" t="b">
        <f t="shared" si="21"/>
        <v>0</v>
      </c>
    </row>
    <row r="631" spans="1:3" x14ac:dyDescent="0.35">
      <c r="A631" s="1">
        <v>37638</v>
      </c>
      <c r="B631">
        <f t="shared" ca="1" si="20"/>
        <v>7742</v>
      </c>
      <c r="C631" t="b">
        <f t="shared" si="21"/>
        <v>1</v>
      </c>
    </row>
    <row r="632" spans="1:3" x14ac:dyDescent="0.35">
      <c r="A632" s="1">
        <v>43006</v>
      </c>
      <c r="B632">
        <f t="shared" ca="1" si="20"/>
        <v>2374</v>
      </c>
      <c r="C632" t="b">
        <f t="shared" si="21"/>
        <v>1</v>
      </c>
    </row>
    <row r="633" spans="1:3" x14ac:dyDescent="0.35">
      <c r="A633" s="1">
        <v>42755</v>
      </c>
      <c r="B633">
        <f t="shared" ca="1" si="20"/>
        <v>2625</v>
      </c>
      <c r="C633" t="b">
        <f t="shared" si="21"/>
        <v>1</v>
      </c>
    </row>
    <row r="634" spans="1:3" x14ac:dyDescent="0.35">
      <c r="A634" s="1">
        <v>44402</v>
      </c>
      <c r="B634">
        <f t="shared" ca="1" si="20"/>
        <v>978</v>
      </c>
      <c r="C634" t="b">
        <f t="shared" si="21"/>
        <v>0</v>
      </c>
    </row>
    <row r="635" spans="1:3" x14ac:dyDescent="0.35">
      <c r="A635" s="1">
        <v>43255</v>
      </c>
      <c r="B635">
        <f t="shared" ca="1" si="20"/>
        <v>2125</v>
      </c>
      <c r="C635" t="b">
        <f t="shared" si="21"/>
        <v>1</v>
      </c>
    </row>
    <row r="636" spans="1:3" x14ac:dyDescent="0.35">
      <c r="A636" s="1">
        <v>44283</v>
      </c>
      <c r="B636">
        <f t="shared" ca="1" si="20"/>
        <v>1097</v>
      </c>
      <c r="C636" t="b">
        <f t="shared" si="21"/>
        <v>0</v>
      </c>
    </row>
    <row r="637" spans="1:3" x14ac:dyDescent="0.35">
      <c r="A637" s="1">
        <v>44403</v>
      </c>
      <c r="B637">
        <f t="shared" ca="1" si="20"/>
        <v>977</v>
      </c>
      <c r="C637" t="b">
        <f t="shared" si="21"/>
        <v>0</v>
      </c>
    </row>
    <row r="638" spans="1:3" x14ac:dyDescent="0.35">
      <c r="A638" s="1">
        <v>40319</v>
      </c>
      <c r="B638">
        <f t="shared" ca="1" si="20"/>
        <v>5061</v>
      </c>
      <c r="C638" t="b">
        <f t="shared" si="21"/>
        <v>1</v>
      </c>
    </row>
    <row r="639" spans="1:3" x14ac:dyDescent="0.35">
      <c r="A639" s="1">
        <v>43969</v>
      </c>
      <c r="B639">
        <f t="shared" ca="1" si="20"/>
        <v>1411</v>
      </c>
      <c r="C639" t="b">
        <f t="shared" si="21"/>
        <v>0</v>
      </c>
    </row>
    <row r="640" spans="1:3" x14ac:dyDescent="0.35">
      <c r="A640" s="1">
        <v>36232</v>
      </c>
      <c r="B640">
        <f t="shared" ca="1" si="20"/>
        <v>9148</v>
      </c>
      <c r="C640" t="b">
        <f t="shared" si="21"/>
        <v>1</v>
      </c>
    </row>
    <row r="641" spans="1:3" x14ac:dyDescent="0.35">
      <c r="A641" s="1">
        <v>37519</v>
      </c>
      <c r="B641">
        <f t="shared" ca="1" si="20"/>
        <v>7861</v>
      </c>
      <c r="C641" t="b">
        <f t="shared" si="21"/>
        <v>1</v>
      </c>
    </row>
    <row r="642" spans="1:3" x14ac:dyDescent="0.35">
      <c r="A642" s="1">
        <v>43247</v>
      </c>
      <c r="B642">
        <f t="shared" ca="1" si="20"/>
        <v>2133</v>
      </c>
      <c r="C642" t="b">
        <f t="shared" si="21"/>
        <v>1</v>
      </c>
    </row>
    <row r="643" spans="1:3" x14ac:dyDescent="0.35">
      <c r="A643" s="1">
        <v>43966</v>
      </c>
      <c r="B643">
        <f t="shared" ref="B643:B706" ca="1" si="22">_xlfn.DAYS($F$2,A643)</f>
        <v>1414</v>
      </c>
      <c r="C643" t="b">
        <f t="shared" ref="C643:C706" si="23">IF(A643&lt;$F$3,TRUE)</f>
        <v>0</v>
      </c>
    </row>
    <row r="644" spans="1:3" x14ac:dyDescent="0.35">
      <c r="A644" s="1">
        <v>39330</v>
      </c>
      <c r="B644">
        <f t="shared" ca="1" si="22"/>
        <v>6050</v>
      </c>
      <c r="C644" t="b">
        <f t="shared" si="23"/>
        <v>1</v>
      </c>
    </row>
    <row r="645" spans="1:3" x14ac:dyDescent="0.35">
      <c r="A645" s="1">
        <v>43610</v>
      </c>
      <c r="B645">
        <f t="shared" ca="1" si="22"/>
        <v>1770</v>
      </c>
      <c r="C645" t="b">
        <f t="shared" si="23"/>
        <v>0</v>
      </c>
    </row>
    <row r="646" spans="1:3" x14ac:dyDescent="0.35">
      <c r="A646" s="1">
        <v>39080</v>
      </c>
      <c r="B646">
        <f t="shared" ca="1" si="22"/>
        <v>6300</v>
      </c>
      <c r="C646" t="b">
        <f t="shared" si="23"/>
        <v>1</v>
      </c>
    </row>
    <row r="647" spans="1:3" x14ac:dyDescent="0.35">
      <c r="A647" s="1">
        <v>40979</v>
      </c>
      <c r="B647">
        <f t="shared" ca="1" si="22"/>
        <v>4401</v>
      </c>
      <c r="C647" t="b">
        <f t="shared" si="23"/>
        <v>1</v>
      </c>
    </row>
    <row r="648" spans="1:3" x14ac:dyDescent="0.35">
      <c r="A648" s="1">
        <v>33958</v>
      </c>
      <c r="B648">
        <f t="shared" ca="1" si="22"/>
        <v>11422</v>
      </c>
      <c r="C648" t="b">
        <f t="shared" si="23"/>
        <v>1</v>
      </c>
    </row>
    <row r="649" spans="1:3" x14ac:dyDescent="0.35">
      <c r="A649" s="1">
        <v>35886</v>
      </c>
      <c r="B649">
        <f t="shared" ca="1" si="22"/>
        <v>9494</v>
      </c>
      <c r="C649" t="b">
        <f t="shared" si="23"/>
        <v>1</v>
      </c>
    </row>
    <row r="650" spans="1:3" x14ac:dyDescent="0.35">
      <c r="A650" s="1">
        <v>42963</v>
      </c>
      <c r="B650">
        <f t="shared" ca="1" si="22"/>
        <v>2417</v>
      </c>
      <c r="C650" t="b">
        <f t="shared" si="23"/>
        <v>1</v>
      </c>
    </row>
    <row r="651" spans="1:3" x14ac:dyDescent="0.35">
      <c r="A651" s="1">
        <v>43698</v>
      </c>
      <c r="B651">
        <f t="shared" ca="1" si="22"/>
        <v>1682</v>
      </c>
      <c r="C651" t="b">
        <f t="shared" si="23"/>
        <v>0</v>
      </c>
    </row>
    <row r="652" spans="1:3" x14ac:dyDescent="0.35">
      <c r="A652" s="1">
        <v>40290</v>
      </c>
      <c r="B652">
        <f t="shared" ca="1" si="22"/>
        <v>5090</v>
      </c>
      <c r="C652" t="b">
        <f t="shared" si="23"/>
        <v>1</v>
      </c>
    </row>
    <row r="653" spans="1:3" x14ac:dyDescent="0.35">
      <c r="A653" s="1">
        <v>43227</v>
      </c>
      <c r="B653">
        <f t="shared" ca="1" si="22"/>
        <v>2153</v>
      </c>
      <c r="C653" t="b">
        <f t="shared" si="23"/>
        <v>1</v>
      </c>
    </row>
    <row r="654" spans="1:3" x14ac:dyDescent="0.35">
      <c r="A654" s="1">
        <v>38584</v>
      </c>
      <c r="B654">
        <f t="shared" ca="1" si="22"/>
        <v>6796</v>
      </c>
      <c r="C654" t="b">
        <f t="shared" si="23"/>
        <v>1</v>
      </c>
    </row>
    <row r="655" spans="1:3" x14ac:dyDescent="0.35">
      <c r="A655" s="1">
        <v>38453</v>
      </c>
      <c r="B655">
        <f t="shared" ca="1" si="22"/>
        <v>6927</v>
      </c>
      <c r="C655" t="b">
        <f t="shared" si="23"/>
        <v>1</v>
      </c>
    </row>
    <row r="656" spans="1:3" x14ac:dyDescent="0.35">
      <c r="A656" s="1">
        <v>40692</v>
      </c>
      <c r="B656">
        <f t="shared" ca="1" si="22"/>
        <v>4688</v>
      </c>
      <c r="C656" t="b">
        <f t="shared" si="23"/>
        <v>1</v>
      </c>
    </row>
    <row r="657" spans="1:3" x14ac:dyDescent="0.35">
      <c r="A657" s="1">
        <v>40542</v>
      </c>
      <c r="B657">
        <f t="shared" ca="1" si="22"/>
        <v>4838</v>
      </c>
      <c r="C657" t="b">
        <f t="shared" si="23"/>
        <v>1</v>
      </c>
    </row>
    <row r="658" spans="1:3" x14ac:dyDescent="0.35">
      <c r="A658" s="1">
        <v>43058</v>
      </c>
      <c r="B658">
        <f t="shared" ca="1" si="22"/>
        <v>2322</v>
      </c>
      <c r="C658" t="b">
        <f t="shared" si="23"/>
        <v>1</v>
      </c>
    </row>
    <row r="659" spans="1:3" x14ac:dyDescent="0.35">
      <c r="A659" s="1">
        <v>42329</v>
      </c>
      <c r="B659">
        <f t="shared" ca="1" si="22"/>
        <v>3051</v>
      </c>
      <c r="C659" t="b">
        <f t="shared" si="23"/>
        <v>1</v>
      </c>
    </row>
    <row r="660" spans="1:3" x14ac:dyDescent="0.35">
      <c r="A660" s="1">
        <v>43810</v>
      </c>
      <c r="B660">
        <f t="shared" ca="1" si="22"/>
        <v>1570</v>
      </c>
      <c r="C660" t="b">
        <f t="shared" si="23"/>
        <v>0</v>
      </c>
    </row>
    <row r="661" spans="1:3" x14ac:dyDescent="0.35">
      <c r="A661" s="1">
        <v>41256</v>
      </c>
      <c r="B661">
        <f t="shared" ca="1" si="22"/>
        <v>4124</v>
      </c>
      <c r="C661" t="b">
        <f t="shared" si="23"/>
        <v>1</v>
      </c>
    </row>
    <row r="662" spans="1:3" x14ac:dyDescent="0.35">
      <c r="A662" s="1">
        <v>39843</v>
      </c>
      <c r="B662">
        <f t="shared" ca="1" si="22"/>
        <v>5537</v>
      </c>
      <c r="C662" t="b">
        <f t="shared" si="23"/>
        <v>1</v>
      </c>
    </row>
    <row r="663" spans="1:3" x14ac:dyDescent="0.35">
      <c r="A663" s="1">
        <v>40091</v>
      </c>
      <c r="B663">
        <f t="shared" ca="1" si="22"/>
        <v>5289</v>
      </c>
      <c r="C663" t="b">
        <f t="shared" si="23"/>
        <v>1</v>
      </c>
    </row>
    <row r="664" spans="1:3" x14ac:dyDescent="0.35">
      <c r="A664" s="1">
        <v>35576</v>
      </c>
      <c r="B664">
        <f t="shared" ca="1" si="22"/>
        <v>9804</v>
      </c>
      <c r="C664" t="b">
        <f t="shared" si="23"/>
        <v>1</v>
      </c>
    </row>
    <row r="665" spans="1:3" x14ac:dyDescent="0.35">
      <c r="A665" s="1">
        <v>42201</v>
      </c>
      <c r="B665">
        <f t="shared" ca="1" si="22"/>
        <v>3179</v>
      </c>
      <c r="C665" t="b">
        <f t="shared" si="23"/>
        <v>1</v>
      </c>
    </row>
    <row r="666" spans="1:3" x14ac:dyDescent="0.35">
      <c r="A666" s="1">
        <v>42113</v>
      </c>
      <c r="B666">
        <f t="shared" ca="1" si="22"/>
        <v>3267</v>
      </c>
      <c r="C666" t="b">
        <f t="shared" si="23"/>
        <v>1</v>
      </c>
    </row>
    <row r="667" spans="1:3" x14ac:dyDescent="0.35">
      <c r="A667" s="1">
        <v>42777</v>
      </c>
      <c r="B667">
        <f t="shared" ca="1" si="22"/>
        <v>2603</v>
      </c>
      <c r="C667" t="b">
        <f t="shared" si="23"/>
        <v>1</v>
      </c>
    </row>
    <row r="668" spans="1:3" x14ac:dyDescent="0.35">
      <c r="A668" s="1">
        <v>42702</v>
      </c>
      <c r="B668">
        <f t="shared" ca="1" si="22"/>
        <v>2678</v>
      </c>
      <c r="C668" t="b">
        <f t="shared" si="23"/>
        <v>1</v>
      </c>
    </row>
    <row r="669" spans="1:3" x14ac:dyDescent="0.35">
      <c r="A669" s="1">
        <v>42489</v>
      </c>
      <c r="B669">
        <f t="shared" ca="1" si="22"/>
        <v>2891</v>
      </c>
      <c r="C669" t="b">
        <f t="shared" si="23"/>
        <v>1</v>
      </c>
    </row>
    <row r="670" spans="1:3" x14ac:dyDescent="0.35">
      <c r="A670" s="1">
        <v>43581</v>
      </c>
      <c r="B670">
        <f t="shared" ca="1" si="22"/>
        <v>1799</v>
      </c>
      <c r="C670" t="b">
        <f t="shared" si="23"/>
        <v>0</v>
      </c>
    </row>
    <row r="671" spans="1:3" x14ac:dyDescent="0.35">
      <c r="A671" s="1">
        <v>41977</v>
      </c>
      <c r="B671">
        <f t="shared" ca="1" si="22"/>
        <v>3403</v>
      </c>
      <c r="C671" t="b">
        <f t="shared" si="23"/>
        <v>1</v>
      </c>
    </row>
    <row r="672" spans="1:3" x14ac:dyDescent="0.35">
      <c r="A672" s="1">
        <v>39347</v>
      </c>
      <c r="B672">
        <f t="shared" ca="1" si="22"/>
        <v>6033</v>
      </c>
      <c r="C672" t="b">
        <f t="shared" si="23"/>
        <v>1</v>
      </c>
    </row>
    <row r="673" spans="1:3" x14ac:dyDescent="0.35">
      <c r="A673" s="1">
        <v>42849</v>
      </c>
      <c r="B673">
        <f t="shared" ca="1" si="22"/>
        <v>2531</v>
      </c>
      <c r="C673" t="b">
        <f t="shared" si="23"/>
        <v>1</v>
      </c>
    </row>
    <row r="674" spans="1:3" x14ac:dyDescent="0.35">
      <c r="A674" s="1">
        <v>42622</v>
      </c>
      <c r="B674">
        <f t="shared" ca="1" si="22"/>
        <v>2758</v>
      </c>
      <c r="C674" t="b">
        <f t="shared" si="23"/>
        <v>1</v>
      </c>
    </row>
    <row r="675" spans="1:3" x14ac:dyDescent="0.35">
      <c r="A675" s="1">
        <v>35661</v>
      </c>
      <c r="B675">
        <f t="shared" ca="1" si="22"/>
        <v>9719</v>
      </c>
      <c r="C675" t="b">
        <f t="shared" si="23"/>
        <v>1</v>
      </c>
    </row>
    <row r="676" spans="1:3" x14ac:dyDescent="0.35">
      <c r="A676" s="1">
        <v>41237</v>
      </c>
      <c r="B676">
        <f t="shared" ca="1" si="22"/>
        <v>4143</v>
      </c>
      <c r="C676" t="b">
        <f t="shared" si="23"/>
        <v>1</v>
      </c>
    </row>
    <row r="677" spans="1:3" x14ac:dyDescent="0.35">
      <c r="A677" s="1">
        <v>37484</v>
      </c>
      <c r="B677">
        <f t="shared" ca="1" si="22"/>
        <v>7896</v>
      </c>
      <c r="C677" t="b">
        <f t="shared" si="23"/>
        <v>1</v>
      </c>
    </row>
    <row r="678" spans="1:3" x14ac:dyDescent="0.35">
      <c r="A678" s="1">
        <v>37298</v>
      </c>
      <c r="B678">
        <f t="shared" ca="1" si="22"/>
        <v>8082</v>
      </c>
      <c r="C678" t="b">
        <f t="shared" si="23"/>
        <v>1</v>
      </c>
    </row>
    <row r="679" spans="1:3" x14ac:dyDescent="0.35">
      <c r="A679" s="1">
        <v>40274</v>
      </c>
      <c r="B679">
        <f t="shared" ca="1" si="22"/>
        <v>5106</v>
      </c>
      <c r="C679" t="b">
        <f t="shared" si="23"/>
        <v>1</v>
      </c>
    </row>
    <row r="680" spans="1:3" x14ac:dyDescent="0.35">
      <c r="A680" s="1">
        <v>39018</v>
      </c>
      <c r="B680">
        <f t="shared" ca="1" si="22"/>
        <v>6362</v>
      </c>
      <c r="C680" t="b">
        <f t="shared" si="23"/>
        <v>1</v>
      </c>
    </row>
    <row r="681" spans="1:3" x14ac:dyDescent="0.35">
      <c r="A681" s="1">
        <v>43521</v>
      </c>
      <c r="B681">
        <f t="shared" ca="1" si="22"/>
        <v>1859</v>
      </c>
      <c r="C681" t="b">
        <f t="shared" si="23"/>
        <v>1</v>
      </c>
    </row>
    <row r="682" spans="1:3" x14ac:dyDescent="0.35">
      <c r="A682" s="1">
        <v>42664</v>
      </c>
      <c r="B682">
        <f t="shared" ca="1" si="22"/>
        <v>2716</v>
      </c>
      <c r="C682" t="b">
        <f t="shared" si="23"/>
        <v>1</v>
      </c>
    </row>
    <row r="683" spans="1:3" x14ac:dyDescent="0.35">
      <c r="A683" s="1">
        <v>41503</v>
      </c>
      <c r="B683">
        <f t="shared" ca="1" si="22"/>
        <v>3877</v>
      </c>
      <c r="C683" t="b">
        <f t="shared" si="23"/>
        <v>1</v>
      </c>
    </row>
    <row r="684" spans="1:3" x14ac:dyDescent="0.35">
      <c r="A684" s="1">
        <v>43868</v>
      </c>
      <c r="B684">
        <f t="shared" ca="1" si="22"/>
        <v>1512</v>
      </c>
      <c r="C684" t="b">
        <f t="shared" si="23"/>
        <v>0</v>
      </c>
    </row>
    <row r="685" spans="1:3" x14ac:dyDescent="0.35">
      <c r="A685" s="1">
        <v>42494</v>
      </c>
      <c r="B685">
        <f t="shared" ca="1" si="22"/>
        <v>2886</v>
      </c>
      <c r="C685" t="b">
        <f t="shared" si="23"/>
        <v>1</v>
      </c>
    </row>
    <row r="686" spans="1:3" x14ac:dyDescent="0.35">
      <c r="A686" s="1">
        <v>37798</v>
      </c>
      <c r="B686">
        <f t="shared" ca="1" si="22"/>
        <v>7582</v>
      </c>
      <c r="C686" t="b">
        <f t="shared" si="23"/>
        <v>1</v>
      </c>
    </row>
    <row r="687" spans="1:3" x14ac:dyDescent="0.35">
      <c r="A687" s="1">
        <v>42778</v>
      </c>
      <c r="B687">
        <f t="shared" ca="1" si="22"/>
        <v>2602</v>
      </c>
      <c r="C687" t="b">
        <f t="shared" si="23"/>
        <v>1</v>
      </c>
    </row>
    <row r="688" spans="1:3" x14ac:dyDescent="0.35">
      <c r="A688" s="1">
        <v>43061</v>
      </c>
      <c r="B688">
        <f t="shared" ca="1" si="22"/>
        <v>2319</v>
      </c>
      <c r="C688" t="b">
        <f t="shared" si="23"/>
        <v>1</v>
      </c>
    </row>
    <row r="689" spans="1:3" x14ac:dyDescent="0.35">
      <c r="A689" s="1">
        <v>41703</v>
      </c>
      <c r="B689">
        <f t="shared" ca="1" si="22"/>
        <v>3677</v>
      </c>
      <c r="C689" t="b">
        <f t="shared" si="23"/>
        <v>1</v>
      </c>
    </row>
    <row r="690" spans="1:3" x14ac:dyDescent="0.35">
      <c r="A690" s="1">
        <v>38121</v>
      </c>
      <c r="B690">
        <f t="shared" ca="1" si="22"/>
        <v>7259</v>
      </c>
      <c r="C690" t="b">
        <f t="shared" si="23"/>
        <v>1</v>
      </c>
    </row>
    <row r="691" spans="1:3" x14ac:dyDescent="0.35">
      <c r="A691" s="1">
        <v>42117</v>
      </c>
      <c r="B691">
        <f t="shared" ca="1" si="22"/>
        <v>3263</v>
      </c>
      <c r="C691" t="b">
        <f t="shared" si="23"/>
        <v>1</v>
      </c>
    </row>
    <row r="692" spans="1:3" x14ac:dyDescent="0.35">
      <c r="A692" s="1">
        <v>43305</v>
      </c>
      <c r="B692">
        <f t="shared" ca="1" si="22"/>
        <v>2075</v>
      </c>
      <c r="C692" t="b">
        <f t="shared" si="23"/>
        <v>1</v>
      </c>
    </row>
    <row r="693" spans="1:3" x14ac:dyDescent="0.35">
      <c r="A693" s="1">
        <v>39532</v>
      </c>
      <c r="B693">
        <f t="shared" ca="1" si="22"/>
        <v>5848</v>
      </c>
      <c r="C693" t="b">
        <f t="shared" si="23"/>
        <v>1</v>
      </c>
    </row>
    <row r="694" spans="1:3" x14ac:dyDescent="0.35">
      <c r="A694" s="1">
        <v>39204</v>
      </c>
      <c r="B694">
        <f t="shared" ca="1" si="22"/>
        <v>6176</v>
      </c>
      <c r="C694" t="b">
        <f t="shared" si="23"/>
        <v>1</v>
      </c>
    </row>
    <row r="695" spans="1:3" x14ac:dyDescent="0.35">
      <c r="A695" s="1">
        <v>44213</v>
      </c>
      <c r="B695">
        <f t="shared" ca="1" si="22"/>
        <v>1167</v>
      </c>
      <c r="C695" t="b">
        <f t="shared" si="23"/>
        <v>0</v>
      </c>
    </row>
    <row r="696" spans="1:3" x14ac:dyDescent="0.35">
      <c r="A696" s="1">
        <v>33964</v>
      </c>
      <c r="B696">
        <f t="shared" ca="1" si="22"/>
        <v>11416</v>
      </c>
      <c r="C696" t="b">
        <f t="shared" si="23"/>
        <v>1</v>
      </c>
    </row>
    <row r="697" spans="1:3" x14ac:dyDescent="0.35">
      <c r="A697" s="1">
        <v>42952</v>
      </c>
      <c r="B697">
        <f t="shared" ca="1" si="22"/>
        <v>2428</v>
      </c>
      <c r="C697" t="b">
        <f t="shared" si="23"/>
        <v>1</v>
      </c>
    </row>
    <row r="698" spans="1:3" x14ac:dyDescent="0.35">
      <c r="A698" s="1">
        <v>43358</v>
      </c>
      <c r="B698">
        <f t="shared" ca="1" si="22"/>
        <v>2022</v>
      </c>
      <c r="C698" t="b">
        <f t="shared" si="23"/>
        <v>1</v>
      </c>
    </row>
    <row r="699" spans="1:3" x14ac:dyDescent="0.35">
      <c r="A699" s="1">
        <v>41099</v>
      </c>
      <c r="B699">
        <f t="shared" ca="1" si="22"/>
        <v>4281</v>
      </c>
      <c r="C699" t="b">
        <f t="shared" si="23"/>
        <v>1</v>
      </c>
    </row>
    <row r="700" spans="1:3" x14ac:dyDescent="0.35">
      <c r="A700" s="1">
        <v>44270</v>
      </c>
      <c r="B700">
        <f t="shared" ca="1" si="22"/>
        <v>1110</v>
      </c>
      <c r="C700" t="b">
        <f t="shared" si="23"/>
        <v>0</v>
      </c>
    </row>
    <row r="701" spans="1:3" x14ac:dyDescent="0.35">
      <c r="A701" s="1">
        <v>42090</v>
      </c>
      <c r="B701">
        <f t="shared" ca="1" si="22"/>
        <v>3290</v>
      </c>
      <c r="C701" t="b">
        <f t="shared" si="23"/>
        <v>1</v>
      </c>
    </row>
    <row r="702" spans="1:3" x14ac:dyDescent="0.35">
      <c r="A702" s="1">
        <v>41861</v>
      </c>
      <c r="B702">
        <f t="shared" ca="1" si="22"/>
        <v>3519</v>
      </c>
      <c r="C702" t="b">
        <f t="shared" si="23"/>
        <v>1</v>
      </c>
    </row>
    <row r="703" spans="1:3" x14ac:dyDescent="0.35">
      <c r="A703" s="1">
        <v>39968</v>
      </c>
      <c r="B703">
        <f t="shared" ca="1" si="22"/>
        <v>5412</v>
      </c>
      <c r="C703" t="b">
        <f t="shared" si="23"/>
        <v>1</v>
      </c>
    </row>
    <row r="704" spans="1:3" x14ac:dyDescent="0.35">
      <c r="A704" s="1">
        <v>37295</v>
      </c>
      <c r="B704">
        <f t="shared" ca="1" si="22"/>
        <v>8085</v>
      </c>
      <c r="C704" t="b">
        <f t="shared" si="23"/>
        <v>1</v>
      </c>
    </row>
    <row r="705" spans="1:3" x14ac:dyDescent="0.35">
      <c r="A705" s="1">
        <v>42317</v>
      </c>
      <c r="B705">
        <f t="shared" ca="1" si="22"/>
        <v>3063</v>
      </c>
      <c r="C705" t="b">
        <f t="shared" si="23"/>
        <v>1</v>
      </c>
    </row>
    <row r="706" spans="1:3" x14ac:dyDescent="0.35">
      <c r="A706" s="1">
        <v>43371</v>
      </c>
      <c r="B706">
        <f t="shared" ca="1" si="22"/>
        <v>2009</v>
      </c>
      <c r="C706" t="b">
        <f t="shared" si="23"/>
        <v>1</v>
      </c>
    </row>
    <row r="707" spans="1:3" x14ac:dyDescent="0.35">
      <c r="A707" s="1">
        <v>41071</v>
      </c>
      <c r="B707">
        <f t="shared" ref="B707:B770" ca="1" si="24">_xlfn.DAYS($F$2,A707)</f>
        <v>4309</v>
      </c>
      <c r="C707" t="b">
        <f t="shared" ref="C707:C770" si="25">IF(A707&lt;$F$3,TRUE)</f>
        <v>1</v>
      </c>
    </row>
    <row r="708" spans="1:3" x14ac:dyDescent="0.35">
      <c r="A708" s="1">
        <v>38057</v>
      </c>
      <c r="B708">
        <f t="shared" ca="1" si="24"/>
        <v>7323</v>
      </c>
      <c r="C708" t="b">
        <f t="shared" si="25"/>
        <v>1</v>
      </c>
    </row>
    <row r="709" spans="1:3" x14ac:dyDescent="0.35">
      <c r="A709" s="1">
        <v>43502</v>
      </c>
      <c r="B709">
        <f t="shared" ca="1" si="24"/>
        <v>1878</v>
      </c>
      <c r="C709" t="b">
        <f t="shared" si="25"/>
        <v>1</v>
      </c>
    </row>
    <row r="710" spans="1:3" x14ac:dyDescent="0.35">
      <c r="A710" s="1">
        <v>41964</v>
      </c>
      <c r="B710">
        <f t="shared" ca="1" si="24"/>
        <v>3416</v>
      </c>
      <c r="C710" t="b">
        <f t="shared" si="25"/>
        <v>1</v>
      </c>
    </row>
    <row r="711" spans="1:3" x14ac:dyDescent="0.35">
      <c r="A711" s="1">
        <v>44213</v>
      </c>
      <c r="B711">
        <f t="shared" ca="1" si="24"/>
        <v>1167</v>
      </c>
      <c r="C711" t="b">
        <f t="shared" si="25"/>
        <v>0</v>
      </c>
    </row>
    <row r="712" spans="1:3" x14ac:dyDescent="0.35">
      <c r="A712" s="1">
        <v>41680</v>
      </c>
      <c r="B712">
        <f t="shared" ca="1" si="24"/>
        <v>3700</v>
      </c>
      <c r="C712" t="b">
        <f t="shared" si="25"/>
        <v>1</v>
      </c>
    </row>
    <row r="713" spans="1:3" x14ac:dyDescent="0.35">
      <c r="A713" s="1">
        <v>35641</v>
      </c>
      <c r="B713">
        <f t="shared" ca="1" si="24"/>
        <v>9739</v>
      </c>
      <c r="C713" t="b">
        <f t="shared" si="25"/>
        <v>1</v>
      </c>
    </row>
    <row r="714" spans="1:3" x14ac:dyDescent="0.35">
      <c r="A714" s="1">
        <v>36793</v>
      </c>
      <c r="B714">
        <f t="shared" ca="1" si="24"/>
        <v>8587</v>
      </c>
      <c r="C714" t="b">
        <f t="shared" si="25"/>
        <v>1</v>
      </c>
    </row>
    <row r="715" spans="1:3" x14ac:dyDescent="0.35">
      <c r="A715" s="1">
        <v>38107</v>
      </c>
      <c r="B715">
        <f t="shared" ca="1" si="24"/>
        <v>7273</v>
      </c>
      <c r="C715" t="b">
        <f t="shared" si="25"/>
        <v>1</v>
      </c>
    </row>
    <row r="716" spans="1:3" x14ac:dyDescent="0.35">
      <c r="A716" s="1">
        <v>35961</v>
      </c>
      <c r="B716">
        <f t="shared" ca="1" si="24"/>
        <v>9419</v>
      </c>
      <c r="C716" t="b">
        <f t="shared" si="25"/>
        <v>1</v>
      </c>
    </row>
    <row r="717" spans="1:3" x14ac:dyDescent="0.35">
      <c r="A717" s="1">
        <v>43778</v>
      </c>
      <c r="B717">
        <f t="shared" ca="1" si="24"/>
        <v>1602</v>
      </c>
      <c r="C717" t="b">
        <f t="shared" si="25"/>
        <v>0</v>
      </c>
    </row>
    <row r="718" spans="1:3" x14ac:dyDescent="0.35">
      <c r="A718" s="1">
        <v>41819</v>
      </c>
      <c r="B718">
        <f t="shared" ca="1" si="24"/>
        <v>3561</v>
      </c>
      <c r="C718" t="b">
        <f t="shared" si="25"/>
        <v>1</v>
      </c>
    </row>
    <row r="719" spans="1:3" x14ac:dyDescent="0.35">
      <c r="A719" s="1">
        <v>41849</v>
      </c>
      <c r="B719">
        <f t="shared" ca="1" si="24"/>
        <v>3531</v>
      </c>
      <c r="C719" t="b">
        <f t="shared" si="25"/>
        <v>1</v>
      </c>
    </row>
    <row r="720" spans="1:3" x14ac:dyDescent="0.35">
      <c r="A720" s="1">
        <v>42605</v>
      </c>
      <c r="B720">
        <f t="shared" ca="1" si="24"/>
        <v>2775</v>
      </c>
      <c r="C720" t="b">
        <f t="shared" si="25"/>
        <v>1</v>
      </c>
    </row>
    <row r="721" spans="1:3" x14ac:dyDescent="0.35">
      <c r="A721" s="1">
        <v>41439</v>
      </c>
      <c r="B721">
        <f t="shared" ca="1" si="24"/>
        <v>3941</v>
      </c>
      <c r="C721" t="b">
        <f t="shared" si="25"/>
        <v>1</v>
      </c>
    </row>
    <row r="722" spans="1:3" x14ac:dyDescent="0.35">
      <c r="A722" s="1">
        <v>39133</v>
      </c>
      <c r="B722">
        <f t="shared" ca="1" si="24"/>
        <v>6247</v>
      </c>
      <c r="C722" t="b">
        <f t="shared" si="25"/>
        <v>1</v>
      </c>
    </row>
    <row r="723" spans="1:3" x14ac:dyDescent="0.35">
      <c r="A723" s="1">
        <v>42365</v>
      </c>
      <c r="B723">
        <f t="shared" ca="1" si="24"/>
        <v>3015</v>
      </c>
      <c r="C723" t="b">
        <f t="shared" si="25"/>
        <v>1</v>
      </c>
    </row>
    <row r="724" spans="1:3" x14ac:dyDescent="0.35">
      <c r="A724" s="1">
        <v>44303</v>
      </c>
      <c r="B724">
        <f t="shared" ca="1" si="24"/>
        <v>1077</v>
      </c>
      <c r="C724" t="b">
        <f t="shared" si="25"/>
        <v>0</v>
      </c>
    </row>
    <row r="725" spans="1:3" x14ac:dyDescent="0.35">
      <c r="A725" s="1">
        <v>40291</v>
      </c>
      <c r="B725">
        <f t="shared" ca="1" si="24"/>
        <v>5089</v>
      </c>
      <c r="C725" t="b">
        <f t="shared" si="25"/>
        <v>1</v>
      </c>
    </row>
    <row r="726" spans="1:3" x14ac:dyDescent="0.35">
      <c r="A726" s="1">
        <v>40657</v>
      </c>
      <c r="B726">
        <f t="shared" ca="1" si="24"/>
        <v>4723</v>
      </c>
      <c r="C726" t="b">
        <f t="shared" si="25"/>
        <v>1</v>
      </c>
    </row>
    <row r="727" spans="1:3" x14ac:dyDescent="0.35">
      <c r="A727" s="1">
        <v>41026</v>
      </c>
      <c r="B727">
        <f t="shared" ca="1" si="24"/>
        <v>4354</v>
      </c>
      <c r="C727" t="b">
        <f t="shared" si="25"/>
        <v>1</v>
      </c>
    </row>
    <row r="728" spans="1:3" x14ac:dyDescent="0.35">
      <c r="A728" s="1">
        <v>42317</v>
      </c>
      <c r="B728">
        <f t="shared" ca="1" si="24"/>
        <v>3063</v>
      </c>
      <c r="C728" t="b">
        <f t="shared" si="25"/>
        <v>1</v>
      </c>
    </row>
    <row r="729" spans="1:3" x14ac:dyDescent="0.35">
      <c r="A729" s="1">
        <v>40344</v>
      </c>
      <c r="B729">
        <f t="shared" ca="1" si="24"/>
        <v>5036</v>
      </c>
      <c r="C729" t="b">
        <f t="shared" si="25"/>
        <v>1</v>
      </c>
    </row>
    <row r="730" spans="1:3" x14ac:dyDescent="0.35">
      <c r="A730" s="1">
        <v>36416</v>
      </c>
      <c r="B730">
        <f t="shared" ca="1" si="24"/>
        <v>8964</v>
      </c>
      <c r="C730" t="b">
        <f t="shared" si="25"/>
        <v>1</v>
      </c>
    </row>
    <row r="731" spans="1:3" x14ac:dyDescent="0.35">
      <c r="A731" s="1">
        <v>35502</v>
      </c>
      <c r="B731">
        <f t="shared" ca="1" si="24"/>
        <v>9878</v>
      </c>
      <c r="C731" t="b">
        <f t="shared" si="25"/>
        <v>1</v>
      </c>
    </row>
    <row r="732" spans="1:3" x14ac:dyDescent="0.35">
      <c r="A732" s="1">
        <v>40435</v>
      </c>
      <c r="B732">
        <f t="shared" ca="1" si="24"/>
        <v>4945</v>
      </c>
      <c r="C732" t="b">
        <f t="shared" si="25"/>
        <v>1</v>
      </c>
    </row>
    <row r="733" spans="1:3" x14ac:dyDescent="0.35">
      <c r="A733" s="1">
        <v>41382</v>
      </c>
      <c r="B733">
        <f t="shared" ca="1" si="24"/>
        <v>3998</v>
      </c>
      <c r="C733" t="b">
        <f t="shared" si="25"/>
        <v>1</v>
      </c>
    </row>
    <row r="734" spans="1:3" x14ac:dyDescent="0.35">
      <c r="A734" s="1">
        <v>42493</v>
      </c>
      <c r="B734">
        <f t="shared" ca="1" si="24"/>
        <v>2887</v>
      </c>
      <c r="C734" t="b">
        <f t="shared" si="25"/>
        <v>1</v>
      </c>
    </row>
    <row r="735" spans="1:3" x14ac:dyDescent="0.35">
      <c r="A735" s="1">
        <v>41362</v>
      </c>
      <c r="B735">
        <f t="shared" ca="1" si="24"/>
        <v>4018</v>
      </c>
      <c r="C735" t="b">
        <f t="shared" si="25"/>
        <v>1</v>
      </c>
    </row>
    <row r="736" spans="1:3" x14ac:dyDescent="0.35">
      <c r="A736" s="1">
        <v>42068</v>
      </c>
      <c r="B736">
        <f t="shared" ca="1" si="24"/>
        <v>3312</v>
      </c>
      <c r="C736" t="b">
        <f t="shared" si="25"/>
        <v>1</v>
      </c>
    </row>
    <row r="737" spans="1:3" x14ac:dyDescent="0.35">
      <c r="A737" s="1">
        <v>44099</v>
      </c>
      <c r="B737">
        <f t="shared" ca="1" si="24"/>
        <v>1281</v>
      </c>
      <c r="C737" t="b">
        <f t="shared" si="25"/>
        <v>0</v>
      </c>
    </row>
    <row r="738" spans="1:3" x14ac:dyDescent="0.35">
      <c r="A738" s="1">
        <v>44556</v>
      </c>
      <c r="B738">
        <f t="shared" ca="1" si="24"/>
        <v>824</v>
      </c>
      <c r="C738" t="b">
        <f t="shared" si="25"/>
        <v>0</v>
      </c>
    </row>
    <row r="739" spans="1:3" x14ac:dyDescent="0.35">
      <c r="A739" s="1">
        <v>37092</v>
      </c>
      <c r="B739">
        <f t="shared" ca="1" si="24"/>
        <v>8288</v>
      </c>
      <c r="C739" t="b">
        <f t="shared" si="25"/>
        <v>1</v>
      </c>
    </row>
    <row r="740" spans="1:3" x14ac:dyDescent="0.35">
      <c r="A740" s="1">
        <v>35238</v>
      </c>
      <c r="B740">
        <f t="shared" ca="1" si="24"/>
        <v>10142</v>
      </c>
      <c r="C740" t="b">
        <f t="shared" si="25"/>
        <v>1</v>
      </c>
    </row>
    <row r="741" spans="1:3" x14ac:dyDescent="0.35">
      <c r="A741" s="1">
        <v>35601</v>
      </c>
      <c r="B741">
        <f t="shared" ca="1" si="24"/>
        <v>9779</v>
      </c>
      <c r="C741" t="b">
        <f t="shared" si="25"/>
        <v>1</v>
      </c>
    </row>
    <row r="742" spans="1:3" x14ac:dyDescent="0.35">
      <c r="A742" s="1">
        <v>42839</v>
      </c>
      <c r="B742">
        <f t="shared" ca="1" si="24"/>
        <v>2541</v>
      </c>
      <c r="C742" t="b">
        <f t="shared" si="25"/>
        <v>1</v>
      </c>
    </row>
    <row r="743" spans="1:3" x14ac:dyDescent="0.35">
      <c r="A743" s="1">
        <v>44099</v>
      </c>
      <c r="B743">
        <f t="shared" ca="1" si="24"/>
        <v>1281</v>
      </c>
      <c r="C743" t="b">
        <f t="shared" si="25"/>
        <v>0</v>
      </c>
    </row>
    <row r="744" spans="1:3" x14ac:dyDescent="0.35">
      <c r="A744" s="1">
        <v>44036</v>
      </c>
      <c r="B744">
        <f t="shared" ca="1" si="24"/>
        <v>1344</v>
      </c>
      <c r="C744" t="b">
        <f t="shared" si="25"/>
        <v>0</v>
      </c>
    </row>
    <row r="745" spans="1:3" x14ac:dyDescent="0.35">
      <c r="A745" s="1">
        <v>43013</v>
      </c>
      <c r="B745">
        <f t="shared" ca="1" si="24"/>
        <v>2367</v>
      </c>
      <c r="C745" t="b">
        <f t="shared" si="25"/>
        <v>1</v>
      </c>
    </row>
    <row r="746" spans="1:3" x14ac:dyDescent="0.35">
      <c r="A746" s="1">
        <v>42441</v>
      </c>
      <c r="B746">
        <f t="shared" ca="1" si="24"/>
        <v>2939</v>
      </c>
      <c r="C746" t="b">
        <f t="shared" si="25"/>
        <v>1</v>
      </c>
    </row>
    <row r="747" spans="1:3" x14ac:dyDescent="0.35">
      <c r="A747" s="1">
        <v>43542</v>
      </c>
      <c r="B747">
        <f t="shared" ca="1" si="24"/>
        <v>1838</v>
      </c>
      <c r="C747" t="b">
        <f t="shared" si="25"/>
        <v>1</v>
      </c>
    </row>
    <row r="748" spans="1:3" x14ac:dyDescent="0.35">
      <c r="A748" s="1">
        <v>43048</v>
      </c>
      <c r="B748">
        <f t="shared" ca="1" si="24"/>
        <v>2332</v>
      </c>
      <c r="C748" t="b">
        <f t="shared" si="25"/>
        <v>1</v>
      </c>
    </row>
    <row r="749" spans="1:3" x14ac:dyDescent="0.35">
      <c r="A749" s="1">
        <v>38176</v>
      </c>
      <c r="B749">
        <f t="shared" ca="1" si="24"/>
        <v>7204</v>
      </c>
      <c r="C749" t="b">
        <f t="shared" si="25"/>
        <v>1</v>
      </c>
    </row>
    <row r="750" spans="1:3" x14ac:dyDescent="0.35">
      <c r="A750" s="1">
        <v>42898</v>
      </c>
      <c r="B750">
        <f t="shared" ca="1" si="24"/>
        <v>2482</v>
      </c>
      <c r="C750" t="b">
        <f t="shared" si="25"/>
        <v>1</v>
      </c>
    </row>
    <row r="751" spans="1:3" x14ac:dyDescent="0.35">
      <c r="A751" s="1">
        <v>44375</v>
      </c>
      <c r="B751">
        <f t="shared" ca="1" si="24"/>
        <v>1005</v>
      </c>
      <c r="C751" t="b">
        <f t="shared" si="25"/>
        <v>0</v>
      </c>
    </row>
    <row r="752" spans="1:3" x14ac:dyDescent="0.35">
      <c r="A752" s="1">
        <v>38096</v>
      </c>
      <c r="B752">
        <f t="shared" ca="1" si="24"/>
        <v>7284</v>
      </c>
      <c r="C752" t="b">
        <f t="shared" si="25"/>
        <v>1</v>
      </c>
    </row>
    <row r="753" spans="1:3" x14ac:dyDescent="0.35">
      <c r="A753" s="1">
        <v>42738</v>
      </c>
      <c r="B753">
        <f t="shared" ca="1" si="24"/>
        <v>2642</v>
      </c>
      <c r="C753" t="b">
        <f t="shared" si="25"/>
        <v>1</v>
      </c>
    </row>
    <row r="754" spans="1:3" x14ac:dyDescent="0.35">
      <c r="A754" s="1">
        <v>44009</v>
      </c>
      <c r="B754">
        <f t="shared" ca="1" si="24"/>
        <v>1371</v>
      </c>
      <c r="C754" t="b">
        <f t="shared" si="25"/>
        <v>0</v>
      </c>
    </row>
    <row r="755" spans="1:3" x14ac:dyDescent="0.35">
      <c r="A755" s="1">
        <v>38391</v>
      </c>
      <c r="B755">
        <f t="shared" ca="1" si="24"/>
        <v>6989</v>
      </c>
      <c r="C755" t="b">
        <f t="shared" si="25"/>
        <v>1</v>
      </c>
    </row>
    <row r="756" spans="1:3" x14ac:dyDescent="0.35">
      <c r="A756" s="1">
        <v>39885</v>
      </c>
      <c r="B756">
        <f t="shared" ca="1" si="24"/>
        <v>5495</v>
      </c>
      <c r="C756" t="b">
        <f t="shared" si="25"/>
        <v>1</v>
      </c>
    </row>
    <row r="757" spans="1:3" x14ac:dyDescent="0.35">
      <c r="A757" s="1">
        <v>38847</v>
      </c>
      <c r="B757">
        <f t="shared" ca="1" si="24"/>
        <v>6533</v>
      </c>
      <c r="C757" t="b">
        <f t="shared" si="25"/>
        <v>1</v>
      </c>
    </row>
    <row r="758" spans="1:3" x14ac:dyDescent="0.35">
      <c r="A758" s="1">
        <v>37445</v>
      </c>
      <c r="B758">
        <f t="shared" ca="1" si="24"/>
        <v>7935</v>
      </c>
      <c r="C758" t="b">
        <f t="shared" si="25"/>
        <v>1</v>
      </c>
    </row>
    <row r="759" spans="1:3" x14ac:dyDescent="0.35">
      <c r="A759" s="1">
        <v>35157</v>
      </c>
      <c r="B759">
        <f t="shared" ca="1" si="24"/>
        <v>10223</v>
      </c>
      <c r="C759" t="b">
        <f t="shared" si="25"/>
        <v>1</v>
      </c>
    </row>
    <row r="760" spans="1:3" x14ac:dyDescent="0.35">
      <c r="A760" s="1">
        <v>38392</v>
      </c>
      <c r="B760">
        <f t="shared" ca="1" si="24"/>
        <v>6988</v>
      </c>
      <c r="C760" t="b">
        <f t="shared" si="25"/>
        <v>1</v>
      </c>
    </row>
    <row r="761" spans="1:3" x14ac:dyDescent="0.35">
      <c r="A761" s="1">
        <v>38632</v>
      </c>
      <c r="B761">
        <f t="shared" ca="1" si="24"/>
        <v>6748</v>
      </c>
      <c r="C761" t="b">
        <f t="shared" si="25"/>
        <v>1</v>
      </c>
    </row>
    <row r="762" spans="1:3" x14ac:dyDescent="0.35">
      <c r="A762" s="1">
        <v>36977</v>
      </c>
      <c r="B762">
        <f t="shared" ca="1" si="24"/>
        <v>8403</v>
      </c>
      <c r="C762" t="b">
        <f t="shared" si="25"/>
        <v>1</v>
      </c>
    </row>
    <row r="763" spans="1:3" x14ac:dyDescent="0.35">
      <c r="A763" s="1">
        <v>43354</v>
      </c>
      <c r="B763">
        <f t="shared" ca="1" si="24"/>
        <v>2026</v>
      </c>
      <c r="C763" t="b">
        <f t="shared" si="25"/>
        <v>1</v>
      </c>
    </row>
    <row r="764" spans="1:3" x14ac:dyDescent="0.35">
      <c r="A764" s="1">
        <v>43363</v>
      </c>
      <c r="B764">
        <f t="shared" ca="1" si="24"/>
        <v>2017</v>
      </c>
      <c r="C764" t="b">
        <f t="shared" si="25"/>
        <v>1</v>
      </c>
    </row>
    <row r="765" spans="1:3" x14ac:dyDescent="0.35">
      <c r="A765" s="1">
        <v>39701</v>
      </c>
      <c r="B765">
        <f t="shared" ca="1" si="24"/>
        <v>5679</v>
      </c>
      <c r="C765" t="b">
        <f t="shared" si="25"/>
        <v>1</v>
      </c>
    </row>
    <row r="766" spans="1:3" x14ac:dyDescent="0.35">
      <c r="A766" s="1">
        <v>40511</v>
      </c>
      <c r="B766">
        <f t="shared" ca="1" si="24"/>
        <v>4869</v>
      </c>
      <c r="C766" t="b">
        <f t="shared" si="25"/>
        <v>1</v>
      </c>
    </row>
    <row r="767" spans="1:3" x14ac:dyDescent="0.35">
      <c r="A767" s="1">
        <v>42266</v>
      </c>
      <c r="B767">
        <f t="shared" ca="1" si="24"/>
        <v>3114</v>
      </c>
      <c r="C767" t="b">
        <f t="shared" si="25"/>
        <v>1</v>
      </c>
    </row>
    <row r="768" spans="1:3" x14ac:dyDescent="0.35">
      <c r="A768" s="1">
        <v>44370</v>
      </c>
      <c r="B768">
        <f t="shared" ca="1" si="24"/>
        <v>1010</v>
      </c>
      <c r="C768" t="b">
        <f t="shared" si="25"/>
        <v>0</v>
      </c>
    </row>
    <row r="769" spans="1:3" x14ac:dyDescent="0.35">
      <c r="A769" s="1">
        <v>43114</v>
      </c>
      <c r="B769">
        <f t="shared" ca="1" si="24"/>
        <v>2266</v>
      </c>
      <c r="C769" t="b">
        <f t="shared" si="25"/>
        <v>1</v>
      </c>
    </row>
    <row r="770" spans="1:3" x14ac:dyDescent="0.35">
      <c r="A770" s="1">
        <v>41507</v>
      </c>
      <c r="B770">
        <f t="shared" ca="1" si="24"/>
        <v>3873</v>
      </c>
      <c r="C770" t="b">
        <f t="shared" si="25"/>
        <v>1</v>
      </c>
    </row>
    <row r="771" spans="1:3" x14ac:dyDescent="0.35">
      <c r="A771" s="1">
        <v>44445</v>
      </c>
      <c r="B771">
        <f t="shared" ref="B771:B834" ca="1" si="26">_xlfn.DAYS($F$2,A771)</f>
        <v>935</v>
      </c>
      <c r="C771" t="b">
        <f t="shared" ref="C771:C834" si="27">IF(A771&lt;$F$3,TRUE)</f>
        <v>0</v>
      </c>
    </row>
    <row r="772" spans="1:3" x14ac:dyDescent="0.35">
      <c r="A772" s="1">
        <v>43042</v>
      </c>
      <c r="B772">
        <f t="shared" ca="1" si="26"/>
        <v>2338</v>
      </c>
      <c r="C772" t="b">
        <f t="shared" si="27"/>
        <v>1</v>
      </c>
    </row>
    <row r="773" spans="1:3" x14ac:dyDescent="0.35">
      <c r="A773" s="1">
        <v>42165</v>
      </c>
      <c r="B773">
        <f t="shared" ca="1" si="26"/>
        <v>3215</v>
      </c>
      <c r="C773" t="b">
        <f t="shared" si="27"/>
        <v>1</v>
      </c>
    </row>
    <row r="774" spans="1:3" x14ac:dyDescent="0.35">
      <c r="A774" s="1">
        <v>43439</v>
      </c>
      <c r="B774">
        <f t="shared" ca="1" si="26"/>
        <v>1941</v>
      </c>
      <c r="C774" t="b">
        <f t="shared" si="27"/>
        <v>1</v>
      </c>
    </row>
    <row r="775" spans="1:3" x14ac:dyDescent="0.35">
      <c r="A775" s="1">
        <v>41810</v>
      </c>
      <c r="B775">
        <f t="shared" ca="1" si="26"/>
        <v>3570</v>
      </c>
      <c r="C775" t="b">
        <f t="shared" si="27"/>
        <v>1</v>
      </c>
    </row>
    <row r="776" spans="1:3" x14ac:dyDescent="0.35">
      <c r="A776" s="1">
        <v>40591</v>
      </c>
      <c r="B776">
        <f t="shared" ca="1" si="26"/>
        <v>4789</v>
      </c>
      <c r="C776" t="b">
        <f t="shared" si="27"/>
        <v>1</v>
      </c>
    </row>
    <row r="777" spans="1:3" x14ac:dyDescent="0.35">
      <c r="A777" s="1">
        <v>42184</v>
      </c>
      <c r="B777">
        <f t="shared" ca="1" si="26"/>
        <v>3196</v>
      </c>
      <c r="C777" t="b">
        <f t="shared" si="27"/>
        <v>1</v>
      </c>
    </row>
    <row r="778" spans="1:3" x14ac:dyDescent="0.35">
      <c r="A778" s="1">
        <v>40511</v>
      </c>
      <c r="B778">
        <f t="shared" ca="1" si="26"/>
        <v>4869</v>
      </c>
      <c r="C778" t="b">
        <f t="shared" si="27"/>
        <v>1</v>
      </c>
    </row>
    <row r="779" spans="1:3" x14ac:dyDescent="0.35">
      <c r="A779" s="1">
        <v>40045</v>
      </c>
      <c r="B779">
        <f t="shared" ca="1" si="26"/>
        <v>5335</v>
      </c>
      <c r="C779" t="b">
        <f t="shared" si="27"/>
        <v>1</v>
      </c>
    </row>
    <row r="780" spans="1:3" x14ac:dyDescent="0.35">
      <c r="A780" s="1">
        <v>40517</v>
      </c>
      <c r="B780">
        <f t="shared" ca="1" si="26"/>
        <v>4863</v>
      </c>
      <c r="C780" t="b">
        <f t="shared" si="27"/>
        <v>1</v>
      </c>
    </row>
    <row r="781" spans="1:3" x14ac:dyDescent="0.35">
      <c r="A781" s="1">
        <v>44271</v>
      </c>
      <c r="B781">
        <f t="shared" ca="1" si="26"/>
        <v>1109</v>
      </c>
      <c r="C781" t="b">
        <f t="shared" si="27"/>
        <v>0</v>
      </c>
    </row>
    <row r="782" spans="1:3" x14ac:dyDescent="0.35">
      <c r="A782" s="1">
        <v>44257</v>
      </c>
      <c r="B782">
        <f t="shared" ca="1" si="26"/>
        <v>1123</v>
      </c>
      <c r="C782" t="b">
        <f t="shared" si="27"/>
        <v>0</v>
      </c>
    </row>
    <row r="783" spans="1:3" x14ac:dyDescent="0.35">
      <c r="A783" s="1">
        <v>41816</v>
      </c>
      <c r="B783">
        <f t="shared" ca="1" si="26"/>
        <v>3564</v>
      </c>
      <c r="C783" t="b">
        <f t="shared" si="27"/>
        <v>1</v>
      </c>
    </row>
    <row r="784" spans="1:3" x14ac:dyDescent="0.35">
      <c r="A784" s="1">
        <v>39069</v>
      </c>
      <c r="B784">
        <f t="shared" ca="1" si="26"/>
        <v>6311</v>
      </c>
      <c r="C784" t="b">
        <f t="shared" si="27"/>
        <v>1</v>
      </c>
    </row>
    <row r="785" spans="1:3" x14ac:dyDescent="0.35">
      <c r="A785" s="1">
        <v>40305</v>
      </c>
      <c r="B785">
        <f t="shared" ca="1" si="26"/>
        <v>5075</v>
      </c>
      <c r="C785" t="b">
        <f t="shared" si="27"/>
        <v>1</v>
      </c>
    </row>
    <row r="786" spans="1:3" x14ac:dyDescent="0.35">
      <c r="A786" s="1">
        <v>44266</v>
      </c>
      <c r="B786">
        <f t="shared" ca="1" si="26"/>
        <v>1114</v>
      </c>
      <c r="C786" t="b">
        <f t="shared" si="27"/>
        <v>0</v>
      </c>
    </row>
    <row r="787" spans="1:3" x14ac:dyDescent="0.35">
      <c r="A787" s="1">
        <v>35153</v>
      </c>
      <c r="B787">
        <f t="shared" ca="1" si="26"/>
        <v>10227</v>
      </c>
      <c r="C787" t="b">
        <f t="shared" si="27"/>
        <v>1</v>
      </c>
    </row>
    <row r="788" spans="1:3" x14ac:dyDescent="0.35">
      <c r="A788" s="1">
        <v>43903</v>
      </c>
      <c r="B788">
        <f t="shared" ca="1" si="26"/>
        <v>1477</v>
      </c>
      <c r="C788" t="b">
        <f t="shared" si="27"/>
        <v>0</v>
      </c>
    </row>
    <row r="789" spans="1:3" x14ac:dyDescent="0.35">
      <c r="A789" s="1">
        <v>43111</v>
      </c>
      <c r="B789">
        <f t="shared" ca="1" si="26"/>
        <v>2269</v>
      </c>
      <c r="C789" t="b">
        <f t="shared" si="27"/>
        <v>1</v>
      </c>
    </row>
    <row r="790" spans="1:3" x14ac:dyDescent="0.35">
      <c r="A790" s="1">
        <v>42912</v>
      </c>
      <c r="B790">
        <f t="shared" ca="1" si="26"/>
        <v>2468</v>
      </c>
      <c r="C790" t="b">
        <f t="shared" si="27"/>
        <v>1</v>
      </c>
    </row>
    <row r="791" spans="1:3" x14ac:dyDescent="0.35">
      <c r="A791" s="1">
        <v>41675</v>
      </c>
      <c r="B791">
        <f t="shared" ca="1" si="26"/>
        <v>3705</v>
      </c>
      <c r="C791" t="b">
        <f t="shared" si="27"/>
        <v>1</v>
      </c>
    </row>
    <row r="792" spans="1:3" x14ac:dyDescent="0.35">
      <c r="A792" s="1">
        <v>40560</v>
      </c>
      <c r="B792">
        <f t="shared" ca="1" si="26"/>
        <v>4820</v>
      </c>
      <c r="C792" t="b">
        <f t="shared" si="27"/>
        <v>1</v>
      </c>
    </row>
    <row r="793" spans="1:3" x14ac:dyDescent="0.35">
      <c r="A793" s="1">
        <v>40253</v>
      </c>
      <c r="B793">
        <f t="shared" ca="1" si="26"/>
        <v>5127</v>
      </c>
      <c r="C793" t="b">
        <f t="shared" si="27"/>
        <v>1</v>
      </c>
    </row>
    <row r="794" spans="1:3" x14ac:dyDescent="0.35">
      <c r="A794" s="1">
        <v>43703</v>
      </c>
      <c r="B794">
        <f t="shared" ca="1" si="26"/>
        <v>1677</v>
      </c>
      <c r="C794" t="b">
        <f t="shared" si="27"/>
        <v>0</v>
      </c>
    </row>
    <row r="795" spans="1:3" x14ac:dyDescent="0.35">
      <c r="A795" s="1">
        <v>43557</v>
      </c>
      <c r="B795">
        <f t="shared" ca="1" si="26"/>
        <v>1823</v>
      </c>
      <c r="C795" t="b">
        <f t="shared" si="27"/>
        <v>0</v>
      </c>
    </row>
    <row r="796" spans="1:3" x14ac:dyDescent="0.35">
      <c r="A796" s="1">
        <v>42777</v>
      </c>
      <c r="B796">
        <f t="shared" ca="1" si="26"/>
        <v>2603</v>
      </c>
      <c r="C796" t="b">
        <f t="shared" si="27"/>
        <v>1</v>
      </c>
    </row>
    <row r="797" spans="1:3" x14ac:dyDescent="0.35">
      <c r="A797" s="1">
        <v>43527</v>
      </c>
      <c r="B797">
        <f t="shared" ca="1" si="26"/>
        <v>1853</v>
      </c>
      <c r="C797" t="b">
        <f t="shared" si="27"/>
        <v>1</v>
      </c>
    </row>
    <row r="798" spans="1:3" x14ac:dyDescent="0.35">
      <c r="A798" s="1">
        <v>44024</v>
      </c>
      <c r="B798">
        <f t="shared" ca="1" si="26"/>
        <v>1356</v>
      </c>
      <c r="C798" t="b">
        <f t="shared" si="27"/>
        <v>0</v>
      </c>
    </row>
    <row r="799" spans="1:3" x14ac:dyDescent="0.35">
      <c r="A799" s="1">
        <v>40683</v>
      </c>
      <c r="B799">
        <f t="shared" ca="1" si="26"/>
        <v>4697</v>
      </c>
      <c r="C799" t="b">
        <f t="shared" si="27"/>
        <v>1</v>
      </c>
    </row>
    <row r="800" spans="1:3" x14ac:dyDescent="0.35">
      <c r="A800" s="1">
        <v>38967</v>
      </c>
      <c r="B800">
        <f t="shared" ca="1" si="26"/>
        <v>6413</v>
      </c>
      <c r="C800" t="b">
        <f t="shared" si="27"/>
        <v>1</v>
      </c>
    </row>
    <row r="801" spans="1:3" x14ac:dyDescent="0.35">
      <c r="A801" s="1">
        <v>38013</v>
      </c>
      <c r="B801">
        <f t="shared" ca="1" si="26"/>
        <v>7367</v>
      </c>
      <c r="C801" t="b">
        <f t="shared" si="27"/>
        <v>1</v>
      </c>
    </row>
    <row r="802" spans="1:3" x14ac:dyDescent="0.35">
      <c r="A802" s="1">
        <v>41749</v>
      </c>
      <c r="B802">
        <f t="shared" ca="1" si="26"/>
        <v>3631</v>
      </c>
      <c r="C802" t="b">
        <f t="shared" si="27"/>
        <v>1</v>
      </c>
    </row>
    <row r="803" spans="1:3" x14ac:dyDescent="0.35">
      <c r="A803" s="1">
        <v>33682</v>
      </c>
      <c r="B803">
        <f t="shared" ca="1" si="26"/>
        <v>11698</v>
      </c>
      <c r="C803" t="b">
        <f t="shared" si="27"/>
        <v>1</v>
      </c>
    </row>
    <row r="804" spans="1:3" x14ac:dyDescent="0.35">
      <c r="A804" s="1">
        <v>43414</v>
      </c>
      <c r="B804">
        <f t="shared" ca="1" si="26"/>
        <v>1966</v>
      </c>
      <c r="C804" t="b">
        <f t="shared" si="27"/>
        <v>1</v>
      </c>
    </row>
    <row r="805" spans="1:3" x14ac:dyDescent="0.35">
      <c r="A805" s="1">
        <v>42960</v>
      </c>
      <c r="B805">
        <f t="shared" ca="1" si="26"/>
        <v>2420</v>
      </c>
      <c r="C805" t="b">
        <f t="shared" si="27"/>
        <v>1</v>
      </c>
    </row>
    <row r="806" spans="1:3" x14ac:dyDescent="0.35">
      <c r="A806" s="1">
        <v>40109</v>
      </c>
      <c r="B806">
        <f t="shared" ca="1" si="26"/>
        <v>5271</v>
      </c>
      <c r="C806" t="b">
        <f t="shared" si="27"/>
        <v>1</v>
      </c>
    </row>
    <row r="807" spans="1:3" x14ac:dyDescent="0.35">
      <c r="A807" s="1">
        <v>35852</v>
      </c>
      <c r="B807">
        <f t="shared" ca="1" si="26"/>
        <v>9528</v>
      </c>
      <c r="C807" t="b">
        <f t="shared" si="27"/>
        <v>1</v>
      </c>
    </row>
    <row r="808" spans="1:3" x14ac:dyDescent="0.35">
      <c r="A808" s="1">
        <v>41931</v>
      </c>
      <c r="B808">
        <f t="shared" ca="1" si="26"/>
        <v>3449</v>
      </c>
      <c r="C808" t="b">
        <f t="shared" si="27"/>
        <v>1</v>
      </c>
    </row>
    <row r="809" spans="1:3" x14ac:dyDescent="0.35">
      <c r="A809" s="1">
        <v>43375</v>
      </c>
      <c r="B809">
        <f t="shared" ca="1" si="26"/>
        <v>2005</v>
      </c>
      <c r="C809" t="b">
        <f t="shared" si="27"/>
        <v>1</v>
      </c>
    </row>
    <row r="810" spans="1:3" x14ac:dyDescent="0.35">
      <c r="A810" s="1">
        <v>44058</v>
      </c>
      <c r="B810">
        <f t="shared" ca="1" si="26"/>
        <v>1322</v>
      </c>
      <c r="C810" t="b">
        <f t="shared" si="27"/>
        <v>0</v>
      </c>
    </row>
    <row r="811" spans="1:3" x14ac:dyDescent="0.35">
      <c r="A811" s="1">
        <v>40745</v>
      </c>
      <c r="B811">
        <f t="shared" ca="1" si="26"/>
        <v>4635</v>
      </c>
      <c r="C811" t="b">
        <f t="shared" si="27"/>
        <v>1</v>
      </c>
    </row>
    <row r="812" spans="1:3" x14ac:dyDescent="0.35">
      <c r="A812" s="1">
        <v>43600</v>
      </c>
      <c r="B812">
        <f t="shared" ca="1" si="26"/>
        <v>1780</v>
      </c>
      <c r="C812" t="b">
        <f t="shared" si="27"/>
        <v>0</v>
      </c>
    </row>
    <row r="813" spans="1:3" x14ac:dyDescent="0.35">
      <c r="A813" s="1">
        <v>44217</v>
      </c>
      <c r="B813">
        <f t="shared" ca="1" si="26"/>
        <v>1163</v>
      </c>
      <c r="C813" t="b">
        <f t="shared" si="27"/>
        <v>0</v>
      </c>
    </row>
    <row r="814" spans="1:3" x14ac:dyDescent="0.35">
      <c r="A814" s="1">
        <v>44217</v>
      </c>
      <c r="B814">
        <f t="shared" ca="1" si="26"/>
        <v>1163</v>
      </c>
      <c r="C814" t="b">
        <f t="shared" si="27"/>
        <v>0</v>
      </c>
    </row>
    <row r="815" spans="1:3" x14ac:dyDescent="0.35">
      <c r="A815" s="1">
        <v>38406</v>
      </c>
      <c r="B815">
        <f t="shared" ca="1" si="26"/>
        <v>6974</v>
      </c>
      <c r="C815" t="b">
        <f t="shared" si="27"/>
        <v>1</v>
      </c>
    </row>
    <row r="816" spans="1:3" x14ac:dyDescent="0.35">
      <c r="A816" s="1">
        <v>39302</v>
      </c>
      <c r="B816">
        <f t="shared" ca="1" si="26"/>
        <v>6078</v>
      </c>
      <c r="C816" t="b">
        <f t="shared" si="27"/>
        <v>1</v>
      </c>
    </row>
    <row r="817" spans="1:3" x14ac:dyDescent="0.35">
      <c r="A817" s="1">
        <v>41748</v>
      </c>
      <c r="B817">
        <f t="shared" ca="1" si="26"/>
        <v>3632</v>
      </c>
      <c r="C817" t="b">
        <f t="shared" si="27"/>
        <v>1</v>
      </c>
    </row>
    <row r="818" spans="1:3" x14ac:dyDescent="0.35">
      <c r="A818" s="1">
        <v>40413</v>
      </c>
      <c r="B818">
        <f t="shared" ca="1" si="26"/>
        <v>4967</v>
      </c>
      <c r="C818" t="b">
        <f t="shared" si="27"/>
        <v>1</v>
      </c>
    </row>
    <row r="819" spans="1:3" x14ac:dyDescent="0.35">
      <c r="A819" s="1">
        <v>42683</v>
      </c>
      <c r="B819">
        <f t="shared" ca="1" si="26"/>
        <v>2697</v>
      </c>
      <c r="C819" t="b">
        <f t="shared" si="27"/>
        <v>1</v>
      </c>
    </row>
    <row r="820" spans="1:3" x14ac:dyDescent="0.35">
      <c r="A820" s="1">
        <v>43171</v>
      </c>
      <c r="B820">
        <f t="shared" ca="1" si="26"/>
        <v>2209</v>
      </c>
      <c r="C820" t="b">
        <f t="shared" si="27"/>
        <v>1</v>
      </c>
    </row>
    <row r="821" spans="1:3" x14ac:dyDescent="0.35">
      <c r="A821" s="1">
        <v>44302</v>
      </c>
      <c r="B821">
        <f t="shared" ca="1" si="26"/>
        <v>1078</v>
      </c>
      <c r="C821" t="b">
        <f t="shared" si="27"/>
        <v>0</v>
      </c>
    </row>
    <row r="822" spans="1:3" x14ac:dyDescent="0.35">
      <c r="A822" s="1">
        <v>43943</v>
      </c>
      <c r="B822">
        <f t="shared" ca="1" si="26"/>
        <v>1437</v>
      </c>
      <c r="C822" t="b">
        <f t="shared" si="27"/>
        <v>0</v>
      </c>
    </row>
    <row r="823" spans="1:3" x14ac:dyDescent="0.35">
      <c r="A823" s="1">
        <v>38909</v>
      </c>
      <c r="B823">
        <f t="shared" ca="1" si="26"/>
        <v>6471</v>
      </c>
      <c r="C823" t="b">
        <f t="shared" si="27"/>
        <v>1</v>
      </c>
    </row>
    <row r="824" spans="1:3" x14ac:dyDescent="0.35">
      <c r="A824" s="1">
        <v>38771</v>
      </c>
      <c r="B824">
        <f t="shared" ca="1" si="26"/>
        <v>6609</v>
      </c>
      <c r="C824" t="b">
        <f t="shared" si="27"/>
        <v>1</v>
      </c>
    </row>
    <row r="825" spans="1:3" x14ac:dyDescent="0.35">
      <c r="A825" s="1">
        <v>36584</v>
      </c>
      <c r="B825">
        <f t="shared" ca="1" si="26"/>
        <v>8796</v>
      </c>
      <c r="C825" t="b">
        <f t="shared" si="27"/>
        <v>1</v>
      </c>
    </row>
    <row r="826" spans="1:3" x14ac:dyDescent="0.35">
      <c r="A826" s="1">
        <v>44095</v>
      </c>
      <c r="B826">
        <f t="shared" ca="1" si="26"/>
        <v>1285</v>
      </c>
      <c r="C826" t="b">
        <f t="shared" si="27"/>
        <v>0</v>
      </c>
    </row>
    <row r="827" spans="1:3" x14ac:dyDescent="0.35">
      <c r="A827" s="1">
        <v>36062</v>
      </c>
      <c r="B827">
        <f t="shared" ca="1" si="26"/>
        <v>9318</v>
      </c>
      <c r="C827" t="b">
        <f t="shared" si="27"/>
        <v>1</v>
      </c>
    </row>
    <row r="828" spans="1:3" x14ac:dyDescent="0.35">
      <c r="A828" s="1">
        <v>40620</v>
      </c>
      <c r="B828">
        <f t="shared" ca="1" si="26"/>
        <v>4760</v>
      </c>
      <c r="C828" t="b">
        <f t="shared" si="27"/>
        <v>1</v>
      </c>
    </row>
    <row r="829" spans="1:3" x14ac:dyDescent="0.35">
      <c r="A829" s="1">
        <v>39232</v>
      </c>
      <c r="B829">
        <f t="shared" ca="1" si="26"/>
        <v>6148</v>
      </c>
      <c r="C829" t="b">
        <f t="shared" si="27"/>
        <v>1</v>
      </c>
    </row>
    <row r="830" spans="1:3" x14ac:dyDescent="0.35">
      <c r="A830" s="1">
        <v>33612</v>
      </c>
      <c r="B830">
        <f t="shared" ca="1" si="26"/>
        <v>11768</v>
      </c>
      <c r="C830" t="b">
        <f t="shared" si="27"/>
        <v>1</v>
      </c>
    </row>
    <row r="831" spans="1:3" x14ac:dyDescent="0.35">
      <c r="A831" s="1">
        <v>43659</v>
      </c>
      <c r="B831">
        <f t="shared" ca="1" si="26"/>
        <v>1721</v>
      </c>
      <c r="C831" t="b">
        <f t="shared" si="27"/>
        <v>0</v>
      </c>
    </row>
    <row r="832" spans="1:3" x14ac:dyDescent="0.35">
      <c r="A832" s="1">
        <v>37296</v>
      </c>
      <c r="B832">
        <f t="shared" ca="1" si="26"/>
        <v>8084</v>
      </c>
      <c r="C832" t="b">
        <f t="shared" si="27"/>
        <v>1</v>
      </c>
    </row>
    <row r="833" spans="1:3" x14ac:dyDescent="0.35">
      <c r="A833" s="1">
        <v>40983</v>
      </c>
      <c r="B833">
        <f t="shared" ca="1" si="26"/>
        <v>4397</v>
      </c>
      <c r="C833" t="b">
        <f t="shared" si="27"/>
        <v>1</v>
      </c>
    </row>
    <row r="834" spans="1:3" x14ac:dyDescent="0.35">
      <c r="A834" s="1">
        <v>43489</v>
      </c>
      <c r="B834">
        <f t="shared" ca="1" si="26"/>
        <v>1891</v>
      </c>
      <c r="C834" t="b">
        <f t="shared" si="27"/>
        <v>1</v>
      </c>
    </row>
    <row r="835" spans="1:3" x14ac:dyDescent="0.35">
      <c r="A835" s="1">
        <v>42691</v>
      </c>
      <c r="B835">
        <f t="shared" ref="B835:B898" ca="1" si="28">_xlfn.DAYS($F$2,A835)</f>
        <v>2689</v>
      </c>
      <c r="C835" t="b">
        <f t="shared" ref="C835:C898" si="29">IF(A835&lt;$F$3,TRUE)</f>
        <v>1</v>
      </c>
    </row>
    <row r="836" spans="1:3" x14ac:dyDescent="0.35">
      <c r="A836" s="1">
        <v>43397</v>
      </c>
      <c r="B836">
        <f t="shared" ca="1" si="28"/>
        <v>1983</v>
      </c>
      <c r="C836" t="b">
        <f t="shared" si="29"/>
        <v>1</v>
      </c>
    </row>
    <row r="837" spans="1:3" x14ac:dyDescent="0.35">
      <c r="A837" s="1">
        <v>43029</v>
      </c>
      <c r="B837">
        <f t="shared" ca="1" si="28"/>
        <v>2351</v>
      </c>
      <c r="C837" t="b">
        <f t="shared" si="29"/>
        <v>1</v>
      </c>
    </row>
    <row r="838" spans="1:3" x14ac:dyDescent="0.35">
      <c r="A838" s="1">
        <v>36990</v>
      </c>
      <c r="B838">
        <f t="shared" ca="1" si="28"/>
        <v>8390</v>
      </c>
      <c r="C838" t="b">
        <f t="shared" si="29"/>
        <v>1</v>
      </c>
    </row>
    <row r="839" spans="1:3" x14ac:dyDescent="0.35">
      <c r="A839" s="1">
        <v>44094</v>
      </c>
      <c r="B839">
        <f t="shared" ca="1" si="28"/>
        <v>1286</v>
      </c>
      <c r="C839" t="b">
        <f t="shared" si="29"/>
        <v>0</v>
      </c>
    </row>
    <row r="840" spans="1:3" x14ac:dyDescent="0.35">
      <c r="A840" s="1">
        <v>41127</v>
      </c>
      <c r="B840">
        <f t="shared" ca="1" si="28"/>
        <v>4253</v>
      </c>
      <c r="C840" t="b">
        <f t="shared" si="29"/>
        <v>1</v>
      </c>
    </row>
    <row r="841" spans="1:3" x14ac:dyDescent="0.35">
      <c r="A841" s="1">
        <v>40875</v>
      </c>
      <c r="B841">
        <f t="shared" ca="1" si="28"/>
        <v>4505</v>
      </c>
      <c r="C841" t="b">
        <f t="shared" si="29"/>
        <v>1</v>
      </c>
    </row>
    <row r="842" spans="1:3" x14ac:dyDescent="0.35">
      <c r="A842" s="1">
        <v>43864</v>
      </c>
      <c r="B842">
        <f t="shared" ca="1" si="28"/>
        <v>1516</v>
      </c>
      <c r="C842" t="b">
        <f t="shared" si="29"/>
        <v>0</v>
      </c>
    </row>
    <row r="843" spans="1:3" x14ac:dyDescent="0.35">
      <c r="A843" s="1">
        <v>37762</v>
      </c>
      <c r="B843">
        <f t="shared" ca="1" si="28"/>
        <v>7618</v>
      </c>
      <c r="C843" t="b">
        <f t="shared" si="29"/>
        <v>1</v>
      </c>
    </row>
    <row r="844" spans="1:3" x14ac:dyDescent="0.35">
      <c r="A844" s="1">
        <v>42957</v>
      </c>
      <c r="B844">
        <f t="shared" ca="1" si="28"/>
        <v>2423</v>
      </c>
      <c r="C844" t="b">
        <f t="shared" si="29"/>
        <v>1</v>
      </c>
    </row>
    <row r="845" spans="1:3" x14ac:dyDescent="0.35">
      <c r="A845" s="1">
        <v>41928</v>
      </c>
      <c r="B845">
        <f t="shared" ca="1" si="28"/>
        <v>3452</v>
      </c>
      <c r="C845" t="b">
        <f t="shared" si="29"/>
        <v>1</v>
      </c>
    </row>
    <row r="846" spans="1:3" x14ac:dyDescent="0.35">
      <c r="A846" s="1">
        <v>39908</v>
      </c>
      <c r="B846">
        <f t="shared" ca="1" si="28"/>
        <v>5472</v>
      </c>
      <c r="C846" t="b">
        <f t="shared" si="29"/>
        <v>1</v>
      </c>
    </row>
    <row r="847" spans="1:3" x14ac:dyDescent="0.35">
      <c r="A847" s="1">
        <v>44478</v>
      </c>
      <c r="B847">
        <f t="shared" ca="1" si="28"/>
        <v>902</v>
      </c>
      <c r="C847" t="b">
        <f t="shared" si="29"/>
        <v>0</v>
      </c>
    </row>
    <row r="848" spans="1:3" x14ac:dyDescent="0.35">
      <c r="A848" s="1">
        <v>43721</v>
      </c>
      <c r="B848">
        <f t="shared" ca="1" si="28"/>
        <v>1659</v>
      </c>
      <c r="C848" t="b">
        <f t="shared" si="29"/>
        <v>0</v>
      </c>
    </row>
    <row r="849" spans="1:3" x14ac:dyDescent="0.35">
      <c r="A849" s="1">
        <v>44272</v>
      </c>
      <c r="B849">
        <f t="shared" ca="1" si="28"/>
        <v>1108</v>
      </c>
      <c r="C849" t="b">
        <f t="shared" si="29"/>
        <v>0</v>
      </c>
    </row>
    <row r="850" spans="1:3" x14ac:dyDescent="0.35">
      <c r="A850" s="1">
        <v>43325</v>
      </c>
      <c r="B850">
        <f t="shared" ca="1" si="28"/>
        <v>2055</v>
      </c>
      <c r="C850" t="b">
        <f t="shared" si="29"/>
        <v>1</v>
      </c>
    </row>
    <row r="851" spans="1:3" x14ac:dyDescent="0.35">
      <c r="A851" s="1">
        <v>36823</v>
      </c>
      <c r="B851">
        <f t="shared" ca="1" si="28"/>
        <v>8557</v>
      </c>
      <c r="C851" t="b">
        <f t="shared" si="29"/>
        <v>1</v>
      </c>
    </row>
    <row r="852" spans="1:3" x14ac:dyDescent="0.35">
      <c r="A852" s="1">
        <v>41024</v>
      </c>
      <c r="B852">
        <f t="shared" ca="1" si="28"/>
        <v>4356</v>
      </c>
      <c r="C852" t="b">
        <f t="shared" si="29"/>
        <v>1</v>
      </c>
    </row>
    <row r="853" spans="1:3" x14ac:dyDescent="0.35">
      <c r="A853" s="1">
        <v>43085</v>
      </c>
      <c r="B853">
        <f t="shared" ca="1" si="28"/>
        <v>2295</v>
      </c>
      <c r="C853" t="b">
        <f t="shared" si="29"/>
        <v>1</v>
      </c>
    </row>
    <row r="854" spans="1:3" x14ac:dyDescent="0.35">
      <c r="A854" s="1">
        <v>40836</v>
      </c>
      <c r="B854">
        <f t="shared" ca="1" si="28"/>
        <v>4544</v>
      </c>
      <c r="C854" t="b">
        <f t="shared" si="29"/>
        <v>1</v>
      </c>
    </row>
    <row r="855" spans="1:3" x14ac:dyDescent="0.35">
      <c r="A855" s="1">
        <v>36653</v>
      </c>
      <c r="B855">
        <f t="shared" ca="1" si="28"/>
        <v>8727</v>
      </c>
      <c r="C855" t="b">
        <f t="shared" si="29"/>
        <v>1</v>
      </c>
    </row>
    <row r="856" spans="1:3" x14ac:dyDescent="0.35">
      <c r="A856" s="1">
        <v>39830</v>
      </c>
      <c r="B856">
        <f t="shared" ca="1" si="28"/>
        <v>5550</v>
      </c>
      <c r="C856" t="b">
        <f t="shared" si="29"/>
        <v>1</v>
      </c>
    </row>
    <row r="857" spans="1:3" x14ac:dyDescent="0.35">
      <c r="A857" s="1">
        <v>41264</v>
      </c>
      <c r="B857">
        <f t="shared" ca="1" si="28"/>
        <v>4116</v>
      </c>
      <c r="C857" t="b">
        <f t="shared" si="29"/>
        <v>1</v>
      </c>
    </row>
    <row r="858" spans="1:3" x14ac:dyDescent="0.35">
      <c r="A858" s="1">
        <v>41915</v>
      </c>
      <c r="B858">
        <f t="shared" ca="1" si="28"/>
        <v>3465</v>
      </c>
      <c r="C858" t="b">
        <f t="shared" si="29"/>
        <v>1</v>
      </c>
    </row>
    <row r="859" spans="1:3" x14ac:dyDescent="0.35">
      <c r="A859" s="1">
        <v>41130</v>
      </c>
      <c r="B859">
        <f t="shared" ca="1" si="28"/>
        <v>4250</v>
      </c>
      <c r="C859" t="b">
        <f t="shared" si="29"/>
        <v>1</v>
      </c>
    </row>
    <row r="860" spans="1:3" x14ac:dyDescent="0.35">
      <c r="A860" s="1">
        <v>44385</v>
      </c>
      <c r="B860">
        <f t="shared" ca="1" si="28"/>
        <v>995</v>
      </c>
      <c r="C860" t="b">
        <f t="shared" si="29"/>
        <v>0</v>
      </c>
    </row>
    <row r="861" spans="1:3" x14ac:dyDescent="0.35">
      <c r="A861" s="1">
        <v>42026</v>
      </c>
      <c r="B861">
        <f t="shared" ca="1" si="28"/>
        <v>3354</v>
      </c>
      <c r="C861" t="b">
        <f t="shared" si="29"/>
        <v>1</v>
      </c>
    </row>
    <row r="862" spans="1:3" x14ac:dyDescent="0.35">
      <c r="A862" s="1">
        <v>34209</v>
      </c>
      <c r="B862">
        <f t="shared" ca="1" si="28"/>
        <v>11171</v>
      </c>
      <c r="C862" t="b">
        <f t="shared" si="29"/>
        <v>1</v>
      </c>
    </row>
    <row r="863" spans="1:3" x14ac:dyDescent="0.35">
      <c r="A863" s="1">
        <v>42487</v>
      </c>
      <c r="B863">
        <f t="shared" ca="1" si="28"/>
        <v>2893</v>
      </c>
      <c r="C863" t="b">
        <f t="shared" si="29"/>
        <v>1</v>
      </c>
    </row>
    <row r="864" spans="1:3" x14ac:dyDescent="0.35">
      <c r="A864" s="1">
        <v>39335</v>
      </c>
      <c r="B864">
        <f t="shared" ca="1" si="28"/>
        <v>6045</v>
      </c>
      <c r="C864" t="b">
        <f t="shared" si="29"/>
        <v>1</v>
      </c>
    </row>
    <row r="865" spans="1:3" x14ac:dyDescent="0.35">
      <c r="A865" s="1">
        <v>37914</v>
      </c>
      <c r="B865">
        <f t="shared" ca="1" si="28"/>
        <v>7466</v>
      </c>
      <c r="C865" t="b">
        <f t="shared" si="29"/>
        <v>1</v>
      </c>
    </row>
    <row r="866" spans="1:3" x14ac:dyDescent="0.35">
      <c r="A866" s="1">
        <v>40894</v>
      </c>
      <c r="B866">
        <f t="shared" ca="1" si="28"/>
        <v>4486</v>
      </c>
      <c r="C866" t="b">
        <f t="shared" si="29"/>
        <v>1</v>
      </c>
    </row>
    <row r="867" spans="1:3" x14ac:dyDescent="0.35">
      <c r="A867" s="1">
        <v>43728</v>
      </c>
      <c r="B867">
        <f t="shared" ca="1" si="28"/>
        <v>1652</v>
      </c>
      <c r="C867" t="b">
        <f t="shared" si="29"/>
        <v>0</v>
      </c>
    </row>
    <row r="868" spans="1:3" x14ac:dyDescent="0.35">
      <c r="A868" s="1">
        <v>39229</v>
      </c>
      <c r="B868">
        <f t="shared" ca="1" si="28"/>
        <v>6151</v>
      </c>
      <c r="C868" t="b">
        <f t="shared" si="29"/>
        <v>1</v>
      </c>
    </row>
    <row r="869" spans="1:3" x14ac:dyDescent="0.35">
      <c r="A869" s="1">
        <v>42018</v>
      </c>
      <c r="B869">
        <f t="shared" ca="1" si="28"/>
        <v>3362</v>
      </c>
      <c r="C869" t="b">
        <f t="shared" si="29"/>
        <v>1</v>
      </c>
    </row>
    <row r="870" spans="1:3" x14ac:dyDescent="0.35">
      <c r="A870" s="1">
        <v>40248</v>
      </c>
      <c r="B870">
        <f t="shared" ca="1" si="28"/>
        <v>5132</v>
      </c>
      <c r="C870" t="b">
        <f t="shared" si="29"/>
        <v>1</v>
      </c>
    </row>
    <row r="871" spans="1:3" x14ac:dyDescent="0.35">
      <c r="A871" s="1">
        <v>40092</v>
      </c>
      <c r="B871">
        <f t="shared" ca="1" si="28"/>
        <v>5288</v>
      </c>
      <c r="C871" t="b">
        <f t="shared" si="29"/>
        <v>1</v>
      </c>
    </row>
    <row r="872" spans="1:3" x14ac:dyDescent="0.35">
      <c r="A872" s="1">
        <v>42602</v>
      </c>
      <c r="B872">
        <f t="shared" ca="1" si="28"/>
        <v>2778</v>
      </c>
      <c r="C872" t="b">
        <f t="shared" si="29"/>
        <v>1</v>
      </c>
    </row>
    <row r="873" spans="1:3" x14ac:dyDescent="0.35">
      <c r="A873" s="1">
        <v>41267</v>
      </c>
      <c r="B873">
        <f t="shared" ca="1" si="28"/>
        <v>4113</v>
      </c>
      <c r="C873" t="b">
        <f t="shared" si="29"/>
        <v>1</v>
      </c>
    </row>
    <row r="874" spans="1:3" x14ac:dyDescent="0.35">
      <c r="A874" s="1">
        <v>43936</v>
      </c>
      <c r="B874">
        <f t="shared" ca="1" si="28"/>
        <v>1444</v>
      </c>
      <c r="C874" t="b">
        <f t="shared" si="29"/>
        <v>0</v>
      </c>
    </row>
    <row r="875" spans="1:3" x14ac:dyDescent="0.35">
      <c r="A875" s="1">
        <v>44218</v>
      </c>
      <c r="B875">
        <f t="shared" ca="1" si="28"/>
        <v>1162</v>
      </c>
      <c r="C875" t="b">
        <f t="shared" si="29"/>
        <v>0</v>
      </c>
    </row>
    <row r="876" spans="1:3" x14ac:dyDescent="0.35">
      <c r="A876" s="1">
        <v>41972</v>
      </c>
      <c r="B876">
        <f t="shared" ca="1" si="28"/>
        <v>3408</v>
      </c>
      <c r="C876" t="b">
        <f t="shared" si="29"/>
        <v>1</v>
      </c>
    </row>
    <row r="877" spans="1:3" x14ac:dyDescent="0.35">
      <c r="A877" s="1">
        <v>39708</v>
      </c>
      <c r="B877">
        <f t="shared" ca="1" si="28"/>
        <v>5672</v>
      </c>
      <c r="C877" t="b">
        <f t="shared" si="29"/>
        <v>1</v>
      </c>
    </row>
    <row r="878" spans="1:3" x14ac:dyDescent="0.35">
      <c r="A878" s="1">
        <v>38919</v>
      </c>
      <c r="B878">
        <f t="shared" ca="1" si="28"/>
        <v>6461</v>
      </c>
      <c r="C878" t="b">
        <f t="shared" si="29"/>
        <v>1</v>
      </c>
    </row>
    <row r="879" spans="1:3" x14ac:dyDescent="0.35">
      <c r="A879" s="1">
        <v>35532</v>
      </c>
      <c r="B879">
        <f t="shared" ca="1" si="28"/>
        <v>9848</v>
      </c>
      <c r="C879" t="b">
        <f t="shared" si="29"/>
        <v>1</v>
      </c>
    </row>
    <row r="880" spans="1:3" x14ac:dyDescent="0.35">
      <c r="A880" s="1">
        <v>34290</v>
      </c>
      <c r="B880">
        <f t="shared" ca="1" si="28"/>
        <v>11090</v>
      </c>
      <c r="C880" t="b">
        <f t="shared" si="29"/>
        <v>1</v>
      </c>
    </row>
    <row r="881" spans="1:3" x14ac:dyDescent="0.35">
      <c r="A881" s="1">
        <v>44314</v>
      </c>
      <c r="B881">
        <f t="shared" ca="1" si="28"/>
        <v>1066</v>
      </c>
      <c r="C881" t="b">
        <f t="shared" si="29"/>
        <v>0</v>
      </c>
    </row>
    <row r="882" spans="1:3" x14ac:dyDescent="0.35">
      <c r="A882" s="1">
        <v>36523</v>
      </c>
      <c r="B882">
        <f t="shared" ca="1" si="28"/>
        <v>8857</v>
      </c>
      <c r="C882" t="b">
        <f t="shared" si="29"/>
        <v>1</v>
      </c>
    </row>
    <row r="883" spans="1:3" x14ac:dyDescent="0.35">
      <c r="A883" s="1">
        <v>43776</v>
      </c>
      <c r="B883">
        <f t="shared" ca="1" si="28"/>
        <v>1604</v>
      </c>
      <c r="C883" t="b">
        <f t="shared" si="29"/>
        <v>0</v>
      </c>
    </row>
    <row r="884" spans="1:3" x14ac:dyDescent="0.35">
      <c r="A884" s="1">
        <v>38819</v>
      </c>
      <c r="B884">
        <f t="shared" ca="1" si="28"/>
        <v>6561</v>
      </c>
      <c r="C884" t="b">
        <f t="shared" si="29"/>
        <v>1</v>
      </c>
    </row>
    <row r="885" spans="1:3" x14ac:dyDescent="0.35">
      <c r="A885" s="1">
        <v>42677</v>
      </c>
      <c r="B885">
        <f t="shared" ca="1" si="28"/>
        <v>2703</v>
      </c>
      <c r="C885" t="b">
        <f t="shared" si="29"/>
        <v>1</v>
      </c>
    </row>
    <row r="886" spans="1:3" x14ac:dyDescent="0.35">
      <c r="A886" s="1">
        <v>43753</v>
      </c>
      <c r="B886">
        <f t="shared" ca="1" si="28"/>
        <v>1627</v>
      </c>
      <c r="C886" t="b">
        <f t="shared" si="29"/>
        <v>0</v>
      </c>
    </row>
    <row r="887" spans="1:3" x14ac:dyDescent="0.35">
      <c r="A887" s="1">
        <v>43898</v>
      </c>
      <c r="B887">
        <f t="shared" ca="1" si="28"/>
        <v>1482</v>
      </c>
      <c r="C887" t="b">
        <f t="shared" si="29"/>
        <v>0</v>
      </c>
    </row>
    <row r="888" spans="1:3" x14ac:dyDescent="0.35">
      <c r="A888" s="1">
        <v>43772</v>
      </c>
      <c r="B888">
        <f t="shared" ca="1" si="28"/>
        <v>1608</v>
      </c>
      <c r="C888" t="b">
        <f t="shared" si="29"/>
        <v>0</v>
      </c>
    </row>
    <row r="889" spans="1:3" x14ac:dyDescent="0.35">
      <c r="A889" s="1">
        <v>42509</v>
      </c>
      <c r="B889">
        <f t="shared" ca="1" si="28"/>
        <v>2871</v>
      </c>
      <c r="C889" t="b">
        <f t="shared" si="29"/>
        <v>1</v>
      </c>
    </row>
    <row r="890" spans="1:3" x14ac:dyDescent="0.35">
      <c r="A890" s="1">
        <v>42486</v>
      </c>
      <c r="B890">
        <f t="shared" ca="1" si="28"/>
        <v>2894</v>
      </c>
      <c r="C890" t="b">
        <f t="shared" si="29"/>
        <v>1</v>
      </c>
    </row>
    <row r="891" spans="1:3" x14ac:dyDescent="0.35">
      <c r="A891" s="1">
        <v>38684</v>
      </c>
      <c r="B891">
        <f t="shared" ca="1" si="28"/>
        <v>6696</v>
      </c>
      <c r="C891" t="b">
        <f t="shared" si="29"/>
        <v>1</v>
      </c>
    </row>
    <row r="892" spans="1:3" x14ac:dyDescent="0.35">
      <c r="A892" s="1">
        <v>43255</v>
      </c>
      <c r="B892">
        <f t="shared" ca="1" si="28"/>
        <v>2125</v>
      </c>
      <c r="C892" t="b">
        <f t="shared" si="29"/>
        <v>1</v>
      </c>
    </row>
    <row r="893" spans="1:3" x14ac:dyDescent="0.35">
      <c r="A893" s="1">
        <v>42437</v>
      </c>
      <c r="B893">
        <f t="shared" ca="1" si="28"/>
        <v>2943</v>
      </c>
      <c r="C893" t="b">
        <f t="shared" si="29"/>
        <v>1</v>
      </c>
    </row>
    <row r="894" spans="1:3" x14ac:dyDescent="0.35">
      <c r="A894" s="1">
        <v>37126</v>
      </c>
      <c r="B894">
        <f t="shared" ca="1" si="28"/>
        <v>8254</v>
      </c>
      <c r="C894" t="b">
        <f t="shared" si="29"/>
        <v>1</v>
      </c>
    </row>
    <row r="895" spans="1:3" x14ac:dyDescent="0.35">
      <c r="A895" s="1">
        <v>40944</v>
      </c>
      <c r="B895">
        <f t="shared" ca="1" si="28"/>
        <v>4436</v>
      </c>
      <c r="C895" t="b">
        <f t="shared" si="29"/>
        <v>1</v>
      </c>
    </row>
    <row r="896" spans="1:3" x14ac:dyDescent="0.35">
      <c r="A896" s="1">
        <v>40524</v>
      </c>
      <c r="B896">
        <f t="shared" ca="1" si="28"/>
        <v>4856</v>
      </c>
      <c r="C896" t="b">
        <f t="shared" si="29"/>
        <v>1</v>
      </c>
    </row>
    <row r="897" spans="1:3" x14ac:dyDescent="0.35">
      <c r="A897" s="1">
        <v>41318</v>
      </c>
      <c r="B897">
        <f t="shared" ca="1" si="28"/>
        <v>4062</v>
      </c>
      <c r="C897" t="b">
        <f t="shared" si="29"/>
        <v>1</v>
      </c>
    </row>
    <row r="898" spans="1:3" x14ac:dyDescent="0.35">
      <c r="A898" s="1">
        <v>43484</v>
      </c>
      <c r="B898">
        <f t="shared" ca="1" si="28"/>
        <v>1896</v>
      </c>
      <c r="C898" t="b">
        <f t="shared" si="29"/>
        <v>1</v>
      </c>
    </row>
    <row r="899" spans="1:3" x14ac:dyDescent="0.35">
      <c r="A899" s="1">
        <v>38642</v>
      </c>
      <c r="B899">
        <f t="shared" ref="B899:B916" ca="1" si="30">_xlfn.DAYS($F$2,A899)</f>
        <v>6738</v>
      </c>
      <c r="C899" t="b">
        <f t="shared" ref="C899:C916" si="31">IF(A899&lt;$F$3,TRUE)</f>
        <v>1</v>
      </c>
    </row>
    <row r="900" spans="1:3" x14ac:dyDescent="0.35">
      <c r="A900" s="1">
        <v>39635</v>
      </c>
      <c r="B900">
        <f t="shared" ca="1" si="30"/>
        <v>5745</v>
      </c>
      <c r="C900" t="b">
        <f t="shared" si="31"/>
        <v>1</v>
      </c>
    </row>
    <row r="901" spans="1:3" x14ac:dyDescent="0.35">
      <c r="A901" s="1">
        <v>44545</v>
      </c>
      <c r="B901">
        <f t="shared" ca="1" si="30"/>
        <v>835</v>
      </c>
      <c r="C901" t="b">
        <f t="shared" si="31"/>
        <v>0</v>
      </c>
    </row>
    <row r="902" spans="1:3" x14ac:dyDescent="0.35">
      <c r="A902" s="1">
        <v>42745</v>
      </c>
      <c r="B902">
        <f t="shared" ca="1" si="30"/>
        <v>2635</v>
      </c>
      <c r="C902" t="b">
        <f t="shared" si="31"/>
        <v>1</v>
      </c>
    </row>
    <row r="903" spans="1:3" x14ac:dyDescent="0.35">
      <c r="A903" s="1">
        <v>44549</v>
      </c>
      <c r="B903">
        <f t="shared" ca="1" si="30"/>
        <v>831</v>
      </c>
      <c r="C903" t="b">
        <f t="shared" si="31"/>
        <v>0</v>
      </c>
    </row>
    <row r="904" spans="1:3" x14ac:dyDescent="0.35">
      <c r="A904" s="1">
        <v>37265</v>
      </c>
      <c r="B904">
        <f t="shared" ca="1" si="30"/>
        <v>8115</v>
      </c>
      <c r="C904" t="b">
        <f t="shared" si="31"/>
        <v>1</v>
      </c>
    </row>
    <row r="905" spans="1:3" x14ac:dyDescent="0.35">
      <c r="A905" s="1">
        <v>42891</v>
      </c>
      <c r="B905">
        <f t="shared" ca="1" si="30"/>
        <v>2489</v>
      </c>
      <c r="C905" t="b">
        <f t="shared" si="31"/>
        <v>1</v>
      </c>
    </row>
    <row r="906" spans="1:3" x14ac:dyDescent="0.35">
      <c r="A906" s="1">
        <v>40967</v>
      </c>
      <c r="B906">
        <f t="shared" ca="1" si="30"/>
        <v>4413</v>
      </c>
      <c r="C906" t="b">
        <f t="shared" si="31"/>
        <v>1</v>
      </c>
    </row>
    <row r="907" spans="1:3" x14ac:dyDescent="0.35">
      <c r="A907" s="1">
        <v>39201</v>
      </c>
      <c r="B907">
        <f t="shared" ca="1" si="30"/>
        <v>6179</v>
      </c>
      <c r="C907" t="b">
        <f t="shared" si="31"/>
        <v>1</v>
      </c>
    </row>
    <row r="908" spans="1:3" x14ac:dyDescent="0.35">
      <c r="A908" s="1">
        <v>42603</v>
      </c>
      <c r="B908">
        <f t="shared" ca="1" si="30"/>
        <v>2777</v>
      </c>
      <c r="C908" t="b">
        <f t="shared" si="31"/>
        <v>1</v>
      </c>
    </row>
    <row r="909" spans="1:3" x14ac:dyDescent="0.35">
      <c r="A909" s="1">
        <v>40511</v>
      </c>
      <c r="B909">
        <f t="shared" ca="1" si="30"/>
        <v>4869</v>
      </c>
      <c r="C909" t="b">
        <f t="shared" si="31"/>
        <v>1</v>
      </c>
    </row>
    <row r="910" spans="1:3" x14ac:dyDescent="0.35">
      <c r="A910" s="1">
        <v>42169</v>
      </c>
      <c r="B910">
        <f t="shared" ca="1" si="30"/>
        <v>3211</v>
      </c>
      <c r="C910" t="b">
        <f t="shared" si="31"/>
        <v>1</v>
      </c>
    </row>
    <row r="911" spans="1:3" x14ac:dyDescent="0.35">
      <c r="A911" s="1">
        <v>43379</v>
      </c>
      <c r="B911">
        <f t="shared" ca="1" si="30"/>
        <v>2001</v>
      </c>
      <c r="C911" t="b">
        <f t="shared" si="31"/>
        <v>1</v>
      </c>
    </row>
    <row r="912" spans="1:3" x14ac:dyDescent="0.35">
      <c r="A912" s="1">
        <v>39820</v>
      </c>
      <c r="B912">
        <f t="shared" ca="1" si="30"/>
        <v>5560</v>
      </c>
      <c r="C912" t="b">
        <f t="shared" si="31"/>
        <v>1</v>
      </c>
    </row>
    <row r="913" spans="1:3" x14ac:dyDescent="0.35">
      <c r="A913" s="1">
        <v>42631</v>
      </c>
      <c r="B913">
        <f t="shared" ca="1" si="30"/>
        <v>2749</v>
      </c>
      <c r="C913" t="b">
        <f t="shared" si="31"/>
        <v>1</v>
      </c>
    </row>
    <row r="914" spans="1:3" x14ac:dyDescent="0.35">
      <c r="A914" s="1">
        <v>43626</v>
      </c>
      <c r="B914">
        <f t="shared" ca="1" si="30"/>
        <v>1754</v>
      </c>
      <c r="C914" t="b">
        <f t="shared" si="31"/>
        <v>0</v>
      </c>
    </row>
    <row r="915" spans="1:3" x14ac:dyDescent="0.35">
      <c r="A915" s="1">
        <v>40936</v>
      </c>
      <c r="B915">
        <f t="shared" ca="1" si="30"/>
        <v>4444</v>
      </c>
      <c r="C915" t="b">
        <f t="shared" si="31"/>
        <v>1</v>
      </c>
    </row>
    <row r="916" spans="1:3" x14ac:dyDescent="0.35">
      <c r="A916" s="1">
        <v>44038</v>
      </c>
      <c r="B916">
        <f t="shared" ca="1" si="30"/>
        <v>1342</v>
      </c>
      <c r="C916" t="b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Pavankumar A</cp:lastModifiedBy>
  <dcterms:created xsi:type="dcterms:W3CDTF">2022-08-29T14:02:56Z</dcterms:created>
  <dcterms:modified xsi:type="dcterms:W3CDTF">2024-03-29T06:11:57Z</dcterms:modified>
</cp:coreProperties>
</file>