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lom-app\docs\экономика\"/>
    </mc:Choice>
  </mc:AlternateContent>
  <xr:revisionPtr revIDLastSave="0" documentId="13_ncr:1_{C90B159B-ADC7-4827-9E82-A99EA0BB830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п 2.2" sheetId="1" r:id="rId1"/>
    <sheet name="п 2.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K6" i="3"/>
  <c r="J21" i="1"/>
  <c r="E20" i="1"/>
  <c r="J20" i="1"/>
  <c r="F20" i="1"/>
  <c r="G20" i="1"/>
  <c r="H20" i="1"/>
  <c r="I20" i="1"/>
  <c r="K11" i="1"/>
  <c r="I11" i="1"/>
  <c r="K7" i="3" l="1"/>
  <c r="K8" i="3" l="1"/>
  <c r="K5" i="3" s="1"/>
</calcChain>
</file>

<file path=xl/sharedStrings.xml><?xml version="1.0" encoding="utf-8"?>
<sst xmlns="http://schemas.openxmlformats.org/spreadsheetml/2006/main" count="69" uniqueCount="69">
  <si>
    <t>Таблица 5. Перечень и объем функции программного обеспечения</t>
  </si>
  <si>
    <t>Код функций</t>
  </si>
  <si>
    <t>Наименование (содержание) функций</t>
  </si>
  <si>
    <t>Объем функции строк исходного кода (LOC)</t>
  </si>
  <si>
    <t>по каталогу (Vо)</t>
  </si>
  <si>
    <t>уточненный (Vy)</t>
  </si>
  <si>
    <t>Java</t>
  </si>
  <si>
    <t>Контроль, предварительна обработка и ввод информации</t>
  </si>
  <si>
    <t>Формирование базы данных</t>
  </si>
  <si>
    <t>Манипулирование данными</t>
  </si>
  <si>
    <t>Формирование файла</t>
  </si>
  <si>
    <t>Управление вводом-выводом</t>
  </si>
  <si>
    <t>Проведение тестовых испытаний прикладных программ в интерактивном режиме</t>
  </si>
  <si>
    <t>8630 макс</t>
  </si>
  <si>
    <t>Итого</t>
  </si>
  <si>
    <t>Статья затрат</t>
  </si>
  <si>
    <t>Стоимость машино-часа</t>
  </si>
  <si>
    <t>Затраты на заработную плату обслуживающего персонала</t>
  </si>
  <si>
    <t>Годовые затраты на аренду помещения</t>
  </si>
  <si>
    <t>Сумма годовых амортизационных отчислений</t>
  </si>
  <si>
    <t>Стоимость электроэнергии, потребляемой за год</t>
  </si>
  <si>
    <t>Действительный годовой фонд времени работы ПЭВМ</t>
  </si>
  <si>
    <t>Затраты на материалы</t>
  </si>
  <si>
    <t>Затраты на текущий и профилактический ремонт</t>
  </si>
  <si>
    <t>Прочие затраты, связанные с эксплуатацией ЭВМ</t>
  </si>
  <si>
    <t>Машинное время ЭВМ</t>
  </si>
  <si>
    <t>Затраты на оплату труда разработчиков (Зтр)</t>
  </si>
  <si>
    <t>Затраты машинного времени (Змв)</t>
  </si>
  <si>
    <t>Затраты на изготовление эталонного экземпляра (Зэт)</t>
  </si>
  <si>
    <t>Затраты на технологию (Зтех)</t>
  </si>
  <si>
    <t>Затраты на материалы (Змат)</t>
  </si>
  <si>
    <t>Общепроизводственные затраты (Зобщ.пр)</t>
  </si>
  <si>
    <t>Непроизводственные (коммерческие) затраты (Знепр)</t>
  </si>
  <si>
    <t>Суммарные затраты на разработку ПО (Зр)</t>
  </si>
  <si>
    <t>Номер</t>
  </si>
  <si>
    <t>1.1</t>
  </si>
  <si>
    <t>1.2</t>
  </si>
  <si>
    <t>1.3</t>
  </si>
  <si>
    <t>2</t>
  </si>
  <si>
    <t>2.1</t>
  </si>
  <si>
    <t>То</t>
  </si>
  <si>
    <t>Ср-час</t>
  </si>
  <si>
    <t>Формула</t>
  </si>
  <si>
    <t>Кув</t>
  </si>
  <si>
    <t>Основная заработная плата разработчиков (ЗПосн)</t>
  </si>
  <si>
    <t>Ндоп</t>
  </si>
  <si>
    <t>Нзп</t>
  </si>
  <si>
    <t>%</t>
  </si>
  <si>
    <t>Дополнительная заработная плата разработчиков (ЗПдоп)</t>
  </si>
  <si>
    <t>Отчисления от основной и дополнительной заработной платы (ОТЧсн)</t>
  </si>
  <si>
    <t>Qэвм</t>
  </si>
  <si>
    <t>Зтр</t>
  </si>
  <si>
    <t>Зпосн</t>
  </si>
  <si>
    <t>Зпдоп</t>
  </si>
  <si>
    <t>ОТЧсн</t>
  </si>
  <si>
    <t>Змв</t>
  </si>
  <si>
    <t>Сар</t>
  </si>
  <si>
    <t>S</t>
  </si>
  <si>
    <t>Зар</t>
  </si>
  <si>
    <t>Fэвм</t>
  </si>
  <si>
    <t>33 стр23</t>
  </si>
  <si>
    <t>31 cтр21</t>
  </si>
  <si>
    <t>30 стр20</t>
  </si>
  <si>
    <t>26 стр20</t>
  </si>
  <si>
    <t>24 стр20</t>
  </si>
  <si>
    <t>23 стр19</t>
  </si>
  <si>
    <t>22 cтр19</t>
  </si>
  <si>
    <t>18 cтр17</t>
  </si>
  <si>
    <t>17 стр17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</si>
</sst>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J21" sqref="J21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1"/>
      <c r="F1" s="1"/>
      <c r="G1" s="1"/>
    </row>
    <row r="2" spans="1:14" x14ac:dyDescent="0.25">
      <c r="A2" s="11" t="s">
        <v>0</v>
      </c>
      <c r="B2" s="11"/>
      <c r="C2" s="11"/>
      <c r="D2" s="11"/>
      <c r="E2" s="11"/>
      <c r="F2" s="11"/>
      <c r="G2" s="11"/>
    </row>
    <row r="3" spans="1:14" ht="15.75" customHeight="1" x14ac:dyDescent="0.25">
      <c r="A3" s="7" t="s">
        <v>1</v>
      </c>
      <c r="B3" s="8"/>
      <c r="C3" s="9"/>
      <c r="D3" s="13" t="s">
        <v>2</v>
      </c>
      <c r="E3" s="14"/>
      <c r="F3" s="14"/>
      <c r="G3" s="14"/>
      <c r="H3" s="15"/>
      <c r="I3" s="3" t="s">
        <v>3</v>
      </c>
      <c r="J3" s="3"/>
      <c r="K3" s="3"/>
      <c r="L3" s="3"/>
      <c r="M3" s="3"/>
      <c r="N3" t="s">
        <v>6</v>
      </c>
    </row>
    <row r="4" spans="1:14" x14ac:dyDescent="0.25">
      <c r="A4" s="10"/>
      <c r="B4" s="11"/>
      <c r="C4" s="12"/>
      <c r="D4" s="16"/>
      <c r="E4" s="17"/>
      <c r="F4" s="17"/>
      <c r="G4" s="17"/>
      <c r="H4" s="18"/>
      <c r="I4" s="3" t="s">
        <v>4</v>
      </c>
      <c r="J4" s="3"/>
      <c r="K4" s="3" t="s">
        <v>5</v>
      </c>
      <c r="L4" s="3"/>
      <c r="M4" s="3"/>
      <c r="N4" t="s">
        <v>13</v>
      </c>
    </row>
    <row r="5" spans="1:14" ht="44.25" customHeight="1" x14ac:dyDescent="0.25">
      <c r="A5" s="19">
        <v>102</v>
      </c>
      <c r="B5" s="20"/>
      <c r="C5" s="21"/>
      <c r="D5" s="22" t="s">
        <v>7</v>
      </c>
      <c r="E5" s="20"/>
      <c r="F5" s="20"/>
      <c r="G5" s="20"/>
      <c r="H5" s="21"/>
      <c r="I5" s="19">
        <v>490</v>
      </c>
      <c r="J5" s="21"/>
      <c r="K5" s="19">
        <v>320</v>
      </c>
      <c r="L5" s="20"/>
      <c r="M5" s="21"/>
    </row>
    <row r="6" spans="1:14" ht="35.25" customHeight="1" x14ac:dyDescent="0.25">
      <c r="A6" s="19">
        <v>109</v>
      </c>
      <c r="B6" s="20"/>
      <c r="C6" s="21"/>
      <c r="D6" s="22" t="s">
        <v>11</v>
      </c>
      <c r="E6" s="20"/>
      <c r="F6" s="20"/>
      <c r="G6" s="20"/>
      <c r="H6" s="21"/>
      <c r="I6" s="19">
        <v>1970</v>
      </c>
      <c r="J6" s="21"/>
      <c r="K6" s="19">
        <v>1000</v>
      </c>
      <c r="L6" s="20"/>
      <c r="M6" s="21"/>
    </row>
    <row r="7" spans="1:14" x14ac:dyDescent="0.25">
      <c r="A7" s="19">
        <v>206</v>
      </c>
      <c r="B7" s="20"/>
      <c r="C7" s="21"/>
      <c r="D7" s="19" t="s">
        <v>9</v>
      </c>
      <c r="E7" s="20"/>
      <c r="F7" s="20"/>
      <c r="G7" s="20"/>
      <c r="H7" s="21"/>
      <c r="I7" s="19">
        <v>7860</v>
      </c>
      <c r="J7" s="21"/>
      <c r="K7" s="19">
        <v>3340</v>
      </c>
      <c r="L7" s="20"/>
      <c r="M7" s="21"/>
    </row>
    <row r="8" spans="1:14" x14ac:dyDescent="0.25">
      <c r="A8" s="19">
        <v>305</v>
      </c>
      <c r="B8" s="20"/>
      <c r="C8" s="21"/>
      <c r="D8" s="19" t="s">
        <v>10</v>
      </c>
      <c r="E8" s="20"/>
      <c r="F8" s="20"/>
      <c r="G8" s="20"/>
      <c r="H8" s="21"/>
      <c r="I8" s="19">
        <v>2130</v>
      </c>
      <c r="J8" s="21"/>
      <c r="K8" s="19">
        <v>680</v>
      </c>
      <c r="L8" s="20"/>
      <c r="M8" s="21"/>
    </row>
    <row r="9" spans="1:14" ht="21" customHeight="1" x14ac:dyDescent="0.25">
      <c r="A9" s="19">
        <v>202</v>
      </c>
      <c r="B9" s="20"/>
      <c r="C9" s="21"/>
      <c r="D9" s="19" t="s">
        <v>8</v>
      </c>
      <c r="E9" s="20"/>
      <c r="F9" s="20"/>
      <c r="G9" s="20"/>
      <c r="H9" s="21"/>
      <c r="I9" s="19">
        <v>1980</v>
      </c>
      <c r="J9" s="21"/>
      <c r="K9" s="19">
        <v>1300</v>
      </c>
      <c r="L9" s="20"/>
      <c r="M9" s="21"/>
    </row>
    <row r="10" spans="1:14" ht="55.5" customHeight="1" x14ac:dyDescent="0.25">
      <c r="A10" s="19">
        <v>601</v>
      </c>
      <c r="B10" s="20"/>
      <c r="C10" s="21"/>
      <c r="D10" s="22" t="s">
        <v>12</v>
      </c>
      <c r="E10" s="20"/>
      <c r="F10" s="20"/>
      <c r="G10" s="20"/>
      <c r="H10" s="21"/>
      <c r="I10" s="19">
        <v>3780</v>
      </c>
      <c r="J10" s="21"/>
      <c r="K10" s="19">
        <v>1450</v>
      </c>
      <c r="L10" s="20"/>
      <c r="M10" s="21"/>
    </row>
    <row r="11" spans="1:14" x14ac:dyDescent="0.25">
      <c r="A11" s="19"/>
      <c r="B11" s="20"/>
      <c r="C11" s="21"/>
      <c r="D11" s="19"/>
      <c r="E11" s="20"/>
      <c r="F11" s="20"/>
      <c r="G11" s="20"/>
      <c r="H11" s="21"/>
      <c r="I11" s="19">
        <f>SUM(I5:J10)</f>
        <v>18210</v>
      </c>
      <c r="J11" s="21"/>
      <c r="K11" s="19">
        <f>SUM(K5:M10)</f>
        <v>8090</v>
      </c>
      <c r="L11" s="20"/>
      <c r="M11" s="21"/>
    </row>
    <row r="12" spans="1:14" x14ac:dyDescent="0.25">
      <c r="A12" s="23"/>
      <c r="B12" s="24"/>
      <c r="C12" s="25"/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6"/>
    </row>
    <row r="13" spans="1:14" x14ac:dyDescent="0.25">
      <c r="K13" s="26"/>
      <c r="L13" s="26"/>
      <c r="M13" s="26"/>
    </row>
    <row r="14" spans="1:14" ht="15.75" thickBot="1" x14ac:dyDescent="0.3"/>
    <row r="15" spans="1:14" ht="16.5" thickBot="1" x14ac:dyDescent="0.3">
      <c r="D15">
        <v>5</v>
      </c>
      <c r="E15" s="27">
        <v>1.07</v>
      </c>
      <c r="F15" s="28">
        <v>1.07</v>
      </c>
      <c r="G15" s="28">
        <v>1.07</v>
      </c>
      <c r="H15" s="28">
        <v>1.07</v>
      </c>
      <c r="I15" s="28">
        <v>1.07</v>
      </c>
    </row>
    <row r="16" spans="1:14" ht="16.5" thickBot="1" x14ac:dyDescent="0.3">
      <c r="D16">
        <v>6</v>
      </c>
      <c r="E16" s="27">
        <v>0.63</v>
      </c>
      <c r="F16" s="28">
        <v>0.63</v>
      </c>
      <c r="G16" s="28">
        <v>0.63</v>
      </c>
      <c r="H16" s="28">
        <v>0.63</v>
      </c>
      <c r="I16" s="28">
        <v>0.63</v>
      </c>
    </row>
    <row r="17" spans="4:10" ht="16.5" thickBot="1" x14ac:dyDescent="0.3">
      <c r="D17">
        <v>7</v>
      </c>
      <c r="E17" s="29">
        <v>1</v>
      </c>
      <c r="F17" s="30">
        <v>1</v>
      </c>
      <c r="G17" s="30">
        <v>1</v>
      </c>
      <c r="H17" s="28">
        <v>0.65</v>
      </c>
      <c r="I17" s="30">
        <v>1</v>
      </c>
    </row>
    <row r="18" spans="4:10" ht="16.5" thickBot="1" x14ac:dyDescent="0.3">
      <c r="D18">
        <v>8</v>
      </c>
      <c r="E18" s="27">
        <v>1.3</v>
      </c>
      <c r="F18" s="28">
        <v>1.3</v>
      </c>
      <c r="G18" s="28">
        <v>1.3</v>
      </c>
      <c r="H18" s="28">
        <v>1.3</v>
      </c>
      <c r="I18" s="28">
        <v>1.3</v>
      </c>
    </row>
    <row r="19" spans="4:10" ht="16.5" thickBot="1" x14ac:dyDescent="0.3">
      <c r="E19" s="31">
        <v>26.8</v>
      </c>
      <c r="F19" s="32">
        <v>63.65</v>
      </c>
      <c r="G19" s="32">
        <v>93.8</v>
      </c>
      <c r="H19" s="32">
        <v>113.9</v>
      </c>
      <c r="I19" s="32">
        <v>36.85</v>
      </c>
    </row>
    <row r="20" spans="4:10" x14ac:dyDescent="0.25">
      <c r="E20">
        <f>E15*E16*E17*E18*E19</f>
        <v>23.485644000000001</v>
      </c>
      <c r="F20">
        <f t="shared" ref="F20:I20" si="0">F15*F16*F17*F18*F19</f>
        <v>55.778404500000001</v>
      </c>
      <c r="G20">
        <f t="shared" si="0"/>
        <v>82.199753999999999</v>
      </c>
      <c r="H20">
        <f t="shared" si="0"/>
        <v>64.879091550000012</v>
      </c>
      <c r="I20">
        <f t="shared" si="0"/>
        <v>32.2927605</v>
      </c>
      <c r="J20">
        <f>SUM(E20:I20)</f>
        <v>258.63565454999997</v>
      </c>
    </row>
    <row r="21" spans="4:10" ht="15.75" x14ac:dyDescent="0.25">
      <c r="E21">
        <v>23.48</v>
      </c>
      <c r="F21">
        <v>55.78</v>
      </c>
      <c r="G21">
        <v>82.2</v>
      </c>
      <c r="H21" s="33">
        <v>64.88</v>
      </c>
      <c r="I21">
        <v>32.299999999999997</v>
      </c>
      <c r="J21">
        <f>SUM(E21:I21)</f>
        <v>258.64</v>
      </c>
    </row>
  </sheetData>
  <mergeCells count="38">
    <mergeCell ref="D6:H6"/>
    <mergeCell ref="I6:J6"/>
    <mergeCell ref="K6:M6"/>
    <mergeCell ref="A12:C12"/>
    <mergeCell ref="A3:C4"/>
    <mergeCell ref="D3:H4"/>
    <mergeCell ref="A2:G2"/>
    <mergeCell ref="A6:C6"/>
    <mergeCell ref="A5:C5"/>
    <mergeCell ref="A7:C7"/>
    <mergeCell ref="A8:C8"/>
    <mergeCell ref="A9:C9"/>
    <mergeCell ref="A10:C10"/>
    <mergeCell ref="A11:C11"/>
    <mergeCell ref="D10:H10"/>
    <mergeCell ref="D11:H11"/>
    <mergeCell ref="D12:H12"/>
    <mergeCell ref="D5:H5"/>
    <mergeCell ref="D7:H7"/>
    <mergeCell ref="D8:H8"/>
    <mergeCell ref="D9:H9"/>
    <mergeCell ref="K7:M7"/>
    <mergeCell ref="K8:M8"/>
    <mergeCell ref="K9:M9"/>
    <mergeCell ref="K10:M10"/>
    <mergeCell ref="K11:M11"/>
    <mergeCell ref="K12:M12"/>
    <mergeCell ref="I7:J7"/>
    <mergeCell ref="I8:J8"/>
    <mergeCell ref="I9:J9"/>
    <mergeCell ref="I10:J10"/>
    <mergeCell ref="I11:J11"/>
    <mergeCell ref="I12:J12"/>
    <mergeCell ref="I3:M3"/>
    <mergeCell ref="I4:J4"/>
    <mergeCell ref="K4:M4"/>
    <mergeCell ref="I5:J5"/>
    <mergeCell ref="K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AC12-7EB9-43C2-9DA6-624A8B599F74}">
  <dimension ref="B4:S25"/>
  <sheetViews>
    <sheetView tabSelected="1" workbookViewId="0">
      <selection activeCell="C13" sqref="C13:I13"/>
    </sheetView>
  </sheetViews>
  <sheetFormatPr defaultRowHeight="15" x14ac:dyDescent="0.25"/>
  <cols>
    <col min="4" max="4" width="9.140625" customWidth="1"/>
    <col min="9" max="9" width="10.5703125" customWidth="1"/>
  </cols>
  <sheetData>
    <row r="4" spans="2:19" x14ac:dyDescent="0.25">
      <c r="B4" s="34" t="s">
        <v>34</v>
      </c>
      <c r="C4" s="35" t="s">
        <v>15</v>
      </c>
      <c r="D4" s="36"/>
      <c r="E4" s="36"/>
      <c r="F4" s="36"/>
      <c r="G4" s="36"/>
      <c r="H4" s="36"/>
      <c r="I4" s="37"/>
      <c r="J4" s="2"/>
      <c r="K4" s="35" t="s">
        <v>14</v>
      </c>
      <c r="L4" s="37"/>
      <c r="M4" s="39" t="s">
        <v>42</v>
      </c>
      <c r="N4" s="40"/>
      <c r="P4" s="5" t="s">
        <v>40</v>
      </c>
      <c r="Q4" s="6"/>
      <c r="R4" s="2">
        <v>259</v>
      </c>
    </row>
    <row r="5" spans="2:19" x14ac:dyDescent="0.25">
      <c r="B5" s="38">
        <v>1</v>
      </c>
      <c r="C5" s="4" t="s">
        <v>26</v>
      </c>
      <c r="D5" s="4"/>
      <c r="E5" s="4"/>
      <c r="F5" s="4"/>
      <c r="G5" s="4"/>
      <c r="H5" s="4"/>
      <c r="I5" s="4"/>
      <c r="J5" s="2" t="s">
        <v>51</v>
      </c>
      <c r="K5" s="5">
        <f>K6+K7+K8</f>
        <v>9735.0329999999994</v>
      </c>
      <c r="L5" s="6"/>
      <c r="M5" s="5" t="s">
        <v>68</v>
      </c>
      <c r="N5" s="6"/>
      <c r="P5" s="5" t="s">
        <v>41</v>
      </c>
      <c r="Q5" s="6"/>
      <c r="R5" s="2">
        <v>15</v>
      </c>
    </row>
    <row r="6" spans="2:19" x14ac:dyDescent="0.25">
      <c r="B6" s="38" t="s">
        <v>35</v>
      </c>
      <c r="C6" s="4" t="s">
        <v>44</v>
      </c>
      <c r="D6" s="4"/>
      <c r="E6" s="4"/>
      <c r="F6" s="4"/>
      <c r="G6" s="4"/>
      <c r="H6" s="4"/>
      <c r="I6" s="4"/>
      <c r="J6" s="2" t="s">
        <v>52</v>
      </c>
      <c r="K6" s="5">
        <f>R5*R4*R6</f>
        <v>6604.5</v>
      </c>
      <c r="L6" s="6"/>
      <c r="M6" s="5" t="s">
        <v>67</v>
      </c>
      <c r="N6" s="6"/>
      <c r="P6" s="5" t="s">
        <v>43</v>
      </c>
      <c r="Q6" s="6"/>
      <c r="R6" s="2">
        <v>1.7</v>
      </c>
    </row>
    <row r="7" spans="2:19" x14ac:dyDescent="0.25">
      <c r="B7" s="38" t="s">
        <v>36</v>
      </c>
      <c r="C7" s="4" t="s">
        <v>48</v>
      </c>
      <c r="D7" s="4"/>
      <c r="E7" s="4"/>
      <c r="F7" s="4"/>
      <c r="G7" s="4"/>
      <c r="H7" s="4"/>
      <c r="I7" s="4"/>
      <c r="J7" s="2" t="s">
        <v>53</v>
      </c>
      <c r="K7" s="5">
        <f>K6*R7/100</f>
        <v>660.45</v>
      </c>
      <c r="L7" s="6"/>
      <c r="M7" s="5" t="s">
        <v>66</v>
      </c>
      <c r="N7" s="6"/>
      <c r="P7" s="5" t="s">
        <v>45</v>
      </c>
      <c r="Q7" s="6"/>
      <c r="R7" s="2">
        <v>10</v>
      </c>
    </row>
    <row r="8" spans="2:19" x14ac:dyDescent="0.25">
      <c r="B8" s="38" t="s">
        <v>37</v>
      </c>
      <c r="C8" s="4" t="s">
        <v>49</v>
      </c>
      <c r="D8" s="4"/>
      <c r="E8" s="4"/>
      <c r="F8" s="4"/>
      <c r="G8" s="4"/>
      <c r="H8" s="4"/>
      <c r="I8" s="4"/>
      <c r="J8" s="2" t="s">
        <v>54</v>
      </c>
      <c r="K8" s="5">
        <f>(K6+K7)*R8/100</f>
        <v>2470.0830000000001</v>
      </c>
      <c r="L8" s="6"/>
      <c r="M8" s="5" t="s">
        <v>65</v>
      </c>
      <c r="N8" s="6"/>
      <c r="P8" s="5" t="s">
        <v>46</v>
      </c>
      <c r="Q8" s="6"/>
      <c r="R8" s="2">
        <v>34</v>
      </c>
      <c r="S8" t="s">
        <v>47</v>
      </c>
    </row>
    <row r="9" spans="2:19" x14ac:dyDescent="0.25">
      <c r="B9" s="38" t="s">
        <v>38</v>
      </c>
      <c r="C9" s="4" t="s">
        <v>27</v>
      </c>
      <c r="D9" s="4"/>
      <c r="E9" s="4"/>
      <c r="F9" s="4"/>
      <c r="G9" s="4"/>
      <c r="H9" s="4"/>
      <c r="I9" s="4"/>
      <c r="J9" s="2" t="s">
        <v>55</v>
      </c>
      <c r="K9" s="5"/>
      <c r="L9" s="6"/>
      <c r="M9" s="5" t="s">
        <v>64</v>
      </c>
      <c r="N9" s="6"/>
      <c r="P9" s="5" t="s">
        <v>50</v>
      </c>
      <c r="Q9" s="6"/>
      <c r="R9" s="2">
        <v>1</v>
      </c>
    </row>
    <row r="10" spans="2:19" x14ac:dyDescent="0.25">
      <c r="B10" s="38" t="s">
        <v>39</v>
      </c>
      <c r="C10" s="4" t="s">
        <v>16</v>
      </c>
      <c r="D10" s="4"/>
      <c r="E10" s="4"/>
      <c r="F10" s="4"/>
      <c r="G10" s="4"/>
      <c r="H10" s="4"/>
      <c r="I10" s="4"/>
      <c r="J10" s="2"/>
      <c r="K10" s="5"/>
      <c r="L10" s="6"/>
      <c r="M10" s="5"/>
      <c r="N10" s="6"/>
      <c r="P10" s="5" t="s">
        <v>56</v>
      </c>
      <c r="Q10" s="6"/>
      <c r="R10" s="2">
        <v>15</v>
      </c>
    </row>
    <row r="11" spans="2:19" x14ac:dyDescent="0.25">
      <c r="B11" s="38"/>
      <c r="C11" s="4" t="s">
        <v>17</v>
      </c>
      <c r="D11" s="4"/>
      <c r="E11" s="4"/>
      <c r="F11" s="4"/>
      <c r="G11" s="4"/>
      <c r="H11" s="4"/>
      <c r="I11" s="4"/>
      <c r="J11" s="2"/>
      <c r="K11" s="5"/>
      <c r="L11" s="6"/>
      <c r="M11" s="5" t="s">
        <v>63</v>
      </c>
      <c r="N11" s="6"/>
      <c r="P11" s="5" t="s">
        <v>57</v>
      </c>
      <c r="Q11" s="6"/>
      <c r="R11" s="2">
        <v>20</v>
      </c>
    </row>
    <row r="12" spans="2:19" x14ac:dyDescent="0.25">
      <c r="B12" s="38"/>
      <c r="C12" s="4" t="s">
        <v>18</v>
      </c>
      <c r="D12" s="4"/>
      <c r="E12" s="4"/>
      <c r="F12" s="4"/>
      <c r="G12" s="4"/>
      <c r="H12" s="4"/>
      <c r="I12" s="4"/>
      <c r="J12" s="2" t="s">
        <v>58</v>
      </c>
      <c r="K12" s="5">
        <f>R10*R11/R9</f>
        <v>300</v>
      </c>
      <c r="L12" s="6"/>
      <c r="M12" s="5" t="s">
        <v>62</v>
      </c>
      <c r="N12" s="6"/>
      <c r="P12" s="5"/>
      <c r="Q12" s="6"/>
      <c r="R12" s="2"/>
    </row>
    <row r="13" spans="2:19" x14ac:dyDescent="0.25">
      <c r="B13" s="38"/>
      <c r="C13" s="4" t="s">
        <v>19</v>
      </c>
      <c r="D13" s="4"/>
      <c r="E13" s="4"/>
      <c r="F13" s="4"/>
      <c r="G13" s="4"/>
      <c r="H13" s="4"/>
      <c r="I13" s="4"/>
      <c r="J13" s="2"/>
      <c r="K13" s="5"/>
      <c r="L13" s="6"/>
      <c r="M13" s="5" t="s">
        <v>61</v>
      </c>
      <c r="N13" s="6"/>
      <c r="P13" s="5"/>
      <c r="Q13" s="6"/>
      <c r="R13" s="2"/>
    </row>
    <row r="14" spans="2:19" x14ac:dyDescent="0.25">
      <c r="B14" s="38"/>
      <c r="C14" s="4" t="s">
        <v>20</v>
      </c>
      <c r="D14" s="4"/>
      <c r="E14" s="4"/>
      <c r="F14" s="4"/>
      <c r="G14" s="4"/>
      <c r="H14" s="4"/>
      <c r="I14" s="4"/>
      <c r="J14" s="2"/>
      <c r="K14" s="5"/>
      <c r="L14" s="6"/>
      <c r="M14" s="5"/>
      <c r="N14" s="6"/>
      <c r="P14" s="5"/>
      <c r="Q14" s="6"/>
      <c r="R14" s="2"/>
    </row>
    <row r="15" spans="2:19" x14ac:dyDescent="0.25">
      <c r="B15" s="38"/>
      <c r="C15" s="4" t="s">
        <v>21</v>
      </c>
      <c r="D15" s="4"/>
      <c r="E15" s="4"/>
      <c r="F15" s="4"/>
      <c r="G15" s="4"/>
      <c r="H15" s="4"/>
      <c r="I15" s="4"/>
      <c r="J15" s="2" t="s">
        <v>59</v>
      </c>
      <c r="K15" s="5">
        <v>1512</v>
      </c>
      <c r="L15" s="6"/>
      <c r="M15" s="5" t="s">
        <v>60</v>
      </c>
      <c r="N15" s="6"/>
      <c r="P15" s="5"/>
      <c r="Q15" s="6"/>
      <c r="R15" s="2"/>
    </row>
    <row r="16" spans="2:19" x14ac:dyDescent="0.25">
      <c r="B16" s="38"/>
      <c r="C16" s="4" t="s">
        <v>22</v>
      </c>
      <c r="D16" s="4"/>
      <c r="E16" s="4"/>
      <c r="F16" s="4"/>
      <c r="G16" s="4"/>
      <c r="H16" s="4"/>
      <c r="I16" s="4"/>
      <c r="J16" s="2"/>
      <c r="K16" s="5"/>
      <c r="L16" s="6"/>
      <c r="M16" s="5"/>
      <c r="N16" s="6"/>
      <c r="P16" s="5"/>
      <c r="Q16" s="6"/>
      <c r="R16" s="2"/>
    </row>
    <row r="17" spans="2:18" x14ac:dyDescent="0.25">
      <c r="B17" s="38"/>
      <c r="C17" s="4" t="s">
        <v>23</v>
      </c>
      <c r="D17" s="4"/>
      <c r="E17" s="4"/>
      <c r="F17" s="4"/>
      <c r="G17" s="4"/>
      <c r="H17" s="4"/>
      <c r="I17" s="4"/>
      <c r="J17" s="2"/>
      <c r="K17" s="5"/>
      <c r="L17" s="6"/>
      <c r="M17" s="5"/>
      <c r="N17" s="6"/>
      <c r="P17" s="5"/>
      <c r="Q17" s="6"/>
      <c r="R17" s="2"/>
    </row>
    <row r="18" spans="2:18" x14ac:dyDescent="0.25">
      <c r="B18" s="38"/>
      <c r="C18" s="4" t="s">
        <v>24</v>
      </c>
      <c r="D18" s="4"/>
      <c r="E18" s="4"/>
      <c r="F18" s="4"/>
      <c r="G18" s="4"/>
      <c r="H18" s="4"/>
      <c r="I18" s="4"/>
      <c r="J18" s="2"/>
      <c r="K18" s="5"/>
      <c r="L18" s="6"/>
      <c r="M18" s="5"/>
      <c r="N18" s="6"/>
      <c r="P18" s="5"/>
      <c r="Q18" s="6"/>
      <c r="R18" s="2"/>
    </row>
    <row r="19" spans="2:18" x14ac:dyDescent="0.25">
      <c r="B19" s="38"/>
      <c r="C19" s="4" t="s">
        <v>25</v>
      </c>
      <c r="D19" s="4"/>
      <c r="E19" s="4"/>
      <c r="F19" s="4"/>
      <c r="G19" s="4"/>
      <c r="H19" s="4"/>
      <c r="I19" s="4"/>
      <c r="J19" s="2"/>
      <c r="K19" s="5"/>
      <c r="L19" s="6"/>
      <c r="M19" s="5"/>
      <c r="N19" s="6"/>
      <c r="P19" s="5"/>
      <c r="Q19" s="6"/>
      <c r="R19" s="2"/>
    </row>
    <row r="20" spans="2:18" x14ac:dyDescent="0.25">
      <c r="B20" s="38"/>
      <c r="C20" s="4" t="s">
        <v>28</v>
      </c>
      <c r="D20" s="4"/>
      <c r="E20" s="4"/>
      <c r="F20" s="4"/>
      <c r="G20" s="4"/>
      <c r="H20" s="4"/>
      <c r="I20" s="4"/>
      <c r="J20" s="2"/>
      <c r="K20" s="5"/>
      <c r="L20" s="6"/>
      <c r="M20" s="5"/>
      <c r="N20" s="6"/>
      <c r="P20" s="5"/>
      <c r="Q20" s="6"/>
      <c r="R20" s="2"/>
    </row>
    <row r="21" spans="2:18" x14ac:dyDescent="0.25">
      <c r="B21" s="38"/>
      <c r="C21" s="4" t="s">
        <v>29</v>
      </c>
      <c r="D21" s="4"/>
      <c r="E21" s="4"/>
      <c r="F21" s="4"/>
      <c r="G21" s="4"/>
      <c r="H21" s="4"/>
      <c r="I21" s="4"/>
      <c r="J21" s="2"/>
      <c r="K21" s="5"/>
      <c r="L21" s="6"/>
      <c r="M21" s="5"/>
      <c r="N21" s="6"/>
      <c r="P21" s="5"/>
      <c r="Q21" s="6"/>
      <c r="R21" s="2"/>
    </row>
    <row r="22" spans="2:18" x14ac:dyDescent="0.25">
      <c r="B22" s="38"/>
      <c r="C22" s="4" t="s">
        <v>30</v>
      </c>
      <c r="D22" s="4"/>
      <c r="E22" s="4"/>
      <c r="F22" s="4"/>
      <c r="G22" s="4"/>
      <c r="H22" s="4"/>
      <c r="I22" s="4"/>
      <c r="J22" s="2"/>
      <c r="K22" s="5"/>
      <c r="L22" s="6"/>
      <c r="M22" s="5"/>
      <c r="N22" s="6"/>
      <c r="P22" s="5"/>
      <c r="Q22" s="6"/>
      <c r="R22" s="2"/>
    </row>
    <row r="23" spans="2:18" x14ac:dyDescent="0.25">
      <c r="B23" s="38"/>
      <c r="C23" s="4" t="s">
        <v>31</v>
      </c>
      <c r="D23" s="4"/>
      <c r="E23" s="4"/>
      <c r="F23" s="4"/>
      <c r="G23" s="4"/>
      <c r="H23" s="4"/>
      <c r="I23" s="4"/>
      <c r="J23" s="2"/>
      <c r="K23" s="5"/>
      <c r="L23" s="6"/>
      <c r="M23" s="5"/>
      <c r="N23" s="6"/>
      <c r="P23" s="5"/>
      <c r="Q23" s="6"/>
      <c r="R23" s="2"/>
    </row>
    <row r="24" spans="2:18" x14ac:dyDescent="0.25">
      <c r="B24" s="38"/>
      <c r="C24" s="4" t="s">
        <v>32</v>
      </c>
      <c r="D24" s="4"/>
      <c r="E24" s="4"/>
      <c r="F24" s="4"/>
      <c r="G24" s="4"/>
      <c r="H24" s="4"/>
      <c r="I24" s="4"/>
      <c r="J24" s="2"/>
      <c r="K24" s="5"/>
      <c r="L24" s="6"/>
      <c r="M24" s="5"/>
      <c r="N24" s="6"/>
      <c r="P24" s="5"/>
      <c r="Q24" s="6"/>
      <c r="R24" s="2"/>
    </row>
    <row r="25" spans="2:18" x14ac:dyDescent="0.25">
      <c r="B25" s="38"/>
      <c r="C25" s="4" t="s">
        <v>33</v>
      </c>
      <c r="D25" s="4"/>
      <c r="E25" s="4"/>
      <c r="F25" s="4"/>
      <c r="G25" s="4"/>
      <c r="H25" s="4"/>
      <c r="I25" s="4"/>
      <c r="J25" s="2"/>
      <c r="K25" s="5"/>
      <c r="L25" s="6"/>
      <c r="M25" s="5"/>
      <c r="N25" s="6"/>
      <c r="P25" s="5"/>
      <c r="Q25" s="6"/>
      <c r="R25" s="2"/>
    </row>
  </sheetData>
  <mergeCells count="88">
    <mergeCell ref="P25:Q25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K25:L25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K19:L19"/>
    <mergeCell ref="K20:L20"/>
    <mergeCell ref="K21:L21"/>
    <mergeCell ref="K22:L22"/>
    <mergeCell ref="K23:L23"/>
    <mergeCell ref="K24:L24"/>
    <mergeCell ref="K13:L13"/>
    <mergeCell ref="K14:L14"/>
    <mergeCell ref="K15:L15"/>
    <mergeCell ref="K16:L16"/>
    <mergeCell ref="K17:L17"/>
    <mergeCell ref="K18:L18"/>
    <mergeCell ref="M25:N25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M19:N19"/>
    <mergeCell ref="M20:N20"/>
    <mergeCell ref="M21:N21"/>
    <mergeCell ref="M22:N22"/>
    <mergeCell ref="M23:N23"/>
    <mergeCell ref="M24:N24"/>
    <mergeCell ref="M13:N13"/>
    <mergeCell ref="M14:N14"/>
    <mergeCell ref="M15:N15"/>
    <mergeCell ref="M16:N16"/>
    <mergeCell ref="M17:N17"/>
    <mergeCell ref="M18:N18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C4:I4"/>
    <mergeCell ref="C24:I24"/>
    <mergeCell ref="C25:I25"/>
    <mergeCell ref="C12:I12"/>
    <mergeCell ref="C13:I13"/>
    <mergeCell ref="C14:I14"/>
    <mergeCell ref="C15:I15"/>
    <mergeCell ref="C16:I16"/>
    <mergeCell ref="C17:I17"/>
    <mergeCell ref="C5:I5"/>
    <mergeCell ref="C6:I6"/>
    <mergeCell ref="C7:I7"/>
    <mergeCell ref="C8:I8"/>
    <mergeCell ref="C9:I9"/>
    <mergeCell ref="C10:I10"/>
    <mergeCell ref="C11:I11"/>
    <mergeCell ref="C20:I20"/>
    <mergeCell ref="C21:I21"/>
    <mergeCell ref="C22:I22"/>
    <mergeCell ref="C23:I23"/>
    <mergeCell ref="C18:I18"/>
    <mergeCell ref="C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 2.2</vt:lpstr>
      <vt:lpstr>п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Пархоменко</dc:creator>
  <cp:lastModifiedBy>Павел Пархоменко</cp:lastModifiedBy>
  <dcterms:created xsi:type="dcterms:W3CDTF">2015-06-05T18:17:20Z</dcterms:created>
  <dcterms:modified xsi:type="dcterms:W3CDTF">2023-05-11T18:58:30Z</dcterms:modified>
</cp:coreProperties>
</file>